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drawings/drawing5.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45" windowWidth="28620" windowHeight="5745"/>
  </bookViews>
  <sheets>
    <sheet name="Element Lists" sheetId="18" r:id="rId1"/>
    <sheet name="Pack and Grid Methods" sheetId="21" r:id="rId2"/>
    <sheet name="TTK Options" sheetId="19" r:id="rId3"/>
    <sheet name="Widgets" sheetId="20" r:id="rId4"/>
    <sheet name="Main Layout" sheetId="1" r:id="rId5"/>
    <sheet name="Selection Options" sheetId="11" r:id="rId6"/>
    <sheet name="Template Selector" sheetId="7" r:id="rId7"/>
    <sheet name="Template Tree" sheetId="2" r:id="rId8"/>
    <sheet name="Structure Filter" sheetId="15" r:id="rId9"/>
    <sheet name="Selected Templates" sheetId="10" r:id="rId10"/>
    <sheet name="File Selector and Actions Group" sheetId="6" r:id="rId11"/>
    <sheet name="Status Group" sheetId="16" r:id="rId12"/>
    <sheet name="Tree Headers" sheetId="3" r:id="rId13"/>
    <sheet name="Selections" sheetId="4" r:id="rId14"/>
    <sheet name="Combined Structures Query" sheetId="14" r:id="rId15"/>
    <sheet name="Status Phrase Length" sheetId="17" r:id="rId16"/>
    <sheet name="Structure Selector" sheetId="13" r:id="rId17"/>
    <sheet name="Character spacing" sheetId="5" r:id="rId18"/>
    <sheet name="Structure List" sheetId="12" r:id="rId19"/>
  </sheets>
  <calcPr calcId="145621"/>
  <pivotCaches>
    <pivotCache cacheId="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3" l="1"/>
  <c r="G16" i="3"/>
  <c r="G15" i="3"/>
  <c r="G14" i="3"/>
  <c r="G13" i="3"/>
  <c r="G12" i="3"/>
  <c r="G11" i="3"/>
  <c r="G10" i="3"/>
  <c r="G9" i="3"/>
  <c r="G8" i="3"/>
  <c r="G7" i="3"/>
  <c r="G6" i="3"/>
  <c r="G5" i="3"/>
  <c r="G4" i="3"/>
  <c r="G3" i="3"/>
  <c r="I17" i="3" l="1"/>
  <c r="I16" i="3"/>
  <c r="I15" i="3"/>
  <c r="I14" i="3"/>
  <c r="I13" i="3"/>
  <c r="I12" i="3"/>
  <c r="I11" i="3"/>
  <c r="I10" i="3"/>
  <c r="I9" i="3"/>
  <c r="I8" i="3"/>
  <c r="I7" i="3"/>
  <c r="I6" i="3"/>
  <c r="I5" i="3"/>
  <c r="I4" i="3"/>
  <c r="I3" i="3"/>
  <c r="O18" i="6" l="1"/>
  <c r="O7" i="6"/>
  <c r="J22" i="6"/>
  <c r="J21" i="6"/>
  <c r="N23" i="6"/>
  <c r="N14" i="6"/>
  <c r="N9" i="6"/>
  <c r="N4" i="6"/>
  <c r="B25" i="2" l="1"/>
  <c r="C2" i="7" l="1"/>
  <c r="D2" i="7"/>
  <c r="E2" i="7"/>
  <c r="F2" i="7"/>
  <c r="G2" i="7"/>
  <c r="H2" i="7"/>
  <c r="I2" i="7"/>
  <c r="J2" i="7"/>
  <c r="K2" i="7"/>
  <c r="H2" i="10"/>
  <c r="D2" i="1"/>
  <c r="G2" i="16"/>
  <c r="R2" i="16"/>
  <c r="R5" i="16"/>
  <c r="R11" i="16" s="1"/>
  <c r="B11" i="16"/>
  <c r="K16" i="17"/>
  <c r="K15" i="17"/>
  <c r="K14" i="17"/>
  <c r="K13" i="17"/>
  <c r="K12" i="17"/>
  <c r="K11" i="17"/>
  <c r="K10" i="17"/>
  <c r="K9" i="17"/>
  <c r="K8" i="17"/>
  <c r="K7" i="17"/>
  <c r="F5" i="17"/>
  <c r="E20" i="17"/>
  <c r="F20" i="17" s="1"/>
  <c r="E43" i="17"/>
  <c r="F43" i="17" s="1"/>
  <c r="E23" i="17"/>
  <c r="F23" i="17" s="1"/>
  <c r="E7" i="17"/>
  <c r="F7" i="17" s="1"/>
  <c r="E17" i="17"/>
  <c r="F17" i="17" s="1"/>
  <c r="E14" i="17"/>
  <c r="F14" i="17" s="1"/>
  <c r="N8" i="17" s="1"/>
  <c r="E22" i="17"/>
  <c r="F22" i="17" s="1"/>
  <c r="E40" i="17"/>
  <c r="F40" i="17" s="1"/>
  <c r="E41" i="17"/>
  <c r="F41" i="17" s="1"/>
  <c r="E15" i="17"/>
  <c r="F15" i="17" s="1"/>
  <c r="E16" i="17"/>
  <c r="F16" i="17" s="1"/>
  <c r="E25" i="17"/>
  <c r="F25" i="17" s="1"/>
  <c r="E38" i="17"/>
  <c r="F38" i="17" s="1"/>
  <c r="E39" i="17"/>
  <c r="F39" i="17" s="1"/>
  <c r="E18" i="17"/>
  <c r="F18" i="17" s="1"/>
  <c r="E42" i="17"/>
  <c r="F42" i="17" s="1"/>
  <c r="E13" i="17"/>
  <c r="F13" i="17" s="1"/>
  <c r="E24" i="17"/>
  <c r="F24" i="17" s="1"/>
  <c r="E30" i="17"/>
  <c r="F30" i="17" s="1"/>
  <c r="E31" i="17"/>
  <c r="F31" i="17" s="1"/>
  <c r="E36" i="17"/>
  <c r="F36" i="17" s="1"/>
  <c r="E35" i="17"/>
  <c r="F35" i="17" s="1"/>
  <c r="E32" i="17"/>
  <c r="F32" i="17" s="1"/>
  <c r="E33" i="17"/>
  <c r="F33" i="17" s="1"/>
  <c r="E34" i="17"/>
  <c r="F34" i="17" s="1"/>
  <c r="E37" i="17"/>
  <c r="F37" i="17" s="1"/>
  <c r="E47" i="17"/>
  <c r="F47" i="17" s="1"/>
  <c r="E44" i="17"/>
  <c r="F44" i="17" s="1"/>
  <c r="E45" i="17"/>
  <c r="F45" i="17" s="1"/>
  <c r="E46" i="17"/>
  <c r="F46" i="17" s="1"/>
  <c r="E10" i="17"/>
  <c r="F10" i="17" s="1"/>
  <c r="E11" i="17"/>
  <c r="F11" i="17" s="1"/>
  <c r="E28" i="17"/>
  <c r="F28" i="17" s="1"/>
  <c r="E29" i="17"/>
  <c r="F29" i="17" s="1"/>
  <c r="E49" i="17"/>
  <c r="F49" i="17" s="1"/>
  <c r="E50" i="17"/>
  <c r="F50" i="17" s="1"/>
  <c r="E53" i="17"/>
  <c r="F53" i="17" s="1"/>
  <c r="E55" i="17"/>
  <c r="F55" i="17" s="1"/>
  <c r="E8" i="17"/>
  <c r="F8" i="17" s="1"/>
  <c r="E19" i="17"/>
  <c r="F19" i="17" s="1"/>
  <c r="E12" i="17"/>
  <c r="F12" i="17" s="1"/>
  <c r="E48" i="17"/>
  <c r="F48" i="17" s="1"/>
  <c r="E54" i="17"/>
  <c r="F54" i="17" s="1"/>
  <c r="E56" i="17"/>
  <c r="F56" i="17" s="1"/>
  <c r="E6" i="17"/>
  <c r="F6" i="17" s="1"/>
  <c r="E21" i="17"/>
  <c r="F21" i="17" s="1"/>
  <c r="E26" i="17"/>
  <c r="F26" i="17" s="1"/>
  <c r="E27" i="17"/>
  <c r="F27" i="17" s="1"/>
  <c r="E51" i="17"/>
  <c r="F51" i="17" s="1"/>
  <c r="E52" i="17"/>
  <c r="F52" i="17" s="1"/>
  <c r="E9" i="17"/>
  <c r="F9" i="17" s="1"/>
  <c r="E105" i="17"/>
  <c r="F105" i="17" s="1"/>
  <c r="E104" i="17"/>
  <c r="F104" i="17" s="1"/>
  <c r="E78" i="17"/>
  <c r="F78" i="17" s="1"/>
  <c r="E77" i="17"/>
  <c r="F77" i="17" s="1"/>
  <c r="E72" i="17"/>
  <c r="F72" i="17" s="1"/>
  <c r="E57" i="17"/>
  <c r="F57" i="17" s="1"/>
  <c r="E109" i="17"/>
  <c r="F109" i="17" s="1"/>
  <c r="E107" i="17"/>
  <c r="F107" i="17" s="1"/>
  <c r="E101" i="17"/>
  <c r="F101" i="17" s="1"/>
  <c r="E70" i="17"/>
  <c r="F70" i="17" s="1"/>
  <c r="E60" i="17"/>
  <c r="F60" i="17" s="1"/>
  <c r="E108" i="17"/>
  <c r="F108" i="17" s="1"/>
  <c r="E106" i="17"/>
  <c r="F106" i="17" s="1"/>
  <c r="E103" i="17"/>
  <c r="F103" i="17" s="1"/>
  <c r="E102" i="17"/>
  <c r="F102" i="17" s="1"/>
  <c r="E81" i="17"/>
  <c r="F81" i="17" s="1"/>
  <c r="E80" i="17"/>
  <c r="F80" i="17" s="1"/>
  <c r="E63" i="17"/>
  <c r="F63" i="17" s="1"/>
  <c r="E62" i="17"/>
  <c r="F62" i="17" s="1"/>
  <c r="E99" i="17"/>
  <c r="F99" i="17" s="1"/>
  <c r="E98" i="17"/>
  <c r="F98" i="17" s="1"/>
  <c r="E97" i="17"/>
  <c r="F97" i="17" s="1"/>
  <c r="E100" i="17"/>
  <c r="F100" i="17" s="1"/>
  <c r="E87" i="17"/>
  <c r="F87" i="17" s="1"/>
  <c r="E84" i="17"/>
  <c r="F84" i="17" s="1"/>
  <c r="E83" i="17"/>
  <c r="F83" i="17" s="1"/>
  <c r="E82" i="17"/>
  <c r="F82" i="17" s="1"/>
  <c r="E85" i="17"/>
  <c r="F85" i="17" s="1"/>
  <c r="E86" i="17"/>
  <c r="F86" i="17" s="1"/>
  <c r="E89" i="17"/>
  <c r="F89" i="17" s="1"/>
  <c r="E88" i="17"/>
  <c r="F88" i="17" s="1"/>
  <c r="E75" i="17"/>
  <c r="F75" i="17" s="1"/>
  <c r="E64" i="17"/>
  <c r="F64" i="17" s="1"/>
  <c r="E96" i="17"/>
  <c r="F96" i="17" s="1"/>
  <c r="E69" i="17"/>
  <c r="F69" i="17" s="1"/>
  <c r="E92" i="17"/>
  <c r="F92" i="17" s="1"/>
  <c r="E91" i="17"/>
  <c r="F91" i="17" s="1"/>
  <c r="E90" i="17"/>
  <c r="F90" i="17" s="1"/>
  <c r="E79" i="17"/>
  <c r="F79" i="17" s="1"/>
  <c r="E76" i="17"/>
  <c r="F76" i="17" s="1"/>
  <c r="E67" i="17"/>
  <c r="F67" i="17" s="1"/>
  <c r="E66" i="17"/>
  <c r="F66" i="17" s="1"/>
  <c r="E94" i="17"/>
  <c r="F94" i="17" s="1"/>
  <c r="E93" i="17"/>
  <c r="F93" i="17" s="1"/>
  <c r="E73" i="17"/>
  <c r="F73" i="17" s="1"/>
  <c r="E65" i="17"/>
  <c r="F65" i="17" s="1"/>
  <c r="E68" i="17"/>
  <c r="F68" i="17" s="1"/>
  <c r="E58" i="17"/>
  <c r="F58" i="17" s="1"/>
  <c r="E59" i="17"/>
  <c r="F59" i="17" s="1"/>
  <c r="E74" i="17"/>
  <c r="F74" i="17" s="1"/>
  <c r="E95" i="17"/>
  <c r="F95" i="17" s="1"/>
  <c r="E71" i="17"/>
  <c r="F71" i="17" s="1"/>
  <c r="E61" i="17"/>
  <c r="F61" i="17" s="1"/>
  <c r="E118" i="17"/>
  <c r="F118" i="17"/>
  <c r="E117" i="17"/>
  <c r="F117" i="17"/>
  <c r="E116" i="17"/>
  <c r="F116" i="17"/>
  <c r="E115" i="17"/>
  <c r="F115" i="17"/>
  <c r="E114" i="17"/>
  <c r="F114" i="17"/>
  <c r="E113" i="17"/>
  <c r="F113" i="17"/>
  <c r="E112" i="17"/>
  <c r="F112" i="17"/>
  <c r="E110" i="17"/>
  <c r="F110" i="17"/>
  <c r="L14" i="17" s="1"/>
  <c r="E111" i="17"/>
  <c r="F111" i="17"/>
  <c r="O16" i="6"/>
  <c r="O11" i="6"/>
  <c r="O6" i="6"/>
  <c r="O20" i="6" s="1"/>
  <c r="F2" i="11"/>
  <c r="K2" i="11"/>
  <c r="B6" i="11"/>
  <c r="B4" i="1" s="1"/>
  <c r="M2" i="6"/>
  <c r="N2" i="6" s="1"/>
  <c r="C26" i="6"/>
  <c r="N22" i="6"/>
  <c r="L16" i="17"/>
  <c r="A6" i="15"/>
  <c r="G2" i="15"/>
  <c r="R6" i="13"/>
  <c r="X2" i="13"/>
  <c r="G22" i="14"/>
  <c r="G21" i="14"/>
  <c r="G20" i="14"/>
  <c r="G19" i="14"/>
  <c r="G18" i="14"/>
  <c r="G17" i="14"/>
  <c r="G16" i="14"/>
  <c r="G15" i="14"/>
  <c r="G14" i="14"/>
  <c r="G13" i="14"/>
  <c r="D227" i="14"/>
  <c r="D226" i="14"/>
  <c r="D87" i="14"/>
  <c r="D85" i="14"/>
  <c r="D691" i="14"/>
  <c r="D615" i="14"/>
  <c r="D693" i="14"/>
  <c r="D264" i="14"/>
  <c r="D358" i="14"/>
  <c r="D357" i="14"/>
  <c r="D356" i="14"/>
  <c r="D352" i="14"/>
  <c r="D351" i="14"/>
  <c r="D350" i="14"/>
  <c r="D359" i="14"/>
  <c r="D354" i="14"/>
  <c r="D355" i="14"/>
  <c r="D103" i="14"/>
  <c r="D104" i="14"/>
  <c r="D200" i="14"/>
  <c r="D201" i="14"/>
  <c r="D208" i="14"/>
  <c r="D205" i="14"/>
  <c r="D204" i="14"/>
  <c r="D109" i="14"/>
  <c r="D202" i="14"/>
  <c r="D203" i="14"/>
  <c r="D88" i="14"/>
  <c r="D369" i="14"/>
  <c r="D194" i="14"/>
  <c r="D230" i="14"/>
  <c r="D197" i="14"/>
  <c r="D196" i="14"/>
  <c r="D199" i="14"/>
  <c r="D894" i="14"/>
  <c r="D538" i="14"/>
  <c r="D367" i="14"/>
  <c r="D368" i="14"/>
  <c r="D365" i="14"/>
  <c r="D366" i="14"/>
  <c r="D363" i="14"/>
  <c r="D364" i="14"/>
  <c r="D361" i="14"/>
  <c r="D362" i="14"/>
  <c r="D372" i="14"/>
  <c r="D373" i="14"/>
  <c r="D349" i="14"/>
  <c r="D348" i="14"/>
  <c r="D237" i="14"/>
  <c r="D240" i="14"/>
  <c r="D188" i="14"/>
  <c r="D243" i="14"/>
  <c r="D252" i="14"/>
  <c r="D180" i="14"/>
  <c r="D118" i="14"/>
  <c r="D244" i="14"/>
  <c r="D245" i="14"/>
  <c r="D174" i="14"/>
  <c r="D690" i="14"/>
  <c r="D893" i="14"/>
  <c r="D1070" i="14"/>
  <c r="D236" i="14"/>
  <c r="D115" i="14"/>
  <c r="D455" i="14"/>
  <c r="D231" i="14"/>
  <c r="D209" i="14"/>
  <c r="D454" i="14"/>
  <c r="D249" i="14"/>
  <c r="D248" i="14"/>
  <c r="D246" i="14"/>
  <c r="D247" i="14"/>
  <c r="D374" i="14"/>
  <c r="D353" i="14"/>
  <c r="D195" i="14"/>
  <c r="D370" i="14"/>
  <c r="D187" i="14"/>
  <c r="D828" i="14"/>
  <c r="D198" i="14"/>
  <c r="D193" i="14"/>
  <c r="D222" i="14"/>
  <c r="D223" i="14"/>
  <c r="D238" i="14"/>
  <c r="D239" i="14"/>
  <c r="D110" i="14"/>
  <c r="D692" i="14"/>
  <c r="D175" i="14"/>
  <c r="D176" i="14"/>
  <c r="D233" i="14"/>
  <c r="D234" i="14"/>
  <c r="D253" i="14"/>
  <c r="D241" i="14"/>
  <c r="D242" i="14"/>
  <c r="D375" i="14"/>
  <c r="D376" i="14"/>
  <c r="D377" i="14"/>
  <c r="D250" i="14"/>
  <c r="D251" i="14"/>
  <c r="D262" i="14"/>
  <c r="D232" i="14"/>
  <c r="D181" i="14"/>
  <c r="D360" i="14"/>
  <c r="D184" i="14"/>
  <c r="D183" i="14"/>
  <c r="D182" i="14"/>
  <c r="D86" i="14"/>
  <c r="D84" i="14"/>
  <c r="D178" i="14"/>
  <c r="D1071" i="14"/>
  <c r="D206" i="14"/>
  <c r="D207" i="14"/>
  <c r="D539" i="14"/>
  <c r="D537" i="14"/>
  <c r="D114" i="14"/>
  <c r="D831" i="14"/>
  <c r="D830" i="14"/>
  <c r="D453" i="14"/>
  <c r="D179" i="14"/>
  <c r="D92" i="14"/>
  <c r="D45" i="14"/>
  <c r="D46" i="14"/>
  <c r="D48" i="14"/>
  <c r="D47" i="14"/>
  <c r="D257" i="14"/>
  <c r="D829" i="14"/>
  <c r="D228" i="14"/>
  <c r="D229" i="14"/>
  <c r="D255" i="14"/>
  <c r="D83" i="14"/>
  <c r="D89" i="14"/>
  <c r="D225" i="14"/>
  <c r="D107" i="14"/>
  <c r="D256" i="14"/>
  <c r="D105" i="14"/>
  <c r="D106" i="14"/>
  <c r="D260" i="14"/>
  <c r="D258" i="14"/>
  <c r="D261" i="14"/>
  <c r="D378" i="14"/>
  <c r="D177" i="14"/>
  <c r="D259" i="14"/>
  <c r="D263" i="14"/>
  <c r="D371" i="14"/>
  <c r="D616" i="14"/>
  <c r="D254" i="14"/>
  <c r="D95" i="14"/>
  <c r="D192" i="14"/>
  <c r="D235" i="14"/>
  <c r="D94" i="14"/>
  <c r="D185" i="14"/>
  <c r="D190" i="14"/>
  <c r="D189" i="14"/>
  <c r="D186" i="14"/>
  <c r="D102" i="14"/>
  <c r="D101" i="14"/>
  <c r="D96" i="14"/>
  <c r="D97" i="14"/>
  <c r="D191" i="14"/>
  <c r="D111" i="14"/>
  <c r="D91" i="14"/>
  <c r="D93" i="14"/>
  <c r="D90" i="14"/>
  <c r="D221" i="14"/>
  <c r="D220" i="14"/>
  <c r="D219" i="14"/>
  <c r="D218" i="14"/>
  <c r="D216" i="14"/>
  <c r="D217" i="14"/>
  <c r="D213" i="14"/>
  <c r="D212" i="14"/>
  <c r="D215" i="14"/>
  <c r="D214" i="14"/>
  <c r="D210" i="14"/>
  <c r="D211" i="14"/>
  <c r="D224" i="14"/>
  <c r="D98" i="14"/>
  <c r="D99" i="14"/>
  <c r="D100" i="14"/>
  <c r="D108" i="14"/>
  <c r="D173" i="14"/>
  <c r="D117" i="14"/>
  <c r="D113" i="14"/>
  <c r="D116" i="14"/>
  <c r="D954" i="14"/>
  <c r="D112" i="14"/>
  <c r="D265" i="14"/>
  <c r="D955" i="14"/>
  <c r="D767" i="14"/>
  <c r="D456" i="14"/>
  <c r="D617" i="14"/>
  <c r="D266" i="14"/>
  <c r="D267" i="14"/>
  <c r="D120" i="14"/>
  <c r="D49" i="14"/>
  <c r="D50" i="14"/>
  <c r="D51" i="14"/>
  <c r="D119" i="14"/>
  <c r="D451" i="14"/>
  <c r="D172" i="14"/>
  <c r="D536" i="14"/>
  <c r="D44" i="14"/>
  <c r="D42" i="14"/>
  <c r="D43" i="14"/>
  <c r="D452" i="14"/>
  <c r="D622" i="14"/>
  <c r="D542" i="14"/>
  <c r="D842" i="14"/>
  <c r="D1093" i="14"/>
  <c r="D899" i="14"/>
  <c r="D832" i="14"/>
  <c r="D901" i="14"/>
  <c r="D122" i="14"/>
  <c r="D1319" i="14"/>
  <c r="D1325" i="14"/>
  <c r="D1281" i="14"/>
  <c r="D1301" i="14"/>
  <c r="D1309" i="14"/>
  <c r="D1262" i="14"/>
  <c r="D1173" i="14"/>
  <c r="D1326" i="14"/>
  <c r="D1320" i="14"/>
  <c r="D704" i="14"/>
  <c r="D620" i="14"/>
  <c r="D273" i="14"/>
  <c r="D1023" i="14"/>
  <c r="D274" i="14"/>
  <c r="D383" i="14"/>
  <c r="D833" i="14"/>
  <c r="D463" i="14"/>
  <c r="D1157" i="14"/>
  <c r="D1140" i="14"/>
  <c r="D1118" i="14"/>
  <c r="D1115" i="14"/>
  <c r="D1191" i="14"/>
  <c r="D1091" i="14"/>
  <c r="D619" i="14"/>
  <c r="D703" i="14"/>
  <c r="D962" i="14"/>
  <c r="D1143" i="14"/>
  <c r="D902" i="14"/>
  <c r="D1285" i="14"/>
  <c r="D1274" i="14"/>
  <c r="D1276" i="14"/>
  <c r="D1263" i="14"/>
  <c r="D1361" i="14"/>
  <c r="D1360" i="14"/>
  <c r="D1292" i="14"/>
  <c r="D1283" i="14"/>
  <c r="D1284" i="14"/>
  <c r="D1273" i="14"/>
  <c r="D1308" i="14"/>
  <c r="D1217" i="14"/>
  <c r="D272" i="14"/>
  <c r="D269" i="14"/>
  <c r="D841" i="14"/>
  <c r="D898" i="14"/>
  <c r="D843" i="14"/>
  <c r="D960" i="14"/>
  <c r="D54" i="14"/>
  <c r="D1142" i="14"/>
  <c r="D1114" i="14"/>
  <c r="D458" i="14"/>
  <c r="D895" i="14"/>
  <c r="D1073" i="14"/>
  <c r="D1155" i="14"/>
  <c r="D461" i="14"/>
  <c r="D543" i="14"/>
  <c r="D776" i="14"/>
  <c r="D380" i="14"/>
  <c r="D956" i="14"/>
  <c r="D770" i="14"/>
  <c r="D1204" i="14"/>
  <c r="D1216" i="14"/>
  <c r="D1117" i="14"/>
  <c r="D1096" i="14"/>
  <c r="D706" i="14"/>
  <c r="D1282" i="14"/>
  <c r="D271" i="14"/>
  <c r="D961" i="14"/>
  <c r="D270" i="14"/>
  <c r="D1022" i="14"/>
  <c r="D1141" i="14"/>
  <c r="D964" i="14"/>
  <c r="D548" i="14"/>
  <c r="D460" i="14"/>
  <c r="D1113" i="14"/>
  <c r="D1092" i="14"/>
  <c r="D694" i="14"/>
  <c r="D900" i="14"/>
  <c r="D839" i="14"/>
  <c r="D773" i="14"/>
  <c r="D1075" i="14"/>
  <c r="D1025" i="14"/>
  <c r="D775" i="14"/>
  <c r="D623" i="14"/>
  <c r="D545" i="14"/>
  <c r="D697" i="14"/>
  <c r="D1074" i="14"/>
  <c r="D1024" i="14"/>
  <c r="D838" i="14"/>
  <c r="D772" i="14"/>
  <c r="D540" i="14"/>
  <c r="D123" i="14"/>
  <c r="D1231" i="14"/>
  <c r="D1250" i="14"/>
  <c r="D1275" i="14"/>
  <c r="D1264" i="14"/>
  <c r="D1248" i="14"/>
  <c r="D56" i="14"/>
  <c r="D1076" i="14"/>
  <c r="D1026" i="14"/>
  <c r="D1156" i="14"/>
  <c r="D1116" i="14"/>
  <c r="D1095" i="14"/>
  <c r="D837" i="14"/>
  <c r="D834" i="14"/>
  <c r="D53" i="14"/>
  <c r="D1190" i="14"/>
  <c r="D771" i="14"/>
  <c r="D897" i="14"/>
  <c r="D1094" i="14"/>
  <c r="D55" i="14"/>
  <c r="D25" i="14"/>
  <c r="D1172" i="14"/>
  <c r="D1174" i="14"/>
  <c r="D26" i="14"/>
  <c r="D707" i="14"/>
  <c r="D835" i="14"/>
  <c r="D1251" i="14"/>
  <c r="D1228" i="14"/>
  <c r="D1027" i="14"/>
  <c r="D121" i="14"/>
  <c r="D125" i="14"/>
  <c r="D896" i="14"/>
  <c r="D382" i="14"/>
  <c r="D836" i="14"/>
  <c r="D624" i="14"/>
  <c r="D546" i="14"/>
  <c r="D1206" i="14"/>
  <c r="D1205" i="14"/>
  <c r="D1203" i="14"/>
  <c r="D1215" i="14"/>
  <c r="D1072" i="14"/>
  <c r="D1249" i="14"/>
  <c r="D1229" i="14"/>
  <c r="D1247" i="14"/>
  <c r="D1362" i="14"/>
  <c r="D1158" i="14"/>
  <c r="D544" i="14"/>
  <c r="D958" i="14"/>
  <c r="D768" i="14"/>
  <c r="D462" i="14"/>
  <c r="D1144" i="14"/>
  <c r="D769" i="14"/>
  <c r="D1230" i="14"/>
  <c r="D124" i="14"/>
  <c r="D379" i="14"/>
  <c r="D459" i="14"/>
  <c r="D963" i="14"/>
  <c r="D959" i="14"/>
  <c r="D957" i="14"/>
  <c r="D903" i="14"/>
  <c r="D381" i="14"/>
  <c r="D126" i="14"/>
  <c r="D541" i="14"/>
  <c r="D698" i="14"/>
  <c r="D777" i="14"/>
  <c r="D621" i="14"/>
  <c r="D705" i="14"/>
  <c r="D702" i="14"/>
  <c r="D618" i="14"/>
  <c r="D700" i="14"/>
  <c r="D779" i="14"/>
  <c r="D547" i="14"/>
  <c r="D625" i="14"/>
  <c r="D840" i="14"/>
  <c r="D774" i="14"/>
  <c r="D1189" i="14"/>
  <c r="D268" i="14"/>
  <c r="D778" i="14"/>
  <c r="D699" i="14"/>
  <c r="D708" i="14"/>
  <c r="D457" i="14"/>
  <c r="D701" i="14"/>
  <c r="D695" i="14"/>
  <c r="D696" i="14"/>
  <c r="D904" i="14"/>
  <c r="D52" i="14"/>
  <c r="D1055" i="14"/>
  <c r="D1350" i="14"/>
  <c r="D812" i="14"/>
  <c r="D1278" i="14"/>
  <c r="D1103" i="14"/>
  <c r="D1078" i="14"/>
  <c r="D1253" i="14"/>
  <c r="D1233" i="14"/>
  <c r="D811" i="14"/>
  <c r="D1317" i="14"/>
  <c r="D1316" i="14"/>
  <c r="D1315" i="14"/>
  <c r="D1110" i="14"/>
  <c r="D1306" i="14"/>
  <c r="D1305" i="14"/>
  <c r="D1304" i="14"/>
  <c r="D1088" i="14"/>
  <c r="D1259" i="14"/>
  <c r="D1244" i="14"/>
  <c r="D1169" i="14"/>
  <c r="D1355" i="14"/>
  <c r="D1220" i="14"/>
  <c r="D1196" i="14"/>
  <c r="D1100" i="14"/>
  <c r="D1287" i="14"/>
  <c r="D892" i="14"/>
  <c r="D1307" i="14"/>
  <c r="D1197" i="14"/>
  <c r="D942" i="14"/>
  <c r="D1054" i="14"/>
  <c r="D1082" i="14"/>
  <c r="D947" i="14"/>
  <c r="D869" i="14"/>
  <c r="D949" i="14"/>
  <c r="D948" i="14"/>
  <c r="D1145" i="14"/>
  <c r="D953" i="14"/>
  <c r="D887" i="14"/>
  <c r="D1202" i="14"/>
  <c r="D1119" i="14"/>
  <c r="D1265" i="14"/>
  <c r="D1277" i="14"/>
  <c r="D1120" i="14"/>
  <c r="D763" i="14"/>
  <c r="D827" i="14"/>
  <c r="D766" i="14"/>
  <c r="D608" i="14"/>
  <c r="D807" i="14"/>
  <c r="D1009" i="14"/>
  <c r="D1165" i="14"/>
  <c r="D765" i="14"/>
  <c r="D764" i="14"/>
  <c r="D607" i="14"/>
  <c r="D806" i="14"/>
  <c r="D1077" i="14"/>
  <c r="D1167" i="14"/>
  <c r="D1089" i="14"/>
  <c r="D1080" i="14"/>
  <c r="D1302" i="14"/>
  <c r="D1079" i="14"/>
  <c r="D1112" i="14"/>
  <c r="D1104" i="14"/>
  <c r="D1245" i="14"/>
  <c r="D823" i="14"/>
  <c r="D1187" i="14"/>
  <c r="D1168" i="14"/>
  <c r="D1288" i="14"/>
  <c r="D824" i="14"/>
  <c r="D749" i="14"/>
  <c r="D676" i="14"/>
  <c r="D1199" i="14"/>
  <c r="D1084" i="14"/>
  <c r="D1133" i="14"/>
  <c r="D1124" i="14"/>
  <c r="D1154" i="14"/>
  <c r="D1296" i="14"/>
  <c r="D1323" i="14"/>
  <c r="D1327" i="14"/>
  <c r="D1239" i="14"/>
  <c r="D1153" i="14"/>
  <c r="D821" i="14"/>
  <c r="D808" i="14"/>
  <c r="D1310" i="14"/>
  <c r="D1324" i="14"/>
  <c r="D1181" i="14"/>
  <c r="D1175" i="14"/>
  <c r="D1125" i="14"/>
  <c r="D1321" i="14"/>
  <c r="D1328" i="14"/>
  <c r="D1289" i="14"/>
  <c r="D1303" i="14"/>
  <c r="D1318" i="14"/>
  <c r="D1266" i="14"/>
  <c r="D1147" i="14"/>
  <c r="D1008" i="14"/>
  <c r="D825" i="14"/>
  <c r="D1329" i="14"/>
  <c r="D1221" i="14"/>
  <c r="D441" i="14"/>
  <c r="D440" i="14"/>
  <c r="D346" i="14"/>
  <c r="D328" i="14"/>
  <c r="D601" i="14"/>
  <c r="D449" i="14"/>
  <c r="D820" i="14"/>
  <c r="D532" i="14"/>
  <c r="D1171" i="14"/>
  <c r="D1151" i="14"/>
  <c r="D1270" i="14"/>
  <c r="D1021" i="14"/>
  <c r="D1312" i="14"/>
  <c r="D613" i="14"/>
  <c r="D599" i="14"/>
  <c r="D1182" i="14"/>
  <c r="D1067" i="14"/>
  <c r="D534" i="14"/>
  <c r="D1252" i="14"/>
  <c r="D1299" i="14"/>
  <c r="D1240" i="14"/>
  <c r="D1108" i="14"/>
  <c r="D1313" i="14"/>
  <c r="D1352" i="14"/>
  <c r="D1351" i="14"/>
  <c r="D1242" i="14"/>
  <c r="D1342" i="14"/>
  <c r="D1341" i="14"/>
  <c r="D1340" i="14"/>
  <c r="D1200" i="14"/>
  <c r="D1335" i="14"/>
  <c r="D1334" i="14"/>
  <c r="D1333" i="14"/>
  <c r="D1184" i="14"/>
  <c r="D1223" i="14"/>
  <c r="D1086" i="14"/>
  <c r="D1101" i="14"/>
  <c r="D1297" i="14"/>
  <c r="D1294" i="14"/>
  <c r="D1193" i="14"/>
  <c r="D1176" i="14"/>
  <c r="D1218" i="14"/>
  <c r="D1225" i="14"/>
  <c r="D1210" i="14"/>
  <c r="D1138" i="14"/>
  <c r="D1300" i="14"/>
  <c r="D1241" i="14"/>
  <c r="D1109" i="14"/>
  <c r="D1314" i="14"/>
  <c r="D1354" i="14"/>
  <c r="D1353" i="14"/>
  <c r="D1243" i="14"/>
  <c r="D1345" i="14"/>
  <c r="D1344" i="14"/>
  <c r="D1343" i="14"/>
  <c r="D1201" i="14"/>
  <c r="D1338" i="14"/>
  <c r="D1337" i="14"/>
  <c r="D1336" i="14"/>
  <c r="D1185" i="14"/>
  <c r="D1224" i="14"/>
  <c r="D1087" i="14"/>
  <c r="D870" i="14"/>
  <c r="D1256" i="14"/>
  <c r="D1238" i="14"/>
  <c r="D1149" i="14"/>
  <c r="D1195" i="14"/>
  <c r="D602" i="14"/>
  <c r="D1102" i="14"/>
  <c r="D1298" i="14"/>
  <c r="D1295" i="14"/>
  <c r="D1194" i="14"/>
  <c r="D1177" i="14"/>
  <c r="D1293" i="14"/>
  <c r="D1272" i="14"/>
  <c r="D1280" i="14"/>
  <c r="D1358" i="14"/>
  <c r="D1356" i="14"/>
  <c r="D1359" i="14"/>
  <c r="D1357" i="14"/>
  <c r="D1347" i="14"/>
  <c r="D1332" i="14"/>
  <c r="D1349" i="14"/>
  <c r="D1339" i="14"/>
  <c r="D1346" i="14"/>
  <c r="D1331" i="14"/>
  <c r="D1311" i="14"/>
  <c r="D1290" i="14"/>
  <c r="D80" i="14"/>
  <c r="D345" i="14"/>
  <c r="D442" i="14"/>
  <c r="D755" i="14"/>
  <c r="D1226" i="14"/>
  <c r="D1214" i="14"/>
  <c r="D886" i="14"/>
  <c r="D819" i="14"/>
  <c r="D528" i="14"/>
  <c r="D338" i="14"/>
  <c r="D446" i="14"/>
  <c r="D429" i="14"/>
  <c r="D347" i="14"/>
  <c r="D1178" i="14"/>
  <c r="D1213" i="14"/>
  <c r="D1066" i="14"/>
  <c r="D1212" i="14"/>
  <c r="D1065" i="14"/>
  <c r="D675" i="14"/>
  <c r="D327" i="14"/>
  <c r="D1160" i="14"/>
  <c r="D742" i="14"/>
  <c r="D596" i="14"/>
  <c r="D741" i="14"/>
  <c r="D1208" i="14"/>
  <c r="D1330" i="14"/>
  <c r="D1183" i="14"/>
  <c r="D1015" i="14"/>
  <c r="D1014" i="14"/>
  <c r="D1013" i="14"/>
  <c r="D1012" i="14"/>
  <c r="D1011" i="14"/>
  <c r="D1146" i="14"/>
  <c r="D879" i="14"/>
  <c r="D878" i="14"/>
  <c r="D877" i="14"/>
  <c r="D876" i="14"/>
  <c r="D875" i="14"/>
  <c r="D1131" i="14"/>
  <c r="D1237" i="14"/>
  <c r="D1121" i="14"/>
  <c r="D1006" i="14"/>
  <c r="D952" i="14"/>
  <c r="D611" i="14"/>
  <c r="D744" i="14"/>
  <c r="D678" i="14"/>
  <c r="D1097" i="14"/>
  <c r="D1132" i="14"/>
  <c r="D1164" i="14"/>
  <c r="D1148" i="14"/>
  <c r="D874" i="14"/>
  <c r="D809" i="14"/>
  <c r="D1222" i="14"/>
  <c r="D1211" i="14"/>
  <c r="D1081" i="14"/>
  <c r="D1061" i="14"/>
  <c r="D1060" i="14"/>
  <c r="D680" i="14"/>
  <c r="D606" i="14"/>
  <c r="D1128" i="14"/>
  <c r="D1059" i="14"/>
  <c r="D1123" i="14"/>
  <c r="D1161" i="14"/>
  <c r="D872" i="14"/>
  <c r="D805" i="14"/>
  <c r="D1098" i="14"/>
  <c r="D1219" i="14"/>
  <c r="D674" i="14"/>
  <c r="D1122" i="14"/>
  <c r="D597" i="14"/>
  <c r="D19" i="14"/>
  <c r="D435" i="14"/>
  <c r="D444" i="14"/>
  <c r="D603" i="14"/>
  <c r="D430" i="14"/>
  <c r="D342" i="14"/>
  <c r="D337" i="14"/>
  <c r="D331" i="14"/>
  <c r="D762" i="14"/>
  <c r="D334" i="14"/>
  <c r="D951" i="14"/>
  <c r="D336" i="14"/>
  <c r="D330" i="14"/>
  <c r="D335" i="14"/>
  <c r="D333" i="14"/>
  <c r="D332" i="14"/>
  <c r="D171" i="14"/>
  <c r="D170" i="14"/>
  <c r="D533" i="14"/>
  <c r="D431" i="14"/>
  <c r="D40" i="14"/>
  <c r="D1069" i="14"/>
  <c r="D164" i="14"/>
  <c r="D167" i="14"/>
  <c r="D443" i="14"/>
  <c r="D941" i="14"/>
  <c r="D329" i="14"/>
  <c r="D18" i="14"/>
  <c r="D1053" i="14"/>
  <c r="D1365" i="14"/>
  <c r="D1366" i="14"/>
  <c r="D17" i="14"/>
  <c r="D1364" i="14"/>
  <c r="D1257" i="14"/>
  <c r="D1064" i="14"/>
  <c r="D1260" i="14"/>
  <c r="D79" i="14"/>
  <c r="D77" i="14"/>
  <c r="D78" i="14"/>
  <c r="D950" i="14"/>
  <c r="D529" i="14"/>
  <c r="D754" i="14"/>
  <c r="D530" i="14"/>
  <c r="D752" i="14"/>
  <c r="D341" i="14"/>
  <c r="D684" i="14"/>
  <c r="D757" i="14"/>
  <c r="D687" i="14"/>
  <c r="D686" i="14"/>
  <c r="D1107" i="14"/>
  <c r="D1130" i="14"/>
  <c r="D889" i="14"/>
  <c r="D814" i="14"/>
  <c r="D685" i="14"/>
  <c r="D815" i="14"/>
  <c r="D688" i="14"/>
  <c r="D604" i="14"/>
  <c r="D1166" i="14"/>
  <c r="D1152" i="14"/>
  <c r="D24" i="14"/>
  <c r="D23" i="14"/>
  <c r="D22" i="14"/>
  <c r="D21" i="14"/>
  <c r="D20" i="14"/>
  <c r="D450" i="14"/>
  <c r="D610" i="14"/>
  <c r="D753" i="14"/>
  <c r="D884" i="14"/>
  <c r="D883" i="14"/>
  <c r="D683" i="14"/>
  <c r="D609" i="14"/>
  <c r="D682" i="14"/>
  <c r="D1111" i="14"/>
  <c r="D673" i="14"/>
  <c r="D671" i="14"/>
  <c r="D761" i="14"/>
  <c r="D1227" i="14"/>
  <c r="D445" i="14"/>
  <c r="D1017" i="14"/>
  <c r="D1348" i="14"/>
  <c r="D1062" i="14"/>
  <c r="D436" i="14"/>
  <c r="D946" i="14"/>
  <c r="D882" i="14"/>
  <c r="D1005" i="14"/>
  <c r="D1057" i="14"/>
  <c r="D1056" i="14"/>
  <c r="D677" i="14"/>
  <c r="D37" i="14"/>
  <c r="D750" i="14"/>
  <c r="D995" i="14"/>
  <c r="D76" i="14"/>
  <c r="D535" i="14"/>
  <c r="D885" i="14"/>
  <c r="D818" i="14"/>
  <c r="D439" i="14"/>
  <c r="D438" i="14"/>
  <c r="D437" i="14"/>
  <c r="D1085" i="14"/>
  <c r="D817" i="14"/>
  <c r="D816" i="14"/>
  <c r="D751" i="14"/>
  <c r="D340" i="14"/>
  <c r="D339" i="14"/>
  <c r="D945" i="14"/>
  <c r="D679" i="14"/>
  <c r="D433" i="14"/>
  <c r="D432" i="14"/>
  <c r="D38" i="14"/>
  <c r="D525" i="14"/>
  <c r="D994" i="14"/>
  <c r="D943" i="14"/>
  <c r="D598" i="14"/>
  <c r="D165" i="14"/>
  <c r="D803" i="14"/>
  <c r="D1261" i="14"/>
  <c r="D1179" i="14"/>
  <c r="D1291" i="14"/>
  <c r="D1279" i="14"/>
  <c r="D1269" i="14"/>
  <c r="D614" i="14"/>
  <c r="D1090" i="14"/>
  <c r="D1063" i="14"/>
  <c r="D612" i="14"/>
  <c r="D681" i="14"/>
  <c r="D524" i="14"/>
  <c r="D1254" i="14"/>
  <c r="D1135" i="14"/>
  <c r="D1106" i="14"/>
  <c r="D1192" i="14"/>
  <c r="D1127" i="14"/>
  <c r="D1207" i="14"/>
  <c r="D1159" i="14"/>
  <c r="D1186" i="14"/>
  <c r="D1271" i="14"/>
  <c r="D1363" i="14"/>
  <c r="D82" i="14"/>
  <c r="D1258" i="14"/>
  <c r="D758" i="14"/>
  <c r="D1322" i="14"/>
  <c r="D1180" i="14"/>
  <c r="D1268" i="14"/>
  <c r="D810" i="14"/>
  <c r="D1163" i="14"/>
  <c r="D1162" i="14"/>
  <c r="D1004" i="14"/>
  <c r="D1003" i="14"/>
  <c r="D1002" i="14"/>
  <c r="D1001" i="14"/>
  <c r="D1000" i="14"/>
  <c r="D999" i="14"/>
  <c r="D998" i="14"/>
  <c r="D997" i="14"/>
  <c r="D996" i="14"/>
  <c r="D944" i="14"/>
  <c r="D1137" i="14"/>
  <c r="D940" i="14"/>
  <c r="D41" i="14"/>
  <c r="D39" i="14"/>
  <c r="D81" i="14"/>
  <c r="D1236" i="14"/>
  <c r="D1170" i="14"/>
  <c r="D1150" i="14"/>
  <c r="D1068" i="14"/>
  <c r="D1286" i="14"/>
  <c r="D168" i="14"/>
  <c r="D1198" i="14"/>
  <c r="D448" i="14"/>
  <c r="D672" i="14"/>
  <c r="D689" i="14"/>
  <c r="D605" i="14"/>
  <c r="D1139" i="14"/>
  <c r="D1134" i="14"/>
  <c r="D1126" i="14"/>
  <c r="D1232" i="14"/>
  <c r="D1099" i="14"/>
  <c r="D1235" i="14"/>
  <c r="D1255" i="14"/>
  <c r="D1267" i="14"/>
  <c r="D1234" i="14"/>
  <c r="D1188" i="14"/>
  <c r="D743" i="14"/>
  <c r="D891" i="14"/>
  <c r="D804" i="14"/>
  <c r="D531" i="14"/>
  <c r="D756" i="14"/>
  <c r="D871" i="14"/>
  <c r="D1246" i="14"/>
  <c r="D166" i="14"/>
  <c r="D434" i="14"/>
  <c r="D526" i="14"/>
  <c r="D760" i="14"/>
  <c r="D748" i="14"/>
  <c r="D759" i="14"/>
  <c r="D1083" i="14"/>
  <c r="D447" i="14"/>
  <c r="D169" i="14"/>
  <c r="D600" i="14"/>
  <c r="D890" i="14"/>
  <c r="D527" i="14"/>
  <c r="D1010" i="14"/>
  <c r="D1058" i="14"/>
  <c r="D881" i="14"/>
  <c r="D880" i="14"/>
  <c r="D344" i="14"/>
  <c r="D1016" i="14"/>
  <c r="D1018" i="14"/>
  <c r="D1007" i="14"/>
  <c r="D1019" i="14"/>
  <c r="D1105" i="14"/>
  <c r="D1129" i="14"/>
  <c r="D343" i="14"/>
  <c r="D1020" i="14"/>
  <c r="D746" i="14"/>
  <c r="D813" i="14"/>
  <c r="D747" i="14"/>
  <c r="D826" i="14"/>
  <c r="D822" i="14"/>
  <c r="D1136" i="14"/>
  <c r="D888" i="14"/>
  <c r="D873" i="14"/>
  <c r="D745" i="14"/>
  <c r="D1209" i="14"/>
  <c r="D75" i="14"/>
  <c r="D143" i="14"/>
  <c r="D142" i="14"/>
  <c r="D141" i="14"/>
  <c r="D395" i="14"/>
  <c r="D565" i="14"/>
  <c r="D854" i="14"/>
  <c r="D560" i="14"/>
  <c r="D559" i="14"/>
  <c r="D558" i="14"/>
  <c r="D557" i="14"/>
  <c r="D158" i="14"/>
  <c r="D157" i="14"/>
  <c r="D156" i="14"/>
  <c r="D981" i="14"/>
  <c r="D980" i="14"/>
  <c r="D979" i="14"/>
  <c r="D591" i="14"/>
  <c r="D978" i="14"/>
  <c r="D977" i="14"/>
  <c r="D976" i="14"/>
  <c r="D590" i="14"/>
  <c r="D418" i="14"/>
  <c r="D589" i="14"/>
  <c r="D588" i="14"/>
  <c r="D417" i="14"/>
  <c r="D421" i="14"/>
  <c r="D1032" i="14"/>
  <c r="D326" i="14"/>
  <c r="D325" i="14"/>
  <c r="D324" i="14"/>
  <c r="D419" i="14"/>
  <c r="D387" i="14"/>
  <c r="D36" i="14"/>
  <c r="D16" i="14"/>
  <c r="D15" i="14"/>
  <c r="D14" i="14"/>
  <c r="D13" i="14"/>
  <c r="D401" i="14"/>
  <c r="D966" i="14"/>
  <c r="D663" i="14"/>
  <c r="D470" i="14"/>
  <c r="D27" i="14"/>
  <c r="D938" i="14"/>
  <c r="D74" i="14"/>
  <c r="D58" i="14"/>
  <c r="D714" i="14"/>
  <c r="D845" i="14"/>
  <c r="D984" i="14"/>
  <c r="D724" i="14"/>
  <c r="D627" i="14"/>
  <c r="D785" i="14"/>
  <c r="D784" i="14"/>
  <c r="D629" i="14"/>
  <c r="D137" i="14"/>
  <c r="D163" i="14"/>
  <c r="D853" i="14"/>
  <c r="D415" i="14"/>
  <c r="D284" i="14"/>
  <c r="D318" i="14"/>
  <c r="D384" i="14"/>
  <c r="D385" i="14"/>
  <c r="D740" i="14"/>
  <c r="D802" i="14"/>
  <c r="D70" i="14"/>
  <c r="D308" i="14"/>
  <c r="D975" i="14"/>
  <c r="D974" i="14"/>
  <c r="D640" i="14"/>
  <c r="D63" i="14"/>
  <c r="D279" i="14"/>
  <c r="D712" i="14"/>
  <c r="D736" i="14"/>
  <c r="D628" i="14"/>
  <c r="D652" i="14"/>
  <c r="D651" i="14"/>
  <c r="D307" i="14"/>
  <c r="D280" i="14"/>
  <c r="D278" i="14"/>
  <c r="D159" i="14"/>
  <c r="D160" i="14"/>
  <c r="D132" i="14"/>
  <c r="D133" i="14"/>
  <c r="D727" i="14"/>
  <c r="D849" i="14"/>
  <c r="D850" i="14"/>
  <c r="D656" i="14"/>
  <c r="D466" i="14"/>
  <c r="D906" i="14"/>
  <c r="D905" i="14"/>
  <c r="D790" i="14"/>
  <c r="D848" i="14"/>
  <c r="D514" i="14"/>
  <c r="D471" i="14"/>
  <c r="D68" i="14"/>
  <c r="D1037" i="14"/>
  <c r="D1036" i="14"/>
  <c r="D916" i="14"/>
  <c r="D1035" i="14"/>
  <c r="D1034" i="14"/>
  <c r="D915" i="14"/>
  <c r="D917" i="14"/>
  <c r="D918" i="14"/>
  <c r="D726" i="14"/>
  <c r="D1040" i="14"/>
  <c r="D1039" i="14"/>
  <c r="D413" i="14"/>
  <c r="D412" i="14"/>
  <c r="D322" i="14"/>
  <c r="D276" i="14"/>
  <c r="D427" i="14"/>
  <c r="D800" i="14"/>
  <c r="D509" i="14"/>
  <c r="D866" i="14"/>
  <c r="D865" i="14"/>
  <c r="D645" i="14"/>
  <c r="D780" i="14"/>
  <c r="D564" i="14"/>
  <c r="D147" i="14"/>
  <c r="D69" i="14"/>
  <c r="D62" i="14"/>
  <c r="D653" i="14"/>
  <c r="D281" i="14"/>
  <c r="D664" i="14"/>
  <c r="D654" i="14"/>
  <c r="D720" i="14"/>
  <c r="D313" i="14"/>
  <c r="D718" i="14"/>
  <c r="D792" i="14"/>
  <c r="D791" i="14"/>
  <c r="D311" i="14"/>
  <c r="D925" i="14"/>
  <c r="D924" i="14"/>
  <c r="D923" i="14"/>
  <c r="D516" i="14"/>
  <c r="D922" i="14"/>
  <c r="D921" i="14"/>
  <c r="D920" i="14"/>
  <c r="D515" i="14"/>
  <c r="D716" i="14"/>
  <c r="D309" i="14"/>
  <c r="D282" i="14"/>
  <c r="D477" i="14"/>
  <c r="D476" i="14"/>
  <c r="D473" i="14"/>
  <c r="D472" i="14"/>
  <c r="D991" i="14"/>
  <c r="D1049" i="14"/>
  <c r="D655" i="14"/>
  <c r="D721" i="14"/>
  <c r="D314" i="14"/>
  <c r="D719" i="14"/>
  <c r="D794" i="14"/>
  <c r="D793" i="14"/>
  <c r="D312" i="14"/>
  <c r="D931" i="14"/>
  <c r="D930" i="14"/>
  <c r="D929" i="14"/>
  <c r="D518" i="14"/>
  <c r="D928" i="14"/>
  <c r="D927" i="14"/>
  <c r="D926" i="14"/>
  <c r="D517" i="14"/>
  <c r="D717" i="14"/>
  <c r="D310" i="14"/>
  <c r="D580" i="14"/>
  <c r="D857" i="14"/>
  <c r="D856" i="14"/>
  <c r="D650" i="14"/>
  <c r="D32" i="14"/>
  <c r="D64" i="14"/>
  <c r="D283" i="14"/>
  <c r="D479" i="14"/>
  <c r="D478" i="14"/>
  <c r="D475" i="14"/>
  <c r="D474" i="14"/>
  <c r="D986" i="14"/>
  <c r="D734" i="14"/>
  <c r="D907" i="14"/>
  <c r="D626" i="14"/>
  <c r="D575" i="14"/>
  <c r="D574" i="14"/>
  <c r="D504" i="14"/>
  <c r="D503" i="14"/>
  <c r="D573" i="14"/>
  <c r="D572" i="14"/>
  <c r="D648" i="14"/>
  <c r="D647" i="14"/>
  <c r="D571" i="14"/>
  <c r="D570" i="14"/>
  <c r="D406" i="14"/>
  <c r="D405" i="14"/>
  <c r="D321" i="14"/>
  <c r="D732" i="14"/>
  <c r="D993" i="14"/>
  <c r="D992" i="14"/>
  <c r="D582" i="14"/>
  <c r="D581" i="14"/>
  <c r="D323" i="14"/>
  <c r="D295" i="14"/>
  <c r="D863" i="14"/>
  <c r="D513" i="14"/>
  <c r="D862" i="14"/>
  <c r="D512" i="14"/>
  <c r="D556" i="14"/>
  <c r="D710" i="14"/>
  <c r="D549" i="14"/>
  <c r="D709" i="14"/>
  <c r="D485" i="14"/>
  <c r="D592" i="14"/>
  <c r="D669" i="14"/>
  <c r="D668" i="14"/>
  <c r="D667" i="14"/>
  <c r="D666" i="14"/>
  <c r="D665" i="14"/>
  <c r="D566" i="14"/>
  <c r="D638" i="14"/>
  <c r="D637" i="14"/>
  <c r="D636" i="14"/>
  <c r="D635" i="14"/>
  <c r="D634" i="14"/>
  <c r="D987" i="14"/>
  <c r="D1043" i="14"/>
  <c r="D552" i="14"/>
  <c r="D551" i="14"/>
  <c r="D578" i="14"/>
  <c r="D643" i="14"/>
  <c r="D642" i="14"/>
  <c r="D641" i="14"/>
  <c r="D939" i="14"/>
  <c r="D585" i="14"/>
  <c r="D391" i="14"/>
  <c r="D390" i="14"/>
  <c r="D796" i="14"/>
  <c r="D795" i="14"/>
  <c r="D317" i="14"/>
  <c r="D735" i="14"/>
  <c r="D969" i="14"/>
  <c r="D968" i="14"/>
  <c r="D136" i="14"/>
  <c r="D135" i="14"/>
  <c r="D983" i="14"/>
  <c r="D982" i="14"/>
  <c r="D932" i="14"/>
  <c r="D300" i="14"/>
  <c r="D299" i="14"/>
  <c r="D722" i="14"/>
  <c r="D285" i="14"/>
  <c r="D715" i="14"/>
  <c r="D134" i="14"/>
  <c r="D935" i="14"/>
  <c r="D855" i="14"/>
  <c r="D467" i="14"/>
  <c r="D909" i="14"/>
  <c r="D403" i="14"/>
  <c r="D422" i="14"/>
  <c r="D567" i="14"/>
  <c r="D397" i="14"/>
  <c r="D511" i="14"/>
  <c r="D294" i="14"/>
  <c r="D288" i="14"/>
  <c r="D739" i="14"/>
  <c r="D291" i="14"/>
  <c r="D934" i="14"/>
  <c r="D293" i="14"/>
  <c r="D287" i="14"/>
  <c r="D292" i="14"/>
  <c r="D290" i="14"/>
  <c r="D289" i="14"/>
  <c r="D162" i="14"/>
  <c r="D152" i="14"/>
  <c r="D510" i="14"/>
  <c r="D398" i="14"/>
  <c r="D1051" i="14"/>
  <c r="D128" i="14"/>
  <c r="D144" i="14"/>
  <c r="D420" i="14"/>
  <c r="D908" i="14"/>
  <c r="D286" i="14"/>
  <c r="D1029" i="14"/>
  <c r="D304" i="14"/>
  <c r="D61" i="14"/>
  <c r="D59" i="14"/>
  <c r="D60" i="14"/>
  <c r="D933" i="14"/>
  <c r="D506" i="14"/>
  <c r="D731" i="14"/>
  <c r="D594" i="14"/>
  <c r="D522" i="14"/>
  <c r="D561" i="14"/>
  <c r="D507" i="14"/>
  <c r="D729" i="14"/>
  <c r="D593" i="14"/>
  <c r="D523" i="14"/>
  <c r="D520" i="14"/>
  <c r="D483" i="14"/>
  <c r="D562" i="14"/>
  <c r="D781" i="14"/>
  <c r="D502" i="14"/>
  <c r="D658" i="14"/>
  <c r="D867" i="14"/>
  <c r="D661" i="14"/>
  <c r="D660" i="14"/>
  <c r="D554" i="14"/>
  <c r="D553" i="14"/>
  <c r="D568" i="14"/>
  <c r="D659" i="14"/>
  <c r="D414" i="14"/>
  <c r="D662" i="14"/>
  <c r="D305" i="14"/>
  <c r="D481" i="14"/>
  <c r="D484" i="14"/>
  <c r="D783" i="14"/>
  <c r="D569" i="14"/>
  <c r="D277" i="14"/>
  <c r="D936" i="14"/>
  <c r="D937" i="14"/>
  <c r="D161" i="14"/>
  <c r="D151" i="14"/>
  <c r="D670" i="14"/>
  <c r="D584" i="14"/>
  <c r="D583" i="14"/>
  <c r="D71" i="14"/>
  <c r="D66" i="14"/>
  <c r="D67" i="14"/>
  <c r="D296" i="14"/>
  <c r="D521" i="14"/>
  <c r="D586" i="14"/>
  <c r="D579" i="14"/>
  <c r="D730" i="14"/>
  <c r="D859" i="14"/>
  <c r="D858" i="14"/>
  <c r="D657" i="14"/>
  <c r="D577" i="14"/>
  <c r="D646" i="14"/>
  <c r="D149" i="14"/>
  <c r="D148" i="14"/>
  <c r="D389" i="14"/>
  <c r="D388" i="14"/>
  <c r="D482" i="14"/>
  <c r="D631" i="14"/>
  <c r="D630" i="14"/>
  <c r="D320" i="14"/>
  <c r="D35" i="14"/>
  <c r="D7" i="14"/>
  <c r="D423" i="14"/>
  <c r="D990" i="14"/>
  <c r="D6" i="14"/>
  <c r="D1044" i="14"/>
  <c r="D306" i="14"/>
  <c r="D649" i="14"/>
  <c r="D404" i="14"/>
  <c r="D501" i="14"/>
  <c r="D500" i="14"/>
  <c r="D967" i="14"/>
  <c r="D31" i="14"/>
  <c r="D1033" i="14"/>
  <c r="D633" i="14"/>
  <c r="D844" i="14"/>
  <c r="D464" i="14"/>
  <c r="D519" i="14"/>
  <c r="D861" i="14"/>
  <c r="D799" i="14"/>
  <c r="D411" i="14"/>
  <c r="D410" i="14"/>
  <c r="D409" i="14"/>
  <c r="D408" i="14"/>
  <c r="D860" i="14"/>
  <c r="D798" i="14"/>
  <c r="D797" i="14"/>
  <c r="D728" i="14"/>
  <c r="D298" i="14"/>
  <c r="D297" i="14"/>
  <c r="D914" i="14"/>
  <c r="D639" i="14"/>
  <c r="D400" i="14"/>
  <c r="D399" i="14"/>
  <c r="D480" i="14"/>
  <c r="D965" i="14"/>
  <c r="D910" i="14"/>
  <c r="D550" i="14"/>
  <c r="D130" i="14"/>
  <c r="D505" i="14"/>
  <c r="D576" i="14"/>
  <c r="D1042" i="14"/>
  <c r="D973" i="14"/>
  <c r="D919" i="14"/>
  <c r="D595" i="14"/>
  <c r="D1028" i="14"/>
  <c r="D1045" i="14"/>
  <c r="D644" i="14"/>
  <c r="D465" i="14"/>
  <c r="D469" i="14"/>
  <c r="D468" i="14"/>
  <c r="D587" i="14"/>
  <c r="D555" i="14"/>
  <c r="D275" i="14"/>
  <c r="D12" i="14"/>
  <c r="D11" i="14"/>
  <c r="D911" i="14"/>
  <c r="D711" i="14"/>
  <c r="D315" i="14"/>
  <c r="D1047" i="14"/>
  <c r="D989" i="14"/>
  <c r="D632" i="14"/>
  <c r="D73" i="14"/>
  <c r="D407" i="14"/>
  <c r="D487" i="14"/>
  <c r="D33" i="14"/>
  <c r="D65" i="14"/>
  <c r="D396" i="14"/>
  <c r="D394" i="14"/>
  <c r="D393" i="14"/>
  <c r="D496" i="14"/>
  <c r="D495" i="14"/>
  <c r="D494" i="14"/>
  <c r="D493" i="14"/>
  <c r="D492" i="14"/>
  <c r="D491" i="14"/>
  <c r="D490" i="14"/>
  <c r="D489" i="14"/>
  <c r="D488" i="14"/>
  <c r="D392" i="14"/>
  <c r="D1048" i="14"/>
  <c r="D72" i="14"/>
  <c r="D428" i="14"/>
  <c r="D1031" i="14"/>
  <c r="D1030" i="14"/>
  <c r="D1050" i="14"/>
  <c r="D127" i="14"/>
  <c r="D145" i="14"/>
  <c r="D846" i="14"/>
  <c r="D426" i="14"/>
  <c r="D301" i="14"/>
  <c r="D303" i="14"/>
  <c r="D302" i="14"/>
  <c r="D789" i="14"/>
  <c r="D788" i="14"/>
  <c r="D786" i="14"/>
  <c r="D787" i="14"/>
  <c r="D725" i="14"/>
  <c r="D971" i="14"/>
  <c r="D1041" i="14"/>
  <c r="D1038" i="14"/>
  <c r="D970" i="14"/>
  <c r="D972" i="14"/>
  <c r="D713" i="14"/>
  <c r="D868" i="14"/>
  <c r="D782" i="14"/>
  <c r="D508" i="14"/>
  <c r="D733" i="14"/>
  <c r="D847" i="14"/>
  <c r="D1052" i="14"/>
  <c r="D131" i="14"/>
  <c r="D402" i="14"/>
  <c r="D486" i="14"/>
  <c r="D737" i="14"/>
  <c r="D1046" i="14"/>
  <c r="D425" i="14"/>
  <c r="D150" i="14"/>
  <c r="D563" i="14"/>
  <c r="D864" i="14"/>
  <c r="D146" i="14"/>
  <c r="D985" i="14"/>
  <c r="D129" i="14"/>
  <c r="D852" i="14"/>
  <c r="D851" i="14"/>
  <c r="D319" i="14"/>
  <c r="D988" i="14"/>
  <c r="D424" i="14"/>
  <c r="D723" i="14"/>
  <c r="D738" i="14"/>
  <c r="D912" i="14"/>
  <c r="D913" i="14"/>
  <c r="D316" i="14"/>
  <c r="D386" i="14"/>
  <c r="D10" i="14"/>
  <c r="D9" i="14"/>
  <c r="D497" i="14"/>
  <c r="D499" i="14"/>
  <c r="D498" i="14"/>
  <c r="D801" i="14"/>
  <c r="D416" i="14"/>
  <c r="D155" i="14"/>
  <c r="D154" i="14"/>
  <c r="D153" i="14"/>
  <c r="D140" i="14"/>
  <c r="D139" i="14"/>
  <c r="D138" i="14"/>
  <c r="D8" i="14"/>
  <c r="D34" i="14"/>
  <c r="D28" i="14"/>
  <c r="D30" i="14"/>
  <c r="D29" i="14"/>
  <c r="D57" i="14"/>
  <c r="L20" i="14"/>
  <c r="L16" i="14"/>
  <c r="M17" i="14"/>
  <c r="M20" i="14"/>
  <c r="H17" i="14"/>
  <c r="L19" i="14"/>
  <c r="M14" i="14"/>
  <c r="K17" i="14"/>
  <c r="K9" i="13"/>
  <c r="O5" i="13"/>
  <c r="A21" i="13"/>
  <c r="I2" i="13"/>
  <c r="H2" i="13"/>
  <c r="AP52" i="4"/>
  <c r="AP51" i="4"/>
  <c r="AP50" i="4"/>
  <c r="AP49" i="4"/>
  <c r="AP48" i="4"/>
  <c r="AP47" i="4"/>
  <c r="AP46" i="4"/>
  <c r="AP45" i="4"/>
  <c r="AP44" i="4"/>
  <c r="AP43" i="4"/>
  <c r="AP42" i="4"/>
  <c r="AP41" i="4"/>
  <c r="AP40" i="4"/>
  <c r="AP39" i="4"/>
  <c r="AP38" i="4"/>
  <c r="AP37" i="4"/>
  <c r="AP36" i="4"/>
  <c r="AP35" i="4"/>
  <c r="AP34" i="4"/>
  <c r="AP33" i="4"/>
  <c r="AP32" i="4"/>
  <c r="AP31" i="4"/>
  <c r="AP30" i="4"/>
  <c r="AP29" i="4"/>
  <c r="AP28" i="4"/>
  <c r="AP27" i="4"/>
  <c r="AP26" i="4"/>
  <c r="AP25" i="4"/>
  <c r="AP24" i="4"/>
  <c r="AP23" i="4"/>
  <c r="AP22" i="4"/>
  <c r="AP21" i="4"/>
  <c r="AP20" i="4"/>
  <c r="AP19" i="4"/>
  <c r="AP18" i="4"/>
  <c r="AP17" i="4"/>
  <c r="AP16" i="4"/>
  <c r="AP15" i="4"/>
  <c r="AP14" i="4"/>
  <c r="AP13" i="4"/>
  <c r="AP12" i="4"/>
  <c r="AP11" i="4"/>
  <c r="AP10" i="4"/>
  <c r="AP9" i="4"/>
  <c r="AP8" i="4"/>
  <c r="AP3" i="4" s="1"/>
  <c r="AP7" i="4"/>
  <c r="AP6" i="4"/>
  <c r="AP5" i="4"/>
  <c r="AN52" i="4"/>
  <c r="AN51" i="4"/>
  <c r="AN50" i="4"/>
  <c r="AN49" i="4"/>
  <c r="AN48" i="4"/>
  <c r="AN47" i="4"/>
  <c r="AN46" i="4"/>
  <c r="AN45" i="4"/>
  <c r="AN44" i="4"/>
  <c r="AN43" i="4"/>
  <c r="AN42" i="4"/>
  <c r="AN41" i="4"/>
  <c r="AN40" i="4"/>
  <c r="AN39" i="4"/>
  <c r="AN38" i="4"/>
  <c r="AN37" i="4"/>
  <c r="AN36" i="4"/>
  <c r="AN35" i="4"/>
  <c r="AN34" i="4"/>
  <c r="AN33" i="4"/>
  <c r="AN32" i="4"/>
  <c r="AN31" i="4"/>
  <c r="AN30" i="4"/>
  <c r="AN29" i="4"/>
  <c r="AN28" i="4"/>
  <c r="AN27" i="4"/>
  <c r="AN26" i="4"/>
  <c r="AN25" i="4"/>
  <c r="AN24" i="4"/>
  <c r="AN23" i="4"/>
  <c r="AN22" i="4"/>
  <c r="AN21" i="4"/>
  <c r="AN20" i="4"/>
  <c r="AN19" i="4"/>
  <c r="AN18" i="4"/>
  <c r="AN17" i="4"/>
  <c r="AN16" i="4"/>
  <c r="AN15" i="4"/>
  <c r="AN14" i="4"/>
  <c r="AN13" i="4"/>
  <c r="AN12" i="4"/>
  <c r="AN11" i="4"/>
  <c r="AN10" i="4"/>
  <c r="AN9" i="4"/>
  <c r="AN8" i="4"/>
  <c r="AN7" i="4"/>
  <c r="AN6" i="4"/>
  <c r="AN5" i="4"/>
  <c r="AL52" i="4"/>
  <c r="AL51" i="4"/>
  <c r="AL50" i="4"/>
  <c r="AL49" i="4"/>
  <c r="AL48" i="4"/>
  <c r="AL47" i="4"/>
  <c r="AL46" i="4"/>
  <c r="AL45" i="4"/>
  <c r="AL44" i="4"/>
  <c r="AL43" i="4"/>
  <c r="AL42" i="4"/>
  <c r="AL41" i="4"/>
  <c r="AL40" i="4"/>
  <c r="AL39" i="4"/>
  <c r="AL38" i="4"/>
  <c r="AL37" i="4"/>
  <c r="AL36" i="4"/>
  <c r="AL35" i="4"/>
  <c r="AL34" i="4"/>
  <c r="AL33" i="4"/>
  <c r="AL32" i="4"/>
  <c r="AL31" i="4"/>
  <c r="AL30" i="4"/>
  <c r="AL29" i="4"/>
  <c r="AL28" i="4"/>
  <c r="AL27" i="4"/>
  <c r="AL26" i="4"/>
  <c r="AL25" i="4"/>
  <c r="AL24" i="4"/>
  <c r="AL23" i="4"/>
  <c r="AL22" i="4"/>
  <c r="AL21" i="4"/>
  <c r="AL20" i="4"/>
  <c r="AL19" i="4"/>
  <c r="AL18" i="4"/>
  <c r="AL17" i="4"/>
  <c r="AL16" i="4"/>
  <c r="AL15" i="4"/>
  <c r="AL14" i="4"/>
  <c r="AL13" i="4"/>
  <c r="AL12" i="4"/>
  <c r="AL11" i="4"/>
  <c r="AL10" i="4"/>
  <c r="AL9" i="4"/>
  <c r="AL8" i="4"/>
  <c r="AL7" i="4"/>
  <c r="AL6" i="4"/>
  <c r="AL5"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3" i="4" s="1"/>
  <c r="AJ7" i="4"/>
  <c r="AJ6" i="4"/>
  <c r="AJ5"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F52" i="4"/>
  <c r="AF51" i="4"/>
  <c r="AF50" i="4"/>
  <c r="AF49" i="4"/>
  <c r="AF48" i="4"/>
  <c r="AF47" i="4"/>
  <c r="AF46" i="4"/>
  <c r="AF45" i="4"/>
  <c r="AF44" i="4"/>
  <c r="AF43" i="4"/>
  <c r="AF42" i="4"/>
  <c r="AF41" i="4"/>
  <c r="AF40" i="4"/>
  <c r="AF39" i="4"/>
  <c r="AF38" i="4"/>
  <c r="AF37" i="4"/>
  <c r="AF36" i="4"/>
  <c r="AF35" i="4"/>
  <c r="AF34" i="4"/>
  <c r="AF33" i="4"/>
  <c r="AF32" i="4"/>
  <c r="AF31" i="4"/>
  <c r="AF30" i="4"/>
  <c r="AF29" i="4"/>
  <c r="AF28" i="4"/>
  <c r="AF27" i="4"/>
  <c r="AF26" i="4"/>
  <c r="AF25" i="4"/>
  <c r="AF24" i="4"/>
  <c r="AF23" i="4"/>
  <c r="AF22" i="4"/>
  <c r="AF21" i="4"/>
  <c r="AF20" i="4"/>
  <c r="AF19" i="4"/>
  <c r="AF18" i="4"/>
  <c r="AF17" i="4"/>
  <c r="AF16" i="4"/>
  <c r="AF15" i="4"/>
  <c r="AF14" i="4"/>
  <c r="AF13" i="4"/>
  <c r="AF12" i="4"/>
  <c r="AF11" i="4"/>
  <c r="AF10" i="4"/>
  <c r="AF9" i="4"/>
  <c r="AF8" i="4"/>
  <c r="AF7" i="4"/>
  <c r="AF6" i="4"/>
  <c r="AF5" i="4"/>
  <c r="B29" i="10"/>
  <c r="B20" i="6"/>
  <c r="B6" i="1" s="1"/>
  <c r="B5" i="7"/>
  <c r="B7" i="7" s="1"/>
  <c r="B5" i="1" s="1"/>
  <c r="N2" i="7"/>
  <c r="O2" i="3"/>
  <c r="O3" i="3"/>
  <c r="O4" i="3"/>
  <c r="S4" i="3"/>
  <c r="V5" i="3"/>
  <c r="X6" i="3"/>
  <c r="R8" i="3"/>
  <c r="S8" i="3"/>
  <c r="T8" i="3"/>
  <c r="U8" i="3"/>
  <c r="V8" i="3"/>
  <c r="W8" i="3"/>
  <c r="X8" i="3"/>
  <c r="Y8" i="3"/>
  <c r="Z8" i="3"/>
  <c r="AA9" i="3"/>
  <c r="AA8" i="3"/>
  <c r="Q19" i="4"/>
  <c r="Q18" i="4"/>
  <c r="O3" i="5"/>
  <c r="M4" i="5"/>
  <c r="M5" i="5"/>
  <c r="M6" i="5"/>
  <c r="M7" i="5"/>
  <c r="M8" i="5"/>
  <c r="M9" i="5"/>
  <c r="M10" i="5"/>
  <c r="M11" i="5"/>
  <c r="M12" i="5"/>
  <c r="M13" i="5"/>
  <c r="M14" i="5"/>
  <c r="M15" i="5"/>
  <c r="M16" i="5"/>
  <c r="M17" i="5"/>
  <c r="M3" i="5"/>
  <c r="L4" i="5"/>
  <c r="L5" i="5"/>
  <c r="L6" i="5"/>
  <c r="L7" i="5"/>
  <c r="L8" i="5"/>
  <c r="L9" i="5"/>
  <c r="L10" i="5"/>
  <c r="L11" i="5"/>
  <c r="L12" i="5"/>
  <c r="L13" i="5"/>
  <c r="L14" i="5"/>
  <c r="L15" i="5"/>
  <c r="L16" i="5"/>
  <c r="L17" i="5"/>
  <c r="L3" i="5"/>
  <c r="J4" i="5"/>
  <c r="K4" i="5" s="1"/>
  <c r="J5" i="5"/>
  <c r="K5" i="5" s="1"/>
  <c r="J6" i="5"/>
  <c r="K6" i="5" s="1"/>
  <c r="J7" i="5"/>
  <c r="J8" i="5"/>
  <c r="J9" i="5"/>
  <c r="K9" i="5" s="1"/>
  <c r="J10" i="5"/>
  <c r="K10" i="5" s="1"/>
  <c r="J11" i="5"/>
  <c r="K11" i="5"/>
  <c r="J12" i="5"/>
  <c r="K12" i="5" s="1"/>
  <c r="J13" i="5"/>
  <c r="K13" i="5" s="1"/>
  <c r="J14" i="5"/>
  <c r="K14" i="5" s="1"/>
  <c r="J15" i="5"/>
  <c r="K15" i="5" s="1"/>
  <c r="J16" i="5"/>
  <c r="J17" i="5"/>
  <c r="K17" i="5" s="1"/>
  <c r="J3" i="5"/>
  <c r="K3" i="5"/>
  <c r="K7" i="5"/>
  <c r="K8" i="5"/>
  <c r="G4" i="5"/>
  <c r="H4" i="5"/>
  <c r="G5" i="5"/>
  <c r="H5" i="5"/>
  <c r="G6" i="5"/>
  <c r="H6" i="5" s="1"/>
  <c r="G7" i="5"/>
  <c r="H7" i="5" s="1"/>
  <c r="G8" i="5"/>
  <c r="H8" i="5"/>
  <c r="G9" i="5"/>
  <c r="H9" i="5"/>
  <c r="G10" i="5"/>
  <c r="H10" i="5"/>
  <c r="G11" i="5"/>
  <c r="H11" i="5" s="1"/>
  <c r="G12" i="5"/>
  <c r="H12" i="5"/>
  <c r="G13" i="5"/>
  <c r="H13" i="5"/>
  <c r="G14" i="5"/>
  <c r="H14" i="5"/>
  <c r="G15" i="5"/>
  <c r="H15" i="5" s="1"/>
  <c r="G16" i="5"/>
  <c r="H16" i="5"/>
  <c r="G17" i="5"/>
  <c r="H17" i="5"/>
  <c r="G3" i="5"/>
  <c r="H3" i="5"/>
  <c r="X3" i="5"/>
  <c r="X4" i="5"/>
  <c r="X5" i="5"/>
  <c r="X6" i="5"/>
  <c r="X7" i="5"/>
  <c r="X8" i="5"/>
  <c r="X9" i="5"/>
  <c r="X10" i="5"/>
  <c r="X11" i="5"/>
  <c r="X12" i="5"/>
  <c r="X13" i="5"/>
  <c r="X14" i="5"/>
  <c r="X15" i="5"/>
  <c r="X16" i="5"/>
  <c r="X17" i="5"/>
  <c r="X18" i="5"/>
  <c r="X19" i="5"/>
  <c r="X20" i="5"/>
  <c r="X21" i="5"/>
  <c r="X22" i="5"/>
  <c r="X23" i="5"/>
  <c r="X24" i="5"/>
  <c r="X25" i="5"/>
  <c r="X26" i="5"/>
  <c r="X27" i="5"/>
  <c r="X28" i="5"/>
  <c r="X29" i="5"/>
  <c r="X2" i="5"/>
  <c r="AB57" i="4"/>
  <c r="Z57" i="4"/>
  <c r="X57" i="4"/>
  <c r="AB56" i="4"/>
  <c r="Z56" i="4"/>
  <c r="X56" i="4"/>
  <c r="AB55" i="4"/>
  <c r="Z55" i="4"/>
  <c r="X55" i="4"/>
  <c r="AB54" i="4"/>
  <c r="Z54" i="4"/>
  <c r="X54" i="4"/>
  <c r="AB53" i="4"/>
  <c r="Z53" i="4"/>
  <c r="X53" i="4"/>
  <c r="AD52" i="4"/>
  <c r="AB52" i="4"/>
  <c r="Z52" i="4"/>
  <c r="X52" i="4"/>
  <c r="AD51" i="4"/>
  <c r="AB51" i="4"/>
  <c r="Z51" i="4"/>
  <c r="X51" i="4"/>
  <c r="AD50" i="4"/>
  <c r="AB50" i="4"/>
  <c r="Z50" i="4"/>
  <c r="X50" i="4"/>
  <c r="AD49" i="4"/>
  <c r="AB49" i="4"/>
  <c r="Z49" i="4"/>
  <c r="X49" i="4"/>
  <c r="AD48" i="4"/>
  <c r="AB48" i="4"/>
  <c r="Z48" i="4"/>
  <c r="X48" i="4"/>
  <c r="AD47" i="4"/>
  <c r="AB47" i="4"/>
  <c r="Z47" i="4"/>
  <c r="X47" i="4"/>
  <c r="AD46" i="4"/>
  <c r="AB46" i="4"/>
  <c r="Z46" i="4"/>
  <c r="X46" i="4"/>
  <c r="AD45" i="4"/>
  <c r="AB45" i="4"/>
  <c r="Z45" i="4"/>
  <c r="X45" i="4"/>
  <c r="AD44" i="4"/>
  <c r="AB44" i="4"/>
  <c r="Z44" i="4"/>
  <c r="X44" i="4"/>
  <c r="AD43" i="4"/>
  <c r="AB43" i="4"/>
  <c r="Z43" i="4"/>
  <c r="X43" i="4"/>
  <c r="AD42" i="4"/>
  <c r="AB42" i="4"/>
  <c r="Z42" i="4"/>
  <c r="X42" i="4"/>
  <c r="AD41" i="4"/>
  <c r="AB41" i="4"/>
  <c r="Z41" i="4"/>
  <c r="X41" i="4"/>
  <c r="AD40" i="4"/>
  <c r="AB40" i="4"/>
  <c r="Z40" i="4"/>
  <c r="X40" i="4"/>
  <c r="AD39" i="4"/>
  <c r="AB39" i="4"/>
  <c r="Z39" i="4"/>
  <c r="X39" i="4"/>
  <c r="AD38" i="4"/>
  <c r="AB38" i="4"/>
  <c r="Z38" i="4"/>
  <c r="X38" i="4"/>
  <c r="AD37" i="4"/>
  <c r="AB37" i="4"/>
  <c r="Z37" i="4"/>
  <c r="X37" i="4"/>
  <c r="AD36" i="4"/>
  <c r="AB36" i="4"/>
  <c r="Z36" i="4"/>
  <c r="X36" i="4"/>
  <c r="V36" i="4"/>
  <c r="AD35" i="4"/>
  <c r="AB35" i="4"/>
  <c r="Z35" i="4"/>
  <c r="X35" i="4"/>
  <c r="V35" i="4"/>
  <c r="AD34" i="4"/>
  <c r="AB34" i="4"/>
  <c r="Z34" i="4"/>
  <c r="X34" i="4"/>
  <c r="V34" i="4"/>
  <c r="AD33" i="4"/>
  <c r="AB33" i="4"/>
  <c r="Z33" i="4"/>
  <c r="X33" i="4"/>
  <c r="V33" i="4"/>
  <c r="AD32" i="4"/>
  <c r="AB32" i="4"/>
  <c r="Z32" i="4"/>
  <c r="X32" i="4"/>
  <c r="V32" i="4"/>
  <c r="AD31" i="4"/>
  <c r="AB31" i="4"/>
  <c r="Z31" i="4"/>
  <c r="X31" i="4"/>
  <c r="V31" i="4"/>
  <c r="AD30" i="4"/>
  <c r="AB30" i="4"/>
  <c r="Z30" i="4"/>
  <c r="X30" i="4"/>
  <c r="V30" i="4"/>
  <c r="AD29" i="4"/>
  <c r="AB29" i="4"/>
  <c r="Z29" i="4"/>
  <c r="X29" i="4"/>
  <c r="V29" i="4"/>
  <c r="AD28" i="4"/>
  <c r="AB28" i="4"/>
  <c r="Z28" i="4"/>
  <c r="X28" i="4"/>
  <c r="V28" i="4"/>
  <c r="AD27" i="4"/>
  <c r="AB27" i="4"/>
  <c r="Z27" i="4"/>
  <c r="X27" i="4"/>
  <c r="V27" i="4"/>
  <c r="AD26" i="4"/>
  <c r="AB26" i="4"/>
  <c r="Z26" i="4"/>
  <c r="X26" i="4"/>
  <c r="V26" i="4"/>
  <c r="AD25" i="4"/>
  <c r="AB25" i="4"/>
  <c r="Z25" i="4"/>
  <c r="X25" i="4"/>
  <c r="V25" i="4"/>
  <c r="AD24" i="4"/>
  <c r="AB24" i="4"/>
  <c r="Z24" i="4"/>
  <c r="X24" i="4"/>
  <c r="V24" i="4"/>
  <c r="AD23" i="4"/>
  <c r="AB23" i="4"/>
  <c r="Z23" i="4"/>
  <c r="X23" i="4"/>
  <c r="V23" i="4"/>
  <c r="AD22" i="4"/>
  <c r="AB22" i="4"/>
  <c r="Z22" i="4"/>
  <c r="X22" i="4"/>
  <c r="V22" i="4"/>
  <c r="AD21" i="4"/>
  <c r="AB21" i="4"/>
  <c r="Z21" i="4"/>
  <c r="X21" i="4"/>
  <c r="V21" i="4"/>
  <c r="AD20" i="4"/>
  <c r="AB20" i="4"/>
  <c r="Z20" i="4"/>
  <c r="X20" i="4"/>
  <c r="V20" i="4"/>
  <c r="AD19" i="4"/>
  <c r="AB19" i="4"/>
  <c r="Z19" i="4"/>
  <c r="X19" i="4"/>
  <c r="V19" i="4"/>
  <c r="AD18" i="4"/>
  <c r="AB18" i="4"/>
  <c r="Z18" i="4"/>
  <c r="X18" i="4"/>
  <c r="V18" i="4"/>
  <c r="B18" i="4"/>
  <c r="AD17" i="4"/>
  <c r="AB17" i="4"/>
  <c r="Z17" i="4"/>
  <c r="X17" i="4"/>
  <c r="V17" i="4"/>
  <c r="B17" i="4"/>
  <c r="AD16" i="4"/>
  <c r="AB16" i="4"/>
  <c r="Z16" i="4"/>
  <c r="X16" i="4"/>
  <c r="V16" i="4"/>
  <c r="B16" i="4"/>
  <c r="AD15" i="4"/>
  <c r="AB15" i="4"/>
  <c r="Z15" i="4"/>
  <c r="X15" i="4"/>
  <c r="V15" i="4"/>
  <c r="B15" i="4"/>
  <c r="AD14" i="4"/>
  <c r="AB14" i="4"/>
  <c r="Z14" i="4"/>
  <c r="X14" i="4"/>
  <c r="V14" i="4"/>
  <c r="B14" i="4"/>
  <c r="AD13" i="4"/>
  <c r="AB13" i="4"/>
  <c r="Z13" i="4"/>
  <c r="X13" i="4"/>
  <c r="V13" i="4"/>
  <c r="T13" i="4"/>
  <c r="R13" i="4"/>
  <c r="B13" i="4"/>
  <c r="AD12" i="4"/>
  <c r="AB12" i="4"/>
  <c r="Z12" i="4"/>
  <c r="X12" i="4"/>
  <c r="V12" i="4"/>
  <c r="T12" i="4"/>
  <c r="R12" i="4"/>
  <c r="D12" i="4"/>
  <c r="B12" i="4"/>
  <c r="AD11" i="4"/>
  <c r="AB11" i="4"/>
  <c r="Z11" i="4"/>
  <c r="X11" i="4"/>
  <c r="V11" i="4"/>
  <c r="T11" i="4"/>
  <c r="R11" i="4"/>
  <c r="D11" i="4"/>
  <c r="B11" i="4"/>
  <c r="AD10" i="4"/>
  <c r="AB10" i="4"/>
  <c r="Z10" i="4"/>
  <c r="X10" i="4"/>
  <c r="V10" i="4"/>
  <c r="T10" i="4"/>
  <c r="R10" i="4"/>
  <c r="D10" i="4"/>
  <c r="B10" i="4"/>
  <c r="AD9" i="4"/>
  <c r="AB9" i="4"/>
  <c r="Z9" i="4"/>
  <c r="X9" i="4"/>
  <c r="V9" i="4"/>
  <c r="T9" i="4"/>
  <c r="R9" i="4"/>
  <c r="D9" i="4"/>
  <c r="B9" i="4"/>
  <c r="AD8" i="4"/>
  <c r="AB8" i="4"/>
  <c r="Z8" i="4"/>
  <c r="X8" i="4"/>
  <c r="V8" i="4"/>
  <c r="T8" i="4"/>
  <c r="T2" i="4" s="1"/>
  <c r="R8" i="4"/>
  <c r="D8" i="4"/>
  <c r="B8" i="4"/>
  <c r="AD7" i="4"/>
  <c r="AB7" i="4"/>
  <c r="Z7" i="4"/>
  <c r="X7" i="4"/>
  <c r="V7" i="4"/>
  <c r="V3" i="4" s="1"/>
  <c r="T7" i="4"/>
  <c r="R7" i="4"/>
  <c r="P7" i="4"/>
  <c r="N7" i="4"/>
  <c r="H7" i="4"/>
  <c r="D7" i="4"/>
  <c r="B7" i="4"/>
  <c r="AD6" i="4"/>
  <c r="AB6" i="4"/>
  <c r="Z6" i="4"/>
  <c r="X6" i="4"/>
  <c r="X2" i="4" s="1"/>
  <c r="V6" i="4"/>
  <c r="V1" i="4" s="1"/>
  <c r="T6" i="4"/>
  <c r="R6" i="4"/>
  <c r="P6" i="4"/>
  <c r="P2" i="4" s="1"/>
  <c r="N6" i="4"/>
  <c r="L6" i="4"/>
  <c r="H6" i="4"/>
  <c r="F6" i="4"/>
  <c r="D6" i="4"/>
  <c r="B6" i="4"/>
  <c r="AD5" i="4"/>
  <c r="AB5" i="4"/>
  <c r="Z5" i="4"/>
  <c r="X5" i="4"/>
  <c r="V5" i="4"/>
  <c r="T5" i="4"/>
  <c r="T1" i="4" s="1"/>
  <c r="R5" i="4"/>
  <c r="R1" i="4" s="1"/>
  <c r="P5" i="4"/>
  <c r="P1" i="4" s="1"/>
  <c r="N5" i="4"/>
  <c r="L5" i="4"/>
  <c r="L3" i="4" s="1"/>
  <c r="J5" i="4"/>
  <c r="H5" i="4"/>
  <c r="F5" i="4"/>
  <c r="F1" i="4" s="1"/>
  <c r="D5" i="4"/>
  <c r="B5" i="4"/>
  <c r="B1" i="4" s="1"/>
  <c r="H2" i="4"/>
  <c r="F2" i="4"/>
  <c r="D2" i="4"/>
  <c r="V2" i="4"/>
  <c r="J2" i="4"/>
  <c r="P3" i="4"/>
  <c r="H1" i="4"/>
  <c r="F3" i="4"/>
  <c r="L1" i="4"/>
  <c r="H3" i="4"/>
  <c r="AD1" i="4"/>
  <c r="B2" i="4"/>
  <c r="L21" i="14"/>
  <c r="I22" i="14"/>
  <c r="N7" i="17" l="1"/>
  <c r="N10" i="17"/>
  <c r="N16" i="17"/>
  <c r="N11" i="17"/>
  <c r="N12" i="17"/>
  <c r="N14" i="17"/>
  <c r="F3" i="17"/>
  <c r="F1" i="17"/>
  <c r="N9" i="17"/>
  <c r="F2" i="17"/>
  <c r="N15" i="17"/>
  <c r="N13" i="17"/>
  <c r="AJ1" i="4"/>
  <c r="AP2" i="4"/>
  <c r="K18" i="5"/>
  <c r="H16" i="14"/>
  <c r="H22" i="14"/>
  <c r="H21" i="14"/>
  <c r="H18" i="14"/>
  <c r="H14" i="14"/>
  <c r="H15" i="14"/>
  <c r="H20" i="14"/>
  <c r="H13" i="14"/>
  <c r="H19" i="14"/>
  <c r="K13" i="14"/>
  <c r="K21" i="14"/>
  <c r="K16" i="14"/>
  <c r="K19" i="14"/>
  <c r="K20" i="14"/>
  <c r="K22" i="14"/>
  <c r="K14" i="14"/>
  <c r="K15" i="14"/>
  <c r="K18" i="14"/>
  <c r="M13" i="14"/>
  <c r="M16" i="14"/>
  <c r="M19" i="14"/>
  <c r="M22" i="14"/>
  <c r="M18" i="14"/>
  <c r="M21" i="14"/>
  <c r="M15" i="14"/>
  <c r="L15" i="14"/>
  <c r="L17" i="14"/>
  <c r="L18" i="14"/>
  <c r="L22" i="14"/>
  <c r="L13" i="14"/>
  <c r="L14" i="14"/>
  <c r="I20" i="14"/>
  <c r="I16" i="14"/>
  <c r="D1" i="14"/>
  <c r="I19" i="14"/>
  <c r="I17" i="14"/>
  <c r="I21" i="14"/>
  <c r="I13" i="14"/>
  <c r="I14" i="14"/>
  <c r="J20" i="14"/>
  <c r="J18" i="14"/>
  <c r="J21" i="14"/>
  <c r="J19" i="14"/>
  <c r="J13" i="14"/>
  <c r="J22" i="14"/>
  <c r="J17" i="14"/>
  <c r="J14" i="14"/>
  <c r="J16" i="14"/>
  <c r="J15" i="14"/>
  <c r="AB1" i="4"/>
  <c r="B3" i="4"/>
  <c r="X3" i="4"/>
  <c r="I18" i="14"/>
  <c r="M16" i="17"/>
  <c r="M7" i="17"/>
  <c r="M14" i="17"/>
  <c r="M13" i="17"/>
  <c r="M11" i="17"/>
  <c r="M15" i="17"/>
  <c r="M9" i="17"/>
  <c r="M10" i="17"/>
  <c r="M8" i="17"/>
  <c r="M12" i="17"/>
  <c r="J3" i="4"/>
  <c r="J1" i="4"/>
  <c r="Z2" i="4"/>
  <c r="Z3" i="4"/>
  <c r="Z1" i="4"/>
  <c r="N1" i="4"/>
  <c r="AD3" i="4"/>
  <c r="AD2" i="4"/>
  <c r="D1" i="4"/>
  <c r="D3" i="4"/>
  <c r="X1" i="4"/>
  <c r="AF2" i="4"/>
  <c r="AF1" i="4"/>
  <c r="AF3" i="4"/>
  <c r="AH3" i="4"/>
  <c r="AH2" i="4"/>
  <c r="AH1" i="4"/>
  <c r="AJ2" i="4"/>
  <c r="AL1" i="4"/>
  <c r="AL3" i="4"/>
  <c r="AL2" i="4"/>
  <c r="AN2" i="4"/>
  <c r="AN1" i="4"/>
  <c r="AN3" i="4"/>
  <c r="AP1" i="4"/>
  <c r="N2" i="4"/>
  <c r="N3" i="4"/>
  <c r="D2" i="14"/>
  <c r="I15" i="14"/>
  <c r="L11" i="17"/>
  <c r="L13" i="17"/>
  <c r="L9" i="17"/>
  <c r="R2" i="4"/>
  <c r="L7" i="17"/>
  <c r="AB2" i="4"/>
  <c r="L2" i="4"/>
  <c r="AB3" i="4"/>
  <c r="T3" i="4"/>
  <c r="M2" i="7"/>
  <c r="C2" i="1" s="1"/>
  <c r="E2" i="1" s="1"/>
  <c r="L12" i="17"/>
  <c r="L10" i="17"/>
  <c r="R3" i="4"/>
  <c r="L8" i="17"/>
  <c r="L15" i="17"/>
  <c r="O11" i="17" l="1"/>
  <c r="M17" i="17"/>
  <c r="P7" i="17" s="1"/>
  <c r="H23" i="14"/>
  <c r="N17" i="14" s="1"/>
  <c r="Q10" i="17"/>
  <c r="I23" i="14"/>
  <c r="O22" i="14" s="1"/>
  <c r="O13" i="14"/>
  <c r="R14" i="14"/>
  <c r="S18" i="14"/>
  <c r="Q22" i="14"/>
  <c r="N20" i="14"/>
  <c r="N17" i="17"/>
  <c r="Q8" i="17" s="1"/>
  <c r="O20" i="14"/>
  <c r="P22" i="14"/>
  <c r="O21" i="14"/>
  <c r="L23" i="14"/>
  <c r="R13" i="14"/>
  <c r="Q20" i="14"/>
  <c r="P18" i="14"/>
  <c r="O13" i="17"/>
  <c r="P14" i="17"/>
  <c r="J23" i="14"/>
  <c r="P16" i="14" s="1"/>
  <c r="P13" i="14"/>
  <c r="O17" i="14"/>
  <c r="R22" i="14"/>
  <c r="O12" i="17"/>
  <c r="P19" i="14"/>
  <c r="O19" i="14"/>
  <c r="R18" i="14"/>
  <c r="Q14" i="17"/>
  <c r="O9" i="17"/>
  <c r="O15" i="14"/>
  <c r="O15" i="17"/>
  <c r="L17" i="17"/>
  <c r="O10" i="17"/>
  <c r="P21" i="14"/>
  <c r="R17" i="14"/>
  <c r="M23" i="14"/>
  <c r="S21" i="14" s="1"/>
  <c r="Q12" i="17"/>
  <c r="P15" i="14"/>
  <c r="O16" i="14"/>
  <c r="R15" i="14"/>
  <c r="K23" i="14"/>
  <c r="Q17" i="14" s="1"/>
  <c r="Q13" i="17"/>
  <c r="Q11" i="17"/>
  <c r="P16" i="17" l="1"/>
  <c r="N13" i="14"/>
  <c r="P12" i="17"/>
  <c r="P11" i="17"/>
  <c r="N15" i="14"/>
  <c r="Q14" i="14"/>
  <c r="Q16" i="17"/>
  <c r="P8" i="17"/>
  <c r="P15" i="17"/>
  <c r="P9" i="17"/>
  <c r="P13" i="17"/>
  <c r="Q15" i="17"/>
  <c r="N22" i="14"/>
  <c r="Q21" i="14"/>
  <c r="O14" i="14"/>
  <c r="N16" i="14"/>
  <c r="N21" i="14"/>
  <c r="N14" i="14"/>
  <c r="S17" i="14"/>
  <c r="S14" i="14"/>
  <c r="S20" i="14"/>
  <c r="Q19" i="14"/>
  <c r="Q7" i="17"/>
  <c r="P17" i="14"/>
  <c r="P14" i="14"/>
  <c r="N19" i="14"/>
  <c r="P20" i="14"/>
  <c r="O17" i="17"/>
  <c r="O16" i="17"/>
  <c r="O14" i="17"/>
  <c r="N18" i="14"/>
  <c r="O8" i="17"/>
  <c r="S22" i="14"/>
  <c r="Q13" i="14"/>
  <c r="O7" i="17"/>
  <c r="Q16" i="14"/>
  <c r="O18" i="14"/>
  <c r="Q18" i="14"/>
  <c r="S13" i="14"/>
  <c r="P10" i="17"/>
  <c r="S16" i="14"/>
  <c r="S19" i="14"/>
  <c r="S15" i="14"/>
  <c r="R16" i="14"/>
  <c r="R21" i="14"/>
  <c r="R19" i="14"/>
  <c r="R20" i="14"/>
  <c r="Q9" i="17"/>
  <c r="Q15" i="14"/>
</calcChain>
</file>

<file path=xl/sharedStrings.xml><?xml version="1.0" encoding="utf-8"?>
<sst xmlns="http://schemas.openxmlformats.org/spreadsheetml/2006/main" count="18499" uniqueCount="1754">
  <si>
    <t>Template filters</t>
  </si>
  <si>
    <t>template tree</t>
  </si>
  <si>
    <t>Scroll Bar</t>
  </si>
  <si>
    <t>scroll bar</t>
  </si>
  <si>
    <t>Template selector</t>
  </si>
  <si>
    <t>selected templates</t>
  </si>
  <si>
    <t>Action buttons</t>
  </si>
  <si>
    <t>Status</t>
  </si>
  <si>
    <t>TemplateID</t>
  </si>
  <si>
    <t>TemplateCategory</t>
  </si>
  <si>
    <t>TreatmentSite</t>
  </si>
  <si>
    <t>workbook_name</t>
  </si>
  <si>
    <t>sheet_name</t>
  </si>
  <si>
    <t>Modification Date</t>
  </si>
  <si>
    <t>Number_of_Structures</t>
  </si>
  <si>
    <t>Description</t>
  </si>
  <si>
    <t>Diagnosis</t>
  </si>
  <si>
    <t>Author</t>
  </si>
  <si>
    <t>Columns</t>
  </si>
  <si>
    <t>Template file name</t>
  </si>
  <si>
    <t>TemplateType</t>
  </si>
  <si>
    <t>ApprovalStatus</t>
  </si>
  <si>
    <t>ID</t>
  </si>
  <si>
    <t>Category</t>
  </si>
  <si>
    <t>Site</t>
  </si>
  <si>
    <t>File Name</t>
  </si>
  <si>
    <t>Variable</t>
  </si>
  <si>
    <t># Structures</t>
  </si>
  <si>
    <t>Worksheet</t>
  </si>
  <si>
    <t>Template Type</t>
  </si>
  <si>
    <t>Approval Status</t>
  </si>
  <si>
    <t>Show</t>
  </si>
  <si>
    <t>No (tree)</t>
  </si>
  <si>
    <t>Yes</t>
  </si>
  <si>
    <t>No</t>
  </si>
  <si>
    <t>.All</t>
  </si>
  <si>
    <t>Generic</t>
  </si>
  <si>
    <t>gsal</t>
  </si>
  <si>
    <t>Structure</t>
  </si>
  <si>
    <t>Active</t>
  </si>
  <si>
    <t>Reviewed</t>
  </si>
  <si>
    <t>.CNS</t>
  </si>
  <si>
    <t>HDR</t>
  </si>
  <si>
    <t>cjos</t>
  </si>
  <si>
    <t>InActive</t>
  </si>
  <si>
    <t>Approved</t>
  </si>
  <si>
    <t>.Gyn</t>
  </si>
  <si>
    <t>Node</t>
  </si>
  <si>
    <t>xmei</t>
  </si>
  <si>
    <t>Unapproved</t>
  </si>
  <si>
    <t>.Breast</t>
  </si>
  <si>
    <t>OAR</t>
  </si>
  <si>
    <t>.Head and Neck</t>
  </si>
  <si>
    <t>.Lung</t>
  </si>
  <si>
    <t>Special</t>
  </si>
  <si>
    <t>.Anus</t>
  </si>
  <si>
    <t>Target</t>
  </si>
  <si>
    <t>.Bladder</t>
  </si>
  <si>
    <t>Trial</t>
  </si>
  <si>
    <t>.Esophagus</t>
  </si>
  <si>
    <t>.Prostate</t>
  </si>
  <si>
    <t>.Rectum</t>
  </si>
  <si>
    <t>.Abdomen</t>
  </si>
  <si>
    <t>LIVR - liver</t>
  </si>
  <si>
    <t>OROP - oropharynx</t>
  </si>
  <si>
    <t>anchor</t>
  </si>
  <si>
    <t>One of the standard Tk anchor values. Specifies how the text in this column should be aligned with respect to the cell.</t>
  </si>
  <si>
    <t>minwidth</t>
  </si>
  <si>
    <t>width The minimum width of the column in pixels. The treeview widget will not make the column any smaller than specified by this option when the widget is resized or the user drags a column.</t>
  </si>
  <si>
    <t>stretch</t>
  </si>
  <si>
    <t>True/False Specifies whether the column’s width should be adjusted when the widget is resized.</t>
  </si>
  <si>
    <t>width</t>
  </si>
  <si>
    <t>width The width of the column in pixels.</t>
  </si>
  <si>
    <t>text</t>
  </si>
  <si>
    <t>text The text to display in the column heading.</t>
  </si>
  <si>
    <t>image</t>
  </si>
  <si>
    <t>imageName Specifies an image to display to the right of the column heading.</t>
  </si>
  <si>
    <t>anchor Specifies how the heading text should be aligned. One of the standard Tk anchor values.</t>
  </si>
  <si>
    <t>command</t>
  </si>
  <si>
    <t>callback A callback to be invoked when the heading label is pressed.</t>
  </si>
  <si>
    <t>column</t>
  </si>
  <si>
    <t># Char</t>
  </si>
  <si>
    <t>SCLC PCI Brain</t>
  </si>
  <si>
    <t>Basic Templates.xlsx</t>
  </si>
  <si>
    <t>Basic</t>
  </si>
  <si>
    <t>Basic Template.xml</t>
  </si>
  <si>
    <t>Basic set of structures</t>
  </si>
  <si>
    <t>resectable gastric cancer</t>
  </si>
  <si>
    <t>Chest and Abdomen Templates.xlsx</t>
  </si>
  <si>
    <t>CT</t>
  </si>
  <si>
    <t>CT Template.xml</t>
  </si>
  <si>
    <t>Initial set of CT structures</t>
  </si>
  <si>
    <t>post op uterus/cervix</t>
  </si>
  <si>
    <t>Clinical Trial Structure Templates.xlsx</t>
  </si>
  <si>
    <t>Palliative</t>
  </si>
  <si>
    <t>PalliativeTemplate.xml</t>
  </si>
  <si>
    <t>Organs of the Extremities</t>
  </si>
  <si>
    <t>CNS Templates.xlsx</t>
  </si>
  <si>
    <t>Extremity Anatomy</t>
  </si>
  <si>
    <t>Extremity</t>
  </si>
  <si>
    <t>ExtremityTemplate.xml</t>
  </si>
  <si>
    <t>Nodes of the abdomen</t>
  </si>
  <si>
    <t>HDR Templates.xlsx</t>
  </si>
  <si>
    <t>Abdomen Nodes</t>
  </si>
  <si>
    <t>Abdomen.xml</t>
  </si>
  <si>
    <t>Organs of the abdomen</t>
  </si>
  <si>
    <t>Head and Neck Templates.xlsx</t>
  </si>
  <si>
    <t>Abdomen Anatomy</t>
  </si>
  <si>
    <t>Chest.xml</t>
  </si>
  <si>
    <t>Organs of the chest</t>
  </si>
  <si>
    <t>Pelvis Templates.xlsx</t>
  </si>
  <si>
    <t>Chest Anatomy</t>
  </si>
  <si>
    <t>BreastTemplate.xml</t>
  </si>
  <si>
    <t>Breast</t>
  </si>
  <si>
    <t>Specialty Templates.xlsx</t>
  </si>
  <si>
    <t>Esophagus Template.xml</t>
  </si>
  <si>
    <t>Esophagus 3D CRT</t>
  </si>
  <si>
    <t>Target Volume Templates.xlsx</t>
  </si>
  <si>
    <t>Esophagus</t>
  </si>
  <si>
    <t>Lung SBRT.xml</t>
  </si>
  <si>
    <t>Lung SBRT all prescriptions</t>
  </si>
  <si>
    <t>Lung SBRT</t>
  </si>
  <si>
    <t>Lung VMAT.xml</t>
  </si>
  <si>
    <t>Lung VMAT non-SABR</t>
  </si>
  <si>
    <t>Lung VMAT</t>
  </si>
  <si>
    <t>CC003_PCI Brain.xml</t>
  </si>
  <si>
    <t>NRG-CC003:  RANDOMIZED PHASE II/III TRIAL OF PROPHYLACTIC CRANIAL IRRADIATION WITH OR WITHOUT HIPPOCAMPAL AVOIDANCE FOR SMALL CELL LUNG CANCER</t>
  </si>
  <si>
    <t>CC003_PCI Brain</t>
  </si>
  <si>
    <t>CE8-Brain.xml</t>
  </si>
  <si>
    <t>Structures fo CE8-Brain</t>
  </si>
  <si>
    <t>CE8-Brain</t>
  </si>
  <si>
    <t>GA1_TOPGEAR_TROG.xml</t>
  </si>
  <si>
    <t>Structure nomenclatures as required in NRG HN002 Clinical Trial for patients with p16 positive advanced oropharyngeal cancer. (Some of the contours are mainly for CCSEO dosimetry purposes and not required by the trial)</t>
  </si>
  <si>
    <t>GA1_TOPGEAR_TROG</t>
  </si>
  <si>
    <t>HN002_HN.xml</t>
  </si>
  <si>
    <t>Structure template for NCIC HE1 Clincal Trial on palliative RT for symptomatic heaptocellular  ca and liver mets</t>
  </si>
  <si>
    <t>GU001 BLADDER</t>
  </si>
  <si>
    <t>LIVR_HE1.xml</t>
  </si>
  <si>
    <t>Strucutres for LUSTRE - OCOG protocol for LUNG SABR (48Gy/4, 60Gy/8) and Non-SABR (60Gy/15)</t>
  </si>
  <si>
    <t>HN002_H+N</t>
  </si>
  <si>
    <t>CNS_Template.xml</t>
  </si>
  <si>
    <t>CNS</t>
  </si>
  <si>
    <t>LIVR_HE1 Protocol</t>
  </si>
  <si>
    <t>Palliative_Brain.xml</t>
  </si>
  <si>
    <t>Organs of the brain</t>
  </si>
  <si>
    <t>LUNG - LUSTRE</t>
  </si>
  <si>
    <t>Brain_Anatomy.xml</t>
  </si>
  <si>
    <t>For breast brachytherapy implant.</t>
  </si>
  <si>
    <t>FSRT_Template.xml</t>
  </si>
  <si>
    <t>Head and Neck  Lymph Node Structures</t>
  </si>
  <si>
    <t>Palliative Brain</t>
  </si>
  <si>
    <t>HDR_BREAST.xml</t>
  </si>
  <si>
    <t>Organs of the head and neck</t>
  </si>
  <si>
    <t>Brain Anatomy</t>
  </si>
  <si>
    <t>HDR_CERVIX.xml</t>
  </si>
  <si>
    <t>Head and Neck VMAT 60 Gy in 30 Fractions</t>
  </si>
  <si>
    <t>FSRT</t>
  </si>
  <si>
    <t>HN_Nodes.xml</t>
  </si>
  <si>
    <t>Head and Neck VMAT 66 Gy in 33 Fractions</t>
  </si>
  <si>
    <t>HDR BREAST</t>
  </si>
  <si>
    <t>HN_Anatomy.xml</t>
  </si>
  <si>
    <t>Head and Neck VMAT 70 Gy in 35 Fractions</t>
  </si>
  <si>
    <t>HDR CERVIX</t>
  </si>
  <si>
    <t>HN_60in30.xml</t>
  </si>
  <si>
    <t>Head and Neck VMAT Unspecified Dose</t>
  </si>
  <si>
    <t>H&amp;N Lymph Nodes</t>
  </si>
  <si>
    <t>HN_66in33.xml</t>
  </si>
  <si>
    <t>Nodes of the Pelvis</t>
  </si>
  <si>
    <t>H&amp;N Anatomy</t>
  </si>
  <si>
    <t>HN_70in35.xml</t>
  </si>
  <si>
    <t>Organs of the Pelvis Gender Neutral</t>
  </si>
  <si>
    <t>H&amp;N 60/30</t>
  </si>
  <si>
    <t>H&amp;N 60 in 30</t>
  </si>
  <si>
    <t>HN_VMAT.xml</t>
  </si>
  <si>
    <t>Organs of the Female Pelvis</t>
  </si>
  <si>
    <t>H&amp;N 66/33</t>
  </si>
  <si>
    <t>H&amp;N 66 in 33</t>
  </si>
  <si>
    <t>Pelvis_Nodes.xml</t>
  </si>
  <si>
    <t>Organs of the Male Pelvis</t>
  </si>
  <si>
    <t>H&amp;N 70/35</t>
  </si>
  <si>
    <t>H&amp;N 70 in 35</t>
  </si>
  <si>
    <t>Pelvis_Anatomy.xml</t>
  </si>
  <si>
    <t>Bladder Single Phase for VMAT</t>
  </si>
  <si>
    <t>H&amp;N VMAT</t>
  </si>
  <si>
    <t>Pelvis_Female.xml</t>
  </si>
  <si>
    <t>Bladder Two Phase for VMAT</t>
  </si>
  <si>
    <t>Pelvis Nodes</t>
  </si>
  <si>
    <t>Pelvis_Male.xml</t>
  </si>
  <si>
    <t>Gyne Standard</t>
  </si>
  <si>
    <t>Pelvis Anatomy</t>
  </si>
  <si>
    <t>Pelvis Anatomy General</t>
  </si>
  <si>
    <t>Bladder_1_Phase.xml</t>
  </si>
  <si>
    <t>Gyne VMAT</t>
  </si>
  <si>
    <t>Pelvis Female</t>
  </si>
  <si>
    <t>Pelvis Anatomy Female</t>
  </si>
  <si>
    <t>Bladder_2_Phase.xml</t>
  </si>
  <si>
    <t>Prostate all prescriptions</t>
  </si>
  <si>
    <t>Pelvis Male</t>
  </si>
  <si>
    <t>Pelvis Anatomy Male</t>
  </si>
  <si>
    <t>Gyne_Template.xml</t>
  </si>
  <si>
    <t>VMAT Prostate 66 in 33</t>
  </si>
  <si>
    <t>Bladder 1 Phase</t>
  </si>
  <si>
    <t>Bladder Single Phase</t>
  </si>
  <si>
    <t>Gyne_VMAT.xml</t>
  </si>
  <si>
    <t>Rectum 3D CRT</t>
  </si>
  <si>
    <t>Bladder 2 Phase</t>
  </si>
  <si>
    <t>Bladder Two Phase</t>
  </si>
  <si>
    <t>Prostate.xml</t>
  </si>
  <si>
    <t>Anus</t>
  </si>
  <si>
    <t>Gyne</t>
  </si>
  <si>
    <t>Prostate_2Ph_VMAT.xml</t>
  </si>
  <si>
    <t>Pacemaker or other Implantable Device.</t>
  </si>
  <si>
    <t>Rectum.xml</t>
  </si>
  <si>
    <t>Avoidance and Reference Structures</t>
  </si>
  <si>
    <t>Prostate</t>
  </si>
  <si>
    <t>VMAT_ANUS.xml</t>
  </si>
  <si>
    <t>Specialty volumes formed by Boolean operations</t>
  </si>
  <si>
    <t>Prostate 2Ph VMAT</t>
  </si>
  <si>
    <t>Artifact Template.xml</t>
  </si>
  <si>
    <t>target Volumes for PET images</t>
  </si>
  <si>
    <t>Rectum</t>
  </si>
  <si>
    <t>Control_Template.xml</t>
  </si>
  <si>
    <t>Control Structures for Lung SBRT</t>
  </si>
  <si>
    <t>VMAT ANUS</t>
  </si>
  <si>
    <t>Boolean Template.xml</t>
  </si>
  <si>
    <t>RO Helper Structures Z1 to Z 10</t>
  </si>
  <si>
    <t>Artifact</t>
  </si>
  <si>
    <t>PET Structure Template.xml</t>
  </si>
  <si>
    <t>4D GTV Target Structures</t>
  </si>
  <si>
    <t>Control</t>
  </si>
  <si>
    <t>SBRT Control Template.xml</t>
  </si>
  <si>
    <t>CTV Target Structures</t>
  </si>
  <si>
    <t>PET</t>
  </si>
  <si>
    <t>Booleans</t>
  </si>
  <si>
    <t>Z_structure Template.xml</t>
  </si>
  <si>
    <t>GTV Target Structures</t>
  </si>
  <si>
    <t>SBRT Control</t>
  </si>
  <si>
    <t>4DGTV Template.xml</t>
  </si>
  <si>
    <t>GTV Target Structures numbered 1 to 5</t>
  </si>
  <si>
    <t>Zstructures</t>
  </si>
  <si>
    <t>CTV Template.xml</t>
  </si>
  <si>
    <t>PTV Target Structures</t>
  </si>
  <si>
    <t>4D GTV</t>
  </si>
  <si>
    <t>Helper</t>
  </si>
  <si>
    <t>GTV Template.xml</t>
  </si>
  <si>
    <t>PTV Target Structures numbered 1 to 5</t>
  </si>
  <si>
    <t>CTV</t>
  </si>
  <si>
    <t>GTV_numbered.xml</t>
  </si>
  <si>
    <t>GTV</t>
  </si>
  <si>
    <t>PTV Template.xml</t>
  </si>
  <si>
    <t>GTV 1-5</t>
  </si>
  <si>
    <t>PTV_numbered.xml</t>
  </si>
  <si>
    <t>PTV</t>
  </si>
  <si>
    <t>PTV 1-5</t>
  </si>
  <si>
    <t>max char</t>
  </si>
  <si>
    <t>min char</t>
  </si>
  <si>
    <t>mean char</t>
  </si>
  <si>
    <t>heading</t>
  </si>
  <si>
    <t>excel width</t>
  </si>
  <si>
    <t>text box width (in)</t>
  </si>
  <si>
    <t>Calibri 11pt</t>
  </si>
  <si>
    <t>Point</t>
  </si>
  <si>
    <t>Pixel</t>
  </si>
  <si>
    <t>Percent</t>
  </si>
  <si>
    <t>Keyword</t>
  </si>
  <si>
    <t>x-small</t>
  </si>
  <si>
    <t>small</t>
  </si>
  <si>
    <t>medium</t>
  </si>
  <si>
    <t>em</t>
  </si>
  <si>
    <t>Inches</t>
  </si>
  <si>
    <t>Calculated</t>
  </si>
  <si>
    <t>pixels</t>
  </si>
  <si>
    <t>inches</t>
  </si>
  <si>
    <t>ew-em diff</t>
  </si>
  <si>
    <t>em to inches</t>
  </si>
  <si>
    <t xml:space="preserve"> pixels</t>
  </si>
  <si>
    <t>estimated</t>
  </si>
  <si>
    <t>conversion factor</t>
  </si>
  <si>
    <t>Calibri 11pt characters to pixels</t>
  </si>
  <si>
    <t>center</t>
  </si>
  <si>
    <t>Tree</t>
  </si>
  <si>
    <t>files</t>
  </si>
  <si>
    <t>templates</t>
  </si>
  <si>
    <t>Option</t>
  </si>
  <si>
    <t>columns</t>
  </si>
  <si>
    <t>A list of column identifiers, specifying the number of columns and their names.</t>
  </si>
  <si>
    <t>displaycolumns</t>
  </si>
  <si>
    <t>A list of column identifiers (either symbolic or integer indices) specifying which data columns are displayed and the order in which they appear, or the string “#all”.</t>
  </si>
  <si>
    <t>height</t>
  </si>
  <si>
    <t>Specifies the number of rows which should be visible. Note: the requested width is determined from the sum of the column widths.</t>
  </si>
  <si>
    <t>padding</t>
  </si>
  <si>
    <t>Specifies the internal padding for the widget. The padding is a list of up to four length specifications.</t>
  </si>
  <si>
    <t>selectmode</t>
  </si>
  <si>
    <t>Controls how the built-in class bindings manage the selection. One of “extended”, “browse” or “none”. If set to “extended” (the default), multiple items may be selected. If “browse”, only a single item will be selected at a time. If “none”, the selection will not be changed.</t>
  </si>
  <si>
    <t>show</t>
  </si>
  <si>
    <t>A list containing zero or more of the following values, specifying which elements of the tree to display.  tree: display tree labels in column #0.   headings: display the heading row. The default is “tree headings”, i.e., show all elements.  Note: Column #0 always refers to the tree column, even if show=”tree” is not specified.</t>
  </si>
  <si>
    <t>average templates per file</t>
  </si>
  <si>
    <t>15 rows</t>
  </si>
  <si>
    <t>11 point font, 14 point spacing</t>
  </si>
  <si>
    <t>headers</t>
  </si>
  <si>
    <t>tree</t>
  </si>
  <si>
    <t>Pixels</t>
  </si>
  <si>
    <t>Excel Width</t>
  </si>
  <si>
    <t>#</t>
  </si>
  <si>
    <t>Refresh template list</t>
  </si>
  <si>
    <t>Exit</t>
  </si>
  <si>
    <t>C:\Users\Greg\OneDrive - Queen's University\Work\Structure Dictionary\Template Spreadsheets</t>
  </si>
  <si>
    <t>C:\Users\Greg\OneDrive - Queen's University\Work\Structure Dictionary\Template XML Files</t>
  </si>
  <si>
    <t>C:\Users\Greg\OneDrive - Queen's University\Work\Structure Dictionary\Template Spreadsheets\Template List.xlsx</t>
  </si>
  <si>
    <t>Build templates</t>
  </si>
  <si>
    <t>Template</t>
  </si>
  <si>
    <t>Structure Templates</t>
  </si>
  <si>
    <t xml:space="preserve">Category       </t>
  </si>
  <si>
    <t xml:space="preserve">Diagnosis       </t>
  </si>
  <si>
    <t xml:space="preserve">Modification Date       </t>
  </si>
  <si>
    <t xml:space="preserve">Author       </t>
  </si>
  <si>
    <t xml:space="preserve">Status       </t>
  </si>
  <si>
    <t xml:space="preserve">#       </t>
  </si>
  <si>
    <t>Structure Template Organizer</t>
  </si>
  <si>
    <t>Browse</t>
  </si>
  <si>
    <t>-------------------</t>
  </si>
  <si>
    <t xml:space="preserve"> </t>
  </si>
  <si>
    <t>File selector Group</t>
  </si>
  <si>
    <t>Template XML Files  Output Directory----------------------------------------------------------------------------------------------------------------------------------------------------------------------------------------------</t>
  </si>
  <si>
    <t>Selected Templates</t>
  </si>
  <si>
    <t>Select heading</t>
  </si>
  <si>
    <t>StructureID</t>
  </si>
  <si>
    <t>Label</t>
  </si>
  <si>
    <t>StructureCategory</t>
  </si>
  <si>
    <t>VolumeType</t>
  </si>
  <si>
    <t>StructureCode</t>
  </si>
  <si>
    <t>Body</t>
  </si>
  <si>
    <t>BODY</t>
  </si>
  <si>
    <t>DPV</t>
  </si>
  <si>
    <t>Dose Prescription Volume</t>
  </si>
  <si>
    <t>Treated Volume</t>
  </si>
  <si>
    <t>GTV Primary</t>
  </si>
  <si>
    <t>GTVp</t>
  </si>
  <si>
    <t>CTV High Risk</t>
  </si>
  <si>
    <t>CTV Primary</t>
  </si>
  <si>
    <t>CTVp</t>
  </si>
  <si>
    <t>PTV High Risk</t>
  </si>
  <si>
    <t>PTV Primary</t>
  </si>
  <si>
    <t>PTVp</t>
  </si>
  <si>
    <t>Z1</t>
  </si>
  <si>
    <t>RO Helper Structure</t>
  </si>
  <si>
    <t>None</t>
  </si>
  <si>
    <t>GTV 1</t>
  </si>
  <si>
    <t>GTV 2</t>
  </si>
  <si>
    <t>GTV 3</t>
  </si>
  <si>
    <t>PTV 1</t>
  </si>
  <si>
    <t>PTV 2</t>
  </si>
  <si>
    <t>PTV 3</t>
  </si>
  <si>
    <t>PTV All</t>
  </si>
  <si>
    <t>PTV Combined</t>
  </si>
  <si>
    <t>Spinal Canal</t>
  </si>
  <si>
    <t>Spinal cord</t>
  </si>
  <si>
    <t>Organ</t>
  </si>
  <si>
    <t>Kidney L</t>
  </si>
  <si>
    <t>Kidney Left</t>
  </si>
  <si>
    <t>Left kidney</t>
  </si>
  <si>
    <t>Kidney R</t>
  </si>
  <si>
    <t>Kidney Right</t>
  </si>
  <si>
    <t>Right kidney</t>
  </si>
  <si>
    <t>Kidney B</t>
  </si>
  <si>
    <t>Kidney Both</t>
  </si>
  <si>
    <t>Kidney</t>
  </si>
  <si>
    <t>Z2</t>
  </si>
  <si>
    <t>Z3</t>
  </si>
  <si>
    <t>Bladder</t>
  </si>
  <si>
    <t>Urinary bladder</t>
  </si>
  <si>
    <t>Left glenohumeral joint</t>
  </si>
  <si>
    <t>Femoral Head R</t>
  </si>
  <si>
    <t>Head of right femur</t>
  </si>
  <si>
    <t>Left humerus</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</si>
  <si>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</si>
  <si>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</si>
  <si>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</si>
  <si>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</si>
  <si>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</si>
  <si>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</si>
  <si>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</si>
  <si>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</si>
  <si>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</si>
  <si>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</si>
  <si>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</si>
  <si>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</si>
  <si>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</si>
  <si>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</si>
  <si>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</si>
  <si>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</si>
  <si>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</si>
  <si>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</si>
  <si>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</si>
  <si>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</si>
  <si>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</si>
  <si>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</si>
  <si>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</si>
  <si>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</si>
  <si>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</si>
  <si>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</si>
  <si>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</si>
  <si>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</si>
  <si>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</si>
  <si>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Liver</t>
  </si>
  <si>
    <t>Stomach</t>
  </si>
  <si>
    <t>PeritonealCavity</t>
  </si>
  <si>
    <t>Peritoneal Cavity</t>
  </si>
  <si>
    <t>Peritoneal sac</t>
  </si>
  <si>
    <t>Renal hilum</t>
  </si>
  <si>
    <t>Hilum of kidney</t>
  </si>
  <si>
    <t>Duodenum</t>
  </si>
  <si>
    <t>Jejunum</t>
  </si>
  <si>
    <t>Colon</t>
  </si>
  <si>
    <t>Sup Mesnt Artery</t>
  </si>
  <si>
    <t>Superior Mesenteric Artery</t>
  </si>
  <si>
    <t>Superior mesenteric artery</t>
  </si>
  <si>
    <t>Celiac Artery</t>
  </si>
  <si>
    <t>Celiac trunk</t>
  </si>
  <si>
    <t>Portal Vein</t>
  </si>
  <si>
    <t>Trunk of portal vein</t>
  </si>
  <si>
    <t>Pancreas</t>
  </si>
  <si>
    <t>Cauda Equina</t>
  </si>
  <si>
    <t>Cauda equina</t>
  </si>
  <si>
    <t>Splenic Hilum</t>
  </si>
  <si>
    <t>Hilum of spleen</t>
  </si>
  <si>
    <t>Bowel Space</t>
  </si>
  <si>
    <t>Intestine</t>
  </si>
  <si>
    <t>Node Subpyloric</t>
  </si>
  <si>
    <t>Subpyloric lymph nodes</t>
  </si>
  <si>
    <t>Subpyloric lymph node</t>
  </si>
  <si>
    <t>Nodes</t>
  </si>
  <si>
    <t>Node Hepatoduod</t>
  </si>
  <si>
    <t>hepatoduodenal lymph nodes</t>
  </si>
  <si>
    <t>Group12: lymph nodes of the hepatoduodenal ligament (HDL)</t>
  </si>
  <si>
    <t>LN_12_HDL</t>
  </si>
  <si>
    <t>Node Hepatogastr</t>
  </si>
  <si>
    <t>Gastrohepatic ligament nodes</t>
  </si>
  <si>
    <t>Gastrohepatic ligament node</t>
  </si>
  <si>
    <t>Node Para-Aortic</t>
  </si>
  <si>
    <t>Parietal lumbar lymph nodes</t>
  </si>
  <si>
    <t>Parietal lumbar lymph node</t>
  </si>
  <si>
    <t>Node Pancreatic</t>
  </si>
  <si>
    <t>Lymphnodes of the Pancreas</t>
  </si>
  <si>
    <t>Pancreatic lymph node group</t>
  </si>
  <si>
    <t>Node Celiac</t>
  </si>
  <si>
    <t>Celiac lymph nodes</t>
  </si>
  <si>
    <t>Celiac lymph node</t>
  </si>
  <si>
    <t>Node Hepatic</t>
  </si>
  <si>
    <t>Common hepatic lymph nodes</t>
  </si>
  <si>
    <t>Common hepatic lymph node</t>
  </si>
  <si>
    <t>Node Gastric</t>
  </si>
  <si>
    <t>Gastric lymph nodes</t>
  </si>
  <si>
    <t>Gastric lymph node group</t>
  </si>
  <si>
    <t>Node Pyloric</t>
  </si>
  <si>
    <t>Pyloric lymph nodes</t>
  </si>
  <si>
    <t>Pyloric lymph node group</t>
  </si>
  <si>
    <t>Node Splenic</t>
  </si>
  <si>
    <t>Splenic lymph nodes</t>
  </si>
  <si>
    <t>Splenic lymph node group</t>
  </si>
  <si>
    <t>Lung L</t>
  </si>
  <si>
    <t>Left Lung</t>
  </si>
  <si>
    <t>Left lung</t>
  </si>
  <si>
    <t>Lung R</t>
  </si>
  <si>
    <t>Right Lung</t>
  </si>
  <si>
    <t>Right lung</t>
  </si>
  <si>
    <t>Lung B</t>
  </si>
  <si>
    <t>Both Lungs</t>
  </si>
  <si>
    <t>Pair of lungs</t>
  </si>
  <si>
    <t>Trachea</t>
  </si>
  <si>
    <t>BronchialTree</t>
  </si>
  <si>
    <t>Proximal Bronchial Tree</t>
  </si>
  <si>
    <t>Bronchial tree</t>
  </si>
  <si>
    <t>Heart</t>
  </si>
  <si>
    <t>Aorta</t>
  </si>
  <si>
    <t>Ascending and descending aorta</t>
  </si>
  <si>
    <t>Pulmonary Artery</t>
  </si>
  <si>
    <t>Pulmonary artery</t>
  </si>
  <si>
    <t>BrachialPlexus L</t>
  </si>
  <si>
    <t>Left Brachial Plexus</t>
  </si>
  <si>
    <t>Left brachial nerve plexus</t>
  </si>
  <si>
    <t>BrachialPlexus R</t>
  </si>
  <si>
    <t>Right Brachial Plexus</t>
  </si>
  <si>
    <t>Right brachial nerve plexus</t>
  </si>
  <si>
    <t>Vessels</t>
  </si>
  <si>
    <t>Major Vessels of the Chest</t>
  </si>
  <si>
    <t>Great Vessels</t>
  </si>
  <si>
    <t>GreatVessels</t>
  </si>
  <si>
    <t>Ribs</t>
  </si>
  <si>
    <t>Set of ribs</t>
  </si>
  <si>
    <t>Additional PTV</t>
  </si>
  <si>
    <t>PRV5 SpinalCanal</t>
  </si>
  <si>
    <t>SpinalCanal PRV 5mm</t>
  </si>
  <si>
    <t>PRV</t>
  </si>
  <si>
    <t>Avoidance</t>
  </si>
  <si>
    <t>GTV 4D0</t>
  </si>
  <si>
    <t>GTV 4D Phase 0</t>
  </si>
  <si>
    <t>Tracking Motion Volume</t>
  </si>
  <si>
    <t>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</si>
  <si>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</si>
  <si>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</si>
  <si>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</si>
  <si>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</si>
  <si>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</si>
  <si>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</si>
  <si>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</si>
  <si>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</si>
  <si>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</si>
  <si>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</si>
  <si>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</si>
  <si>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</si>
  <si>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</si>
  <si>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</si>
  <si>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</si>
  <si>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</si>
  <si>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</si>
  <si>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</si>
  <si>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</si>
  <si>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</si>
  <si>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</si>
  <si>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</si>
  <si>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</si>
  <si>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</si>
  <si>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</si>
  <si>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</si>
  <si>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IGTV</t>
  </si>
  <si>
    <t>Internal Gross Target Volume</t>
  </si>
  <si>
    <t>ITV</t>
  </si>
  <si>
    <t>Internal Target Volume</t>
  </si>
  <si>
    <t>PTV defined by Radiation Oncologist</t>
  </si>
  <si>
    <t>eval PTV</t>
  </si>
  <si>
    <t>PTV for DVH</t>
  </si>
  <si>
    <t>opt PTV</t>
  </si>
  <si>
    <t>PTV High Risk for optimizer</t>
  </si>
  <si>
    <t>Skin</t>
  </si>
  <si>
    <t>Chest Wall</t>
  </si>
  <si>
    <t>Intercostal muscle and ribs as defined by margin from lung</t>
  </si>
  <si>
    <t>Intercostal muscle</t>
  </si>
  <si>
    <t>PulmonaryArtery</t>
  </si>
  <si>
    <t>Prox Bronch Zone</t>
  </si>
  <si>
    <t>Proximal Bronchial Tree Zone</t>
  </si>
  <si>
    <t>Control Region</t>
  </si>
  <si>
    <t>PTV+20</t>
  </si>
  <si>
    <t>PTV with 2cm expansion</t>
  </si>
  <si>
    <t>Irrad Volume</t>
  </si>
  <si>
    <t>Body-PTV+20</t>
  </si>
  <si>
    <t>Body excluding PTV+20</t>
  </si>
  <si>
    <t>Undefined Normal Tissue</t>
  </si>
  <si>
    <t>NormalTissue</t>
  </si>
  <si>
    <t>Dose105[%]-PTV</t>
  </si>
  <si>
    <t>105% Dose outside of PTV</t>
  </si>
  <si>
    <t>Dose</t>
  </si>
  <si>
    <t>Dose Region</t>
  </si>
  <si>
    <t>Z4</t>
  </si>
  <si>
    <t>Z5</t>
  </si>
  <si>
    <t>Gross Target Volume</t>
  </si>
  <si>
    <t>Cavity</t>
  </si>
  <si>
    <t>Cavity surogate for GTV</t>
  </si>
  <si>
    <t>CTV Boost</t>
  </si>
  <si>
    <t>CTV_High</t>
  </si>
  <si>
    <t>PTV Boost</t>
  </si>
  <si>
    <t>PTV_High</t>
  </si>
  <si>
    <t>Breast L</t>
  </si>
  <si>
    <t>Left Female Breast</t>
  </si>
  <si>
    <t>Left female breast</t>
  </si>
  <si>
    <t>Breast R</t>
  </si>
  <si>
    <t>Right Female Breast</t>
  </si>
  <si>
    <t>Right female breast</t>
  </si>
  <si>
    <t>Intercostal muscle and ribs</t>
  </si>
  <si>
    <t>Baseline</t>
  </si>
  <si>
    <t>Matchplane</t>
  </si>
  <si>
    <t>PTV Nodes</t>
  </si>
  <si>
    <t>PTV Intermediate Risk</t>
  </si>
  <si>
    <t>PTV_Intermediate</t>
  </si>
  <si>
    <t>Pectoralis minor</t>
  </si>
  <si>
    <t>Axillary vessels</t>
  </si>
  <si>
    <t>Subclavian artery</t>
  </si>
  <si>
    <t>Scar Wire</t>
  </si>
  <si>
    <t>Wire</t>
  </si>
  <si>
    <t>Nodes Axilla I</t>
  </si>
  <si>
    <t>Level I axillary lymph nodes</t>
  </si>
  <si>
    <t>Level I axillary lymph node</t>
  </si>
  <si>
    <t>Nodes Axilla II</t>
  </si>
  <si>
    <t>Level II axillary lymph nodes</t>
  </si>
  <si>
    <t>Level II axillary lymph node</t>
  </si>
  <si>
    <t>Nodes Axilla III</t>
  </si>
  <si>
    <t>Level III axillary lymph nodes</t>
  </si>
  <si>
    <t>Level III axillary lymph node</t>
  </si>
  <si>
    <t>Nodes IMC</t>
  </si>
  <si>
    <t>Internal mammary nodes</t>
  </si>
  <si>
    <t>Parasternal lymphatic chain</t>
  </si>
  <si>
    <t>Nodes SC</t>
  </si>
  <si>
    <t>Supraclavicular lymph nodes</t>
  </si>
  <si>
    <t>Supraclavicular lymph node</t>
  </si>
  <si>
    <t>Body Outline</t>
  </si>
  <si>
    <t>Brain</t>
  </si>
  <si>
    <t>BrainStem</t>
  </si>
  <si>
    <t>Brainstem</t>
  </si>
  <si>
    <t>Cochlea - left</t>
  </si>
  <si>
    <t>Left cochlea</t>
  </si>
  <si>
    <t>Cochlea - right</t>
  </si>
  <si>
    <t>Right cochlea</t>
  </si>
  <si>
    <t>CTV_2500</t>
  </si>
  <si>
    <t>Hippo_L</t>
  </si>
  <si>
    <t>Left hippocampus</t>
  </si>
  <si>
    <t>Hippo_R</t>
  </si>
  <si>
    <t>Right hippocampus</t>
  </si>
  <si>
    <t>Hippocampi</t>
  </si>
  <si>
    <t>Hippocampus</t>
  </si>
  <si>
    <t>Hippocampi_5mm</t>
  </si>
  <si>
    <t>Lens L</t>
  </si>
  <si>
    <t>Left lens</t>
  </si>
  <si>
    <t>Lens R</t>
  </si>
  <si>
    <t>Right lens</t>
  </si>
  <si>
    <t>OpticChiasm</t>
  </si>
  <si>
    <t>Optic chiasm</t>
  </si>
  <si>
    <t>OpticNerve_L</t>
  </si>
  <si>
    <t>Left optic nerve</t>
  </si>
  <si>
    <t>OpticNerve_R</t>
  </si>
  <si>
    <t>Right optic nerve</t>
  </si>
  <si>
    <t>optOpticNerve</t>
  </si>
  <si>
    <t>optPTV1</t>
  </si>
  <si>
    <t>PTV for optimizer</t>
  </si>
  <si>
    <t>optPTV2</t>
  </si>
  <si>
    <t>optPTV3</t>
  </si>
  <si>
    <t>optPTVu</t>
  </si>
  <si>
    <t>Orbit - left</t>
  </si>
  <si>
    <t>Left eyeball</t>
  </si>
  <si>
    <t>Orbit - right</t>
  </si>
  <si>
    <t>Right eyeball</t>
  </si>
  <si>
    <t>PTV_2500</t>
  </si>
  <si>
    <t>Cord</t>
  </si>
  <si>
    <t>A_Celiac</t>
  </si>
  <si>
    <t>Extra Structure</t>
  </si>
  <si>
    <t>BilatLung-GTV</t>
  </si>
  <si>
    <t>Lungs - GTV</t>
  </si>
  <si>
    <t>Lungs sub GTVs</t>
  </si>
  <si>
    <t>Lungs-gtvs</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</si>
  <si>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</si>
  <si>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</si>
  <si>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</si>
  <si>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</si>
  <si>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</si>
  <si>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</si>
  <si>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</si>
  <si>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</si>
  <si>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</si>
  <si>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</si>
  <si>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</si>
  <si>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</si>
  <si>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</si>
  <si>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</si>
  <si>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</si>
  <si>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</si>
  <si>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</si>
  <si>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</si>
  <si>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</si>
  <si>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</si>
  <si>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</si>
  <si>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</si>
  <si>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</si>
  <si>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</si>
  <si>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</si>
  <si>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BowelSpace</t>
  </si>
  <si>
    <t>CTV_5040</t>
  </si>
  <si>
    <t>Region Of Interest</t>
  </si>
  <si>
    <t>Femur_L</t>
  </si>
  <si>
    <t>Femur_R</t>
  </si>
  <si>
    <t>HIP_L</t>
  </si>
  <si>
    <t>Left hip</t>
  </si>
  <si>
    <t>HIP_R</t>
  </si>
  <si>
    <t>Right hip</t>
  </si>
  <si>
    <t>neoBladder</t>
  </si>
  <si>
    <t>Obturator</t>
  </si>
  <si>
    <t>Obturator lymph node</t>
  </si>
  <si>
    <t>optBladder</t>
  </si>
  <si>
    <t>Bladder sub PTVs</t>
  </si>
  <si>
    <t>bladder-ptvs</t>
  </si>
  <si>
    <t>optBoneMarrow</t>
  </si>
  <si>
    <t>optBowelSpace</t>
  </si>
  <si>
    <t>optPTV_5040</t>
  </si>
  <si>
    <t>optRectum</t>
  </si>
  <si>
    <t>Presacral</t>
  </si>
  <si>
    <t>PTV_5040</t>
  </si>
  <si>
    <t>Internal iliac lymphatic chain</t>
  </si>
  <si>
    <t>Larynx</t>
  </si>
  <si>
    <t>Lips</t>
  </si>
  <si>
    <t>Set of lips</t>
  </si>
  <si>
    <t>BRAIN</t>
  </si>
  <si>
    <t>LEYE</t>
  </si>
  <si>
    <t>Orbit or Globe- left</t>
  </si>
  <si>
    <t>REYE</t>
  </si>
  <si>
    <t>Orbit or Globe- right</t>
  </si>
  <si>
    <t>Parotid_L</t>
  </si>
  <si>
    <t>Left parotid gland</t>
  </si>
  <si>
    <t>Parotid_R</t>
  </si>
  <si>
    <t>Right parotid gland</t>
  </si>
  <si>
    <t>SpinalCord</t>
  </si>
  <si>
    <t>LLENS</t>
  </si>
  <si>
    <t>RLENS</t>
  </si>
  <si>
    <t>Submandibula_R</t>
  </si>
  <si>
    <t>Right submandibular gland</t>
  </si>
  <si>
    <t>Submandibula_L</t>
  </si>
  <si>
    <t>Left submandibular gland</t>
  </si>
  <si>
    <t>CHIASM</t>
  </si>
  <si>
    <t>Optic Chiasm</t>
  </si>
  <si>
    <t>GTVp_6000</t>
  </si>
  <si>
    <t>Esophagus_Up</t>
  </si>
  <si>
    <t>CTV_6000</t>
  </si>
  <si>
    <t>CTV_4800</t>
  </si>
  <si>
    <t>CTV Low Risk</t>
  </si>
  <si>
    <t>CTV_Low</t>
  </si>
  <si>
    <t>NonPTV</t>
  </si>
  <si>
    <t>OralCavity</t>
  </si>
  <si>
    <t>Cavity of mouth</t>
  </si>
  <si>
    <t>Pharynx</t>
  </si>
  <si>
    <t>optLPTV48b</t>
  </si>
  <si>
    <t>PTV Low Risk</t>
  </si>
  <si>
    <t>PTV_Low</t>
  </si>
  <si>
    <t>GTVn_6000</t>
  </si>
  <si>
    <t>GTV Nodal</t>
  </si>
  <si>
    <t>GTVn</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</si>
  <si>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</si>
  <si>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</si>
  <si>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</si>
  <si>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</si>
  <si>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</si>
  <si>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</si>
  <si>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</si>
  <si>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</si>
  <si>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</si>
  <si>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</si>
  <si>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</si>
  <si>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</si>
  <si>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</si>
  <si>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</si>
  <si>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</si>
  <si>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</si>
  <si>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CTV Intermediate Risk</t>
  </si>
  <si>
    <t>CTV_Intermediate</t>
  </si>
  <si>
    <t>PTV_4800</t>
  </si>
  <si>
    <t>PTV_6000</t>
  </si>
  <si>
    <t>PTVn_6000</t>
  </si>
  <si>
    <t>optLPAROTID</t>
  </si>
  <si>
    <t>Parotids sub PTVs</t>
  </si>
  <si>
    <t>parotids-ptvs</t>
  </si>
  <si>
    <t>optPTV60</t>
  </si>
  <si>
    <t>CTVn_6000</t>
  </si>
  <si>
    <t>PTV_5400</t>
  </si>
  <si>
    <t>PTVp_6000</t>
  </si>
  <si>
    <t>optRPAROTID</t>
  </si>
  <si>
    <t>optPTV54</t>
  </si>
  <si>
    <t>POST AVOIDANCE</t>
  </si>
  <si>
    <t>CTV2</t>
  </si>
  <si>
    <t>CTV1</t>
  </si>
  <si>
    <t>CTV3</t>
  </si>
  <si>
    <t>PTV(combined from all CTVs)</t>
  </si>
  <si>
    <t>modPTV</t>
  </si>
  <si>
    <t>PTV (cropped 5mm from Skin)</t>
  </si>
  <si>
    <t>Duodenum (Contour required when hot point dose 9.5Gy and higher)</t>
  </si>
  <si>
    <t>X3</t>
  </si>
  <si>
    <t>Small Bowel (Contour required when hot point dose 9.5Gy or high)</t>
  </si>
  <si>
    <t>Large Bowel (Contour required when hot point dose 9.5Gy or high)</t>
  </si>
  <si>
    <t>Bilateral Kidney</t>
  </si>
  <si>
    <t>X4</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</si>
  <si>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</si>
  <si>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</si>
  <si>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</si>
  <si>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</si>
  <si>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</si>
  <si>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</si>
  <si>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</si>
  <si>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</si>
  <si>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</si>
  <si>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</si>
  <si>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</si>
  <si>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</si>
  <si>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</si>
  <si>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</si>
  <si>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</si>
  <si>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</si>
  <si>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</si>
  <si>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</si>
  <si>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</si>
  <si>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</si>
  <si>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</si>
  <si>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</si>
  <si>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</si>
  <si>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</si>
  <si>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</si>
  <si>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</si>
  <si>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</si>
  <si>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</si>
  <si>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</si>
  <si>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</si>
  <si>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</si>
  <si>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</si>
  <si>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</si>
  <si>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</si>
  <si>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X5</t>
  </si>
  <si>
    <t>Brain-PTV_6000</t>
  </si>
  <si>
    <t>Brain-PTV</t>
  </si>
  <si>
    <t>Brain sub PTVs</t>
  </si>
  <si>
    <t>brain-ptvs</t>
  </si>
  <si>
    <t>Brain_CL</t>
  </si>
  <si>
    <t>Contralateral Brain</t>
  </si>
  <si>
    <t>Brain Stem</t>
  </si>
  <si>
    <t>opt BrainStem</t>
  </si>
  <si>
    <t>Brain  Stem for Optimizer</t>
  </si>
  <si>
    <t>PRV5 BrainStem</t>
  </si>
  <si>
    <t>Brain Stem PRV 5mm</t>
  </si>
  <si>
    <t>Cochlea Left</t>
  </si>
  <si>
    <t>Cochlea Right</t>
  </si>
  <si>
    <t>Edema</t>
  </si>
  <si>
    <t>Edema based on MRI T2</t>
  </si>
  <si>
    <t>Contrast</t>
  </si>
  <si>
    <t>CTV - Edema</t>
  </si>
  <si>
    <t>CTV excluding Edema</t>
  </si>
  <si>
    <t>GTV T1</t>
  </si>
  <si>
    <t>MRI T1 based GTV</t>
  </si>
  <si>
    <t>GTV - Edema</t>
  </si>
  <si>
    <t>GTV excluding Edema</t>
  </si>
  <si>
    <t>Lens_L</t>
  </si>
  <si>
    <t>Lens Left</t>
  </si>
  <si>
    <t>Lens_R</t>
  </si>
  <si>
    <t>Lens Right</t>
  </si>
  <si>
    <t>Chiasm</t>
  </si>
  <si>
    <t>OpticChiasm_03</t>
  </si>
  <si>
    <t>Optic Chiasm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</si>
  <si>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</si>
  <si>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</si>
  <si>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</si>
  <si>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</si>
  <si>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</si>
  <si>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</si>
  <si>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</si>
  <si>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</si>
  <si>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</si>
  <si>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</si>
  <si>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</si>
  <si>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</si>
  <si>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</si>
  <si>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</si>
  <si>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</si>
  <si>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</si>
  <si>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</si>
  <si>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</si>
  <si>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</si>
  <si>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</si>
  <si>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</si>
  <si>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</si>
  <si>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SpinalCanal</t>
  </si>
  <si>
    <t>OpticNerve L</t>
  </si>
  <si>
    <t>OpticNerve R</t>
  </si>
  <si>
    <t>Globe L</t>
  </si>
  <si>
    <t>Globe Left</t>
  </si>
  <si>
    <t>Globe R</t>
  </si>
  <si>
    <t>Globe Right</t>
  </si>
  <si>
    <t>Pituitary</t>
  </si>
  <si>
    <t>Pituitary gland</t>
  </si>
  <si>
    <t>Temporal Lobes</t>
  </si>
  <si>
    <t>Temporal lobe</t>
  </si>
  <si>
    <t>Lacrimal B</t>
  </si>
  <si>
    <t>Lacrimal Glands</t>
  </si>
  <si>
    <t>Lacrimal gland</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</si>
  <si>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</si>
  <si>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</si>
  <si>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</si>
  <si>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</si>
  <si>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</si>
  <si>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</si>
  <si>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</si>
  <si>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</si>
  <si>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</si>
  <si>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</si>
  <si>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</si>
  <si>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</si>
  <si>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</si>
  <si>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</si>
  <si>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</si>
  <si>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</si>
  <si>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</si>
  <si>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</si>
  <si>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</si>
  <si>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</si>
  <si>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</si>
  <si>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</si>
  <si>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</si>
  <si>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</si>
  <si>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</si>
  <si>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</si>
  <si>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</si>
  <si>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</si>
  <si>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</si>
  <si>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</si>
  <si>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</si>
  <si>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</si>
  <si>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</si>
  <si>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</si>
  <si>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</si>
  <si>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</si>
  <si>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</si>
  <si>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</si>
  <si>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</si>
  <si>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Avoid MID</t>
  </si>
  <si>
    <t>Avoid OUTER</t>
  </si>
  <si>
    <t>CTV Brain</t>
  </si>
  <si>
    <t>PTV 10mm</t>
  </si>
  <si>
    <t>PTV 10 mm Margin</t>
  </si>
  <si>
    <t>PTV eval 10mm</t>
  </si>
  <si>
    <t>PTV 10 mm Margin for DVH</t>
  </si>
  <si>
    <t>PTV 15mm</t>
  </si>
  <si>
    <t>PTV 15 mm Margin</t>
  </si>
  <si>
    <t>PTV eval 15mm</t>
  </si>
  <si>
    <t>PTV 15 mm Margin for DVH</t>
  </si>
  <si>
    <t>HRV-CT</t>
  </si>
  <si>
    <t>High Risk Volume on CT</t>
  </si>
  <si>
    <t>Vagina</t>
  </si>
  <si>
    <t>Sigmoid colon</t>
  </si>
  <si>
    <t>Parotid L</t>
  </si>
  <si>
    <t>Parotid Left</t>
  </si>
  <si>
    <t>Parotid R</t>
  </si>
  <si>
    <t>Parotid Right</t>
  </si>
  <si>
    <t>Submandibular L</t>
  </si>
  <si>
    <t>Submandibular Gland Left</t>
  </si>
  <si>
    <t>Submandibular R</t>
  </si>
  <si>
    <t>Submandibular Gland Right</t>
  </si>
  <si>
    <t>Oral Cavity</t>
  </si>
  <si>
    <t>Tongue</t>
  </si>
  <si>
    <t>Node Ia</t>
  </si>
  <si>
    <t>Level 1a Submental lymph nodes</t>
  </si>
  <si>
    <t>Submental lymphatic chain</t>
  </si>
  <si>
    <t>Node Ib</t>
  </si>
  <si>
    <t>Level 1b Submandibular lymph nodes</t>
  </si>
  <si>
    <t>Left submandibular lymphatic chain</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</si>
  <si>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</si>
  <si>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</si>
  <si>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</si>
  <si>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</si>
  <si>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</si>
  <si>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</si>
  <si>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</si>
  <si>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</si>
  <si>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</si>
  <si>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</si>
  <si>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</si>
  <si>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</si>
  <si>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</si>
  <si>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</si>
  <si>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</si>
  <si>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</si>
  <si>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</si>
  <si>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</si>
  <si>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</si>
  <si>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</si>
  <si>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</si>
  <si>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</si>
  <si>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</si>
  <si>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</si>
  <si>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</si>
  <si>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</si>
  <si>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</si>
  <si>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</si>
  <si>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</si>
  <si>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</si>
  <si>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</si>
  <si>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</si>
  <si>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</si>
  <si>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</si>
  <si>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</si>
  <si>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</si>
  <si>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 xml:space="preserve">PRV 5BrainStem </t>
  </si>
  <si>
    <t>CTV 56 L</t>
  </si>
  <si>
    <t>CTV Low Risk Left 56Gy</t>
  </si>
  <si>
    <t>CTV 56 R</t>
  </si>
  <si>
    <t>CTV Low Risk Right 56Gy</t>
  </si>
  <si>
    <t>CTV 63 L</t>
  </si>
  <si>
    <t>CTV Intermediate Risk Left 63Gy</t>
  </si>
  <si>
    <t>CTV 63 R</t>
  </si>
  <si>
    <t>CTV Intermediate Risk Right 63Gy</t>
  </si>
  <si>
    <t>CTV 70</t>
  </si>
  <si>
    <t>CTV High Risk 70Gy</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</si>
  <si>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</si>
  <si>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</si>
  <si>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</si>
  <si>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</si>
  <si>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</si>
  <si>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</si>
  <si>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</si>
  <si>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</si>
  <si>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</si>
  <si>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</si>
  <si>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</si>
  <si>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</si>
  <si>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</si>
  <si>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</si>
  <si>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</si>
  <si>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</si>
  <si>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</si>
  <si>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PTV 56 L</t>
  </si>
  <si>
    <t>PTV low Risk Left 56Gy</t>
  </si>
  <si>
    <t>opt PTV 56 L a</t>
  </si>
  <si>
    <t>PTV low Risk Left 56Gy for optimizer a</t>
  </si>
  <si>
    <t>opt PTV 56 L b</t>
  </si>
  <si>
    <t>PTV low Risk Left 56Gy for optimizer b</t>
  </si>
  <si>
    <t>opt PTV 56 L c</t>
  </si>
  <si>
    <t>PTV low Risk Left 56Gy for optimizer c</t>
  </si>
  <si>
    <t>PTV 56 R</t>
  </si>
  <si>
    <t>PTV low Risk Right 56Gy</t>
  </si>
  <si>
    <t>opt PTV 56 R a</t>
  </si>
  <si>
    <t>PTV low Risk Right 56Gy for optimizer a</t>
  </si>
  <si>
    <t>opt PTV 56 R b</t>
  </si>
  <si>
    <t>PTV low Risk Right 56Gy for optimizer b</t>
  </si>
  <si>
    <t>opt PTV 56 R c</t>
  </si>
  <si>
    <t>PTV low Risk Right 56Gy for optimizer c</t>
  </si>
  <si>
    <t>PTV 63</t>
  </si>
  <si>
    <t>PTV Intermediate Risk 63Gy</t>
  </si>
  <si>
    <t>opt PTV 63 a</t>
  </si>
  <si>
    <t>PTV Intermediate Risk 63Gy for optimizer a</t>
  </si>
  <si>
    <t>opt PTV 63 b</t>
  </si>
  <si>
    <t>PTV Intermediate Risk 63Gy for optimizer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</si>
  <si>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</si>
  <si>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</si>
  <si>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</si>
  <si>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</si>
  <si>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</si>
  <si>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</si>
  <si>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</si>
  <si>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</si>
  <si>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</si>
  <si>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</si>
  <si>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</si>
  <si>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</si>
  <si>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</si>
  <si>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</si>
  <si>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</si>
  <si>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</si>
  <si>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</si>
  <si>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</si>
  <si>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</si>
  <si>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</si>
  <si>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</si>
  <si>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</si>
  <si>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</si>
  <si>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</si>
  <si>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</si>
  <si>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</si>
  <si>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</si>
  <si>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</si>
  <si>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</si>
  <si>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</si>
  <si>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</si>
  <si>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</si>
  <si>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</si>
  <si>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</si>
  <si>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</si>
  <si>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</si>
  <si>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</si>
  <si>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</si>
  <si>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</si>
  <si>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</si>
  <si>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</si>
  <si>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</si>
  <si>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</si>
  <si>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</si>
  <si>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</si>
  <si>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</si>
  <si>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</si>
  <si>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</si>
  <si>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</si>
  <si>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</si>
  <si>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</si>
  <si>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</si>
  <si>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</si>
  <si>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</si>
  <si>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</si>
  <si>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</si>
  <si>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</si>
  <si>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</si>
  <si>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</si>
  <si>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</si>
  <si>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</si>
  <si>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</si>
  <si>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</si>
  <si>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</si>
  <si>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</si>
  <si>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</si>
  <si>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</si>
  <si>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</si>
  <si>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</si>
  <si>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</si>
  <si>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</si>
  <si>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Right ilium</t>
  </si>
  <si>
    <t>Left ilium</t>
  </si>
  <si>
    <t>Hip R</t>
  </si>
  <si>
    <t>Right Hip</t>
  </si>
  <si>
    <t>Genitalia</t>
  </si>
  <si>
    <t>Male or Female External Genitailia</t>
  </si>
  <si>
    <t>External genitalia</t>
  </si>
  <si>
    <t>Bladder wall</t>
  </si>
  <si>
    <t>Wall of Bladder</t>
  </si>
  <si>
    <t>Wall of urinary bladder</t>
  </si>
  <si>
    <t>MesoRectum</t>
  </si>
  <si>
    <t>Mesentary surrounding Rectum</t>
  </si>
  <si>
    <t>Region of mesentery</t>
  </si>
  <si>
    <t>Sacral nerve plexus</t>
  </si>
  <si>
    <t>Seminal Ves L</t>
  </si>
  <si>
    <t>Left seminal vesicle</t>
  </si>
  <si>
    <t>Seminal Ves R</t>
  </si>
  <si>
    <t>Right seminal vesicle</t>
  </si>
  <si>
    <t>Penile  bulb</t>
  </si>
  <si>
    <t>Bulb of penis</t>
  </si>
  <si>
    <t>Urethra</t>
  </si>
  <si>
    <t>Cervix</t>
  </si>
  <si>
    <t>Cervix of uterus</t>
  </si>
  <si>
    <t>Uterus</t>
  </si>
  <si>
    <t>Ovary L</t>
  </si>
  <si>
    <t>Left ovary</t>
  </si>
  <si>
    <t>Ovary R</t>
  </si>
  <si>
    <t>Right ovary</t>
  </si>
  <si>
    <t>Node Int iliac L</t>
  </si>
  <si>
    <t>Left internal iliac nodes</t>
  </si>
  <si>
    <t>Left internal iliac lymphatic chain</t>
  </si>
  <si>
    <t>Node Int iliac R</t>
  </si>
  <si>
    <t>Right internal iliac lymphatic chain</t>
  </si>
  <si>
    <t>Node Sacral</t>
  </si>
  <si>
    <t>Sacral Nodes</t>
  </si>
  <si>
    <t>Sacral lymphatic chain</t>
  </si>
  <si>
    <t>Node Obturator</t>
  </si>
  <si>
    <t>Obturator Nodes</t>
  </si>
  <si>
    <t>Node Int iliac</t>
  </si>
  <si>
    <t>Internal iliac nodes</t>
  </si>
  <si>
    <t>Node com iliac</t>
  </si>
  <si>
    <t>Common iliac lymphatic chain</t>
  </si>
  <si>
    <t>Node com iliac L</t>
  </si>
  <si>
    <t>Right common iliac lymphatic chain</t>
  </si>
  <si>
    <t>Node com iliac R</t>
  </si>
  <si>
    <t>Left common iliac lymphatic chain</t>
  </si>
  <si>
    <t>Node ext iliac</t>
  </si>
  <si>
    <t>External iliac lymphatic chain</t>
  </si>
  <si>
    <t>Node ext iliac L</t>
  </si>
  <si>
    <t>Right external iliac lymphatic chain</t>
  </si>
  <si>
    <t>Node ext iliac R</t>
  </si>
  <si>
    <t>Left external iliac lymphatic chain</t>
  </si>
  <si>
    <t>Enlarged Lymph Node</t>
  </si>
  <si>
    <t>Clinical Target Volume</t>
  </si>
  <si>
    <t>Planning Target Volume</t>
  </si>
  <si>
    <t>Right Vessels as surogate for Nodes</t>
  </si>
  <si>
    <t>Left Vessels as surogate for Nodes</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</si>
  <si>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</si>
  <si>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</si>
  <si>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</si>
  <si>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</si>
  <si>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</si>
  <si>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</si>
  <si>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</si>
  <si>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</si>
  <si>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</si>
  <si>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</si>
  <si>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</si>
  <si>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</si>
  <si>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</si>
  <si>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</si>
  <si>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</si>
  <si>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</si>
  <si>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</si>
  <si>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</si>
  <si>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</si>
  <si>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</si>
  <si>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CTV Vagina</t>
  </si>
  <si>
    <t>FemoralHead R</t>
  </si>
  <si>
    <t>FemoralHead L</t>
  </si>
  <si>
    <t>opt Bladder</t>
  </si>
  <si>
    <t>Bladder sub PTVs for optimizer</t>
  </si>
  <si>
    <t>PTV High Risk for DVH</t>
  </si>
  <si>
    <t>CTV66</t>
  </si>
  <si>
    <t>CTV46</t>
  </si>
  <si>
    <t>PTV66</t>
  </si>
  <si>
    <t>PTV46</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</si>
  <si>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</si>
  <si>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</si>
  <si>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</si>
  <si>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</si>
  <si>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</si>
  <si>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</si>
  <si>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</si>
  <si>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</si>
  <si>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</si>
  <si>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</si>
  <si>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</si>
  <si>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</si>
  <si>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</si>
  <si>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</si>
  <si>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</si>
  <si>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</si>
  <si>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</si>
  <si>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</si>
  <si>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</si>
  <si>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</si>
  <si>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</si>
  <si>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</si>
  <si>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</si>
  <si>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</si>
  <si>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</si>
  <si>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</si>
  <si>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</si>
  <si>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</si>
  <si>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</si>
  <si>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</si>
  <si>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</si>
  <si>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</si>
  <si>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</si>
  <si>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</si>
  <si>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</si>
  <si>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</si>
  <si>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</si>
  <si>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</si>
  <si>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</si>
  <si>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</si>
  <si>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</si>
  <si>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</si>
  <si>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</si>
  <si>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</si>
  <si>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</si>
  <si>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</si>
  <si>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</si>
  <si>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</si>
  <si>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</si>
  <si>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</si>
  <si>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Bolus X cm</t>
  </si>
  <si>
    <t>Bolus X cm thickness</t>
  </si>
  <si>
    <t>Bolus</t>
  </si>
  <si>
    <t>Lung B - GTV</t>
  </si>
  <si>
    <t>Lung B - PTV</t>
  </si>
  <si>
    <t>Lungs sub PTVs</t>
  </si>
  <si>
    <t>Lungs-ptvs</t>
  </si>
  <si>
    <t>Body - PTV</t>
  </si>
  <si>
    <t>Body sub PTVs</t>
  </si>
  <si>
    <t>body-ptvs</t>
  </si>
  <si>
    <t>Liver - PTV</t>
  </si>
  <si>
    <t>Liver sub PTVs</t>
  </si>
  <si>
    <t>Liver-PTVs</t>
  </si>
  <si>
    <t>Parotid B - PTV</t>
  </si>
  <si>
    <t>Bladder - PTV</t>
  </si>
  <si>
    <t>Brain - PTV</t>
  </si>
  <si>
    <t>CIED</t>
  </si>
  <si>
    <t>Pacemaker or other CIED</t>
  </si>
  <si>
    <t>Implantable Device</t>
  </si>
  <si>
    <t>Wire on skin surface for contrast</t>
  </si>
  <si>
    <t>Surgical Clips</t>
  </si>
  <si>
    <t>Surgical Clip</t>
  </si>
  <si>
    <t>Surgical clip</t>
  </si>
  <si>
    <t>BBs</t>
  </si>
  <si>
    <t>BB markers and other Fudicials</t>
  </si>
  <si>
    <t>Fiducials</t>
  </si>
  <si>
    <t>Ct contrast region</t>
  </si>
  <si>
    <t>Prosthesis</t>
  </si>
  <si>
    <t>Metal Prosthesis or pin</t>
  </si>
  <si>
    <t>Dental Fillings</t>
  </si>
  <si>
    <t>Dental Fillings Artifacts</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</si>
  <si>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</si>
  <si>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</si>
  <si>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</si>
  <si>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</si>
  <si>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</si>
  <si>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</si>
  <si>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</si>
  <si>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</si>
  <si>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</si>
  <si>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</si>
  <si>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</si>
  <si>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</si>
  <si>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</si>
  <si>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</si>
  <si>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</si>
  <si>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</si>
  <si>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</si>
  <si>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</si>
  <si>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</si>
  <si>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</si>
  <si>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</si>
  <si>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</si>
  <si>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</si>
  <si>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</si>
  <si>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</si>
  <si>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</si>
  <si>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</si>
  <si>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</si>
  <si>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</si>
  <si>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</si>
  <si>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</si>
  <si>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</si>
  <si>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</si>
  <si>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</si>
  <si>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</si>
  <si>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</si>
  <si>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</si>
  <si>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</si>
  <si>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</si>
  <si>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</si>
  <si>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</si>
  <si>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</si>
  <si>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</si>
  <si>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</si>
  <si>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</si>
  <si>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</si>
  <si>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</si>
  <si>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</si>
  <si>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</si>
  <si>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</si>
  <si>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</si>
  <si>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</si>
  <si>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</si>
  <si>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</si>
  <si>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</si>
  <si>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</si>
  <si>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</si>
  <si>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</si>
  <si>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Column1</t>
  </si>
  <si>
    <t>Structure Name</t>
  </si>
  <si>
    <t>Structure ID</t>
  </si>
  <si>
    <t>Name</t>
  </si>
  <si>
    <t xml:space="preserve">   Category</t>
  </si>
  <si>
    <t>Code</t>
  </si>
  <si>
    <t xml:space="preserve">   Type</t>
  </si>
  <si>
    <t>Filter by Structure</t>
  </si>
  <si>
    <t>Combined Structure Query</t>
  </si>
  <si>
    <t>Total</t>
  </si>
  <si>
    <t>Value</t>
  </si>
  <si>
    <t>Length</t>
  </si>
  <si>
    <t>Type</t>
  </si>
  <si>
    <t>Value Length</t>
  </si>
  <si>
    <t>Value length by Variable</t>
  </si>
  <si>
    <t>Average</t>
  </si>
  <si>
    <t>Max</t>
  </si>
  <si>
    <t>Min</t>
  </si>
  <si>
    <t>Over All</t>
  </si>
  <si>
    <t>Search for Structure----------------------------------------------------------------------------------------------------------------------------------------------------------------------------------------------</t>
  </si>
  <si>
    <t>Search</t>
  </si>
  <si>
    <t>□</t>
  </si>
  <si>
    <t>Clear Selection</t>
  </si>
  <si>
    <t>Heading</t>
  </si>
  <si>
    <r>
      <t xml:space="preserve"> </t>
    </r>
    <r>
      <rPr>
        <b/>
        <sz val="16"/>
        <color theme="1"/>
        <rFont val="Calibri"/>
        <family val="2"/>
      </rPr>
      <t>□</t>
    </r>
    <r>
      <rPr>
        <b/>
        <sz val="12"/>
        <color theme="1"/>
        <rFont val="Calibri"/>
        <family val="2"/>
      </rPr>
      <t xml:space="preserve">  </t>
    </r>
    <r>
      <rPr>
        <b/>
        <sz val="12"/>
        <color theme="1"/>
        <rFont val="Calibri"/>
        <family val="2"/>
        <scheme val="minor"/>
      </rPr>
      <t>Show inactive</t>
    </r>
  </si>
  <si>
    <t xml:space="preserve">Reading File: </t>
  </si>
  <si>
    <t xml:space="preserve">Writing Template File: </t>
  </si>
  <si>
    <t>Found 50 Structures</t>
  </si>
  <si>
    <t>Phrase</t>
  </si>
  <si>
    <t>Text</t>
  </si>
  <si>
    <t>Found</t>
  </si>
  <si>
    <t>Topic</t>
  </si>
  <si>
    <t>Source File</t>
  </si>
  <si>
    <t>Template ID</t>
  </si>
  <si>
    <t>Save File Name</t>
  </si>
  <si>
    <t>Reading File: Pelvis Templates.xlsx</t>
  </si>
  <si>
    <t xml:space="preserve">        Writing Template File: 4DGTV Template.xml</t>
  </si>
  <si>
    <t xml:space="preserve">    Building Template: 4D GTV</t>
  </si>
  <si>
    <t xml:space="preserve">Building Template: </t>
  </si>
  <si>
    <t>Structure Fliter</t>
  </si>
  <si>
    <t>Selection Options</t>
  </si>
  <si>
    <t>Title</t>
  </si>
  <si>
    <t>Template List Excel File</t>
  </si>
  <si>
    <t>Template Spreadsheet Directory</t>
  </si>
  <si>
    <t>Tree X Scroll Bar</t>
  </si>
  <si>
    <t>Tree Y Scroll Bar</t>
  </si>
  <si>
    <t>Selected Templates X Scroll Bar</t>
  </si>
  <si>
    <t>Selected Templates Y Scroll Bar</t>
  </si>
  <si>
    <t>Search Button</t>
  </si>
  <si>
    <t>Search Entry</t>
  </si>
  <si>
    <t>Show inactive</t>
  </si>
  <si>
    <t>Status Text</t>
  </si>
  <si>
    <t>Status Y Scroll Bar</t>
  </si>
  <si>
    <t>Progress Bar</t>
  </si>
  <si>
    <t>File Selector Group</t>
  </si>
  <si>
    <t>Template XML Files Output Directory</t>
  </si>
  <si>
    <t>Selected Templates Text Box</t>
  </si>
  <si>
    <t xml:space="preserve">Number of Structures       </t>
  </si>
  <si>
    <t>Template Tree</t>
  </si>
  <si>
    <t>Structure Filter</t>
  </si>
  <si>
    <t>Widget</t>
  </si>
  <si>
    <t>Parent</t>
  </si>
  <si>
    <t>Main</t>
  </si>
  <si>
    <t>label</t>
  </si>
  <si>
    <t>Frame</t>
  </si>
  <si>
    <t>Button</t>
  </si>
  <si>
    <t>LabelFrame</t>
  </si>
  <si>
    <t>Entry</t>
  </si>
  <si>
    <t>Checkbutton</t>
  </si>
  <si>
    <t>Combobox</t>
  </si>
  <si>
    <t>tk.Text</t>
  </si>
  <si>
    <t>ttk.Combobox</t>
  </si>
  <si>
    <t>ttk.Scrollbar</t>
  </si>
  <si>
    <t>ttk.Treeview</t>
  </si>
  <si>
    <t>ttk.Progressbar</t>
  </si>
  <si>
    <t>Heading Selection</t>
  </si>
  <si>
    <t xml:space="preserve">Structure Search </t>
  </si>
  <si>
    <t>Progress</t>
  </si>
  <si>
    <t>Filter By Template</t>
  </si>
  <si>
    <t xml:space="preserve">Filter By Category       </t>
  </si>
  <si>
    <t>Filter By Site</t>
  </si>
  <si>
    <t xml:space="preserve">Filter By Diagnosis       </t>
  </si>
  <si>
    <t xml:space="preserve">Filter By Modification Date       </t>
  </si>
  <si>
    <t xml:space="preserve">Filter By Author       </t>
  </si>
  <si>
    <t xml:space="preserve">Filter By Status       </t>
  </si>
  <si>
    <t xml:space="preserve">Filter By Number of Structures       </t>
  </si>
  <si>
    <t>Update Progress Bar</t>
  </si>
  <si>
    <r>
      <t>anchor</t>
    </r>
    <r>
      <rPr>
        <sz val="12"/>
        <color theme="1"/>
        <rFont val="Times New Roman"/>
        <family val="1"/>
      </rPr>
      <t xml:space="preserve"> </t>
    </r>
  </si>
  <si>
    <t xml:space="preserve">If the text and/or image are smaller than the specified width, you can use the anchor option to specify where to position them: tk.W, tk.CENTER, or tk.E for left, centered, or right alignment, respectively. You may also specify this option using a style. </t>
  </si>
  <si>
    <r>
      <t>background</t>
    </r>
    <r>
      <rPr>
        <sz val="12"/>
        <color theme="1"/>
        <rFont val="Times New Roman"/>
        <family val="1"/>
      </rPr>
      <t xml:space="preserve"> </t>
    </r>
  </si>
  <si>
    <t xml:space="preserve">Use this option to set the background color. You may also specify this option using a style. </t>
  </si>
  <si>
    <r>
      <t>borderwidth</t>
    </r>
    <r>
      <rPr>
        <sz val="12"/>
        <color theme="1"/>
        <rFont val="Times New Roman"/>
        <family val="1"/>
      </rPr>
      <t xml:space="preserve"> </t>
    </r>
  </si>
  <si>
    <t xml:space="preserve">Use this option to specify the width of the border element; the default is zero. </t>
  </si>
  <si>
    <t xml:space="preserve">To add a border around the label, set this option to the width dimension. You may also specify this option using a style. </t>
  </si>
  <si>
    <t xml:space="preserve">Use this option to set the width of the border around the widget to a given dimension. This option may also be configured using a style. </t>
  </si>
  <si>
    <r>
      <t>class_</t>
    </r>
    <r>
      <rPr>
        <sz val="12"/>
        <color theme="1"/>
        <rFont val="Times New Roman"/>
        <family val="1"/>
      </rPr>
      <t xml:space="preserve"> </t>
    </r>
  </si>
  <si>
    <t xml:space="preserve">The widget class name. This may be specified when the widget is created, but cannot be changed later. For an explanation of widget classes, see Section 27, “Standardizing appearance”. </t>
  </si>
  <si>
    <t xml:space="preserve">You may provide a widget class name when you create this widget. This name may be used to customize the widget's appearance; see Section 27, “Standardizing appearance”. Once the widget is created, the widget class name cannot be changed. </t>
  </si>
  <si>
    <t>Menubutton</t>
  </si>
  <si>
    <t>Notebook</t>
  </si>
  <si>
    <t>PanedWindow</t>
  </si>
  <si>
    <t>Progressbar</t>
  </si>
  <si>
    <t>Radiobutton</t>
  </si>
  <si>
    <t>Scale</t>
  </si>
  <si>
    <t>Scrollbar</t>
  </si>
  <si>
    <t>Separator</t>
  </si>
  <si>
    <r>
      <t>command</t>
    </r>
    <r>
      <rPr>
        <sz val="12"/>
        <color theme="1"/>
        <rFont val="Times New Roman"/>
        <family val="1"/>
      </rPr>
      <t xml:space="preserve"> </t>
    </r>
  </si>
  <si>
    <t xml:space="preserve">A function to be called when the button is pressed. </t>
  </si>
  <si>
    <t xml:space="preserve">A function to be called whenever the state of this checkbutton changes. </t>
  </si>
  <si>
    <t xml:space="preserve">A function to be called whenever the state of this radiobutton changes. </t>
  </si>
  <si>
    <t xml:space="preserve">A function to be called whenever the state of this widget changes. This function will receive one argument, the new value shown on the widget, as a float. </t>
  </si>
  <si>
    <t xml:space="preserve">A procedure to be called whenever the scrollbar is moved. For a discussion of the calling sequence, see Section 22.1, “The Scrollbar command callback”. </t>
  </si>
  <si>
    <r>
      <t>compound</t>
    </r>
    <r>
      <rPr>
        <sz val="12"/>
        <color theme="1"/>
        <rFont val="Times New Roman"/>
        <family val="1"/>
      </rPr>
      <t xml:space="preserve"> </t>
    </r>
  </si>
  <si>
    <t xml:space="preserve">If you provide both image and text options, the compound option specifies the position of the image relative to the text. The value may be tk.TOP (image above text), tk.BOTTOM (image below text), tk.LEFT (image to the left of the text), or tk.RIGHT (image to the right of the text). 
When you provide both image and text options but don't specify a compound option, the image will appear and the text will not. </t>
  </si>
  <si>
    <t xml:space="preserve">This option specifies the relative position of the image relative to the text when you specify both. The value may be tk.TOP (image above text), tk.BOTTOM (image below text), tk.LEFT (image to the left of the text), or tk.RIGHT (image to the right of the text). If you provide both image and text options but do not specify a value for compound, only the image will appear. </t>
  </si>
  <si>
    <t xml:space="preserve">If you provide both text and image options, the compound option specifies how to display them. 
'bottom'  Display the image below the text. 
'image'  Display only the image, not the text. 
'left'  Display the image to the left of the text. 
'none'  Display the image if there is one, otherwise display the text. This is the default value
'right'  Display the image to the right of the text. 
'text'  Display the text, not the image. 
'top'  Display the image above the text.
</t>
  </si>
  <si>
    <r>
      <t>cursor</t>
    </r>
    <r>
      <rPr>
        <sz val="12"/>
        <color theme="1"/>
        <rFont val="Times New Roman"/>
        <family val="1"/>
      </rPr>
      <t xml:space="preserve"> </t>
    </r>
  </si>
  <si>
    <t xml:space="preserve">The cursor that will appear when the mouse is over the button; see Section 5.8, “Cursors”. </t>
  </si>
  <si>
    <t xml:space="preserve">The cursor that will appear when the mouse is over the checkbutton; see Section 5.8, “Cursors”. </t>
  </si>
  <si>
    <t xml:space="preserve">Use this option to specify the appearance of the mouse cursor when it is over the widget; see Section 5.8, “Cursors”. The default value (an empty string) specifies that the cursor is inherited from the parent widget. </t>
  </si>
  <si>
    <t xml:space="preserve">The cursor that will appear when the mouse is over the notebook; see Section 5.8, “Cursors”. </t>
  </si>
  <si>
    <t xml:space="preserve">The cursor that will appear when the mouse is over the radiobutton; see Section 5.8, “Cursors”. </t>
  </si>
  <si>
    <t xml:space="preserve">The cursor that will appear when the mouse is over the scale; see Section 5.8, “Cursors”. </t>
  </si>
  <si>
    <t xml:space="preserve">The cursor that will appear when the mouse is over the scrollbar; see Section 5.8, “Cursors”. </t>
  </si>
  <si>
    <r>
      <t>direction</t>
    </r>
    <r>
      <rPr>
        <sz val="12"/>
        <color theme="1"/>
        <rFont val="Times New Roman"/>
        <family val="1"/>
      </rPr>
      <t xml:space="preserve"> </t>
    </r>
  </si>
  <si>
    <t xml:space="preserve">This option specifies the position where the drop-down menu appears, relative to the menubutton. 
above  The menu will appear just above the menubutton. 
below  The menu will appear just below the menubutton. 
flush  The menu will appear over the menubutton, so that the menu's northwest corner coincides with the menubutton's northwest corner. 
left  The menu will appear just to the left of the menubutton. 
right  The menu will appear just to the right of the menubutton. </t>
  </si>
  <si>
    <r>
      <t>exportselection</t>
    </r>
    <r>
      <rPr>
        <sz val="12"/>
        <color theme="1"/>
        <rFont val="Times New Roman"/>
        <family val="1"/>
      </rPr>
      <t xml:space="preserve"> </t>
    </r>
  </si>
  <si>
    <t xml:space="preserve">By default, if you select text within an Entry widget, it is automatically exported to the clipboard. To avoid this exportation, use exportselection=0. </t>
  </si>
  <si>
    <r>
      <t>font</t>
    </r>
    <r>
      <rPr>
        <sz val="12"/>
        <color theme="1"/>
        <rFont val="Times New Roman"/>
        <family val="1"/>
      </rPr>
      <t xml:space="preserve"> </t>
    </r>
  </si>
  <si>
    <t xml:space="preserve">Use this option to specify the font of the text that will appear in the widget; see Section 5.4, “Type fonts”. For reasons that are unclear to the author, this option cannot be specified with a style. </t>
  </si>
  <si>
    <t xml:space="preserve">Use this option to specify the font style for the displayed text. You may also specify this option using a style. </t>
  </si>
  <si>
    <r>
      <t>foreground</t>
    </r>
    <r>
      <rPr>
        <sz val="12"/>
        <color theme="1"/>
        <rFont val="Times New Roman"/>
        <family val="1"/>
      </rPr>
      <t xml:space="preserve"> </t>
    </r>
  </si>
  <si>
    <t xml:space="preserve">Use this option to specify the color of the displayed text. You may also specify this option using a style. </t>
  </si>
  <si>
    <r>
      <t>from_</t>
    </r>
    <r>
      <rPr>
        <sz val="12"/>
        <color theme="1"/>
        <rFont val="Times New Roman"/>
        <family val="1"/>
      </rPr>
      <t xml:space="preserve"> </t>
    </r>
  </si>
  <si>
    <t xml:space="preserve">Use this option in combination with the to option (described below) to constrain the values to a numeric range. For example, from_=-10 and to=10 would allow only values between −10 and 20 inclusive. See also the increment option below. </t>
  </si>
  <si>
    <r>
      <t>height</t>
    </r>
    <r>
      <rPr>
        <sz val="12"/>
        <color theme="1"/>
        <rFont val="Times New Roman"/>
        <family val="1"/>
      </rPr>
      <t xml:space="preserve"> </t>
    </r>
  </si>
  <si>
    <t xml:space="preserve">Use this option to specify a maximum number of rows that will appear in the drop-down menu; the default is 20. If there are more values than this number, the drop-down menu will automatically include a vertical scrollbar. </t>
  </si>
  <si>
    <t xml:space="preserve">This option is a dimension that sets the height of the frame. If you want to force the frame to have a specific height, call the .grid_propagate(0) on the widget; see Section 4.2, “Other grid management methods”. </t>
  </si>
  <si>
    <t xml:space="preserve">This option can be set to some dimension to specify the height of the frame. If you don't call the .grid_propagate(0) method, this option will be ignored; see Section 4.2, “Other grid management methods”. </t>
  </si>
  <si>
    <t xml:space="preserve">The height in pixels to be allocated to the widget. </t>
  </si>
  <si>
    <t xml:space="preserve">The height dimension of the widget. </t>
  </si>
  <si>
    <r>
      <t>image</t>
    </r>
    <r>
      <rPr>
        <sz val="12"/>
        <color theme="1"/>
        <rFont val="Times New Roman"/>
        <family val="1"/>
      </rPr>
      <t xml:space="preserve"> </t>
    </r>
  </si>
  <si>
    <t xml:space="preserve">An image to appear on the button; see Section 5.9, “Images”. </t>
  </si>
  <si>
    <t xml:space="preserve">An image to appear on the checkbutton; see Section 5.9, “Images”. </t>
  </si>
  <si>
    <t xml:space="preserve">This option specifies an image or images to be displayed either in addition to or instead of text. The value must be an image as specified in Section 5.9, “Images”. See the compound option above for what happens when you supply both image and text. 
You may specify multiple images that will appear on the widget depending on the state of the widget (see Section 50.2, “ttk style maps: dynamic appearance changes” for a discussion of widget states). To do this, supply as the value of this option a tuple (i0, s1, i1, s2, i2, ...), where: 
i0 is the default image to be displayed on the widget. 
For each pair of values after the first, si specifies a state or combination of states, and i1 specifies the image to be displayed when the widget's state matches si. 
Each state specifier si may be a single state name, optionally preceded by '!', or a sequence of such names. The ! specifies that the widget must not be in that state. 
For example, suppose you have three PhotoImage instances named im1, im2, and im3, and in your call to the Label constructor you include this option: 
    self.w = ttk.Label(self, ...,
         image=(im1,
                'selected', im2,
                ('!disabled', 'alternate'), im3), ...)
The widget will display image im2 if it is in the selected state. If it is not in the selected state or the disabled state but it is in the alternate state, it will display image im3. Otherwise it will display image im1. </t>
  </si>
  <si>
    <t xml:space="preserve">An image to appear on the menubutton; see Section 5.9, “Images”. </t>
  </si>
  <si>
    <t xml:space="preserve">An image to appear on the radiobutton; see Section 5.9, “Images”. </t>
  </si>
  <si>
    <r>
      <t>invalidcommand</t>
    </r>
    <r>
      <rPr>
        <sz val="12"/>
        <color theme="1"/>
        <rFont val="Times New Roman"/>
        <family val="1"/>
      </rPr>
      <t xml:space="preserve"> </t>
    </r>
  </si>
  <si>
    <t xml:space="preserve">You may set this option to a callback function that will be called whenever validation fails (that is, when the validatecommand returns a 0). See Section 10.2, “Adding validation to an Entry widget”. </t>
  </si>
  <si>
    <r>
      <t>justify</t>
    </r>
    <r>
      <rPr>
        <sz val="12"/>
        <color theme="1"/>
        <rFont val="Times New Roman"/>
        <family val="1"/>
      </rPr>
      <t xml:space="preserve"> </t>
    </r>
  </si>
  <si>
    <t xml:space="preserve">This option specifies how the text will be positioned within the entry area when it does not completely fill the area. Values may be tk.LEFT to left-justify; tk.CENTER to center; or tk.RIGHT to right-justify. </t>
  </si>
  <si>
    <t xml:space="preserve">If the text you provide contains newline ('\n') characters, this option specifies how each line will be positioned horizontally: tk.LEFT to left-justify; tk.CENTER to center; or tk.RIGHT to right-justify each line. You may also specify this option using a style. </t>
  </si>
  <si>
    <r>
      <t>labelanchor</t>
    </r>
    <r>
      <rPr>
        <sz val="12"/>
        <color theme="1"/>
        <rFont val="Times New Roman"/>
        <family val="1"/>
      </rPr>
      <t xml:space="preserve"> </t>
    </r>
  </si>
  <si>
    <t xml:space="preserve">Use this option to specify the position of the label on the widget's border. The default position is 'nw', which places the label at the left end of the top border. For the nine possible label positions, refer to Section 13, “The LabelFrame widget”. </t>
  </si>
  <si>
    <r>
      <t>labelwidget</t>
    </r>
    <r>
      <rPr>
        <sz val="12"/>
        <color theme="1"/>
        <rFont val="Times New Roman"/>
        <family val="1"/>
      </rPr>
      <t xml:space="preserve"> </t>
    </r>
  </si>
  <si>
    <t xml:space="preserve">Instead of a text label, you can use any widget as the label in a ttk.LabelFrame. Create some widget w but do not register it with the .grid() method. Then create the LabelFrame with labelwidget=w. If you specify this option as well as the text option, the latter is ignored. 
For example, if you don't like the rather small and plain default font used for the label, you can use this option to display a Label widget with the font and other appearance of your choice. </t>
  </si>
  <si>
    <r>
      <t>length</t>
    </r>
    <r>
      <rPr>
        <sz val="12"/>
        <color theme="1"/>
        <rFont val="Times New Roman"/>
        <family val="1"/>
      </rPr>
      <t xml:space="preserve"> </t>
    </r>
  </si>
  <si>
    <t xml:space="preserve">The size of the widget along its long axis as a dimension. </t>
  </si>
  <si>
    <t xml:space="preserve">The length of the scale widget. This is the x dimension if the scale is horizontal, or the y dimension if vertical. The default is 100 pixels. For allowable values, see Section 5.1, “Dimensions”. </t>
  </si>
  <si>
    <r>
      <t>maximum</t>
    </r>
    <r>
      <rPr>
        <sz val="12"/>
        <color theme="1"/>
        <rFont val="Times New Roman"/>
        <family val="1"/>
      </rPr>
      <t xml:space="preserve"> </t>
    </r>
  </si>
  <si>
    <t xml:space="preserve">The maximum value of the indicator; default is 100. </t>
  </si>
  <si>
    <r>
      <t>menu</t>
    </r>
    <r>
      <rPr>
        <sz val="12"/>
        <color theme="1"/>
        <rFont val="Times New Roman"/>
        <family val="1"/>
      </rPr>
      <t xml:space="preserve"> </t>
    </r>
  </si>
  <si>
    <t xml:space="preserve">The related Menu widget. See Section 15, “The Menu widget” for the procedure used to establish this mutual connection. </t>
  </si>
  <si>
    <r>
      <t>mode</t>
    </r>
    <r>
      <rPr>
        <sz val="12"/>
        <color theme="1"/>
        <rFont val="Times New Roman"/>
        <family val="1"/>
      </rPr>
      <t xml:space="preserve"> </t>
    </r>
  </si>
  <si>
    <t xml:space="preserve">If your program cannot accurately depict the relative progress that this widget is supposed to display, use mode='indeterminate'. In this mode, a rectangle bounces back and forth between the ends of the widget once you use the .start() method. 
If your program has some measure of relative progress, use mode='determinate'. In this mode, your program can move the indicator to a specified position along the widget's track. </t>
  </si>
  <si>
    <r>
      <t>offvalue</t>
    </r>
    <r>
      <rPr>
        <sz val="12"/>
        <color theme="1"/>
        <rFont val="Times New Roman"/>
        <family val="1"/>
      </rPr>
      <t xml:space="preserve"> </t>
    </r>
  </si>
  <si>
    <t xml:space="preserve">By default, when a checkbutton is in the off (unchecked) state, the value of the associated variable is 0. You can use the offvalue option to specify a different value for the off state. </t>
  </si>
  <si>
    <r>
      <t>onvalue</t>
    </r>
    <r>
      <rPr>
        <sz val="12"/>
        <color theme="1"/>
        <rFont val="Times New Roman"/>
        <family val="1"/>
      </rPr>
      <t xml:space="preserve"> </t>
    </r>
  </si>
  <si>
    <t xml:space="preserve">By default, when a checkbutton is in the on (checked) state, the value of the associated variable is 1. You can use the onvalue option to specify a different value for the on state. </t>
  </si>
  <si>
    <r>
      <t>orient</t>
    </r>
    <r>
      <rPr>
        <sz val="12"/>
        <color theme="1"/>
        <rFont val="Times New Roman"/>
        <family val="1"/>
      </rPr>
      <t xml:space="preserve"> </t>
    </r>
  </si>
  <si>
    <t xml:space="preserve">To stack child widgets side by side, use orient=tk.HORIZONTAL. To stack them top to bottom, use orient=tk.VERTICAL. The default option is tk.VERTICAL. </t>
  </si>
  <si>
    <t xml:space="preserve">This options specifies the orientation: use orient=tk.HORIZONTAL or orient=tk.VERTICAL. </t>
  </si>
  <si>
    <t xml:space="preserve">Set orient=tk.HORIZONTAL if you want the scale to run along the x dimension, or orient=tk.VERTICAL to run parallel to the y-axis. Default is vertical. </t>
  </si>
  <si>
    <t xml:space="preserve">Set orient=tk.HORIZONTAL for a horizontal scrollbar, orient=tk.VERTICAL for a vertical one (the default orientation). </t>
  </si>
  <si>
    <t xml:space="preserve">Set orient=tk.HORIZONTAL for a horizontal separator, orient=tk.VERTICAL for a vertical one (the default orientation). </t>
  </si>
  <si>
    <r>
      <t>padding</t>
    </r>
    <r>
      <rPr>
        <sz val="12"/>
        <color theme="1"/>
        <rFont val="Times New Roman"/>
        <family val="1"/>
      </rPr>
      <t xml:space="preserve"> </t>
    </r>
  </si>
  <si>
    <t xml:space="preserve">To create an empty area inside the frame and outside of the contained widgets, set this option to the desired dimension. For example, padding='0.5i' would clear a half-inch-wide area inside the frame and around the outside of the widgets inside it. </t>
  </si>
  <si>
    <t xml:space="preserve">To add more space around all four sides of the text and/or image, set this option to the desired dimension. You may also specify this option using a style. </t>
  </si>
  <si>
    <t xml:space="preserve">To add extra clear area around the contents of this widget, set this option to a dimension. This option may also be specified by a style. </t>
  </si>
  <si>
    <t xml:space="preserve">To add some extra space around the outside of the widget, set this option to that amount of space as a dimension. </t>
  </si>
  <si>
    <r>
      <t>postcommand</t>
    </r>
    <r>
      <rPr>
        <sz val="12"/>
        <color theme="1"/>
        <rFont val="Times New Roman"/>
        <family val="1"/>
      </rPr>
      <t xml:space="preserve"> </t>
    </r>
  </si>
  <si>
    <t xml:space="preserve">You may use this option to supply a callback function that will be invoked when the user clicks on the down-arrow. This callback may change the values option; if so, the changes will appear in the drop-down menu. </t>
  </si>
  <si>
    <r>
      <t>relief</t>
    </r>
    <r>
      <rPr>
        <sz val="12"/>
        <color theme="1"/>
        <rFont val="Times New Roman"/>
        <family val="1"/>
      </rPr>
      <t xml:space="preserve"> </t>
    </r>
  </si>
  <si>
    <t xml:space="preserve">Specifies the relief style for the border; see Section 5.6, “Relief styles”. This has no effect unless you also increase the borderwidth. </t>
  </si>
  <si>
    <t xml:space="preserve">Set this option to a relief style to create a 3-d effect. You will need to increase the borderwidth to make this effect appear. You may also specify this option using a style. </t>
  </si>
  <si>
    <t xml:space="preserve">Use this option to specify a 3-d border style; see Section 5.6, “Relief styles”. You will need to specify a nonzero borderwidth for this effect to appear. This option may also be specified by a style. </t>
  </si>
  <si>
    <r>
      <t>show</t>
    </r>
    <r>
      <rPr>
        <sz val="12"/>
        <color theme="1"/>
        <rFont val="Times New Roman"/>
        <family val="1"/>
      </rPr>
      <t xml:space="preserve"> </t>
    </r>
  </si>
  <si>
    <t xml:space="preserve">To protect fields such as passwords from being visible on the screen, set this option to a string, whose first character will be substituted for each of the actual characters in the field. For example, if the field contains “ sesame” but you have specified show='*', the field will appear as “******”. </t>
  </si>
  <si>
    <r>
      <t>style</t>
    </r>
    <r>
      <rPr>
        <sz val="12"/>
        <color theme="1"/>
        <rFont val="Times New Roman"/>
        <family val="1"/>
      </rPr>
      <t xml:space="preserve"> </t>
    </r>
  </si>
  <si>
    <t xml:space="preserve">The style to be used in rendering this button; see Section 49, “Using and customizing ttk styles”. </t>
  </si>
  <si>
    <t xml:space="preserve">The style to be used in rendering this checkbutton; see Section 49, “Using and customizing ttk styles”. </t>
  </si>
  <si>
    <t xml:space="preserve">Use this option to specify a custom widget style name; see Section 47, “Customizing and creating ttk themes and styles”. </t>
  </si>
  <si>
    <t xml:space="preserve">The style to be used in rendering this menubutton; see Section 49, “Using and customizing ttk styles”. </t>
  </si>
  <si>
    <t xml:space="preserve">The style to be used in rendering this widget; see Section 49, “Using and customizing ttk styles”. </t>
  </si>
  <si>
    <t xml:space="preserve">The style to be used in rendering this radiobutton; see Section 49, “Using and customizing ttk styles”. </t>
  </si>
  <si>
    <t xml:space="preserve">The style to be used in rendering this scrollbar; see Section 49, “Using and customizing ttk styles”. </t>
  </si>
  <si>
    <t xml:space="preserve">The style to be used in rendering this scrollbar; see Section 49, “Using and customizing ttk styles”. The only style feature you can configure is background, which specifies the color of the separator bar; the default color is a dark gray. </t>
  </si>
  <si>
    <r>
      <t>takefocus</t>
    </r>
    <r>
      <rPr>
        <sz val="12"/>
        <color theme="1"/>
        <rFont val="Times New Roman"/>
        <family val="1"/>
      </rPr>
      <t xml:space="preserve"> </t>
    </r>
  </si>
  <si>
    <t xml:space="preserve">By default, a ttk.Button will be included in focus traversal; see Section 53, “Focus: routing keyboard input”. To remove the widget from focus traversal, use takefocus=False. </t>
  </si>
  <si>
    <t xml:space="preserve">By default, a ttk.Checkbutton will be included in focus traversal; see Section 53, “Focus: routing keyboard input”. To remove the widget from focus traversal, use takefocus=False. </t>
  </si>
  <si>
    <t xml:space="preserve">Use this option to specify whether a widget is visited during focus traversal; see Section 53, “Focus: routing keyboard input”. Specify takefocus=True if you want the visit to accept focus; specify takefocus=False if the widget is not to accept focus. The default value is an empty string; by default, ttk.Frame widgets do not get focus. </t>
  </si>
  <si>
    <t xml:space="preserve">Use this option to specify whether the widget is visited during focus traversal; see Section 53, “Focus: routing keyboard input”. Specify takefocus=True if you want the visit to accept focus; specify takefocus=False if the widget is not to accept focus. 
The default value is an empty string; by default, ttk.Label widgets do not get focus. 
</t>
  </si>
  <si>
    <t xml:space="preserve">Use this option to specify whether the widget is visited during focus traversal; see Section 53, “Focus: routing keyboard input”. Specify takefocus=True if you want the visit to accept focus; specify takefocus=False if the widget is not to accept focus. 
The default value is an empty string; by default, ttk.Label widgets do not get focus. </t>
  </si>
  <si>
    <t xml:space="preserve">By default, a ttk.Menubutton will be included in focus traversal; see Section 53, “Focus: routing keyboard input”. To remove the widget from focus traversal, use takefocus=False. </t>
  </si>
  <si>
    <t xml:space="preserve">By default, a ttk.Notebook will be included in focus traversal; see Section 53, “Focus: routing keyboard input”. To remove the widget from focus traversal, use takefocus=False. </t>
  </si>
  <si>
    <t xml:space="preserve">By default, a ttk.PanedWindow will not be included in focus traversal; see Section 53, “Focus: routing keyboard input”. To add the widget to focus traversal, use takefocus=True. </t>
  </si>
  <si>
    <t xml:space="preserve">By default, a ttk.Progressbar will not be included in focus traversal; see Section 53, “Focus: routing keyboard input”. To add the widget to focus traversal, use takefocus=True. </t>
  </si>
  <si>
    <t xml:space="preserve">By default, a ttk.Radiobutton will be included in focus traversal; see Section 53, “Focus: routing keyboard input”. To remove the widget from focus traversal, use takefocus=False. </t>
  </si>
  <si>
    <t xml:space="preserve">By default, a ttk.Scale widget will be included in focus traversal; see Section 53, “Focus: routing keyboard input”. To remove the widget from focus traversal, use takefocus=False. </t>
  </si>
  <si>
    <t xml:space="preserve">By default, a ttk.Scrollbar will not be included in focus traversal; see Section 53, “Focus: routing keyboard input”. To add the widget to focus traversal, use takefocus=True. </t>
  </si>
  <si>
    <r>
      <t>text</t>
    </r>
    <r>
      <rPr>
        <sz val="12"/>
        <color theme="1"/>
        <rFont val="Times New Roman"/>
        <family val="1"/>
      </rPr>
      <t xml:space="preserve"> </t>
    </r>
  </si>
  <si>
    <t xml:space="preserve">The text to appear on the button, as a string. </t>
  </si>
  <si>
    <t xml:space="preserve">The text to appear on the checkbutton, as a string. </t>
  </si>
  <si>
    <t xml:space="preserve">A string of text to be displayed in the widget. </t>
  </si>
  <si>
    <t xml:space="preserve">The value of this option is a string that will appear as part of the border. </t>
  </si>
  <si>
    <t xml:space="preserve">The text to appear on the menubutton, as a string. </t>
  </si>
  <si>
    <t xml:space="preserve">The text to appear next to the radiobutton, as a string. </t>
  </si>
  <si>
    <r>
      <t>textvariable</t>
    </r>
    <r>
      <rPr>
        <sz val="12"/>
        <color theme="1"/>
        <rFont val="Times New Roman"/>
        <family val="1"/>
      </rPr>
      <t xml:space="preserve"> </t>
    </r>
  </si>
  <si>
    <t xml:space="preserve">A variable that controls the text that appears on the button; see Section 52, “Control variables: the values behind the widgets”. </t>
  </si>
  <si>
    <t xml:space="preserve">A variable that controls the text that appears on the checkbutton; see Section 52, “Control variables: the values behind the widgets”. </t>
  </si>
  <si>
    <t xml:space="preserve">A variable that controls the text that appears in the entry area; see Section 52, “Control variables: the values behind the widgets”. </t>
  </si>
  <si>
    <t xml:space="preserve">A StringVar instance (see Section 52, “Control variables: the values behind the widgets”); the text displayed on the widget will be its value. If both text and textvariable are specified, the text option will be ignored. </t>
  </si>
  <si>
    <t xml:space="preserve">A variable that controls the text that appears on the menubutton; see Section 52, “Control variables: the values behind the widgets”. </t>
  </si>
  <si>
    <t xml:space="preserve">A variable that controls the text that appears on the radiobutton; see Section 52, “Control variables: the values behind the widgets”. </t>
  </si>
  <si>
    <r>
      <t>to</t>
    </r>
    <r>
      <rPr>
        <sz val="12"/>
        <color theme="1"/>
        <rFont val="Times New Roman"/>
        <family val="1"/>
      </rPr>
      <t xml:space="preserve"> </t>
    </r>
  </si>
  <si>
    <t xml:space="preserve">A float value that defines one end of the scale's range; the other end is defined by the from_ option, discussed above. The to value can be either greater than or less than the from_ value. For vertical scales, the to value defines the bottom of the scale; for horizontal scales, the right end. The default value is 100. </t>
  </si>
  <si>
    <r>
      <t>underline</t>
    </r>
    <r>
      <rPr>
        <sz val="12"/>
        <color theme="1"/>
        <rFont val="Times New Roman"/>
        <family val="1"/>
      </rPr>
      <t xml:space="preserve"> </t>
    </r>
  </si>
  <si>
    <t xml:space="preserve">If this option has a nonnegative value n, an underline will appear under the character at position n. </t>
  </si>
  <si>
    <t xml:space="preserve">If this option has a nonnegative value n, an underline will appear under the text character at position n. </t>
  </si>
  <si>
    <t xml:space="preserve">You can request that one of the letters in the text string be underline by setting this option to the position of that letter. For example, the options text='Quit' and underline=0 would underline the Q. 
Using this option doesn't change anything functionally. If you want the application to react to the Q key or some variation like control-shift-Q, you'll need to set up the bindings using the event system. </t>
  </si>
  <si>
    <t xml:space="preserve">You can request that one of the letters in the text string be underline by setting this option to the position of that letter. For example, if you specified text='Panic' and underline=2, an underline would appear under the 'n'. 
Using this option doesn't change anything functionally. If you want the application to react to the Q key or some variation like control-shift-Q, you'll need to set up the bindings using the event system. </t>
  </si>
  <si>
    <r>
      <t>validate</t>
    </r>
    <r>
      <rPr>
        <sz val="12"/>
        <color theme="1"/>
        <rFont val="Times New Roman"/>
        <family val="1"/>
      </rPr>
      <t xml:space="preserve"> </t>
    </r>
  </si>
  <si>
    <t xml:space="preserve">You may use this option to request dynamic validation of the widget's text content. See Section 10.2, “Adding validation to an Entry widget”. </t>
  </si>
  <si>
    <t xml:space="preserve">You may use this option to specify a callback function that dynamically validates the widget's text content. See Section 10.2, “Adding validation to an Entry widget”. </t>
  </si>
  <si>
    <r>
      <t>validatecommand</t>
    </r>
    <r>
      <rPr>
        <sz val="12"/>
        <color theme="1"/>
        <rFont val="Times New Roman"/>
        <family val="1"/>
      </rPr>
      <t xml:space="preserve"> </t>
    </r>
  </si>
  <si>
    <t xml:space="preserve">See Section 10.2, “Adding validation to an Entry widget”. </t>
  </si>
  <si>
    <r>
      <t>value</t>
    </r>
    <r>
      <rPr>
        <sz val="12"/>
        <color theme="1"/>
        <rFont val="Times New Roman"/>
        <family val="1"/>
      </rPr>
      <t xml:space="preserve"> </t>
    </r>
  </si>
  <si>
    <t xml:space="preserve">The value associated with this radiobutton. When the radiobutton is the one selected in the group, the value of this option will be stored in the control variable for the group. </t>
  </si>
  <si>
    <t xml:space="preserve">Use this option to set the initial value of the widget's variable; the default is 0.0. </t>
  </si>
  <si>
    <r>
      <t>values</t>
    </r>
    <r>
      <rPr>
        <sz val="12"/>
        <color theme="1"/>
        <rFont val="Times New Roman"/>
        <family val="1"/>
      </rPr>
      <t xml:space="preserve"> </t>
    </r>
  </si>
  <si>
    <t xml:space="preserve">The choices that will appear in the drop-down menu, as a sequence of strings. </t>
  </si>
  <si>
    <r>
      <t>variable</t>
    </r>
    <r>
      <rPr>
        <sz val="12"/>
        <color theme="1"/>
        <rFont val="Times New Roman"/>
        <family val="1"/>
      </rPr>
      <t xml:space="preserve"> </t>
    </r>
  </si>
  <si>
    <t xml:space="preserve">A control variable that tracks the current state of the checkbutton; see Section 52, “Control variables: the values behind the widgets”. Normally you will use an IntVar here, and the off and on values are 0 and 1, respectively. However, you may use a different control variable type, and specify the offvalue and onvalue options using values of that type. </t>
  </si>
  <si>
    <t xml:space="preserve">Use this option to link a control variable to the widget so that you can get or set the current value of the indicator. </t>
  </si>
  <si>
    <t xml:space="preserve">A control variable that is shared by the other radiobuttons in the group; see Section 52, “Control variables: the values behind the widgets”. The type of this variable will be the same as the type you specify for the value options for the radiobuttons in the group. </t>
  </si>
  <si>
    <t xml:space="preserve">Use this option to associate a control variable with the widget. Typically this will be a tk.DoubleVar instance, which holds a value of type float. You may instead use a tk.IntVar instance, but values stored in it will be truncated as type int. </t>
  </si>
  <si>
    <r>
      <t>width</t>
    </r>
    <r>
      <rPr>
        <sz val="12"/>
        <color theme="1"/>
        <rFont val="Times New Roman"/>
        <family val="1"/>
      </rPr>
      <t xml:space="preserve"> </t>
    </r>
  </si>
  <si>
    <t xml:space="preserve">If the label is text, this option specifies the absolute width of the text area on the button, as a number of characters; the actual width is that number multiplied by the average width of a character in the current font. For image labels, this option is ignored. The option may also be configured in a style. </t>
  </si>
  <si>
    <t xml:space="preserve">Use this option to specify a fixed width or a minimum width. The value is specified in characters; a positive value sets a fixed width of that many average characters, while a negative width sets a minimum width. 
For example, if an average character in the selected font is 10 pixels wide, option width=8 will make the text label exactly 80 pixels wide; option width=-8 will use 80 pixels or the length of the text, whichever is larger. 
You may also specify a width value in an associated style. If values are specified both in the widget constructor call and in the style, the former takes priority. 
</t>
  </si>
  <si>
    <t xml:space="preserve">This option specifies the width of the entry area as a number of characters. The actual width will be this number times the average width of a character in the effective font. The default value is 20. </t>
  </si>
  <si>
    <t xml:space="preserve">This option is a dimension that sets the width of the frame. If you want to force the frame to have a specific width, call the .grid_propagate(0) on the widget; see Section 4.2, “Other grid management methods”. </t>
  </si>
  <si>
    <t xml:space="preserve">To specify a fixed width, set this option to the number of characters. To specify a minimum width, set this option to minus the number of characters. If you don't specify this option, the size of the label area will be just enough to accommodate the current text and/or image. 
For text displayed in a proportional font, the actual width of the widget will be based on the average width of a character in the font, and not a specific number of characters. 
This option may also be specified through a style. </t>
  </si>
  <si>
    <t xml:space="preserve">This option can be set to some dimension to specify the width of the frame. If you don't call the .grid_propagate(0) method, this option will be ignored; see Section 4.2, “Other grid management methods”. </t>
  </si>
  <si>
    <t xml:space="preserve">The width in pixels to be allocated to the widget. </t>
  </si>
  <si>
    <t xml:space="preserve">The width dimension of the widget. </t>
  </si>
  <si>
    <t xml:space="preserve">Use this option to specify a fixed width or a minimum width. The value is specified in characters; a positive value sets a fixed width of that many average characters, while a negative width sets a minimum width. 
You may also specify a width value in an associated style. If values are specified both in the widget constructor call and in the style, the former takes priority. </t>
  </si>
  <si>
    <r>
      <t>wraplength</t>
    </r>
    <r>
      <rPr>
        <sz val="12"/>
        <color theme="1"/>
        <rFont val="Times New Roman"/>
        <family val="1"/>
      </rPr>
      <t xml:space="preserve"> </t>
    </r>
  </si>
  <si>
    <t xml:space="preserve">If you set this option to some dimension, all the text will be chopped into lines no longer than this dimension. This option may also be specified through a style. </t>
  </si>
  <si>
    <r>
      <t>xscrollcommand</t>
    </r>
    <r>
      <rPr>
        <sz val="12"/>
        <color theme="1"/>
        <rFont val="Times New Roman"/>
        <family val="1"/>
      </rPr>
      <t xml:space="preserve"> </t>
    </r>
  </si>
  <si>
    <t xml:space="preserve">If the widget has an associated horizontal scrollbar, set this option to the .set method of that scrollbar. </t>
  </si>
  <si>
    <t>Source</t>
  </si>
  <si>
    <t>ttk and tk</t>
  </si>
  <si>
    <t>Lable</t>
  </si>
  <si>
    <t>Labelframe</t>
  </si>
  <si>
    <t>PannedWindow</t>
  </si>
  <si>
    <t>ComboBox</t>
  </si>
  <si>
    <t>ttk only</t>
  </si>
  <si>
    <t>Sizegrip</t>
  </si>
  <si>
    <t>Treeview</t>
  </si>
  <si>
    <t>tk only</t>
  </si>
  <si>
    <t>Spinbox</t>
  </si>
  <si>
    <t>Listbox</t>
  </si>
  <si>
    <t>Message</t>
  </si>
  <si>
    <t>Toplevel</t>
  </si>
  <si>
    <t>Canvas</t>
  </si>
  <si>
    <t>MessageBox</t>
  </si>
  <si>
    <t>Used as a container to house other widgets and add borders</t>
  </si>
  <si>
    <t>Display text or images</t>
  </si>
  <si>
    <t>A frame that by default displays a border and title</t>
  </si>
  <si>
    <t>Standard button that calls a function when clicked</t>
  </si>
  <si>
    <t>Check box for toggling a value (can have callback on click)</t>
  </si>
  <si>
    <t>Standard radio buttons</t>
  </si>
  <si>
    <t>Single line editable text entry</t>
  </si>
  <si>
    <t>Multiple line editable text entry</t>
  </si>
  <si>
    <t>Multiple line display text that can be styled</t>
  </si>
  <si>
    <t>A single line text entry field that also has a drop down select list. Choose pre-defined items or enter a custom value.</t>
  </si>
  <si>
    <t>Multiple line select list</t>
  </si>
  <si>
    <t>Vertical or horizontal</t>
  </si>
  <si>
    <t>For adding a triangle in the bottom right corner of a window to make it easier to grab and resize</t>
  </si>
  <si>
    <t>Progress bars that can be customized in many ways</t>
  </si>
  <si>
    <t>Sliding scale to be clicked and dragged with mouse</t>
  </si>
  <si>
    <t>Like a single line text entry widget with up and down arrows on the side to increment or decrement. Mousewheel up and down to raise and lower values</t>
  </si>
  <si>
    <t>Visually separate widgets vertically or horizontally</t>
  </si>
  <si>
    <t>Tabbed contents</t>
  </si>
  <si>
    <t>Like a frame that contains a horizontal or vertical set of frames that are resizeable in relation to each other</t>
  </si>
  <si>
    <t>For drawing graphics like lines, circles, arcs, ovals, and rectangles</t>
  </si>
  <si>
    <t>A window just like the main window with its own title bar and can be moved and resized on its own. If the main window is destroyed, all other top levels are destroyed too</t>
  </si>
  <si>
    <t>Menu</t>
  </si>
  <si>
    <t>Menu bar for the top of the window. Typically things like "File", "Edit", and "View".</t>
  </si>
  <si>
    <t>Optionmenu</t>
  </si>
  <si>
    <t>Similar to Combobox or HTML select. A dropdown option select menu.</t>
  </si>
  <si>
    <t>Pop-up Dialog Windows</t>
  </si>
  <si>
    <t>askquestion</t>
  </si>
  <si>
    <t>Ask a question with a yes or no response.</t>
  </si>
  <si>
    <t>askyesno</t>
  </si>
  <si>
    <t>Ask yes or no.</t>
  </si>
  <si>
    <t>askyesnocancel</t>
  </si>
  <si>
    <t>Ask yes, no, or cancel.</t>
  </si>
  <si>
    <t>askokcancel</t>
  </si>
  <si>
    <t>Ask ok or cancel.</t>
  </si>
  <si>
    <t>askretrycancel</t>
  </si>
  <si>
    <t>Ask retry or cancel</t>
  </si>
  <si>
    <t>showinfo</t>
  </si>
  <si>
    <t>Show pop-up with text and info icon.</t>
  </si>
  <si>
    <t>showwarning</t>
  </si>
  <si>
    <t>Show pop-up with text and warning icon.</t>
  </si>
  <si>
    <t>showerror</t>
  </si>
  <si>
    <t>Show pop-up with text and error icon.</t>
  </si>
  <si>
    <t>Colorchooser</t>
  </si>
  <si>
    <t>Visual color picker</t>
  </si>
  <si>
    <t>Filedialog</t>
  </si>
  <si>
    <t>Allow user to pick a file from the file system</t>
  </si>
  <si>
    <t xml:space="preserve">Variable </t>
  </si>
  <si>
    <t>Template data</t>
  </si>
  <si>
    <t>Action</t>
  </si>
  <si>
    <t>Destroy</t>
  </si>
  <si>
    <t>Update selections</t>
  </si>
  <si>
    <t>Level</t>
  </si>
  <si>
    <t>Order</t>
  </si>
  <si>
    <t>File</t>
  </si>
  <si>
    <t>The column number where you want the widget gridded, counting from zero. The default value is zero.</t>
  </si>
  <si>
    <t>columnspan</t>
  </si>
  <si>
    <t>Normally a widget occupies only one cell in the grid. However, you can grab multiple cells of a row and merge them into one larger cell by setting the columnspan option to the number of cells. For example, w.grid(row=0, column=2, columnspan=3) would place widget w in a cell that spans columns 2, 3, and 4 of row 0.</t>
  </si>
  <si>
    <t>in_</t>
  </si>
  <si>
    <t>To register w as a child of some widget w2, use in_=w2. The new parent w2 must be a descendant of the parent widget used when w was created.</t>
  </si>
  <si>
    <t>ipadx</t>
  </si>
  <si>
    <t>Internal x padding. This dimension is added inside the widget inside its left and right sides.</t>
  </si>
  <si>
    <t>ipady</t>
  </si>
  <si>
    <t>Internal y padding. This dimension is added inside the widget inside its top and bottom borders.</t>
  </si>
  <si>
    <t>padx</t>
  </si>
  <si>
    <t>External x padding. This dimension is added to the left and right outside the widget.</t>
  </si>
  <si>
    <t>pady</t>
  </si>
  <si>
    <t>External y padding. This dimension is added above and below the widget.</t>
  </si>
  <si>
    <t>row</t>
  </si>
  <si>
    <t>The row number into which you want to insert the widget, counting from 0. The default is the next higher-numbered unoccupied row.</t>
  </si>
  <si>
    <t>rowspan</t>
  </si>
  <si>
    <t>Normally a widget occupies only one cell in the grid. You can grab multiple adjacent cells of a column, however, by setting the rowspan option to the number of cells to grab. This option can be used in combination with the columnspan option to grab a block of cells. For example, w.grid(row=3, column=2, rowspan=4, columnspan=5) would place widget w in an area formed by merging 20 cells, with row numbers 3–6 and column numbers 2–6.</t>
  </si>
  <si>
    <t>sticky</t>
  </si>
  <si>
    <t>This option determines how to distribute any extra space within the cell that is not taken up by the widget at its natural size. Can be any combination of n,s,e,w. If n and s or e and w are used together, it will stretch the widget vertically, horizonatly or both. The default behavior is to center the widget in the cell.</t>
  </si>
  <si>
    <t>w.grid_bbox(column=None, row=None, col2=None, row2=None)</t>
  </si>
  <si>
    <t>Returns a 4-tuple describing the bounding box of some or all of the grid system in widget w. The first two numbers returned are the x and y coordinates of the upper left corner of the area, and the second two numbers are the width and height. If you pass in column and row arguments, the returned bounding box describes the area of the cell at that column and row. If you also pass in col2 and row2 arguments, the returned bounding box describes the area of the grid from columns column to col2 inclusive, and from rows row to row2 inclusive.</t>
  </si>
  <si>
    <t>w.grid_forget()</t>
  </si>
  <si>
    <t>This method makes widget w disappear from the screen. It still exists, it just isn't visible. You can use .grid() it to make it appear again, but it won't remember its grid options.</t>
  </si>
  <si>
    <t>w.grid_info()</t>
  </si>
  <si>
    <t>Returns a dictionary whose keys are w's option names, with the corresponding values of those options.</t>
  </si>
  <si>
    <t>w.grid_location(x, y)</t>
  </si>
  <si>
    <t>Given a coordinates (x, y) relative to the containing widget, this method returns a tuple (col, row) describing what cell of w's grid system contains that screen coordinate.</t>
  </si>
  <si>
    <t>w.grid_propagate()</t>
  </si>
  <si>
    <t>Normally, all widgets propagate their dimensions, meaning that they adjust to fit the contents. However, sometimes you want to force a widget to be a certain size, regardless of the size of its contents. To do this, callw.grid_propagate(0) where w is the widget whose size you want to force.</t>
  </si>
  <si>
    <t>w.grid_remove()</t>
  </si>
  <si>
    <t>This method is like .grid_forget(), but its grid options are remembered, so if you .grid() it again, it will use the same grid configuration options.</t>
  </si>
  <si>
    <t>w.grid_size()</t>
  </si>
  <si>
    <t>Returns a 2-tuple containing the number of columns and the number of rows, respectively, in w's grid system.</t>
  </si>
  <si>
    <t>w.grid_slaves(row=None, column=None)</t>
  </si>
  <si>
    <t>Returns a list of the widgets managed by widget w. If no arguments are provided, you will get a list of all the managed widgets. Use the row= argument to select only the widgets in one row, or the column= argument to select only the widgets in one column.</t>
  </si>
  <si>
    <t>p.columnconfigure(N, option=value, ...)</t>
  </si>
  <si>
    <t>In the grid layout inside widget w, configure column N so that the given option has the given value. For options, see the table below.</t>
  </si>
  <si>
    <t>p.rowconfigure(N, option=value, ...)</t>
  </si>
  <si>
    <t>In the grid layout inside widget w, configure row N so that the given option has the given value. For options, see the table below.</t>
  </si>
  <si>
    <t>minsize</t>
  </si>
  <si>
    <t>The column or row's minimum size in pixels. If there is nothing in the given column or row, it will not appear, even if you use this option.</t>
  </si>
  <si>
    <t>pad</t>
  </si>
  <si>
    <t>A number of pixels that will be added to the given column or row, over and above the largest cell in the column or row.</t>
  </si>
  <si>
    <t>weight</t>
  </si>
  <si>
    <t>To make a column or row stretchable, use this option and supply a value that gives the relative weight of this column or row when distributing the extra space. If this option is not used, the column or row will not stretch.</t>
  </si>
  <si>
    <t>Where the widget is placed inside the packing box. Default is CENTER.</t>
  </si>
  <si>
    <t>Specifies whether the widgets should be expanded to fill any extra space in the geometry master. If false (default), the widget is not expanded.</t>
  </si>
  <si>
    <t xml:space="preserve">Specifies whether the widget should occupy all the space provided to it by the master. If NONE (default), keep the widget’s original size. If X (fill horizontally), Y (fill vertically), or BOTH, fill the given space along that direction.  To make a widget fill the entire master widget, set fill to BOTH and expand to a non-zero value. </t>
  </si>
  <si>
    <t xml:space="preserve">Pack this widget inside the given widget. You can only pack a widget inside its parent, or in any descendant of its parent. This option should usually be left out, in which case the widget is packed inside its parent. Note that in is a reserved word in Python. To use it as a keyword option, append an underscore (in_). </t>
  </si>
  <si>
    <t>Internal padding. Default is 0.</t>
  </si>
  <si>
    <t>External padding. Default is 0.</t>
  </si>
  <si>
    <t xml:space="preserve">Specifies which side to pack the widget against. To pack widgets vertically, use TOP (default). To pack widgets horizontally, use LEFT. You can also pack widgets along the BOTTOM and RIGHT edges. You can mix sides in a single geometry manager, but the results may not always be what you expect. While you can create pretty complicated layouts by nesting Frame widgets, you may prefer using the grid geometry manager for non-trivial layouts. </t>
  </si>
  <si>
    <t xml:space="preserve">Removes the widget from its current manager. The widget is not destroyed, and can be displayed again by pack or any other manager. </t>
  </si>
  <si>
    <t>Returns a dictionary containing the current packer options. Returns:  A dictionary mapping packer option names to option values.</t>
  </si>
  <si>
    <t xml:space="preserve">(Manager method) Controls geometry propagation. If enabled, the manager widget will be resized if not large enough to hold all the child widgets. Note that this method should be called on the master widget, not on an individual child widget. </t>
  </si>
  <si>
    <t>(Manager method) Returns a list of all child (“slave”) widgets managed by the packer for this widget. Note that this method should be called on the master widget, not on an individual child widget. Returns:  A list of child widgets.</t>
  </si>
  <si>
    <t>expand</t>
  </si>
  <si>
    <t>fill</t>
  </si>
  <si>
    <t>in</t>
  </si>
  <si>
    <t>side</t>
  </si>
  <si>
    <t>pack</t>
  </si>
  <si>
    <t>grid</t>
  </si>
  <si>
    <t xml:space="preserve">w.pack_forget() </t>
  </si>
  <si>
    <t xml:space="preserve">w.pack_info() </t>
  </si>
  <si>
    <t xml:space="preserve">p.pack_propagate(flag) </t>
  </si>
  <si>
    <t xml:space="preserve">p.pack_slaves() </t>
  </si>
  <si>
    <t>Layout Method</t>
  </si>
  <si>
    <t>Options</t>
  </si>
  <si>
    <t>Function Calls</t>
  </si>
  <si>
    <t>grid configure</t>
  </si>
  <si>
    <t>nsew</t>
  </si>
  <si>
    <t>--Template XML Files  Output Directory----------------------------------------------------------------------------------------------------------------------------------------------------------------------------------------------</t>
  </si>
  <si>
    <t>--Template List Excel File----------------------------------------------------------------------------------------------------------------------------------------------------------------------------------------------</t>
  </si>
  <si>
    <t>--Template Spreadsheet Directory----------------------------------------------------------------------------------------------------------------------------------------------------------------------------------------------</t>
  </si>
  <si>
    <t>w</t>
  </si>
  <si>
    <t>refresh_template_list</t>
  </si>
  <si>
    <t>Characters</t>
  </si>
  <si>
    <t>rows</t>
  </si>
  <si>
    <t>Paint Text Box</t>
  </si>
  <si>
    <t>FileSelectGUI</t>
  </si>
  <si>
    <t>Entry=115, Button=10</t>
  </si>
  <si>
    <t>template_group</t>
  </si>
  <si>
    <t>ttk.PanedWindow</t>
  </si>
  <si>
    <t>Selected_templates</t>
  </si>
  <si>
    <t>selected_templates</t>
  </si>
  <si>
    <t>file_selector_group</t>
  </si>
  <si>
    <t>output_directory</t>
  </si>
  <si>
    <t>template_directory</t>
  </si>
  <si>
    <t>template_list_excel_file</t>
  </si>
  <si>
    <t>exit_button</t>
  </si>
  <si>
    <t>build_templates</t>
  </si>
  <si>
    <t>SelectedTemplates</t>
  </si>
  <si>
    <t>XmlOutputDirectory</t>
  </si>
  <si>
    <t>TemplateListFilename</t>
  </si>
  <si>
    <t xml:space="preserve">TemplateExcelDirectory </t>
  </si>
  <si>
    <t xml:space="preserve">Modifies Variable </t>
  </si>
  <si>
    <t>RefreshTemplateList</t>
  </si>
  <si>
    <t>BuildTemplates</t>
  </si>
  <si>
    <t>UpdateSelected</t>
  </si>
  <si>
    <t>Entered</t>
  </si>
  <si>
    <t>template_selector_group</t>
  </si>
  <si>
    <t>template_selector</t>
  </si>
  <si>
    <t>selector_scrollbar_h</t>
  </si>
  <si>
    <t>selector_scrollbar_v</t>
  </si>
  <si>
    <t>y</t>
  </si>
  <si>
    <t>ttk.ScrolledText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</si>
</sst>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hh:mm:ss"/>
    <numFmt numFmtId="165" formatCode="0.0"/>
  </numFmts>
  <fonts count="27" x14ac:knownFonts="1">
    <font>
      <sz val="11"/>
      <color theme="1"/>
      <name val="Calibri"/>
      <family val="2"/>
      <scheme val="minor"/>
    </font>
    <font>
      <b/>
      <sz val="15"/>
      <color theme="3"/>
      <name val="Calibri"/>
      <family val="2"/>
      <scheme val="minor"/>
    </font>
    <font>
      <sz val="11"/>
      <color rgb="FF000000"/>
      <name val="Calibri"/>
      <family val="2"/>
      <scheme val="minor"/>
    </font>
    <font>
      <b/>
      <sz val="12"/>
      <color theme="3"/>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i/>
      <sz val="11"/>
      <color rgb="FF7F7F7F"/>
      <name val="Calibri"/>
      <family val="2"/>
      <scheme val="minor"/>
    </font>
    <font>
      <b/>
      <sz val="14"/>
      <color theme="1"/>
      <name val="Calibri"/>
      <family val="2"/>
      <scheme val="minor"/>
    </font>
    <font>
      <b/>
      <sz val="12"/>
      <color theme="1"/>
      <name val="Calibri"/>
      <family val="2"/>
      <scheme val="minor"/>
    </font>
    <font>
      <b/>
      <sz val="12"/>
      <color rgb="FF0000FF"/>
      <name val="Calibri"/>
      <family val="2"/>
      <scheme val="minor"/>
    </font>
    <font>
      <b/>
      <sz val="24"/>
      <color theme="1"/>
      <name val="Georgia"/>
      <family val="1"/>
    </font>
    <font>
      <i/>
      <sz val="14"/>
      <color theme="1"/>
      <name val="Calibri"/>
      <family val="2"/>
      <scheme val="minor"/>
    </font>
    <font>
      <b/>
      <i/>
      <u/>
      <sz val="11"/>
      <color theme="1"/>
      <name val="Calibri"/>
      <family val="2"/>
      <scheme val="minor"/>
    </font>
    <font>
      <i/>
      <sz val="11"/>
      <color theme="1"/>
      <name val="Calibri"/>
      <family val="2"/>
      <scheme val="minor"/>
    </font>
    <font>
      <sz val="11"/>
      <color theme="1"/>
      <name val="Calibri"/>
      <family val="2"/>
    </font>
    <font>
      <b/>
      <sz val="16"/>
      <color theme="1"/>
      <name val="Calibri"/>
      <family val="2"/>
    </font>
    <font>
      <sz val="22"/>
      <color theme="1"/>
      <name val="Calibri"/>
      <family val="2"/>
      <scheme val="minor"/>
    </font>
    <font>
      <b/>
      <sz val="12"/>
      <color theme="1"/>
      <name val="Calibri"/>
      <family val="2"/>
    </font>
    <font>
      <sz val="12"/>
      <color theme="1"/>
      <name val="Times New Roman"/>
      <family val="1"/>
    </font>
    <font>
      <b/>
      <sz val="11"/>
      <color theme="0"/>
      <name val="Calibri"/>
      <family val="2"/>
      <scheme val="minor"/>
    </font>
    <font>
      <sz val="11"/>
      <color rgb="FF9C0006"/>
      <name val="Calibri"/>
      <family val="2"/>
      <scheme val="minor"/>
    </font>
  </fonts>
  <fills count="30">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FF00"/>
        <bgColor indexed="64"/>
      </patternFill>
    </fill>
    <fill>
      <patternFill patternType="solid">
        <fgColor theme="6" tint="0.79998168889431442"/>
        <bgColor indexed="64"/>
      </patternFill>
    </fill>
    <fill>
      <patternFill patternType="solid">
        <fgColor rgb="FFFFFFE1"/>
        <bgColor indexed="64"/>
      </patternFill>
    </fill>
    <fill>
      <patternFill patternType="solid">
        <fgColor rgb="FFEBEBFF"/>
        <bgColor indexed="64"/>
      </patternFill>
    </fill>
    <fill>
      <patternFill patternType="solid">
        <fgColor rgb="FFE6FFE6"/>
        <bgColor indexed="64"/>
      </patternFill>
    </fill>
    <fill>
      <patternFill patternType="solid">
        <fgColor rgb="FFEDEDED"/>
        <bgColor indexed="64"/>
      </patternFill>
    </fill>
    <fill>
      <patternFill patternType="solid">
        <fgColor rgb="FFFFDCDC"/>
        <bgColor indexed="64"/>
      </patternFill>
    </fill>
    <fill>
      <patternFill patternType="solid">
        <fgColor rgb="FF0000FF"/>
        <bgColor auto="1"/>
      </patternFill>
    </fill>
    <fill>
      <patternFill patternType="solid">
        <fgColor rgb="FF1C1CFF"/>
        <bgColor indexed="64"/>
      </patternFill>
    </fill>
    <fill>
      <patternFill patternType="solid">
        <fgColor rgb="FF3939FF"/>
        <bgColor indexed="64"/>
      </patternFill>
    </fill>
    <fill>
      <patternFill patternType="solid">
        <fgColor rgb="FF5555FF"/>
        <bgColor indexed="64"/>
      </patternFill>
    </fill>
    <fill>
      <patternFill patternType="solid">
        <fgColor rgb="FF7171FF"/>
        <bgColor indexed="64"/>
      </patternFill>
    </fill>
    <fill>
      <patternFill patternType="solid">
        <fgColor rgb="FF8E8EFF"/>
        <bgColor indexed="64"/>
      </patternFill>
    </fill>
    <fill>
      <patternFill patternType="solid">
        <fgColor rgb="FFAAAAFF"/>
        <bgColor indexed="64"/>
      </patternFill>
    </fill>
    <fill>
      <patternFill patternType="solid">
        <fgColor rgb="FFC6C6FF"/>
        <bgColor indexed="64"/>
      </patternFill>
    </fill>
    <fill>
      <patternFill patternType="solid">
        <fgColor rgb="FFE3E3FF"/>
        <bgColor indexed="64"/>
      </patternFill>
    </fill>
    <fill>
      <patternFill patternType="solid">
        <fgColor rgb="FFFFFFFF"/>
        <bgColor auto="1"/>
      </patternFill>
    </fill>
    <fill>
      <patternFill patternType="solid">
        <fgColor theme="8"/>
        <bgColor theme="8"/>
      </patternFill>
    </fill>
    <fill>
      <patternFill patternType="solid">
        <fgColor theme="8" tint="0.79998168889431442"/>
        <bgColor theme="8" tint="0.79998168889431442"/>
      </patternFill>
    </fill>
    <fill>
      <patternFill patternType="solid">
        <fgColor rgb="FFFFC7CE"/>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
      <left style="medium">
        <color indexed="64"/>
      </left>
      <right/>
      <top style="medium">
        <color indexed="64"/>
      </top>
      <bottom style="medium">
        <color theme="4" tint="0.39997558519241921"/>
      </bottom>
      <diagonal/>
    </border>
    <border>
      <left style="double">
        <color auto="1"/>
      </left>
      <right style="double">
        <color auto="1"/>
      </right>
      <top style="double">
        <color auto="1"/>
      </top>
      <bottom style="double">
        <color auto="1"/>
      </bottom>
      <diagonal/>
    </border>
    <border>
      <left style="thin">
        <color theme="4"/>
      </left>
      <right style="thin">
        <color theme="4"/>
      </right>
      <top style="thin">
        <color theme="4"/>
      </top>
      <bottom style="thin">
        <color theme="4"/>
      </bottom>
      <diagonal/>
    </border>
    <border>
      <left style="thin">
        <color indexed="64"/>
      </left>
      <right style="thin">
        <color indexed="64"/>
      </right>
      <top/>
      <bottom style="thin">
        <color indexed="64"/>
      </bottom>
      <diagonal/>
    </border>
    <border>
      <left style="dashed">
        <color auto="1"/>
      </left>
      <right style="dashed">
        <color auto="1"/>
      </right>
      <top/>
      <bottom/>
      <diagonal/>
    </border>
    <border>
      <left style="dashed">
        <color auto="1"/>
      </left>
      <right style="dashed">
        <color auto="1"/>
      </right>
      <top/>
      <bottom style="dashed">
        <color auto="1"/>
      </bottom>
      <diagonal/>
    </border>
    <border>
      <left/>
      <right style="thin">
        <color indexed="64"/>
      </right>
      <top style="thin">
        <color indexed="64"/>
      </top>
      <bottom/>
      <diagonal/>
    </border>
    <border>
      <left/>
      <right style="thin">
        <color indexed="64"/>
      </right>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double">
        <color auto="1"/>
      </right>
      <top style="thin">
        <color auto="1"/>
      </top>
      <bottom/>
      <diagonal/>
    </border>
    <border>
      <left style="thin">
        <color indexed="64"/>
      </left>
      <right/>
      <top/>
      <bottom style="thin">
        <color indexed="64"/>
      </bottom>
      <diagonal/>
    </border>
    <border>
      <left/>
      <right style="thin">
        <color auto="1"/>
      </right>
      <top style="double">
        <color auto="1"/>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dotted">
        <color auto="1"/>
      </left>
      <right style="dotted">
        <color auto="1"/>
      </right>
      <top/>
      <bottom/>
      <diagonal/>
    </border>
    <border>
      <left/>
      <right style="thin">
        <color indexed="64"/>
      </right>
      <top style="dotted">
        <color indexed="64"/>
      </top>
      <bottom style="dotted">
        <color indexed="64"/>
      </bottom>
      <diagonal/>
    </border>
    <border>
      <left style="medium">
        <color indexed="64"/>
      </left>
      <right style="medium">
        <color indexed="64"/>
      </right>
      <top/>
      <bottom/>
      <diagonal/>
    </border>
    <border>
      <left/>
      <right/>
      <top style="dotted">
        <color indexed="64"/>
      </top>
      <bottom style="dotted">
        <color indexed="64"/>
      </bottom>
      <diagonal/>
    </border>
    <border>
      <left style="thin">
        <color auto="1"/>
      </left>
      <right style="double">
        <color auto="1"/>
      </right>
      <top style="double">
        <color auto="1"/>
      </top>
      <bottom style="double">
        <color auto="1"/>
      </bottom>
      <diagonal/>
    </border>
    <border>
      <left style="double">
        <color auto="1"/>
      </left>
      <right style="thin">
        <color auto="1"/>
      </right>
      <top style="double">
        <color auto="1"/>
      </top>
      <bottom style="double">
        <color auto="1"/>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dotted">
        <color indexed="64"/>
      </top>
      <bottom/>
      <diagonal/>
    </border>
    <border>
      <left/>
      <right style="thin">
        <color indexed="64"/>
      </right>
      <top/>
      <bottom style="dotted">
        <color indexed="64"/>
      </bottom>
      <diagonal/>
    </border>
    <border>
      <left/>
      <right/>
      <top style="double">
        <color auto="1"/>
      </top>
      <bottom/>
      <diagonal/>
    </border>
    <border>
      <left style="medium">
        <color indexed="64"/>
      </left>
      <right/>
      <top style="medium">
        <color theme="4" tint="0.39997558519241921"/>
      </top>
      <bottom/>
      <diagonal/>
    </border>
    <border>
      <left/>
      <right style="medium">
        <color indexed="64"/>
      </right>
      <top style="medium">
        <color theme="4" tint="0.39997558519241921"/>
      </top>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tted">
        <color auto="1"/>
      </left>
      <right/>
      <top/>
      <bottom style="thin">
        <color indexed="64"/>
      </bottom>
      <diagonal/>
    </border>
    <border>
      <left/>
      <right style="dotted">
        <color auto="1"/>
      </right>
      <top/>
      <bottom style="thin">
        <color indexed="64"/>
      </bottom>
      <diagonal/>
    </border>
    <border>
      <left style="medium">
        <color indexed="64"/>
      </left>
      <right/>
      <top style="medium">
        <color indexed="64"/>
      </top>
      <bottom style="thin">
        <color indexed="64"/>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dotted">
        <color auto="1"/>
      </left>
      <right style="thick">
        <color auto="1"/>
      </right>
      <top style="thick">
        <color auto="1"/>
      </top>
      <bottom/>
      <diagonal/>
    </border>
    <border>
      <left style="thick">
        <color auto="1"/>
      </left>
      <right style="dotted">
        <color auto="1"/>
      </right>
      <top/>
      <bottom/>
      <diagonal/>
    </border>
    <border>
      <left style="dotted">
        <color auto="1"/>
      </left>
      <right style="thick">
        <color auto="1"/>
      </right>
      <top/>
      <bottom/>
      <diagonal/>
    </border>
    <border>
      <left style="thick">
        <color auto="1"/>
      </left>
      <right style="dotted">
        <color auto="1"/>
      </right>
      <top/>
      <bottom style="thick">
        <color auto="1"/>
      </bottom>
      <diagonal/>
    </border>
    <border>
      <left style="dotted">
        <color auto="1"/>
      </left>
      <right style="dotted">
        <color auto="1"/>
      </right>
      <top/>
      <bottom style="thick">
        <color auto="1"/>
      </bottom>
      <diagonal/>
    </border>
    <border>
      <left style="dotted">
        <color auto="1"/>
      </left>
      <right style="thick">
        <color auto="1"/>
      </right>
      <top/>
      <bottom style="thick">
        <color auto="1"/>
      </bottom>
      <diagonal/>
    </border>
    <border>
      <left style="dotted">
        <color auto="1"/>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double">
        <color auto="1"/>
      </top>
      <bottom style="thin">
        <color indexed="64"/>
      </bottom>
      <diagonal/>
    </border>
  </borders>
  <cellStyleXfs count="15">
    <xf numFmtId="0" fontId="0" fillId="0" borderId="0"/>
    <xf numFmtId="0" fontId="1" fillId="0" borderId="1" applyNumberFormat="0" applyFill="0" applyAlignment="0" applyProtection="0"/>
    <xf numFmtId="9" fontId="6" fillId="0" borderId="0" applyFon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4" applyNumberFormat="0" applyAlignment="0" applyProtection="0"/>
    <xf numFmtId="0" fontId="12" fillId="0" borderId="0" applyNumberFormat="0" applyFill="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26" fillId="29" borderId="0" applyNumberFormat="0" applyBorder="0" applyAlignment="0" applyProtection="0"/>
  </cellStyleXfs>
  <cellXfs count="340">
    <xf numFmtId="0" fontId="0" fillId="0" borderId="0" xfId="0"/>
    <xf numFmtId="0" fontId="0" fillId="0" borderId="0" xfId="0" applyAlignment="1">
      <alignment horizontal="center"/>
    </xf>
    <xf numFmtId="0" fontId="4" fillId="0" borderId="0" xfId="0" applyFont="1"/>
    <xf numFmtId="0" fontId="0" fillId="0" borderId="0" xfId="0" applyAlignment="1">
      <alignment horizontal="left"/>
    </xf>
    <xf numFmtId="0" fontId="2" fillId="0" borderId="0" xfId="0" applyFont="1"/>
    <xf numFmtId="0" fontId="3" fillId="0" borderId="1" xfId="1" applyFont="1" applyAlignment="1">
      <alignment horizontal="center"/>
    </xf>
    <xf numFmtId="164" fontId="0" fillId="0" borderId="0" xfId="0" applyNumberFormat="1" applyAlignment="1">
      <alignment horizontal="center"/>
    </xf>
    <xf numFmtId="1" fontId="0" fillId="0" borderId="0" xfId="0" applyNumberFormat="1"/>
    <xf numFmtId="0" fontId="0" fillId="0" borderId="0" xfId="0" applyAlignment="1">
      <alignment horizontal="center"/>
    </xf>
    <xf numFmtId="9" fontId="0" fillId="0" borderId="0" xfId="0" applyNumberFormat="1"/>
    <xf numFmtId="10" fontId="0" fillId="0" borderId="0" xfId="0" applyNumberFormat="1"/>
    <xf numFmtId="2" fontId="0" fillId="0" borderId="0" xfId="0" applyNumberFormat="1"/>
    <xf numFmtId="165" fontId="0" fillId="0" borderId="0" xfId="0" applyNumberFormat="1"/>
    <xf numFmtId="9" fontId="0" fillId="0" borderId="0" xfId="2" applyFont="1"/>
    <xf numFmtId="2" fontId="11" fillId="4" borderId="4" xfId="7" applyNumberFormat="1"/>
    <xf numFmtId="2" fontId="12" fillId="0" borderId="0" xfId="8" applyNumberFormat="1"/>
    <xf numFmtId="2" fontId="0" fillId="0" borderId="0" xfId="2" applyNumberFormat="1" applyFont="1"/>
    <xf numFmtId="165" fontId="11" fillId="4" borderId="4" xfId="7" applyNumberFormat="1"/>
    <xf numFmtId="0" fontId="2" fillId="0" borderId="0" xfId="0" applyFont="1" applyAlignment="1">
      <alignment horizontal="center"/>
    </xf>
    <xf numFmtId="0" fontId="0" fillId="0" borderId="0" xfId="0" applyAlignment="1">
      <alignment horizontal="right"/>
    </xf>
    <xf numFmtId="0" fontId="4" fillId="0" borderId="0" xfId="0" applyFont="1" applyAlignment="1">
      <alignment horizontal="center"/>
    </xf>
    <xf numFmtId="164" fontId="0" fillId="0" borderId="0" xfId="0" applyNumberFormat="1" applyAlignment="1">
      <alignment horizontal="left"/>
    </xf>
    <xf numFmtId="0" fontId="5" fillId="0" borderId="0" xfId="0" applyFont="1"/>
    <xf numFmtId="0" fontId="5" fillId="8" borderId="5" xfId="12" applyFont="1" applyBorder="1" applyAlignment="1">
      <alignment horizontal="center"/>
    </xf>
    <xf numFmtId="0" fontId="5" fillId="8" borderId="6" xfId="12" applyFont="1" applyBorder="1" applyAlignment="1">
      <alignment horizontal="center"/>
    </xf>
    <xf numFmtId="0" fontId="5" fillId="8" borderId="7" xfId="12" applyFont="1" applyBorder="1" applyAlignment="1">
      <alignment horizontal="center"/>
    </xf>
    <xf numFmtId="0" fontId="0" fillId="0" borderId="8" xfId="0" applyBorder="1"/>
    <xf numFmtId="0" fontId="0" fillId="0" borderId="0" xfId="0" applyBorder="1"/>
    <xf numFmtId="1" fontId="0" fillId="0" borderId="9" xfId="0" applyNumberFormat="1" applyBorder="1"/>
    <xf numFmtId="0" fontId="0" fillId="0" borderId="10" xfId="0" applyBorder="1"/>
    <xf numFmtId="0" fontId="0" fillId="0" borderId="11" xfId="0" applyBorder="1"/>
    <xf numFmtId="1" fontId="0" fillId="0" borderId="12" xfId="0" applyNumberFormat="1" applyBorder="1"/>
    <xf numFmtId="0" fontId="0" fillId="0" borderId="5" xfId="0" applyBorder="1"/>
    <xf numFmtId="0" fontId="0" fillId="0" borderId="6" xfId="0" applyBorder="1"/>
    <xf numFmtId="0" fontId="5" fillId="8" borderId="8" xfId="12" applyFont="1" applyBorder="1" applyAlignment="1">
      <alignment horizontal="center"/>
    </xf>
    <xf numFmtId="0" fontId="5" fillId="8" borderId="0" xfId="12" applyFont="1" applyBorder="1" applyAlignment="1">
      <alignment horizontal="center"/>
    </xf>
    <xf numFmtId="0" fontId="5" fillId="8" borderId="9" xfId="12" applyFont="1" applyBorder="1" applyAlignment="1">
      <alignment horizontal="center"/>
    </xf>
    <xf numFmtId="0" fontId="0" fillId="0" borderId="9" xfId="0" applyBorder="1"/>
    <xf numFmtId="0" fontId="0" fillId="0" borderId="12" xfId="0" applyBorder="1"/>
    <xf numFmtId="0" fontId="6" fillId="7" borderId="8" xfId="11" applyBorder="1"/>
    <xf numFmtId="0" fontId="6" fillId="7" borderId="0" xfId="11" applyBorder="1"/>
    <xf numFmtId="1" fontId="6" fillId="7" borderId="9" xfId="11" applyNumberFormat="1" applyBorder="1"/>
    <xf numFmtId="0" fontId="6" fillId="7" borderId="9" xfId="11" applyBorder="1"/>
    <xf numFmtId="0" fontId="6" fillId="6" borderId="8" xfId="10" applyBorder="1"/>
    <xf numFmtId="0" fontId="6" fillId="6" borderId="0" xfId="10" applyBorder="1"/>
    <xf numFmtId="1" fontId="6" fillId="6" borderId="9" xfId="10" applyNumberFormat="1" applyBorder="1"/>
    <xf numFmtId="0" fontId="6" fillId="6" borderId="9" xfId="10" applyBorder="1"/>
    <xf numFmtId="0" fontId="6" fillId="9" borderId="8" xfId="13" applyBorder="1"/>
    <xf numFmtId="0" fontId="6" fillId="9" borderId="0" xfId="13" applyBorder="1"/>
    <xf numFmtId="1" fontId="6" fillId="9" borderId="9" xfId="13" applyNumberFormat="1" applyBorder="1"/>
    <xf numFmtId="0" fontId="6" fillId="9" borderId="9" xfId="13" applyBorder="1"/>
    <xf numFmtId="0" fontId="6" fillId="6" borderId="0" xfId="10"/>
    <xf numFmtId="0" fontId="9" fillId="2" borderId="0" xfId="5"/>
    <xf numFmtId="0" fontId="0" fillId="10" borderId="0" xfId="0" applyFill="1"/>
    <xf numFmtId="0" fontId="10" fillId="3" borderId="0" xfId="6"/>
    <xf numFmtId="0" fontId="0" fillId="11" borderId="16" xfId="0" applyFill="1" applyBorder="1" applyAlignment="1">
      <alignment horizontal="center" vertical="center"/>
    </xf>
    <xf numFmtId="0" fontId="6" fillId="5" borderId="0" xfId="9"/>
    <xf numFmtId="0" fontId="6" fillId="7" borderId="17" xfId="11" applyBorder="1" applyAlignment="1">
      <alignment horizontal="center"/>
    </xf>
    <xf numFmtId="0" fontId="2" fillId="0" borderId="0" xfId="0" applyFont="1" applyAlignment="1">
      <alignment horizontal="left" vertical="center" indent="4"/>
    </xf>
    <xf numFmtId="0" fontId="0" fillId="6" borderId="8" xfId="10" applyFont="1" applyBorder="1"/>
    <xf numFmtId="0" fontId="0" fillId="7" borderId="17" xfId="11" applyFont="1" applyBorder="1" applyAlignment="1">
      <alignment horizontal="center"/>
    </xf>
    <xf numFmtId="0" fontId="6" fillId="5" borderId="0" xfId="9" applyAlignment="1">
      <alignment horizontal="center"/>
    </xf>
    <xf numFmtId="164" fontId="6" fillId="5" borderId="0" xfId="9" applyNumberFormat="1" applyAlignment="1">
      <alignment horizontal="left"/>
    </xf>
    <xf numFmtId="0" fontId="6" fillId="5" borderId="0" xfId="9" applyAlignment="1">
      <alignment horizontal="left"/>
    </xf>
    <xf numFmtId="0" fontId="0" fillId="9" borderId="0" xfId="13" applyFont="1" applyBorder="1"/>
    <xf numFmtId="0" fontId="6" fillId="5" borderId="19" xfId="9" applyBorder="1"/>
    <xf numFmtId="0" fontId="6" fillId="5" borderId="20" xfId="9" applyBorder="1"/>
    <xf numFmtId="0" fontId="6" fillId="5" borderId="23" xfId="9" applyBorder="1" applyAlignment="1">
      <alignment horizontal="center"/>
    </xf>
    <xf numFmtId="0" fontId="6" fillId="5" borderId="0" xfId="9" applyBorder="1" applyAlignment="1">
      <alignment horizontal="center"/>
    </xf>
    <xf numFmtId="0" fontId="6" fillId="5" borderId="24" xfId="9" applyBorder="1" applyAlignment="1">
      <alignment horizontal="center"/>
    </xf>
    <xf numFmtId="0" fontId="6" fillId="5" borderId="25" xfId="9" applyBorder="1" applyAlignment="1">
      <alignment horizontal="center"/>
    </xf>
    <xf numFmtId="0" fontId="6" fillId="5" borderId="26" xfId="9" applyBorder="1" applyAlignment="1">
      <alignment horizontal="center"/>
    </xf>
    <xf numFmtId="0" fontId="6" fillId="5" borderId="27" xfId="9" applyBorder="1" applyAlignment="1">
      <alignment horizontal="center"/>
    </xf>
    <xf numFmtId="0" fontId="0" fillId="7" borderId="0" xfId="11"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11" fillId="4" borderId="28" xfId="7" applyBorder="1" applyAlignment="1">
      <alignment vertical="center" textRotation="90"/>
    </xf>
    <xf numFmtId="0" fontId="0" fillId="11" borderId="32" xfId="0" applyFill="1" applyBorder="1" applyAlignment="1">
      <alignment horizontal="center" vertical="center"/>
    </xf>
    <xf numFmtId="0" fontId="0" fillId="11" borderId="33" xfId="0" applyFill="1" applyBorder="1" applyAlignment="1">
      <alignment horizontal="center" vertical="center"/>
    </xf>
    <xf numFmtId="1" fontId="15" fillId="0" borderId="0" xfId="0" applyNumberFormat="1" applyFont="1" applyAlignment="1">
      <alignment horizontal="center"/>
    </xf>
    <xf numFmtId="0" fontId="15" fillId="0" borderId="0" xfId="0" applyFont="1" applyAlignment="1">
      <alignment horizontal="center" vertical="center"/>
    </xf>
    <xf numFmtId="0" fontId="17" fillId="6" borderId="18" xfId="10" applyFont="1" applyBorder="1" applyAlignment="1">
      <alignment horizontal="center" vertical="center"/>
    </xf>
    <xf numFmtId="0" fontId="17" fillId="5" borderId="28" xfId="9" applyFont="1" applyBorder="1" applyAlignment="1">
      <alignment horizontal="center" vertical="center"/>
    </xf>
    <xf numFmtId="0" fontId="17" fillId="8" borderId="29" xfId="12" applyFont="1" applyBorder="1" applyAlignment="1">
      <alignment horizontal="center" vertical="center"/>
    </xf>
    <xf numFmtId="0" fontId="17" fillId="6" borderId="28" xfId="10" applyFont="1" applyBorder="1" applyAlignment="1">
      <alignment horizontal="center" vertical="center"/>
    </xf>
    <xf numFmtId="0" fontId="13" fillId="6" borderId="16" xfId="10" applyFont="1" applyBorder="1" applyAlignment="1">
      <alignment horizontal="center" vertical="center"/>
    </xf>
    <xf numFmtId="0" fontId="0" fillId="12" borderId="36" xfId="0" quotePrefix="1" applyFill="1" applyBorder="1" applyAlignment="1">
      <alignment vertical="top"/>
    </xf>
    <xf numFmtId="0" fontId="5" fillId="12" borderId="37" xfId="0" applyFont="1" applyFill="1" applyBorder="1" applyAlignment="1">
      <alignment horizontal="left" vertical="top"/>
    </xf>
    <xf numFmtId="0" fontId="0" fillId="12" borderId="38" xfId="0" applyFill="1" applyBorder="1" applyAlignment="1">
      <alignment vertical="center"/>
    </xf>
    <xf numFmtId="0" fontId="0" fillId="12" borderId="0" xfId="0" applyFill="1" applyBorder="1" applyAlignment="1">
      <alignment vertical="center"/>
    </xf>
    <xf numFmtId="0" fontId="0" fillId="12" borderId="33" xfId="0" applyFill="1" applyBorder="1"/>
    <xf numFmtId="0" fontId="0" fillId="12" borderId="39" xfId="0" applyFill="1" applyBorder="1"/>
    <xf numFmtId="0" fontId="2" fillId="12" borderId="39" xfId="0" applyFont="1" applyFill="1" applyBorder="1" applyAlignment="1">
      <alignment horizontal="left" vertical="center" indent="4"/>
    </xf>
    <xf numFmtId="0" fontId="0" fillId="12" borderId="37" xfId="0" applyFill="1" applyBorder="1" applyAlignment="1">
      <alignment horizontal="left" vertical="top"/>
    </xf>
    <xf numFmtId="0" fontId="0" fillId="12" borderId="21" xfId="0" quotePrefix="1" applyFill="1" applyBorder="1" applyAlignment="1">
      <alignment vertical="top"/>
    </xf>
    <xf numFmtId="0" fontId="0" fillId="12" borderId="22" xfId="0" applyFill="1" applyBorder="1" applyAlignment="1">
      <alignment vertical="center"/>
    </xf>
    <xf numFmtId="0" fontId="0" fillId="12" borderId="40" xfId="0" applyFill="1" applyBorder="1"/>
    <xf numFmtId="0" fontId="0" fillId="13" borderId="36" xfId="0" applyFill="1" applyBorder="1"/>
    <xf numFmtId="0" fontId="0" fillId="13" borderId="37" xfId="0" applyFill="1" applyBorder="1"/>
    <xf numFmtId="0" fontId="0" fillId="13" borderId="21" xfId="0" applyFill="1" applyBorder="1"/>
    <xf numFmtId="0" fontId="0" fillId="13" borderId="38" xfId="0" applyFill="1" applyBorder="1"/>
    <xf numFmtId="0" fontId="0" fillId="13" borderId="22" xfId="0" applyFill="1" applyBorder="1"/>
    <xf numFmtId="0" fontId="0" fillId="13" borderId="38" xfId="0" applyFill="1" applyBorder="1" applyAlignment="1">
      <alignment vertical="center"/>
    </xf>
    <xf numFmtId="0" fontId="0" fillId="13" borderId="22" xfId="0" applyFill="1" applyBorder="1" applyAlignment="1">
      <alignment vertical="center"/>
    </xf>
    <xf numFmtId="0" fontId="0" fillId="13" borderId="33" xfId="0" applyFill="1" applyBorder="1"/>
    <xf numFmtId="0" fontId="0" fillId="13" borderId="39" xfId="0" applyFill="1" applyBorder="1"/>
    <xf numFmtId="0" fontId="0" fillId="13" borderId="40" xfId="0" applyFill="1" applyBorder="1"/>
    <xf numFmtId="0" fontId="0" fillId="13" borderId="0" xfId="0" applyFill="1" applyBorder="1"/>
    <xf numFmtId="0" fontId="2" fillId="13" borderId="0" xfId="0" applyFont="1" applyFill="1" applyBorder="1" applyAlignment="1">
      <alignment horizontal="left" vertical="center" indent="4"/>
    </xf>
    <xf numFmtId="0" fontId="0" fillId="14" borderId="36" xfId="0" applyFill="1" applyBorder="1"/>
    <xf numFmtId="0" fontId="0" fillId="14" borderId="37" xfId="0" applyFill="1" applyBorder="1"/>
    <xf numFmtId="0" fontId="0" fillId="14" borderId="21" xfId="0" applyFill="1" applyBorder="1"/>
    <xf numFmtId="0" fontId="0" fillId="14" borderId="38" xfId="0" applyFill="1" applyBorder="1"/>
    <xf numFmtId="0" fontId="0" fillId="14" borderId="22" xfId="0" applyFill="1" applyBorder="1"/>
    <xf numFmtId="0" fontId="0" fillId="14" borderId="33" xfId="0" applyFill="1" applyBorder="1"/>
    <xf numFmtId="0" fontId="0" fillId="14" borderId="39" xfId="0" applyFill="1" applyBorder="1"/>
    <xf numFmtId="0" fontId="0" fillId="14" borderId="40" xfId="0" applyFill="1" applyBorder="1"/>
    <xf numFmtId="1" fontId="4" fillId="0" borderId="0" xfId="0" applyNumberFormat="1" applyFont="1"/>
    <xf numFmtId="0" fontId="6" fillId="6" borderId="36" xfId="10" applyBorder="1"/>
    <xf numFmtId="0" fontId="6" fillId="6" borderId="37" xfId="10" applyBorder="1"/>
    <xf numFmtId="0" fontId="6" fillId="6" borderId="38" xfId="10" applyBorder="1"/>
    <xf numFmtId="0" fontId="0" fillId="15" borderId="33" xfId="0" applyFill="1" applyBorder="1"/>
    <xf numFmtId="0" fontId="0" fillId="15" borderId="39" xfId="0" applyFill="1" applyBorder="1"/>
    <xf numFmtId="0" fontId="0" fillId="15" borderId="40" xfId="0" applyFill="1" applyBorder="1"/>
    <xf numFmtId="0" fontId="0" fillId="15" borderId="21" xfId="0" applyFill="1" applyBorder="1"/>
    <xf numFmtId="0" fontId="0" fillId="15" borderId="22" xfId="0" applyFill="1" applyBorder="1"/>
    <xf numFmtId="0" fontId="0" fillId="15" borderId="0" xfId="0" applyFill="1" applyBorder="1"/>
    <xf numFmtId="0" fontId="14" fillId="12" borderId="36" xfId="10" applyFont="1" applyFill="1" applyBorder="1" applyAlignment="1">
      <alignment horizontal="left" vertical="top"/>
    </xf>
    <xf numFmtId="0" fontId="6" fillId="12" borderId="21" xfId="10" applyFill="1" applyBorder="1" applyAlignment="1">
      <alignment horizontal="left" vertical="center"/>
    </xf>
    <xf numFmtId="0" fontId="6" fillId="12" borderId="38" xfId="10" applyFill="1" applyBorder="1"/>
    <xf numFmtId="0" fontId="6" fillId="12" borderId="22" xfId="10" applyFill="1" applyBorder="1" applyAlignment="1">
      <alignment vertical="center"/>
    </xf>
    <xf numFmtId="0" fontId="6" fillId="12" borderId="33" xfId="10" applyFill="1" applyBorder="1"/>
    <xf numFmtId="0" fontId="6" fillId="12" borderId="40" xfId="10" applyFill="1" applyBorder="1" applyAlignment="1">
      <alignment vertical="center"/>
    </xf>
    <xf numFmtId="0" fontId="6" fillId="6" borderId="30" xfId="10" applyBorder="1"/>
    <xf numFmtId="1" fontId="15" fillId="0" borderId="42" xfId="0" applyNumberFormat="1" applyFont="1" applyBorder="1" applyAlignment="1">
      <alignment horizontal="center"/>
    </xf>
    <xf numFmtId="0" fontId="0" fillId="0" borderId="42" xfId="0" applyBorder="1"/>
    <xf numFmtId="1" fontId="15" fillId="0" borderId="43" xfId="0" applyNumberFormat="1" applyFont="1" applyBorder="1" applyAlignment="1">
      <alignment horizontal="center"/>
    </xf>
    <xf numFmtId="1" fontId="15" fillId="0" borderId="43" xfId="0" applyNumberFormat="1" applyFont="1" applyBorder="1" applyAlignment="1">
      <alignment horizontal="center" vertical="center"/>
    </xf>
    <xf numFmtId="0" fontId="0" fillId="0" borderId="0" xfId="0" applyAlignment="1">
      <alignment horizontal="center"/>
    </xf>
    <xf numFmtId="0" fontId="15" fillId="0" borderId="0" xfId="0" applyFont="1" applyAlignment="1">
      <alignment horizontal="center"/>
    </xf>
    <xf numFmtId="0" fontId="0" fillId="11" borderId="16" xfId="0" applyFill="1" applyBorder="1" applyAlignment="1">
      <alignment horizontal="left" vertical="center"/>
    </xf>
    <xf numFmtId="0" fontId="15" fillId="6" borderId="0" xfId="10" applyFont="1" applyAlignment="1">
      <alignment horizontal="center"/>
    </xf>
    <xf numFmtId="1" fontId="15" fillId="0" borderId="45" xfId="0" applyNumberFormat="1" applyFont="1" applyBorder="1" applyAlignment="1">
      <alignment horizontal="center" vertical="center"/>
    </xf>
    <xf numFmtId="0" fontId="0" fillId="11" borderId="46" xfId="0" applyFill="1" applyBorder="1" applyAlignment="1">
      <alignment horizontal="center" vertical="center"/>
    </xf>
    <xf numFmtId="0" fontId="0" fillId="11" borderId="47" xfId="0" applyFill="1" applyBorder="1" applyAlignment="1">
      <alignment horizontal="center" vertical="center"/>
    </xf>
    <xf numFmtId="0" fontId="0" fillId="0" borderId="38" xfId="0" applyBorder="1"/>
    <xf numFmtId="0" fontId="6" fillId="6" borderId="22" xfId="10" applyBorder="1"/>
    <xf numFmtId="0" fontId="0" fillId="0" borderId="33" xfId="0" applyBorder="1"/>
    <xf numFmtId="0" fontId="0" fillId="0" borderId="39" xfId="0" applyBorder="1"/>
    <xf numFmtId="0" fontId="6" fillId="6" borderId="39" xfId="10" applyBorder="1"/>
    <xf numFmtId="0" fontId="6" fillId="6" borderId="40" xfId="10" applyBorder="1"/>
    <xf numFmtId="0" fontId="0" fillId="0" borderId="0" xfId="0" applyFill="1" applyBorder="1"/>
    <xf numFmtId="0" fontId="4" fillId="11" borderId="16" xfId="0" applyFont="1" applyFill="1" applyBorder="1" applyAlignment="1">
      <alignment horizontal="center" vertical="center"/>
    </xf>
    <xf numFmtId="0" fontId="4" fillId="16" borderId="16" xfId="0" applyFont="1" applyFill="1" applyBorder="1" applyAlignment="1">
      <alignment horizontal="center" vertical="center"/>
    </xf>
    <xf numFmtId="0" fontId="0" fillId="16" borderId="0" xfId="0" applyFill="1" applyBorder="1" applyAlignment="1">
      <alignment horizontal="center" vertical="center"/>
    </xf>
    <xf numFmtId="0" fontId="0" fillId="16" borderId="34" xfId="0" applyFill="1" applyBorder="1" applyAlignment="1">
      <alignment horizontal="center" vertical="center"/>
    </xf>
    <xf numFmtId="1" fontId="15" fillId="16" borderId="0" xfId="0" applyNumberFormat="1" applyFont="1" applyFill="1" applyAlignment="1">
      <alignment horizontal="center"/>
    </xf>
    <xf numFmtId="0" fontId="19" fillId="0" borderId="48" xfId="0" applyFont="1" applyFill="1" applyBorder="1" applyAlignment="1">
      <alignment horizontal="center"/>
    </xf>
    <xf numFmtId="0" fontId="19" fillId="0" borderId="49" xfId="0" applyFont="1" applyFill="1" applyBorder="1" applyAlignment="1">
      <alignment horizontal="center"/>
    </xf>
    <xf numFmtId="0" fontId="19" fillId="0" borderId="50" xfId="0" applyFont="1" applyFill="1" applyBorder="1" applyAlignment="1">
      <alignment horizontal="center"/>
    </xf>
    <xf numFmtId="2" fontId="0" fillId="0" borderId="44" xfId="0" applyNumberFormat="1" applyFill="1" applyBorder="1" applyAlignment="1"/>
    <xf numFmtId="1" fontId="0" fillId="0" borderId="0" xfId="0" applyNumberFormat="1" applyFill="1" applyBorder="1" applyAlignment="1"/>
    <xf numFmtId="0" fontId="0" fillId="0" borderId="0" xfId="0" applyNumberFormat="1" applyBorder="1"/>
    <xf numFmtId="0" fontId="0" fillId="0" borderId="9" xfId="0" applyNumberFormat="1" applyBorder="1"/>
    <xf numFmtId="9" fontId="0" fillId="0" borderId="8" xfId="2" applyFont="1" applyFill="1" applyBorder="1" applyAlignment="1"/>
    <xf numFmtId="9" fontId="0" fillId="0" borderId="0" xfId="2" applyFont="1" applyBorder="1"/>
    <xf numFmtId="9" fontId="0" fillId="0" borderId="9" xfId="2" applyFont="1" applyBorder="1"/>
    <xf numFmtId="0" fontId="0" fillId="0" borderId="0" xfId="0" applyFill="1" applyBorder="1" applyAlignment="1"/>
    <xf numFmtId="0" fontId="0" fillId="0" borderId="51" xfId="0" applyFill="1" applyBorder="1" applyAlignment="1"/>
    <xf numFmtId="0" fontId="0" fillId="0" borderId="51" xfId="0" applyNumberFormat="1" applyBorder="1"/>
    <xf numFmtId="0" fontId="0" fillId="0" borderId="52" xfId="0" applyNumberFormat="1" applyBorder="1"/>
    <xf numFmtId="9" fontId="0" fillId="0" borderId="10" xfId="2" applyFont="1" applyFill="1" applyBorder="1" applyAlignment="1"/>
    <xf numFmtId="9" fontId="0" fillId="0" borderId="11" xfId="2" applyFont="1" applyBorder="1"/>
    <xf numFmtId="9" fontId="0" fillId="0" borderId="12" xfId="2" applyFont="1" applyBorder="1"/>
    <xf numFmtId="0" fontId="5" fillId="0" borderId="53" xfId="0" applyFont="1" applyFill="1" applyBorder="1" applyAlignment="1">
      <alignment horizontal="right"/>
    </xf>
    <xf numFmtId="0" fontId="5" fillId="0" borderId="11" xfId="0" applyFont="1" applyFill="1" applyBorder="1" applyAlignment="1">
      <alignment horizontal="right"/>
    </xf>
    <xf numFmtId="0" fontId="5" fillId="0" borderId="12" xfId="0" applyFont="1" applyFill="1" applyBorder="1" applyAlignment="1">
      <alignment horizontal="right"/>
    </xf>
    <xf numFmtId="0" fontId="5" fillId="0" borderId="6" xfId="0" applyFont="1" applyFill="1" applyBorder="1" applyAlignment="1">
      <alignment horizontal="center"/>
    </xf>
    <xf numFmtId="1" fontId="0" fillId="0" borderId="0" xfId="0" applyNumberFormat="1" applyAlignment="1">
      <alignment horizontal="center"/>
    </xf>
    <xf numFmtId="0" fontId="0" fillId="0" borderId="0" xfId="0" applyNumberFormat="1" applyAlignment="1">
      <alignment horizontal="center"/>
    </xf>
    <xf numFmtId="9" fontId="0" fillId="0" borderId="0" xfId="2" applyFont="1" applyFill="1" applyBorder="1" applyAlignment="1"/>
    <xf numFmtId="9" fontId="0" fillId="0" borderId="11" xfId="2" applyFont="1" applyFill="1" applyBorder="1" applyAlignment="1"/>
    <xf numFmtId="1" fontId="5" fillId="0" borderId="11" xfId="0" applyNumberFormat="1" applyFont="1" applyFill="1" applyBorder="1" applyAlignment="1">
      <alignment horizontal="right"/>
    </xf>
    <xf numFmtId="0" fontId="19" fillId="0" borderId="49" xfId="0" applyFont="1" applyFill="1" applyBorder="1" applyAlignment="1">
      <alignment horizontal="right"/>
    </xf>
    <xf numFmtId="0" fontId="19" fillId="0" borderId="50" xfId="0" applyFont="1" applyFill="1" applyBorder="1" applyAlignment="1">
      <alignment horizontal="right"/>
    </xf>
    <xf numFmtId="0" fontId="20" fillId="0" borderId="0" xfId="0" applyFont="1"/>
    <xf numFmtId="0" fontId="6" fillId="9" borderId="12" xfId="13" applyBorder="1"/>
    <xf numFmtId="0" fontId="6" fillId="9" borderId="58" xfId="13" applyBorder="1"/>
    <xf numFmtId="0" fontId="0" fillId="12" borderId="36" xfId="0" applyFill="1" applyBorder="1"/>
    <xf numFmtId="0" fontId="0" fillId="12" borderId="37" xfId="0" applyFill="1" applyBorder="1"/>
    <xf numFmtId="0" fontId="0" fillId="12" borderId="21" xfId="0" applyFill="1" applyBorder="1"/>
    <xf numFmtId="0" fontId="0" fillId="12" borderId="38" xfId="0" applyFill="1" applyBorder="1"/>
    <xf numFmtId="0" fontId="0" fillId="12" borderId="0" xfId="0" applyFill="1" applyBorder="1"/>
    <xf numFmtId="0" fontId="0" fillId="12" borderId="22" xfId="0" applyFill="1" applyBorder="1"/>
    <xf numFmtId="0" fontId="22" fillId="9" borderId="57" xfId="13" applyFont="1" applyBorder="1" applyAlignment="1">
      <alignment horizontal="right" vertical="center"/>
    </xf>
    <xf numFmtId="0" fontId="22" fillId="9" borderId="8" xfId="13" applyFont="1" applyBorder="1" applyAlignment="1">
      <alignment horizontal="right" vertical="center"/>
    </xf>
    <xf numFmtId="0" fontId="22" fillId="9" borderId="10" xfId="13" applyFont="1" applyBorder="1" applyAlignment="1">
      <alignment horizontal="right" vertical="center"/>
    </xf>
    <xf numFmtId="0" fontId="14" fillId="6" borderId="16" xfId="10" applyFont="1" applyBorder="1" applyAlignment="1">
      <alignment horizontal="left"/>
    </xf>
    <xf numFmtId="0" fontId="14" fillId="6" borderId="16" xfId="10" applyFont="1" applyBorder="1" applyAlignment="1">
      <alignment horizontal="center" vertical="center"/>
    </xf>
    <xf numFmtId="0" fontId="19" fillId="0" borderId="63" xfId="0" applyFont="1" applyFill="1" applyBorder="1" applyAlignment="1">
      <alignment horizontal="center"/>
    </xf>
    <xf numFmtId="9" fontId="0" fillId="0" borderId="9" xfId="2" applyFont="1" applyFill="1" applyBorder="1" applyAlignment="1"/>
    <xf numFmtId="9" fontId="0" fillId="0" borderId="12" xfId="2" applyFont="1" applyFill="1" applyBorder="1" applyAlignment="1"/>
    <xf numFmtId="1" fontId="5" fillId="0" borderId="6" xfId="0" applyNumberFormat="1" applyFont="1" applyFill="1" applyBorder="1" applyAlignment="1">
      <alignment horizontal="center"/>
    </xf>
    <xf numFmtId="0" fontId="11" fillId="4" borderId="41" xfId="7" applyBorder="1" applyAlignment="1">
      <alignment vertical="center" textRotation="90"/>
    </xf>
    <xf numFmtId="0" fontId="6" fillId="9" borderId="36" xfId="13" applyBorder="1"/>
    <xf numFmtId="0" fontId="6" fillId="9" borderId="38" xfId="13" applyBorder="1"/>
    <xf numFmtId="0" fontId="6" fillId="9" borderId="33" xfId="13" applyBorder="1"/>
    <xf numFmtId="0" fontId="6" fillId="9" borderId="39" xfId="13" applyBorder="1"/>
    <xf numFmtId="0" fontId="6" fillId="9" borderId="40" xfId="13" applyBorder="1"/>
    <xf numFmtId="0" fontId="6" fillId="9" borderId="30" xfId="13" applyBorder="1"/>
    <xf numFmtId="0" fontId="6" fillId="9" borderId="21" xfId="13" applyBorder="1"/>
    <xf numFmtId="0" fontId="6" fillId="9" borderId="22" xfId="13" applyBorder="1"/>
    <xf numFmtId="0" fontId="0" fillId="17" borderId="64" xfId="0" applyFill="1" applyBorder="1"/>
    <xf numFmtId="0" fontId="0" fillId="18" borderId="65" xfId="0" applyFill="1" applyBorder="1"/>
    <xf numFmtId="0" fontId="0" fillId="19" borderId="65" xfId="0" applyFill="1" applyBorder="1"/>
    <xf numFmtId="0" fontId="0" fillId="20" borderId="65" xfId="0" applyFill="1" applyBorder="1"/>
    <xf numFmtId="0" fontId="0" fillId="21" borderId="65" xfId="0" applyFill="1" applyBorder="1"/>
    <xf numFmtId="0" fontId="0" fillId="22" borderId="65" xfId="0" applyFill="1" applyBorder="1"/>
    <xf numFmtId="0" fontId="0" fillId="23" borderId="65" xfId="0" applyFill="1" applyBorder="1"/>
    <xf numFmtId="0" fontId="0" fillId="24" borderId="65" xfId="0" applyFill="1" applyBorder="1"/>
    <xf numFmtId="0" fontId="0" fillId="25" borderId="65" xfId="0" applyFill="1" applyBorder="1"/>
    <xf numFmtId="0" fontId="0" fillId="26" borderId="66" xfId="0" applyFill="1" applyBorder="1"/>
    <xf numFmtId="0" fontId="0" fillId="17" borderId="67" xfId="0" applyFill="1" applyBorder="1"/>
    <xf numFmtId="0" fontId="0" fillId="18" borderId="42" xfId="0" applyFill="1" applyBorder="1"/>
    <xf numFmtId="0" fontId="0" fillId="19" borderId="42" xfId="0" applyFill="1" applyBorder="1"/>
    <xf numFmtId="0" fontId="0" fillId="20" borderId="42" xfId="0" applyFill="1" applyBorder="1"/>
    <xf numFmtId="0" fontId="0" fillId="21" borderId="42" xfId="0" applyFill="1" applyBorder="1"/>
    <xf numFmtId="0" fontId="0" fillId="22" borderId="42" xfId="0" applyFill="1" applyBorder="1"/>
    <xf numFmtId="0" fontId="0" fillId="23" borderId="42" xfId="0" applyFill="1" applyBorder="1"/>
    <xf numFmtId="0" fontId="0" fillId="24" borderId="42" xfId="0" applyFill="1" applyBorder="1"/>
    <xf numFmtId="0" fontId="0" fillId="25" borderId="42" xfId="0" applyFill="1" applyBorder="1"/>
    <xf numFmtId="0" fontId="0" fillId="26" borderId="68" xfId="0" applyFill="1" applyBorder="1"/>
    <xf numFmtId="0" fontId="0" fillId="17" borderId="69" xfId="0" applyFill="1" applyBorder="1"/>
    <xf numFmtId="0" fontId="0" fillId="18" borderId="70" xfId="0" applyFill="1" applyBorder="1"/>
    <xf numFmtId="0" fontId="0" fillId="19" borderId="70" xfId="0" applyFill="1" applyBorder="1"/>
    <xf numFmtId="0" fontId="0" fillId="20" borderId="70" xfId="0" applyFill="1" applyBorder="1"/>
    <xf numFmtId="0" fontId="0" fillId="21" borderId="70" xfId="0" applyFill="1" applyBorder="1"/>
    <xf numFmtId="0" fontId="0" fillId="22" borderId="70" xfId="0" applyFill="1" applyBorder="1"/>
    <xf numFmtId="0" fontId="0" fillId="23" borderId="70" xfId="0" applyFill="1" applyBorder="1"/>
    <xf numFmtId="0" fontId="0" fillId="24" borderId="70" xfId="0" applyFill="1" applyBorder="1"/>
    <xf numFmtId="0" fontId="0" fillId="25" borderId="70" xfId="0" applyFill="1" applyBorder="1"/>
    <xf numFmtId="0" fontId="0" fillId="26" borderId="71" xfId="0" applyFill="1" applyBorder="1"/>
    <xf numFmtId="0" fontId="6" fillId="9" borderId="37" xfId="13" applyBorder="1"/>
    <xf numFmtId="1" fontId="15" fillId="0" borderId="72" xfId="0" applyNumberFormat="1" applyFont="1" applyBorder="1" applyAlignment="1">
      <alignment horizontal="center"/>
    </xf>
    <xf numFmtId="0" fontId="1" fillId="0" borderId="1" xfId="1"/>
    <xf numFmtId="0" fontId="17" fillId="7" borderId="35" xfId="11" applyFont="1" applyBorder="1" applyAlignment="1">
      <alignment horizontal="center" vertical="center"/>
    </xf>
    <xf numFmtId="0" fontId="25" fillId="27" borderId="73" xfId="0" applyFont="1" applyFill="1" applyBorder="1"/>
    <xf numFmtId="0" fontId="25" fillId="27" borderId="74" xfId="0" applyFont="1" applyFill="1" applyBorder="1"/>
    <xf numFmtId="0" fontId="25" fillId="27" borderId="75" xfId="0" applyFont="1" applyFill="1" applyBorder="1"/>
    <xf numFmtId="0" fontId="0" fillId="28" borderId="73" xfId="0" applyFont="1" applyFill="1" applyBorder="1"/>
    <xf numFmtId="0" fontId="0" fillId="28" borderId="74" xfId="0" applyFont="1" applyFill="1" applyBorder="1"/>
    <xf numFmtId="0" fontId="0" fillId="28" borderId="75" xfId="0" applyFont="1" applyFill="1" applyBorder="1"/>
    <xf numFmtId="0" fontId="0" fillId="0" borderId="73" xfId="0" applyFont="1" applyBorder="1"/>
    <xf numFmtId="0" fontId="0" fillId="0" borderId="74" xfId="0" applyFont="1" applyBorder="1"/>
    <xf numFmtId="0" fontId="0" fillId="0" borderId="75" xfId="0" applyFont="1" applyBorder="1"/>
    <xf numFmtId="0" fontId="0" fillId="0" borderId="0" xfId="0" applyAlignment="1">
      <alignment vertical="top"/>
    </xf>
    <xf numFmtId="0" fontId="0" fillId="12" borderId="36" xfId="0" quotePrefix="1" applyFill="1" applyBorder="1" applyAlignment="1">
      <alignment vertical="center"/>
    </xf>
    <xf numFmtId="0" fontId="0" fillId="12" borderId="37" xfId="0" applyFont="1" applyFill="1" applyBorder="1" applyAlignment="1">
      <alignment horizontal="left" vertical="center"/>
    </xf>
    <xf numFmtId="0" fontId="0" fillId="12" borderId="21" xfId="0" quotePrefix="1" applyFill="1" applyBorder="1" applyAlignment="1">
      <alignment vertical="center"/>
    </xf>
    <xf numFmtId="0" fontId="5" fillId="12" borderId="37" xfId="0" applyFont="1" applyFill="1" applyBorder="1" applyAlignment="1">
      <alignment horizontal="left" vertical="center"/>
    </xf>
    <xf numFmtId="2" fontId="0" fillId="0" borderId="0" xfId="0" applyNumberFormat="1" applyBorder="1"/>
    <xf numFmtId="2" fontId="0" fillId="0" borderId="74" xfId="0" applyNumberFormat="1" applyBorder="1"/>
    <xf numFmtId="0" fontId="0" fillId="14" borderId="56" xfId="0" applyFill="1" applyBorder="1" applyAlignment="1">
      <alignment horizontal="center"/>
    </xf>
    <xf numFmtId="0" fontId="0" fillId="14" borderId="0" xfId="0" applyFill="1" applyBorder="1" applyAlignment="1">
      <alignment horizontal="center"/>
    </xf>
    <xf numFmtId="0" fontId="0" fillId="14" borderId="51" xfId="0" applyFill="1" applyBorder="1" applyAlignment="1">
      <alignment horizontal="center"/>
    </xf>
    <xf numFmtId="0" fontId="0" fillId="14" borderId="22" xfId="0" applyFill="1" applyBorder="1" applyAlignment="1">
      <alignment horizontal="center"/>
    </xf>
    <xf numFmtId="0" fontId="5" fillId="12" borderId="36" xfId="0" quotePrefix="1" applyFont="1" applyFill="1" applyBorder="1" applyAlignment="1">
      <alignment vertical="top"/>
    </xf>
    <xf numFmtId="0" fontId="0" fillId="12" borderId="76" xfId="0" applyFill="1" applyBorder="1"/>
    <xf numFmtId="0" fontId="5" fillId="12" borderId="38" xfId="0" quotePrefix="1" applyFont="1" applyFill="1" applyBorder="1" applyAlignment="1">
      <alignment vertical="top"/>
    </xf>
    <xf numFmtId="0" fontId="5" fillId="12" borderId="0" xfId="0" applyFont="1" applyFill="1" applyBorder="1" applyAlignment="1">
      <alignment horizontal="left" vertical="top"/>
    </xf>
    <xf numFmtId="0" fontId="0" fillId="12" borderId="22" xfId="0" quotePrefix="1" applyFill="1" applyBorder="1" applyAlignment="1">
      <alignment vertical="top"/>
    </xf>
    <xf numFmtId="0" fontId="5" fillId="12" borderId="36" xfId="0" quotePrefix="1" applyFont="1" applyFill="1" applyBorder="1" applyAlignment="1">
      <alignment horizontal="left" vertical="center"/>
    </xf>
    <xf numFmtId="0" fontId="0" fillId="12" borderId="0" xfId="0" quotePrefix="1" applyFill="1" applyBorder="1" applyAlignment="1">
      <alignment vertical="top"/>
    </xf>
    <xf numFmtId="0" fontId="0" fillId="13" borderId="30" xfId="0" applyFill="1" applyBorder="1"/>
    <xf numFmtId="0" fontId="0" fillId="14" borderId="37" xfId="0" applyFill="1" applyBorder="1" applyAlignment="1"/>
    <xf numFmtId="0" fontId="0" fillId="14" borderId="21" xfId="0" applyFill="1" applyBorder="1" applyAlignment="1"/>
    <xf numFmtId="0" fontId="0" fillId="14" borderId="22" xfId="0" applyFill="1" applyBorder="1" applyAlignment="1"/>
    <xf numFmtId="0" fontId="0" fillId="14" borderId="38" xfId="0" applyFill="1" applyBorder="1" applyAlignment="1"/>
    <xf numFmtId="0" fontId="0" fillId="14" borderId="56" xfId="0" applyFill="1" applyBorder="1" applyAlignment="1"/>
    <xf numFmtId="0" fontId="0" fillId="14" borderId="33" xfId="0" applyFill="1" applyBorder="1" applyAlignment="1"/>
    <xf numFmtId="0" fontId="0" fillId="14" borderId="39" xfId="0" applyFill="1" applyBorder="1" applyAlignment="1"/>
    <xf numFmtId="0" fontId="0" fillId="14" borderId="40" xfId="0" applyFill="1" applyBorder="1" applyAlignment="1"/>
    <xf numFmtId="0" fontId="0" fillId="14" borderId="36" xfId="0" applyFill="1" applyBorder="1" applyAlignment="1"/>
    <xf numFmtId="0" fontId="0" fillId="12" borderId="51" xfId="0" applyFill="1" applyBorder="1" applyAlignment="1">
      <alignment horizontal="left" vertical="top"/>
    </xf>
    <xf numFmtId="0" fontId="0" fillId="12" borderId="56" xfId="0" applyFill="1" applyBorder="1"/>
    <xf numFmtId="0" fontId="26" fillId="29" borderId="0" xfId="14" applyAlignment="1">
      <alignment vertical="center"/>
    </xf>
    <xf numFmtId="1" fontId="26" fillId="29" borderId="43" xfId="14" applyNumberFormat="1" applyBorder="1" applyAlignment="1">
      <alignment horizontal="center" vertical="center"/>
    </xf>
    <xf numFmtId="1" fontId="26" fillId="29" borderId="0" xfId="14" applyNumberFormat="1" applyAlignment="1">
      <alignment horizontal="center" vertical="center"/>
    </xf>
    <xf numFmtId="0" fontId="26" fillId="29" borderId="0" xfId="14"/>
    <xf numFmtId="1" fontId="26" fillId="29" borderId="0" xfId="14" applyNumberFormat="1" applyAlignment="1">
      <alignment horizontal="center"/>
    </xf>
    <xf numFmtId="1" fontId="26" fillId="29" borderId="55" xfId="14" applyNumberFormat="1" applyBorder="1" applyAlignment="1">
      <alignment horizontal="center" vertical="center"/>
    </xf>
    <xf numFmtId="1" fontId="26" fillId="29" borderId="43" xfId="14" applyNumberFormat="1" applyBorder="1" applyAlignment="1">
      <alignment horizontal="center"/>
    </xf>
    <xf numFmtId="1" fontId="26" fillId="29" borderId="54" xfId="14" applyNumberFormat="1" applyBorder="1" applyAlignment="1">
      <alignment horizontal="center"/>
    </xf>
    <xf numFmtId="0" fontId="0" fillId="6" borderId="0" xfId="10" applyFont="1" applyBorder="1"/>
    <xf numFmtId="0" fontId="0" fillId="7" borderId="0" xfId="11" applyFont="1" applyBorder="1"/>
    <xf numFmtId="0" fontId="16" fillId="9" borderId="29" xfId="13" applyFont="1" applyBorder="1" applyAlignment="1">
      <alignment horizontal="center" vertical="center"/>
    </xf>
    <xf numFmtId="0" fontId="16" fillId="9" borderId="31" xfId="13" applyFont="1" applyBorder="1" applyAlignment="1">
      <alignment horizontal="center" vertical="center"/>
    </xf>
    <xf numFmtId="0" fontId="17" fillId="9" borderId="29" xfId="13" applyFont="1" applyBorder="1" applyAlignment="1">
      <alignment horizontal="center" vertical="center"/>
    </xf>
    <xf numFmtId="0" fontId="17" fillId="9" borderId="31" xfId="13" applyFont="1" applyBorder="1" applyAlignment="1">
      <alignment horizontal="center" vertical="center"/>
    </xf>
    <xf numFmtId="0" fontId="14" fillId="9" borderId="15" xfId="13" applyFont="1" applyBorder="1" applyAlignment="1">
      <alignment horizontal="center"/>
    </xf>
    <xf numFmtId="0" fontId="14" fillId="9" borderId="14" xfId="13" applyFont="1" applyBorder="1" applyAlignment="1">
      <alignment horizontal="center"/>
    </xf>
    <xf numFmtId="0" fontId="14" fillId="6" borderId="59" xfId="10" applyFont="1" applyBorder="1" applyAlignment="1">
      <alignment horizontal="center" vertical="center"/>
    </xf>
    <xf numFmtId="0" fontId="14" fillId="6" borderId="60" xfId="10" applyFont="1" applyBorder="1" applyAlignment="1">
      <alignment horizontal="center" vertical="center"/>
    </xf>
    <xf numFmtId="1" fontId="15" fillId="0" borderId="61" xfId="0" applyNumberFormat="1" applyFont="1" applyBorder="1" applyAlignment="1">
      <alignment horizontal="center"/>
    </xf>
    <xf numFmtId="1" fontId="15" fillId="0" borderId="62" xfId="0" applyNumberFormat="1" applyFont="1" applyBorder="1" applyAlignment="1">
      <alignment horizontal="center"/>
    </xf>
    <xf numFmtId="0" fontId="11" fillId="4" borderId="29" xfId="7" applyBorder="1" applyAlignment="1">
      <alignment horizontal="center"/>
    </xf>
    <xf numFmtId="0" fontId="11" fillId="4" borderId="30" xfId="7" applyBorder="1" applyAlignment="1">
      <alignment horizontal="center"/>
    </xf>
    <xf numFmtId="0" fontId="11" fillId="4" borderId="31" xfId="7" applyBorder="1" applyAlignment="1">
      <alignment horizontal="center"/>
    </xf>
    <xf numFmtId="0" fontId="13" fillId="7" borderId="29" xfId="11" applyFont="1" applyBorder="1" applyAlignment="1">
      <alignment horizontal="center" vertical="center"/>
    </xf>
    <xf numFmtId="0" fontId="13" fillId="7" borderId="30" xfId="11" applyFont="1" applyBorder="1" applyAlignment="1">
      <alignment horizontal="center" vertical="center"/>
    </xf>
    <xf numFmtId="0" fontId="13" fillId="7" borderId="31" xfId="11" applyFont="1" applyBorder="1" applyAlignment="1">
      <alignment horizontal="center" vertical="center"/>
    </xf>
    <xf numFmtId="0" fontId="11" fillId="4" borderId="35" xfId="7" applyBorder="1" applyAlignment="1">
      <alignment horizontal="center" vertical="center" textRotation="90"/>
    </xf>
    <xf numFmtId="0" fontId="11" fillId="4" borderId="41" xfId="7" applyBorder="1" applyAlignment="1">
      <alignment horizontal="center" vertical="center" textRotation="90"/>
    </xf>
    <xf numFmtId="0" fontId="11" fillId="4" borderId="18" xfId="7" applyBorder="1" applyAlignment="1">
      <alignment horizontal="center" vertical="center" textRotation="90"/>
    </xf>
    <xf numFmtId="1" fontId="26" fillId="29" borderId="54" xfId="14" applyNumberFormat="1" applyBorder="1" applyAlignment="1">
      <alignment horizontal="center" vertical="center"/>
    </xf>
    <xf numFmtId="1" fontId="26" fillId="29" borderId="55" xfId="14" applyNumberFormat="1" applyBorder="1" applyAlignment="1">
      <alignment horizontal="center" vertical="center"/>
    </xf>
    <xf numFmtId="1" fontId="26" fillId="29" borderId="22" xfId="14" applyNumberFormat="1" applyBorder="1" applyAlignment="1">
      <alignment horizontal="center" vertical="center"/>
    </xf>
    <xf numFmtId="0" fontId="0" fillId="14" borderId="22" xfId="0" applyFill="1" applyBorder="1" applyAlignment="1">
      <alignment horizontal="center"/>
    </xf>
    <xf numFmtId="1" fontId="26" fillId="29" borderId="38" xfId="14" applyNumberFormat="1" applyBorder="1" applyAlignment="1">
      <alignment horizontal="center" vertical="center"/>
    </xf>
    <xf numFmtId="0" fontId="0" fillId="12" borderId="0" xfId="0" applyFill="1" applyBorder="1" applyAlignment="1">
      <alignment horizontal="left" vertical="center"/>
    </xf>
    <xf numFmtId="0" fontId="0" fillId="14" borderId="38" xfId="0" applyFill="1" applyBorder="1" applyAlignment="1">
      <alignment horizontal="center"/>
    </xf>
    <xf numFmtId="0" fontId="0" fillId="14" borderId="56" xfId="0" applyFill="1" applyBorder="1" applyAlignment="1">
      <alignment horizontal="center"/>
    </xf>
    <xf numFmtId="0" fontId="0" fillId="14" borderId="0" xfId="0" applyFill="1" applyBorder="1" applyAlignment="1">
      <alignment horizontal="center"/>
    </xf>
    <xf numFmtId="1" fontId="15" fillId="0" borderId="54" xfId="0" applyNumberFormat="1" applyFont="1" applyBorder="1" applyAlignment="1">
      <alignment horizontal="center"/>
    </xf>
    <xf numFmtId="1" fontId="15" fillId="0" borderId="55" xfId="0" applyNumberFormat="1" applyFont="1" applyBorder="1" applyAlignment="1">
      <alignment horizontal="center"/>
    </xf>
    <xf numFmtId="1" fontId="15" fillId="0" borderId="39" xfId="0" applyNumberFormat="1" applyFont="1" applyBorder="1" applyAlignment="1">
      <alignment horizontal="center"/>
    </xf>
    <xf numFmtId="1" fontId="15" fillId="0" borderId="38" xfId="0" applyNumberFormat="1" applyFont="1" applyBorder="1" applyAlignment="1">
      <alignment horizontal="center" vertical="center"/>
    </xf>
    <xf numFmtId="0" fontId="6" fillId="12" borderId="35" xfId="10" applyFill="1" applyBorder="1" applyAlignment="1">
      <alignment horizontal="left" vertical="center"/>
    </xf>
    <xf numFmtId="0" fontId="6" fillId="12" borderId="41" xfId="10" applyFill="1" applyBorder="1" applyAlignment="1">
      <alignment horizontal="left" vertical="center"/>
    </xf>
    <xf numFmtId="0" fontId="6" fillId="12" borderId="41" xfId="10" applyFill="1" applyBorder="1" applyAlignment="1">
      <alignment horizontal="center" vertical="center"/>
    </xf>
    <xf numFmtId="0" fontId="6" fillId="12" borderId="18" xfId="10" applyFill="1" applyBorder="1" applyAlignment="1">
      <alignment horizontal="left" vertical="center"/>
    </xf>
    <xf numFmtId="0" fontId="8" fillId="0" borderId="13" xfId="4" applyBorder="1" applyAlignment="1">
      <alignment horizontal="center"/>
    </xf>
    <xf numFmtId="0" fontId="8" fillId="0" borderId="15" xfId="4" applyBorder="1" applyAlignment="1">
      <alignment horizontal="center"/>
    </xf>
    <xf numFmtId="0" fontId="8" fillId="0" borderId="14" xfId="4" applyBorder="1" applyAlignment="1">
      <alignment horizontal="center"/>
    </xf>
    <xf numFmtId="0" fontId="3" fillId="0" borderId="0" xfId="1" applyFont="1" applyBorder="1" applyAlignment="1">
      <alignment horizontal="center"/>
    </xf>
    <xf numFmtId="0" fontId="18" fillId="0" borderId="11" xfId="0" applyFont="1" applyFill="1" applyBorder="1" applyAlignment="1">
      <alignment horizontal="center"/>
    </xf>
    <xf numFmtId="0" fontId="18" fillId="0" borderId="0" xfId="0" applyFont="1" applyFill="1" applyBorder="1" applyAlignment="1">
      <alignment horizontal="center"/>
    </xf>
    <xf numFmtId="0" fontId="5" fillId="0" borderId="0" xfId="0" applyFont="1" applyAlignment="1">
      <alignment horizontal="center"/>
    </xf>
    <xf numFmtId="0" fontId="7" fillId="0" borderId="2" xfId="3" applyAlignment="1">
      <alignment horizontal="center"/>
    </xf>
    <xf numFmtId="0" fontId="0" fillId="0" borderId="0" xfId="0" applyAlignment="1">
      <alignment horizontal="center"/>
    </xf>
  </cellXfs>
  <cellStyles count="15">
    <cellStyle name="20% - Accent2" xfId="9" builtinId="34"/>
    <cellStyle name="20% - Accent3" xfId="10" builtinId="38"/>
    <cellStyle name="20% - Accent4" xfId="11" builtinId="42"/>
    <cellStyle name="20% - Accent5" xfId="12" builtinId="46"/>
    <cellStyle name="20% - Accent6" xfId="13" builtinId="50"/>
    <cellStyle name="Bad" xfId="14" builtinId="27"/>
    <cellStyle name="Calculation" xfId="7" builtinId="22"/>
    <cellStyle name="Explanatory Text" xfId="8" builtinId="53"/>
    <cellStyle name="Good" xfId="5" builtinId="26"/>
    <cellStyle name="Heading 1" xfId="1" builtinId="16"/>
    <cellStyle name="Heading 2" xfId="3" builtinId="17"/>
    <cellStyle name="Heading 3" xfId="4" builtinId="18"/>
    <cellStyle name="Neutral" xfId="6" builtinId="28"/>
    <cellStyle name="Normal" xfId="0" builtinId="0"/>
    <cellStyle name="Percent" xfId="2" builtinId="5"/>
  </cellStyles>
  <dxfs count="10">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numFmt numFmtId="1" formatCode="0"/>
    </dxf>
    <dxf>
      <alignment horizontal="center" readingOrder="0"/>
    </dxf>
    <dxf>
      <numFmt numFmtId="2" formatCode="0.00"/>
    </dxf>
    <dxf>
      <numFmt numFmtId="165" formatCode="0.0"/>
    </dxf>
  </dxfs>
  <tableStyles count="0" defaultTableStyle="TableStyleMedium2" defaultPivotStyle="PivotStyleLight16"/>
  <colors>
    <mruColors>
      <color rgb="FF3939FF"/>
      <color rgb="FF1C1CFF"/>
      <color rgb="FFFFFFFF"/>
      <color rgb="FFE3E3FF"/>
      <color rgb="FFC6C6FF"/>
      <color rgb="FFAAAAFF"/>
      <color rgb="FF8E8EFF"/>
      <color rgb="FF7171FF"/>
      <color rgb="FF5555FF"/>
      <color rgb="FF0000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6"/>
          <c:order val="0"/>
          <c:tx>
            <c:strRef>
              <c:f>'Combined Structures Query'!$N$12</c:f>
              <c:strCache>
                <c:ptCount val="1"/>
                <c:pt idx="0">
                  <c:v>Label</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Query'!$N$13:$N$22</c:f>
              <c:numCache>
                <c:formatCode>0%</c:formatCode>
                <c:ptCount val="10"/>
                <c:pt idx="0">
                  <c:v>0</c:v>
                </c:pt>
                <c:pt idx="1">
                  <c:v>7.0652173913043473E-2</c:v>
                </c:pt>
                <c:pt idx="2">
                  <c:v>0.10326086956521739</c:v>
                </c:pt>
                <c:pt idx="3">
                  <c:v>0.17391304347826086</c:v>
                </c:pt>
                <c:pt idx="4">
                  <c:v>0.18478260869565216</c:v>
                </c:pt>
                <c:pt idx="5">
                  <c:v>0.10869565217391304</c:v>
                </c:pt>
                <c:pt idx="6">
                  <c:v>9.2391304347826081E-2</c:v>
                </c:pt>
                <c:pt idx="7">
                  <c:v>5.434782608695652E-2</c:v>
                </c:pt>
                <c:pt idx="8">
                  <c:v>5.9782608695652176E-2</c:v>
                </c:pt>
                <c:pt idx="9">
                  <c:v>0.15217391304347827</c:v>
                </c:pt>
              </c:numCache>
            </c:numRef>
          </c:val>
          <c:extLst xmlns:c16r2="http://schemas.microsoft.com/office/drawing/2015/06/chart">
            <c:ext xmlns:c16="http://schemas.microsoft.com/office/drawing/2014/chart" uri="{C3380CC4-5D6E-409C-BE32-E72D297353CC}">
              <c16:uniqueId val="{00000000-1176-E24D-BA90-214D5323BBD0}"/>
            </c:ext>
          </c:extLst>
        </c:ser>
        <c:ser>
          <c:idx val="7"/>
          <c:order val="1"/>
          <c:tx>
            <c:strRef>
              <c:f>'Combined Structures Query'!$O$12</c:f>
              <c:strCache>
                <c:ptCount val="1"/>
                <c:pt idx="0">
                  <c:v>ID</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Query'!$O$13:$O$22</c:f>
              <c:numCache>
                <c:formatCode>0%</c:formatCode>
                <c:ptCount val="10"/>
                <c:pt idx="0">
                  <c:v>2.2267206477732792E-2</c:v>
                </c:pt>
                <c:pt idx="1">
                  <c:v>0.13157894736842105</c:v>
                </c:pt>
                <c:pt idx="2">
                  <c:v>0.31781376518218624</c:v>
                </c:pt>
                <c:pt idx="3">
                  <c:v>0.25101214574898784</c:v>
                </c:pt>
                <c:pt idx="4">
                  <c:v>0.16801619433198381</c:v>
                </c:pt>
                <c:pt idx="5">
                  <c:v>0.10931174089068826</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1176-E24D-BA90-214D5323BBD0}"/>
            </c:ext>
          </c:extLst>
        </c:ser>
        <c:ser>
          <c:idx val="8"/>
          <c:order val="2"/>
          <c:tx>
            <c:strRef>
              <c:f>'Combined Structures Query'!$P$12</c:f>
              <c:strCache>
                <c:ptCount val="1"/>
                <c:pt idx="0">
                  <c:v>Name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Query'!$P$13:$P$22</c:f>
              <c:numCache>
                <c:formatCode>0%</c:formatCode>
                <c:ptCount val="10"/>
                <c:pt idx="0">
                  <c:v>1.6666666666666666E-2</c:v>
                </c:pt>
                <c:pt idx="1">
                  <c:v>4.3749999999999997E-2</c:v>
                </c:pt>
                <c:pt idx="2">
                  <c:v>0.11458333333333333</c:v>
                </c:pt>
                <c:pt idx="3">
                  <c:v>0.13333333333333333</c:v>
                </c:pt>
                <c:pt idx="4">
                  <c:v>0.13125000000000001</c:v>
                </c:pt>
                <c:pt idx="5">
                  <c:v>0.12291666666666666</c:v>
                </c:pt>
                <c:pt idx="6">
                  <c:v>9.7916666666666666E-2</c:v>
                </c:pt>
                <c:pt idx="7">
                  <c:v>7.9166666666666663E-2</c:v>
                </c:pt>
                <c:pt idx="8">
                  <c:v>6.8750000000000006E-2</c:v>
                </c:pt>
                <c:pt idx="9">
                  <c:v>0.19166666666666668</c:v>
                </c:pt>
              </c:numCache>
            </c:numRef>
          </c:val>
          <c:extLst xmlns:c16r2="http://schemas.microsoft.com/office/drawing/2015/06/chart">
            <c:ext xmlns:c16="http://schemas.microsoft.com/office/drawing/2014/chart" uri="{C3380CC4-5D6E-409C-BE32-E72D297353CC}">
              <c16:uniqueId val="{00000002-1176-E24D-BA90-214D5323BBD0}"/>
            </c:ext>
          </c:extLst>
        </c:ser>
        <c:ser>
          <c:idx val="9"/>
          <c:order val="3"/>
          <c:tx>
            <c:strRef>
              <c:f>'Combined Structures Query'!$Q$12</c:f>
              <c:strCache>
                <c:ptCount val="1"/>
                <c:pt idx="0">
                  <c:v>Category</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Query'!$Q$13:$Q$22</c:f>
              <c:numCache>
                <c:formatCode>0%</c:formatCode>
                <c:ptCount val="10"/>
                <c:pt idx="0">
                  <c:v>0</c:v>
                </c:pt>
                <c:pt idx="1">
                  <c:v>0.5714285714285714</c:v>
                </c:pt>
                <c:pt idx="2">
                  <c:v>0.42857142857142855</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3-1176-E24D-BA90-214D5323BBD0}"/>
            </c:ext>
          </c:extLst>
        </c:ser>
        <c:ser>
          <c:idx val="10"/>
          <c:order val="4"/>
          <c:tx>
            <c:strRef>
              <c:f>'Combined Structures Query'!$R$12</c:f>
              <c:strCache>
                <c:ptCount val="1"/>
                <c:pt idx="0">
                  <c:v>Code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Query'!$R$13:$R$22</c:f>
              <c:numCache>
                <c:formatCode>0%</c:formatCode>
                <c:ptCount val="10"/>
                <c:pt idx="0">
                  <c:v>0</c:v>
                </c:pt>
                <c:pt idx="1">
                  <c:v>0.71739130434782605</c:v>
                </c:pt>
                <c:pt idx="2">
                  <c:v>0.20108695652173914</c:v>
                </c:pt>
                <c:pt idx="3">
                  <c:v>3.2608695652173912E-2</c:v>
                </c:pt>
                <c:pt idx="4">
                  <c:v>3.8043478260869568E-2</c:v>
                </c:pt>
                <c:pt idx="5">
                  <c:v>1.0869565217391304E-2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4-1176-E24D-BA90-214D5323BBD0}"/>
            </c:ext>
          </c:extLst>
        </c:ser>
        <c:ser>
          <c:idx val="11"/>
          <c:order val="5"/>
          <c:tx>
            <c:strRef>
              <c:f>'Combined Structures Query'!$S$12</c:f>
              <c:strCache>
                <c:ptCount val="1"/>
                <c:pt idx="0">
                  <c:v>Type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Query'!$S$13:$S$22</c:f>
              <c:numCache>
                <c:formatCode>0%</c:formatCode>
                <c:ptCount val="10"/>
                <c:pt idx="0">
                  <c:v>0</c:v>
                </c:pt>
                <c:pt idx="1">
                  <c:v>0.66666666666666663</c:v>
                </c:pt>
                <c:pt idx="2">
                  <c:v>8.3333333333333329E-2</c:v>
                </c:pt>
                <c:pt idx="3">
                  <c:v>0.16666666666666666</c:v>
                </c:pt>
                <c:pt idx="4">
                  <c:v>8.3333333333333329E-2</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5-1176-E24D-BA90-214D5323BBD0}"/>
            </c:ext>
          </c:extLst>
        </c:ser>
        <c:dLbls>
          <c:showLegendKey val="0"/>
          <c:showVal val="0"/>
          <c:showCatName val="0"/>
          <c:showSerName val="0"/>
          <c:showPercent val="0"/>
          <c:showBubbleSize val="0"/>
        </c:dLbls>
        <c:gapWidth val="150"/>
        <c:axId val="168089600"/>
        <c:axId val="169295168"/>
      </c:barChart>
      <c:catAx>
        <c:axId val="168089600"/>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169295168"/>
        <c:crosses val="autoZero"/>
        <c:auto val="1"/>
        <c:lblAlgn val="ctr"/>
        <c:lblOffset val="100"/>
        <c:noMultiLvlLbl val="0"/>
      </c:catAx>
      <c:valAx>
        <c:axId val="169295168"/>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168089600"/>
        <c:crosses val="autoZero"/>
        <c:crossBetween val="between"/>
        <c:majorUnit val="0.1"/>
      </c:valAx>
    </c:plotArea>
    <c:legend>
      <c:legendPos val="t"/>
      <c:layout>
        <c:manualLayout>
          <c:xMode val="edge"/>
          <c:yMode val="edge"/>
          <c:x val="0.66935994231459972"/>
          <c:y val="0.22238184529560673"/>
          <c:w val="0.17231127790985842"/>
          <c:h val="0.44253033310522977"/>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9"/>
          <c:order val="0"/>
          <c:tx>
            <c:strRef>
              <c:f>'Status Phrase Length'!$O$6</c:f>
              <c:strCache>
                <c:ptCount val="1"/>
                <c:pt idx="0">
                  <c:v>Source File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Length'!$O$7:$O$16</c:f>
              <c:numCache>
                <c:formatCode>0%</c:formatCode>
                <c:ptCount val="10"/>
                <c:pt idx="0">
                  <c:v>0</c:v>
                </c:pt>
                <c:pt idx="1">
                  <c:v>0</c:v>
                </c:pt>
                <c:pt idx="2">
                  <c:v>0</c:v>
                </c:pt>
                <c:pt idx="3">
                  <c:v>0</c:v>
                </c:pt>
                <c:pt idx="4">
                  <c:v>0.33333333333333331</c:v>
                </c:pt>
                <c:pt idx="5">
                  <c:v>0.22222222222222221</c:v>
                </c:pt>
                <c:pt idx="6">
                  <c:v>0.22222222222222221</c:v>
                </c:pt>
                <c:pt idx="7">
                  <c:v>0.1111111111111111</c:v>
                </c:pt>
                <c:pt idx="8">
                  <c:v>0.1111111111111111</c:v>
                </c:pt>
                <c:pt idx="9">
                  <c:v>0</c:v>
                </c:pt>
              </c:numCache>
            </c:numRef>
          </c:val>
          <c:extLst xmlns:c16r2="http://schemas.microsoft.com/office/drawing/2015/06/chart">
            <c:ext xmlns:c16="http://schemas.microsoft.com/office/drawing/2014/chart" uri="{C3380CC4-5D6E-409C-BE32-E72D297353CC}">
              <c16:uniqueId val="{00000000-537B-1B4E-AFA9-83598A69235C}"/>
            </c:ext>
          </c:extLst>
        </c:ser>
        <c:ser>
          <c:idx val="10"/>
          <c:order val="1"/>
          <c:tx>
            <c:strRef>
              <c:f>'Status Phrase Length'!$P$6</c:f>
              <c:strCache>
                <c:ptCount val="1"/>
                <c:pt idx="0">
                  <c:v>Template ID</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Length'!$P$7:$P$16</c:f>
              <c:numCache>
                <c:formatCode>0%</c:formatCode>
                <c:ptCount val="10"/>
                <c:pt idx="0">
                  <c:v>0</c:v>
                </c:pt>
                <c:pt idx="1">
                  <c:v>0</c:v>
                </c:pt>
                <c:pt idx="2">
                  <c:v>0.16981132075471697</c:v>
                </c:pt>
                <c:pt idx="3">
                  <c:v>0.41509433962264153</c:v>
                </c:pt>
                <c:pt idx="4">
                  <c:v>0.32075471698113206</c:v>
                </c:pt>
                <c:pt idx="5">
                  <c:v>9.4339622641509441E-2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537B-1B4E-AFA9-83598A69235C}"/>
            </c:ext>
          </c:extLst>
        </c:ser>
        <c:ser>
          <c:idx val="11"/>
          <c:order val="2"/>
          <c:tx>
            <c:strRef>
              <c:f>'Status Phrase Length'!$Q$6</c:f>
              <c:strCache>
                <c:ptCount val="1"/>
                <c:pt idx="0">
                  <c:v>Save File Name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Length'!$Q$7:$Q$16</c:f>
              <c:numCache>
                <c:formatCode>0%</c:formatCode>
                <c:ptCount val="10"/>
                <c:pt idx="0">
                  <c:v>0</c:v>
                </c:pt>
                <c:pt idx="1">
                  <c:v>0</c:v>
                </c:pt>
                <c:pt idx="2">
                  <c:v>0</c:v>
                </c:pt>
                <c:pt idx="3">
                  <c:v>0</c:v>
                </c:pt>
                <c:pt idx="4">
                  <c:v>7.8431372549019607E-2</c:v>
                </c:pt>
                <c:pt idx="5">
                  <c:v>0.47058823529411764</c:v>
                </c:pt>
                <c:pt idx="6">
                  <c:v>0.35294117647058826</c:v>
                </c:pt>
                <c:pt idx="7">
                  <c:v>9.8039215686274508E-2</c:v>
                </c:pt>
                <c:pt idx="8">
                  <c:v>0</c:v>
                </c:pt>
                <c:pt idx="9">
                  <c:v>0</c:v>
                </c:pt>
              </c:numCache>
            </c:numRef>
          </c:val>
          <c:extLst xmlns:c16r2="http://schemas.microsoft.com/office/drawing/2015/06/chart">
            <c:ext xmlns:c16="http://schemas.microsoft.com/office/drawing/2014/chart" uri="{C3380CC4-5D6E-409C-BE32-E72D297353CC}">
              <c16:uniqueId val="{00000002-537B-1B4E-AFA9-83598A69235C}"/>
            </c:ext>
          </c:extLst>
        </c:ser>
        <c:dLbls>
          <c:showLegendKey val="0"/>
          <c:showVal val="0"/>
          <c:showCatName val="0"/>
          <c:showSerName val="0"/>
          <c:showPercent val="0"/>
          <c:showBubbleSize val="0"/>
        </c:dLbls>
        <c:gapWidth val="150"/>
        <c:axId val="171857408"/>
        <c:axId val="169298176"/>
      </c:barChart>
      <c:catAx>
        <c:axId val="171857408"/>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169298176"/>
        <c:crosses val="autoZero"/>
        <c:auto val="1"/>
        <c:lblAlgn val="ctr"/>
        <c:lblOffset val="100"/>
        <c:noMultiLvlLbl val="0"/>
      </c:catAx>
      <c:valAx>
        <c:axId val="169298176"/>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171857408"/>
        <c:crosses val="autoZero"/>
        <c:crossBetween val="between"/>
        <c:majorUnit val="0.1"/>
      </c:valAx>
    </c:plotArea>
    <c:legend>
      <c:legendPos val="t"/>
      <c:layout>
        <c:manualLayout>
          <c:xMode val="edge"/>
          <c:yMode val="edge"/>
          <c:x val="0.16224350539128576"/>
          <c:y val="0.15264335548038105"/>
          <c:w val="0.23737524189928397"/>
          <c:h val="0.23331486365955278"/>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 Spacing </a:t>
            </a:r>
          </a:p>
          <a:p>
            <a:pPr>
              <a:defRPr/>
            </a:pPr>
            <a:r>
              <a:rPr lang="en-US"/>
              <a:t>Calibri 11 pt</a:t>
            </a:r>
          </a:p>
        </c:rich>
      </c:tx>
      <c:layout>
        <c:manualLayout>
          <c:xMode val="edge"/>
          <c:yMode val="edge"/>
          <c:x val="0.34272222222222215"/>
          <c:y val="0"/>
        </c:manualLayout>
      </c:layout>
      <c:overlay val="0"/>
    </c:title>
    <c:autoTitleDeleted val="0"/>
    <c:plotArea>
      <c:layout>
        <c:manualLayout>
          <c:layoutTarget val="inner"/>
          <c:xMode val="edge"/>
          <c:yMode val="edge"/>
          <c:x val="0.12773840769903763"/>
          <c:y val="5.1400554097404488E-2"/>
          <c:w val="0.75149453193350846"/>
          <c:h val="0.79042559553473535"/>
        </c:manualLayout>
      </c:layout>
      <c:scatterChart>
        <c:scatterStyle val="smoothMarker"/>
        <c:varyColors val="0"/>
        <c:ser>
          <c:idx val="0"/>
          <c:order val="0"/>
          <c:tx>
            <c:strRef>
              <c:f>'Character spacing'!$C$2</c:f>
              <c:strCache>
                <c:ptCount val="1"/>
                <c:pt idx="0">
                  <c:v>excel width</c:v>
                </c:pt>
              </c:strCache>
            </c:strRef>
          </c:tx>
          <c:spPr>
            <a:ln>
              <a:noFill/>
            </a:ln>
          </c:spPr>
          <c:marker>
            <c:symbol val="circle"/>
            <c:size val="8"/>
            <c:spPr>
              <a:solidFill>
                <a:srgbClr val="0000FF"/>
              </a:solidFill>
              <a:ln>
                <a:solidFill>
                  <a:srgbClr val="0000FF"/>
                </a:solidFill>
              </a:ln>
            </c:spPr>
          </c:marker>
          <c:trendline>
            <c:spPr>
              <a:ln w="31750">
                <a:solidFill>
                  <a:srgbClr val="00FF00"/>
                </a:solidFill>
                <a:prstDash val="dash"/>
              </a:ln>
            </c:spPr>
            <c:trendlineType val="linear"/>
            <c:intercept val="0"/>
            <c:dispRSqr val="0"/>
            <c:dispEq val="1"/>
            <c:trendlineLbl>
              <c:layout>
                <c:manualLayout>
                  <c:x val="-0.66305555555555551"/>
                  <c:y val="0.34522376158676366"/>
                </c:manualLayout>
              </c:layout>
              <c:numFmt formatCode="#,##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1"/>
          <c:extLst xmlns:c16r2="http://schemas.microsoft.com/office/drawing/2015/06/chart">
            <c:ext xmlns:c16="http://schemas.microsoft.com/office/drawing/2014/chart" uri="{C3380CC4-5D6E-409C-BE32-E72D297353CC}">
              <c16:uniqueId val="{00000001-4E42-6C4A-A7DC-504D688861CE}"/>
            </c:ext>
          </c:extLst>
        </c:ser>
        <c:dLbls>
          <c:showLegendKey val="0"/>
          <c:showVal val="0"/>
          <c:showCatName val="0"/>
          <c:showSerName val="0"/>
          <c:showPercent val="0"/>
          <c:showBubbleSize val="0"/>
        </c:dLbls>
        <c:axId val="167862848"/>
        <c:axId val="167863424"/>
      </c:scatterChart>
      <c:scatterChart>
        <c:scatterStyle val="smoothMarker"/>
        <c:varyColors val="0"/>
        <c:ser>
          <c:idx val="1"/>
          <c:order val="1"/>
          <c:tx>
            <c:strRef>
              <c:f>'Character spacing'!$D$2</c:f>
              <c:strCache>
                <c:ptCount val="1"/>
                <c:pt idx="0">
                  <c:v>text box width (in)</c:v>
                </c:pt>
              </c:strCache>
            </c:strRef>
          </c:tx>
          <c:spPr>
            <a:ln>
              <a:noFill/>
            </a:ln>
          </c:spPr>
          <c:marker>
            <c:symbol val="triangle"/>
            <c:size val="7"/>
            <c:spPr>
              <a:solidFill>
                <a:srgbClr val="00FFFF"/>
              </a:solidFill>
              <a:ln>
                <a:solidFill>
                  <a:srgbClr val="0000FF"/>
                </a:solidFill>
              </a:ln>
            </c:spPr>
          </c:marker>
          <c:trendline>
            <c:spPr>
              <a:ln w="31750">
                <a:solidFill>
                  <a:srgbClr val="FF00FF"/>
                </a:solidFill>
                <a:prstDash val="dash"/>
              </a:ln>
            </c:spPr>
            <c:trendlineType val="linear"/>
            <c:dispRSqr val="0"/>
            <c:dispEq val="1"/>
            <c:trendlineLbl>
              <c:layout>
                <c:manualLayout>
                  <c:x val="-0.30240266841644797"/>
                  <c:y val="0.56463304428718564"/>
                </c:manualLayout>
              </c:layout>
              <c:numFmt formatCode="#,##0.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spacing'!$D$3:$D$17</c:f>
              <c:numCache>
                <c:formatCode>General</c:formatCode>
                <c:ptCount val="15"/>
                <c:pt idx="0">
                  <c:v>2.31</c:v>
                </c:pt>
                <c:pt idx="1">
                  <c:v>1.4</c:v>
                </c:pt>
                <c:pt idx="2">
                  <c:v>0.5</c:v>
                </c:pt>
                <c:pt idx="3">
                  <c:v>1.2</c:v>
                </c:pt>
                <c:pt idx="4">
                  <c:v>1.6</c:v>
                </c:pt>
                <c:pt idx="5">
                  <c:v>1.4</c:v>
                </c:pt>
                <c:pt idx="6">
                  <c:v>0.3</c:v>
                </c:pt>
                <c:pt idx="7">
                  <c:v>0.6</c:v>
                </c:pt>
                <c:pt idx="8">
                  <c:v>0.2</c:v>
                </c:pt>
                <c:pt idx="9">
                  <c:v>1.5</c:v>
                </c:pt>
                <c:pt idx="10">
                  <c:v>13.8</c:v>
                </c:pt>
                <c:pt idx="11">
                  <c:v>0.6</c:v>
                </c:pt>
                <c:pt idx="12">
                  <c:v>0.8</c:v>
                </c:pt>
                <c:pt idx="14">
                  <c:v>1.8</c:v>
                </c:pt>
              </c:numCache>
            </c:numRef>
          </c:yVal>
          <c:smooth val="1"/>
          <c:extLst xmlns:c16r2="http://schemas.microsoft.com/office/drawing/2015/06/chart">
            <c:ext xmlns:c16="http://schemas.microsoft.com/office/drawing/2014/chart" uri="{C3380CC4-5D6E-409C-BE32-E72D297353CC}">
              <c16:uniqueId val="{00000003-4E42-6C4A-A7DC-504D688861CE}"/>
            </c:ext>
          </c:extLst>
        </c:ser>
        <c:dLbls>
          <c:showLegendKey val="0"/>
          <c:showVal val="0"/>
          <c:showCatName val="0"/>
          <c:showSerName val="0"/>
          <c:showPercent val="0"/>
          <c:showBubbleSize val="0"/>
        </c:dLbls>
        <c:axId val="167864576"/>
        <c:axId val="167864000"/>
      </c:scatterChart>
      <c:valAx>
        <c:axId val="167862848"/>
        <c:scaling>
          <c:orientation val="minMax"/>
          <c:max val="40"/>
          <c:min val="0"/>
        </c:scaling>
        <c:delete val="0"/>
        <c:axPos val="b"/>
        <c:title>
          <c:tx>
            <c:rich>
              <a:bodyPr/>
              <a:lstStyle/>
              <a:p>
                <a:pPr>
                  <a:defRPr sz="1400"/>
                </a:pPr>
                <a:r>
                  <a:rPr lang="en-US" sz="1400"/>
                  <a:t>Number of  Characters</a:t>
                </a:r>
              </a:p>
            </c:rich>
          </c:tx>
          <c:overlay val="0"/>
        </c:title>
        <c:numFmt formatCode="General" sourceLinked="1"/>
        <c:majorTickMark val="out"/>
        <c:minorTickMark val="none"/>
        <c:tickLblPos val="nextTo"/>
        <c:txPr>
          <a:bodyPr/>
          <a:lstStyle/>
          <a:p>
            <a:pPr>
              <a:defRPr sz="1100"/>
            </a:pPr>
            <a:endParaRPr lang="en-US"/>
          </a:p>
        </c:txPr>
        <c:crossAx val="167863424"/>
        <c:crosses val="autoZero"/>
        <c:crossBetween val="midCat"/>
      </c:valAx>
      <c:valAx>
        <c:axId val="167863424"/>
        <c:scaling>
          <c:orientation val="minMax"/>
          <c:max val="35"/>
          <c:min val="0"/>
        </c:scaling>
        <c:delete val="0"/>
        <c:axPos val="l"/>
        <c:title>
          <c:tx>
            <c:rich>
              <a:bodyPr rot="-5400000" vert="horz"/>
              <a:lstStyle/>
              <a:p>
                <a:pPr>
                  <a:defRPr sz="1400"/>
                </a:pPr>
                <a:r>
                  <a:rPr lang="en-US" sz="1400"/>
                  <a:t>Excel Cell Width</a:t>
                </a:r>
              </a:p>
            </c:rich>
          </c:tx>
          <c:overlay val="0"/>
        </c:title>
        <c:numFmt formatCode="General" sourceLinked="1"/>
        <c:majorTickMark val="out"/>
        <c:minorTickMark val="none"/>
        <c:tickLblPos val="nextTo"/>
        <c:txPr>
          <a:bodyPr/>
          <a:lstStyle/>
          <a:p>
            <a:pPr>
              <a:defRPr sz="1100"/>
            </a:pPr>
            <a:endParaRPr lang="en-US"/>
          </a:p>
        </c:txPr>
        <c:crossAx val="167862848"/>
        <c:crosses val="autoZero"/>
        <c:crossBetween val="midCat"/>
      </c:valAx>
      <c:valAx>
        <c:axId val="167864000"/>
        <c:scaling>
          <c:orientation val="minMax"/>
          <c:max val="3.5"/>
        </c:scaling>
        <c:delete val="0"/>
        <c:axPos val="r"/>
        <c:title>
          <c:tx>
            <c:rich>
              <a:bodyPr rot="-5400000" vert="horz"/>
              <a:lstStyle/>
              <a:p>
                <a:pPr>
                  <a:defRPr sz="1400"/>
                </a:pPr>
                <a:r>
                  <a:rPr lang="en-US" sz="1400"/>
                  <a:t>Publisher text box width (in)</a:t>
                </a:r>
              </a:p>
            </c:rich>
          </c:tx>
          <c:overlay val="0"/>
        </c:title>
        <c:numFmt formatCode="General" sourceLinked="1"/>
        <c:majorTickMark val="out"/>
        <c:minorTickMark val="none"/>
        <c:tickLblPos val="nextTo"/>
        <c:txPr>
          <a:bodyPr/>
          <a:lstStyle/>
          <a:p>
            <a:pPr>
              <a:defRPr sz="1100"/>
            </a:pPr>
            <a:endParaRPr lang="en-US"/>
          </a:p>
        </c:txPr>
        <c:crossAx val="167864576"/>
        <c:crosses val="max"/>
        <c:crossBetween val="midCat"/>
      </c:valAx>
      <c:valAx>
        <c:axId val="167864576"/>
        <c:scaling>
          <c:orientation val="minMax"/>
        </c:scaling>
        <c:delete val="1"/>
        <c:axPos val="b"/>
        <c:numFmt formatCode="General" sourceLinked="1"/>
        <c:majorTickMark val="out"/>
        <c:minorTickMark val="none"/>
        <c:tickLblPos val="nextTo"/>
        <c:crossAx val="167864000"/>
        <c:crosses val="autoZero"/>
        <c:crossBetween val="midCat"/>
      </c:valAx>
    </c:plotArea>
    <c:legend>
      <c:legendPos val="r"/>
      <c:legendEntry>
        <c:idx val="2"/>
        <c:delete val="1"/>
      </c:legendEntry>
      <c:legendEntry>
        <c:idx val="3"/>
        <c:delete val="1"/>
      </c:legendEntry>
      <c:layout>
        <c:manualLayout>
          <c:xMode val="edge"/>
          <c:yMode val="edge"/>
          <c:x val="0.12622134733158355"/>
          <c:y val="0.18017169728783905"/>
          <c:w val="0.33948687664041993"/>
          <c:h val="0.17302568191634274"/>
        </c:manualLayout>
      </c:layout>
      <c:overlay val="0"/>
      <c:txPr>
        <a:bodyPr/>
        <a:lstStyle/>
        <a:p>
          <a:pPr>
            <a:defRPr sz="1200"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overlay val="0"/>
      <c:spPr>
        <a:noFill/>
        <a:ln>
          <a:noFill/>
        </a:ln>
        <a:effectLst/>
      </c:sp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16123840769903761"/>
                  <c:y val="1.4560002916302129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36D-4345-B186-746411CAFC2F}"/>
            </c:ext>
          </c:extLst>
        </c:ser>
        <c:dLbls>
          <c:showLegendKey val="0"/>
          <c:showVal val="0"/>
          <c:showCatName val="0"/>
          <c:showSerName val="0"/>
          <c:showPercent val="0"/>
          <c:showBubbleSize val="0"/>
        </c:dLbls>
        <c:axId val="167866304"/>
        <c:axId val="167866880"/>
      </c:scatterChart>
      <c:scatterChart>
        <c:scatterStyle val="lineMarker"/>
        <c:varyColors val="0"/>
        <c:ser>
          <c:idx val="1"/>
          <c:order val="1"/>
          <c:tx>
            <c:strRef>
              <c:f>'Character spacing'!$X$1</c:f>
              <c:strCache>
                <c:ptCount val="1"/>
                <c:pt idx="0">
                  <c:v>Inches</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intercept val="0"/>
            <c:dispRSqr val="0"/>
            <c:dispEq val="1"/>
            <c:trendlineLbl>
              <c:layout>
                <c:manualLayout>
                  <c:x val="4.1402012248468942E-3"/>
                  <c:y val="0.29126822688830561"/>
                </c:manualLayout>
              </c:layout>
              <c:numFmt formatCode="#,##0.00" sourceLinked="0"/>
              <c:spPr>
                <a:solidFill>
                  <a:srgbClr val="FFFF00"/>
                </a:solid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spacing'!$X$2:$X$29</c:f>
              <c:numCache>
                <c:formatCode>0.00</c:formatCode>
                <c:ptCount val="28"/>
                <c:pt idx="0">
                  <c:v>0.11069600110696001</c:v>
                </c:pt>
                <c:pt idx="1">
                  <c:v>0.12453300124533002</c:v>
                </c:pt>
                <c:pt idx="2">
                  <c:v>0.13837000138370001</c:v>
                </c:pt>
                <c:pt idx="3">
                  <c:v>0.15220700152207003</c:v>
                </c:pt>
                <c:pt idx="4">
                  <c:v>0.16604400166044003</c:v>
                </c:pt>
                <c:pt idx="5">
                  <c:v>0.17988100179881003</c:v>
                </c:pt>
                <c:pt idx="6">
                  <c:v>0.19371800193718003</c:v>
                </c:pt>
                <c:pt idx="7">
                  <c:v>0.20755500207555003</c:v>
                </c:pt>
                <c:pt idx="8">
                  <c:v>0.22139200221392002</c:v>
                </c:pt>
                <c:pt idx="9">
                  <c:v>0.23522900235229002</c:v>
                </c:pt>
                <c:pt idx="10">
                  <c:v>0.24906600249066005</c:v>
                </c:pt>
                <c:pt idx="11">
                  <c:v>0.26290300262903005</c:v>
                </c:pt>
                <c:pt idx="12">
                  <c:v>0.27674000276740002</c:v>
                </c:pt>
                <c:pt idx="13">
                  <c:v>0.29057700290577004</c:v>
                </c:pt>
                <c:pt idx="14">
                  <c:v>0.30441400304414007</c:v>
                </c:pt>
                <c:pt idx="15">
                  <c:v>0.31825100318251004</c:v>
                </c:pt>
                <c:pt idx="16">
                  <c:v>0.33208800332088007</c:v>
                </c:pt>
                <c:pt idx="17">
                  <c:v>0.35976200359762006</c:v>
                </c:pt>
                <c:pt idx="18">
                  <c:v>0.40127300401273008</c:v>
                </c:pt>
                <c:pt idx="19">
                  <c:v>0.44278400442784005</c:v>
                </c:pt>
                <c:pt idx="20">
                  <c:v>0.48429500484295007</c:v>
                </c:pt>
                <c:pt idx="21">
                  <c:v>0.4981320049813201</c:v>
                </c:pt>
                <c:pt idx="22">
                  <c:v>0.51196900511969012</c:v>
                </c:pt>
                <c:pt idx="23">
                  <c:v>0.52580600525806009</c:v>
                </c:pt>
                <c:pt idx="24">
                  <c:v>0.55348000553480003</c:v>
                </c:pt>
                <c:pt idx="25">
                  <c:v>0.58115400581154009</c:v>
                </c:pt>
                <c:pt idx="26">
                  <c:v>0.62266500622665011</c:v>
                </c:pt>
                <c:pt idx="27">
                  <c:v>0.66417600664176013</c:v>
                </c:pt>
              </c:numCache>
            </c:numRef>
          </c:yVal>
          <c:smooth val="0"/>
          <c:extLst xmlns:c16r2="http://schemas.microsoft.com/office/drawing/2015/06/chart">
            <c:ext xmlns:c16="http://schemas.microsoft.com/office/drawing/2014/chart" uri="{C3380CC4-5D6E-409C-BE32-E72D297353CC}">
              <c16:uniqueId val="{00000003-736D-4345-B186-746411CAFC2F}"/>
            </c:ext>
          </c:extLst>
        </c:ser>
        <c:dLbls>
          <c:showLegendKey val="0"/>
          <c:showVal val="0"/>
          <c:showCatName val="0"/>
          <c:showSerName val="0"/>
          <c:showPercent val="0"/>
          <c:showBubbleSize val="0"/>
        </c:dLbls>
        <c:axId val="167868032"/>
        <c:axId val="167867456"/>
      </c:scatterChart>
      <c:valAx>
        <c:axId val="16786630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12 Point Characters</a:t>
                </a:r>
              </a:p>
            </c:rich>
          </c:tx>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7866880"/>
        <c:crosses val="autoZero"/>
        <c:crossBetween val="midCat"/>
      </c:valAx>
      <c:valAx>
        <c:axId val="167866880"/>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7866304"/>
        <c:crosses val="autoZero"/>
        <c:crossBetween val="midCat"/>
      </c:valAx>
      <c:valAx>
        <c:axId val="167867456"/>
        <c:scaling>
          <c:orientation val="minMax"/>
          <c:max val="1"/>
          <c:min val="0"/>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Inces</a:t>
                </a:r>
              </a:p>
            </c:rich>
          </c:tx>
          <c:overlay val="0"/>
          <c:spPr>
            <a:noFill/>
            <a:ln>
              <a:noFill/>
            </a:ln>
            <a:effectLst/>
          </c:spPr>
        </c:title>
        <c:numFmt formatCode="0.0" sourceLinked="0"/>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7868032"/>
        <c:crosses val="max"/>
        <c:crossBetween val="midCat"/>
        <c:majorUnit val="0.2"/>
      </c:valAx>
      <c:valAx>
        <c:axId val="167868032"/>
        <c:scaling>
          <c:orientation val="minMax"/>
        </c:scaling>
        <c:delete val="1"/>
        <c:axPos val="b"/>
        <c:numFmt formatCode="General" sourceLinked="1"/>
        <c:majorTickMark val="out"/>
        <c:minorTickMark val="none"/>
        <c:tickLblPos val="nextTo"/>
        <c:crossAx val="167867456"/>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overlay val="0"/>
      <c:spPr>
        <a:noFill/>
        <a:ln>
          <a:noFill/>
        </a:ln>
        <a:effectLst/>
      </c:sp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intercept val="0"/>
            <c:dispRSqr val="0"/>
            <c:dispEq val="1"/>
            <c:trendlineLbl>
              <c:layout>
                <c:manualLayout>
                  <c:x val="-0.29436636045494313"/>
                  <c:y val="8.8634076990376204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0AE-C341-810A-6468309BB632}"/>
            </c:ext>
          </c:extLst>
        </c:ser>
        <c:dLbls>
          <c:showLegendKey val="0"/>
          <c:showVal val="0"/>
          <c:showCatName val="0"/>
          <c:showSerName val="0"/>
          <c:showPercent val="0"/>
          <c:showBubbleSize val="0"/>
        </c:dLbls>
        <c:axId val="179372032"/>
        <c:axId val="179372608"/>
      </c:scatterChart>
      <c:scatterChart>
        <c:scatterStyle val="lineMarker"/>
        <c:varyColors val="0"/>
        <c:ser>
          <c:idx val="1"/>
          <c:order val="1"/>
          <c:tx>
            <c:strRef>
              <c:f>'Character spacing'!$U$1</c:f>
              <c:strCache>
                <c:ptCount val="1"/>
                <c:pt idx="0">
                  <c:v>em</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dispRSqr val="0"/>
            <c:dispEq val="1"/>
            <c:trendlineLbl>
              <c:layout>
                <c:manualLayout>
                  <c:x val="4.1402012248468942E-3"/>
                  <c:y val="0.29126822688830561"/>
                </c:manualLayout>
              </c:layout>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yVal>
          <c:smooth val="0"/>
          <c:extLst xmlns:c16r2="http://schemas.microsoft.com/office/drawing/2015/06/chart">
            <c:ext xmlns:c16="http://schemas.microsoft.com/office/drawing/2014/chart" uri="{C3380CC4-5D6E-409C-BE32-E72D297353CC}">
              <c16:uniqueId val="{00000003-70AE-C341-810A-6468309BB632}"/>
            </c:ext>
          </c:extLst>
        </c:ser>
        <c:dLbls>
          <c:showLegendKey val="0"/>
          <c:showVal val="0"/>
          <c:showCatName val="0"/>
          <c:showSerName val="0"/>
          <c:showPercent val="0"/>
          <c:showBubbleSize val="0"/>
        </c:dLbls>
        <c:axId val="179373760"/>
        <c:axId val="179373184"/>
      </c:scatterChart>
      <c:valAx>
        <c:axId val="179372032"/>
        <c:scaling>
          <c:orientation val="minMax"/>
          <c:min val="5"/>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Point</a:t>
                </a:r>
              </a:p>
            </c:rich>
          </c:tx>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372608"/>
        <c:crosses val="autoZero"/>
        <c:crossBetween val="midCat"/>
      </c:valAx>
      <c:valAx>
        <c:axId val="179372608"/>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372032"/>
        <c:crosses val="autoZero"/>
        <c:crossBetween val="midCat"/>
      </c:valAx>
      <c:valAx>
        <c:axId val="179373184"/>
        <c:scaling>
          <c:orientation val="minMax"/>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em</a:t>
                </a:r>
              </a:p>
            </c:rich>
          </c:tx>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373760"/>
        <c:crosses val="max"/>
        <c:crossBetween val="midCat"/>
      </c:valAx>
      <c:valAx>
        <c:axId val="179373760"/>
        <c:scaling>
          <c:orientation val="minMax"/>
        </c:scaling>
        <c:delete val="1"/>
        <c:axPos val="b"/>
        <c:numFmt formatCode="General" sourceLinked="1"/>
        <c:majorTickMark val="out"/>
        <c:minorTickMark val="none"/>
        <c:tickLblPos val="nextTo"/>
        <c:crossAx val="179373184"/>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Pixel to excel width conversion</a:t>
            </a:r>
          </a:p>
        </c:rich>
      </c:tx>
      <c:overlay val="0"/>
      <c:spPr>
        <a:noFill/>
        <a:ln>
          <a:noFill/>
        </a:ln>
        <a:effectLst/>
      </c:spPr>
    </c:title>
    <c:autoTitleDeleted val="0"/>
    <c:plotArea>
      <c:layout/>
      <c:scatterChart>
        <c:scatterStyle val="lineMarker"/>
        <c:varyColors val="0"/>
        <c:ser>
          <c:idx val="0"/>
          <c:order val="0"/>
          <c:tx>
            <c:strRef>
              <c:f>'Character spacing'!$C$2</c:f>
              <c:strCache>
                <c:ptCount val="1"/>
                <c:pt idx="0">
                  <c:v>excel width</c:v>
                </c:pt>
              </c:strCache>
            </c:strRef>
          </c:tx>
          <c:spPr>
            <a:ln w="2540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563543681276093"/>
                  <c:y val="2.8448891805191018E-2"/>
                </c:manualLayout>
              </c:layout>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spacing'!$M$3:$M$17</c:f>
              <c:numCache>
                <c:formatCode>0.00</c:formatCode>
                <c:ptCount val="15"/>
                <c:pt idx="0">
                  <c:v>206.17546949999996</c:v>
                </c:pt>
                <c:pt idx="1">
                  <c:v>89.871358499999971</c:v>
                </c:pt>
                <c:pt idx="2">
                  <c:v>37.005853499999994</c:v>
                </c:pt>
                <c:pt idx="3">
                  <c:v>89.871358499999971</c:v>
                </c:pt>
                <c:pt idx="4">
                  <c:v>132.16376249999996</c:v>
                </c:pt>
                <c:pt idx="5">
                  <c:v>84.584807999999981</c:v>
                </c:pt>
                <c:pt idx="6">
                  <c:v>21.146201999999995</c:v>
                </c:pt>
                <c:pt idx="7">
                  <c:v>42.292403999999991</c:v>
                </c:pt>
                <c:pt idx="8">
                  <c:v>10.573100999999998</c:v>
                </c:pt>
                <c:pt idx="9">
                  <c:v>116.30411099999999</c:v>
                </c:pt>
                <c:pt idx="10">
                  <c:v>1152.4680089999997</c:v>
                </c:pt>
                <c:pt idx="11">
                  <c:v>47.578954499999988</c:v>
                </c:pt>
                <c:pt idx="12">
                  <c:v>52.865504999999992</c:v>
                </c:pt>
                <c:pt idx="13">
                  <c:v>5.2865504999999988</c:v>
                </c:pt>
                <c:pt idx="14">
                  <c:v>137.45031299999999</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0"/>
          <c:extLst xmlns:c16r2="http://schemas.microsoft.com/office/drawing/2015/06/chart">
            <c:ext xmlns:c16="http://schemas.microsoft.com/office/drawing/2014/chart" uri="{C3380CC4-5D6E-409C-BE32-E72D297353CC}">
              <c16:uniqueId val="{00000001-A575-D943-A0AF-8737828E5DA8}"/>
            </c:ext>
          </c:extLst>
        </c:ser>
        <c:dLbls>
          <c:showLegendKey val="0"/>
          <c:showVal val="0"/>
          <c:showCatName val="0"/>
          <c:showSerName val="0"/>
          <c:showPercent val="0"/>
          <c:showBubbleSize val="0"/>
        </c:dLbls>
        <c:axId val="179376064"/>
        <c:axId val="179376640"/>
      </c:scatterChart>
      <c:valAx>
        <c:axId val="179376064"/>
        <c:scaling>
          <c:orientation val="minMax"/>
          <c:max val="20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overlay val="0"/>
          <c:spPr>
            <a:noFill/>
            <a:ln>
              <a:noFill/>
            </a:ln>
            <a:effectLst/>
          </c:spPr>
        </c:title>
        <c:numFmt formatCode="0.00"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376640"/>
        <c:crosses val="autoZero"/>
        <c:crossBetween val="midCat"/>
      </c:valAx>
      <c:valAx>
        <c:axId val="179376640"/>
        <c:scaling>
          <c:orientation val="minMax"/>
          <c:max val="40"/>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Excell Width</a:t>
                </a:r>
              </a:p>
            </c:rich>
          </c:tx>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376064"/>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Characters to Pixel Conversion</a:t>
            </a:r>
          </a:p>
        </c:rich>
      </c:tx>
      <c:overlay val="0"/>
      <c:spPr>
        <a:noFill/>
        <a:ln>
          <a:noFill/>
        </a:ln>
        <a:effectLst/>
      </c:spPr>
    </c:title>
    <c:autoTitleDeleted val="0"/>
    <c:plotArea>
      <c:layout/>
      <c:scatterChart>
        <c:scatterStyle val="lineMarker"/>
        <c:varyColors val="0"/>
        <c:ser>
          <c:idx val="0"/>
          <c:order val="0"/>
          <c:tx>
            <c:strRef>
              <c:f>'Character spacing'!$B$48</c:f>
              <c:strCache>
                <c:ptCount val="1"/>
                <c:pt idx="0">
                  <c:v>Pixels</c:v>
                </c:pt>
              </c:strCache>
            </c:strRef>
          </c:tx>
          <c:spPr>
            <a:ln w="19050" cap="rnd">
              <a:noFill/>
              <a:round/>
            </a:ln>
            <a:effectLst/>
          </c:spPr>
          <c:marker>
            <c:symbol val="circle"/>
            <c:size val="8"/>
            <c:spPr>
              <a:solidFill>
                <a:srgbClr val="3939FF"/>
              </a:solidFill>
              <a:ln w="9525">
                <a:noFill/>
              </a:ln>
              <a:effectLst/>
            </c:spPr>
          </c:marker>
          <c:trendline>
            <c:spPr>
              <a:ln w="38100" cap="rnd">
                <a:solidFill>
                  <a:srgbClr val="3939FF"/>
                </a:solidFill>
                <a:prstDash val="dash"/>
              </a:ln>
              <a:effectLst/>
            </c:spPr>
            <c:trendlineType val="linear"/>
            <c:forward val="20"/>
            <c:backward val="7"/>
            <c:dispRSqr val="0"/>
            <c:dispEq val="1"/>
            <c:trendlineLbl>
              <c:layout>
                <c:manualLayout>
                  <c:x val="-0.16991360454943133"/>
                  <c:y val="5.5725065616797902E-2"/>
                </c:manualLayout>
              </c:layout>
              <c:numFmt formatCode="#,##0.0" sourceLinked="0"/>
              <c:spPr>
                <a:noFill/>
                <a:ln w="28575">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spacing'!$A$49:$A$54</c:f>
              <c:numCache>
                <c:formatCode>General</c:formatCode>
                <c:ptCount val="6"/>
                <c:pt idx="0">
                  <c:v>218</c:v>
                </c:pt>
                <c:pt idx="1">
                  <c:v>17</c:v>
                </c:pt>
                <c:pt idx="2">
                  <c:v>7</c:v>
                </c:pt>
                <c:pt idx="3">
                  <c:v>25</c:v>
                </c:pt>
                <c:pt idx="4">
                  <c:v>16</c:v>
                </c:pt>
                <c:pt idx="5">
                  <c:v>39</c:v>
                </c:pt>
              </c:numCache>
            </c:numRef>
          </c:xVal>
          <c:yVal>
            <c:numRef>
              <c:f>'Character spacing'!$B$49:$B$54</c:f>
              <c:numCache>
                <c:formatCode>General</c:formatCode>
                <c:ptCount val="6"/>
                <c:pt idx="0">
                  <c:v>1385</c:v>
                </c:pt>
                <c:pt idx="1">
                  <c:v>131</c:v>
                </c:pt>
                <c:pt idx="2">
                  <c:v>60</c:v>
                </c:pt>
                <c:pt idx="3">
                  <c:v>168</c:v>
                </c:pt>
                <c:pt idx="4">
                  <c:v>134</c:v>
                </c:pt>
                <c:pt idx="5">
                  <c:v>244</c:v>
                </c:pt>
              </c:numCache>
            </c:numRef>
          </c:yVal>
          <c:smooth val="0"/>
        </c:ser>
        <c:dLbls>
          <c:showLegendKey val="0"/>
          <c:showVal val="0"/>
          <c:showCatName val="0"/>
          <c:showSerName val="0"/>
          <c:showPercent val="0"/>
          <c:showBubbleSize val="0"/>
        </c:dLbls>
        <c:axId val="179378368"/>
        <c:axId val="179378944"/>
      </c:scatterChart>
      <c:valAx>
        <c:axId val="17937836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Number of Characters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9378944"/>
        <c:crosses val="autoZero"/>
        <c:crossBetween val="midCat"/>
      </c:valAx>
      <c:valAx>
        <c:axId val="17937894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Horizontal Pixels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9378368"/>
        <c:crosses val="autoZero"/>
        <c:crossBetween val="midCat"/>
      </c:valAx>
      <c:spPr>
        <a:noFill/>
        <a:ln w="25400">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5.xml"/><Relationship Id="rId7" Type="http://schemas.openxmlformats.org/officeDocument/2006/relationships/image" Target="../media/image6.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5.png"/><Relationship Id="rId11" Type="http://schemas.openxmlformats.org/officeDocument/2006/relationships/chart" Target="../charts/chart7.xml"/><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chart" Target="../charts/chart6.xml"/><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6</xdr:col>
      <xdr:colOff>1171575</xdr:colOff>
      <xdr:row>3</xdr:row>
      <xdr:rowOff>28575</xdr:rowOff>
    </xdr:from>
    <xdr:to>
      <xdr:col>6</xdr:col>
      <xdr:colOff>1354455</xdr:colOff>
      <xdr:row>3</xdr:row>
      <xdr:rowOff>211455</xdr:rowOff>
    </xdr:to>
    <xdr:pic>
      <xdr:nvPicPr>
        <xdr:cNvPr id="2" name="Picture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81675" y="495300"/>
          <a:ext cx="182880" cy="182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1181100</xdr:colOff>
      <xdr:row>2</xdr:row>
      <xdr:rowOff>19050</xdr:rowOff>
    </xdr:from>
    <xdr:to>
      <xdr:col>3</xdr:col>
      <xdr:colOff>1363980</xdr:colOff>
      <xdr:row>2</xdr:row>
      <xdr:rowOff>201930</xdr:rowOff>
    </xdr:to>
    <xdr:pic>
      <xdr:nvPicPr>
        <xdr:cNvPr id="22" name="Picture 21">
          <a:extLst>
            <a:ext uri="{FF2B5EF4-FFF2-40B4-BE49-F238E27FC236}">
              <a16:creationId xmlns:a16="http://schemas.microsoft.com/office/drawing/2014/main" xmlns="" id="{00000000-0008-0000-01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62375" y="781050"/>
          <a:ext cx="182880" cy="182880"/>
        </a:xfrm>
        <a:prstGeom prst="rect">
          <a:avLst/>
        </a:prstGeom>
      </xdr:spPr>
    </xdr:pic>
    <xdr:clientData/>
  </xdr:twoCellAnchor>
  <xdr:twoCellAnchor editAs="oneCell">
    <xdr:from>
      <xdr:col>4</xdr:col>
      <xdr:colOff>771525</xdr:colOff>
      <xdr:row>2</xdr:row>
      <xdr:rowOff>19050</xdr:rowOff>
    </xdr:from>
    <xdr:to>
      <xdr:col>4</xdr:col>
      <xdr:colOff>954405</xdr:colOff>
      <xdr:row>2</xdr:row>
      <xdr:rowOff>201930</xdr:rowOff>
    </xdr:to>
    <xdr:pic>
      <xdr:nvPicPr>
        <xdr:cNvPr id="23" name="Picture 22">
          <a:extLst>
            <a:ext uri="{FF2B5EF4-FFF2-40B4-BE49-F238E27FC236}">
              <a16:creationId xmlns:a16="http://schemas.microsoft.com/office/drawing/2014/main" xmlns="" id="{00000000-0008-0000-01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3450" y="771525"/>
          <a:ext cx="182880" cy="182880"/>
        </a:xfrm>
        <a:prstGeom prst="rect">
          <a:avLst/>
        </a:prstGeom>
      </xdr:spPr>
    </xdr:pic>
    <xdr:clientData/>
  </xdr:twoCellAnchor>
  <xdr:twoCellAnchor editAs="oneCell">
    <xdr:from>
      <xdr:col>5</xdr:col>
      <xdr:colOff>1190625</xdr:colOff>
      <xdr:row>2</xdr:row>
      <xdr:rowOff>19050</xdr:rowOff>
    </xdr:from>
    <xdr:to>
      <xdr:col>5</xdr:col>
      <xdr:colOff>1373505</xdr:colOff>
      <xdr:row>2</xdr:row>
      <xdr:rowOff>201930</xdr:rowOff>
    </xdr:to>
    <xdr:pic>
      <xdr:nvPicPr>
        <xdr:cNvPr id="24" name="Picture 23">
          <a:extLst>
            <a:ext uri="{FF2B5EF4-FFF2-40B4-BE49-F238E27FC236}">
              <a16:creationId xmlns:a16="http://schemas.microsoft.com/office/drawing/2014/main" xmlns="" id="{00000000-0008-0000-0100-00001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34100" y="781050"/>
          <a:ext cx="182880" cy="182880"/>
        </a:xfrm>
        <a:prstGeom prst="rect">
          <a:avLst/>
        </a:prstGeom>
      </xdr:spPr>
    </xdr:pic>
    <xdr:clientData/>
  </xdr:twoCellAnchor>
  <xdr:twoCellAnchor editAs="oneCell">
    <xdr:from>
      <xdr:col>6</xdr:col>
      <xdr:colOff>790575</xdr:colOff>
      <xdr:row>2</xdr:row>
      <xdr:rowOff>9525</xdr:rowOff>
    </xdr:from>
    <xdr:to>
      <xdr:col>6</xdr:col>
      <xdr:colOff>973455</xdr:colOff>
      <xdr:row>2</xdr:row>
      <xdr:rowOff>192405</xdr:rowOff>
    </xdr:to>
    <xdr:pic>
      <xdr:nvPicPr>
        <xdr:cNvPr id="25" name="Picture 24">
          <a:extLst>
            <a:ext uri="{FF2B5EF4-FFF2-40B4-BE49-F238E27FC236}">
              <a16:creationId xmlns:a16="http://schemas.microsoft.com/office/drawing/2014/main" xmlns="" id="{00000000-0008-0000-0100-00001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5175" y="771525"/>
          <a:ext cx="182880" cy="182880"/>
        </a:xfrm>
        <a:prstGeom prst="rect">
          <a:avLst/>
        </a:prstGeom>
      </xdr:spPr>
    </xdr:pic>
    <xdr:clientData/>
  </xdr:twoCellAnchor>
  <xdr:twoCellAnchor editAs="oneCell">
    <xdr:from>
      <xdr:col>7</xdr:col>
      <xdr:colOff>1257300</xdr:colOff>
      <xdr:row>2</xdr:row>
      <xdr:rowOff>19050</xdr:rowOff>
    </xdr:from>
    <xdr:to>
      <xdr:col>7</xdr:col>
      <xdr:colOff>1440180</xdr:colOff>
      <xdr:row>2</xdr:row>
      <xdr:rowOff>201930</xdr:rowOff>
    </xdr:to>
    <xdr:pic>
      <xdr:nvPicPr>
        <xdr:cNvPr id="26" name="Picture 25">
          <a:extLst>
            <a:ext uri="{FF2B5EF4-FFF2-40B4-BE49-F238E27FC236}">
              <a16:creationId xmlns:a16="http://schemas.microsoft.com/office/drawing/2014/main" xmlns="" id="{00000000-0008-0000-0100-00001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781050"/>
          <a:ext cx="182880" cy="182880"/>
        </a:xfrm>
        <a:prstGeom prst="rect">
          <a:avLst/>
        </a:prstGeom>
      </xdr:spPr>
    </xdr:pic>
    <xdr:clientData/>
  </xdr:twoCellAnchor>
  <xdr:twoCellAnchor editAs="oneCell">
    <xdr:from>
      <xdr:col>8</xdr:col>
      <xdr:colOff>638175</xdr:colOff>
      <xdr:row>2</xdr:row>
      <xdr:rowOff>9525</xdr:rowOff>
    </xdr:from>
    <xdr:to>
      <xdr:col>8</xdr:col>
      <xdr:colOff>821055</xdr:colOff>
      <xdr:row>2</xdr:row>
      <xdr:rowOff>192405</xdr:rowOff>
    </xdr:to>
    <xdr:pic>
      <xdr:nvPicPr>
        <xdr:cNvPr id="27" name="Picture 26">
          <a:extLst>
            <a:ext uri="{FF2B5EF4-FFF2-40B4-BE49-F238E27FC236}">
              <a16:creationId xmlns:a16="http://schemas.microsoft.com/office/drawing/2014/main" xmlns="" id="{00000000-0008-0000-01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91650" y="771525"/>
          <a:ext cx="182880" cy="182880"/>
        </a:xfrm>
        <a:prstGeom prst="rect">
          <a:avLst/>
        </a:prstGeom>
      </xdr:spPr>
    </xdr:pic>
    <xdr:clientData/>
  </xdr:twoCellAnchor>
  <xdr:twoCellAnchor editAs="oneCell">
    <xdr:from>
      <xdr:col>9</xdr:col>
      <xdr:colOff>504825</xdr:colOff>
      <xdr:row>2</xdr:row>
      <xdr:rowOff>9525</xdr:rowOff>
    </xdr:from>
    <xdr:to>
      <xdr:col>9</xdr:col>
      <xdr:colOff>687705</xdr:colOff>
      <xdr:row>2</xdr:row>
      <xdr:rowOff>192405</xdr:rowOff>
    </xdr:to>
    <xdr:pic>
      <xdr:nvPicPr>
        <xdr:cNvPr id="28" name="Picture 27">
          <a:extLst>
            <a:ext uri="{FF2B5EF4-FFF2-40B4-BE49-F238E27FC236}">
              <a16:creationId xmlns:a16="http://schemas.microsoft.com/office/drawing/2014/main" xmlns="" id="{00000000-0008-0000-0100-00001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06025" y="771525"/>
          <a:ext cx="182880" cy="182880"/>
        </a:xfrm>
        <a:prstGeom prst="rect">
          <a:avLst/>
        </a:prstGeom>
      </xdr:spPr>
    </xdr:pic>
    <xdr:clientData/>
  </xdr:twoCellAnchor>
  <xdr:twoCellAnchor editAs="oneCell">
    <xdr:from>
      <xdr:col>10</xdr:col>
      <xdr:colOff>257175</xdr:colOff>
      <xdr:row>2</xdr:row>
      <xdr:rowOff>9525</xdr:rowOff>
    </xdr:from>
    <xdr:to>
      <xdr:col>10</xdr:col>
      <xdr:colOff>440055</xdr:colOff>
      <xdr:row>2</xdr:row>
      <xdr:rowOff>192405</xdr:rowOff>
    </xdr:to>
    <xdr:pic>
      <xdr:nvPicPr>
        <xdr:cNvPr id="29" name="Picture 28">
          <a:extLst>
            <a:ext uri="{FF2B5EF4-FFF2-40B4-BE49-F238E27FC236}">
              <a16:creationId xmlns:a16="http://schemas.microsoft.com/office/drawing/2014/main" xmlns="" id="{00000000-0008-0000-0100-00001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72750" y="771525"/>
          <a:ext cx="182880" cy="182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4</xdr:row>
      <xdr:rowOff>9525</xdr:rowOff>
    </xdr:from>
    <xdr:to>
      <xdr:col>3</xdr:col>
      <xdr:colOff>4572</xdr:colOff>
      <xdr:row>4</xdr:row>
      <xdr:rowOff>192405</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48850" y="4591050"/>
          <a:ext cx="195072" cy="182880"/>
        </a:xfrm>
        <a:prstGeom prst="rect">
          <a:avLst/>
        </a:prstGeom>
      </xdr:spPr>
    </xdr:pic>
    <xdr:clientData/>
  </xdr:twoCellAnchor>
  <xdr:twoCellAnchor editAs="oneCell">
    <xdr:from>
      <xdr:col>3</xdr:col>
      <xdr:colOff>857250</xdr:colOff>
      <xdr:row>5</xdr:row>
      <xdr:rowOff>9525</xdr:rowOff>
    </xdr:from>
    <xdr:to>
      <xdr:col>3</xdr:col>
      <xdr:colOff>1066256</xdr:colOff>
      <xdr:row>5</xdr:row>
      <xdr:rowOff>192405</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781550"/>
          <a:ext cx="209006" cy="182880"/>
        </a:xfrm>
        <a:prstGeom prst="rect">
          <a:avLst/>
        </a:prstGeom>
      </xdr:spPr>
    </xdr:pic>
    <xdr:clientData/>
  </xdr:twoCellAnchor>
  <xdr:twoCellAnchor editAs="oneCell">
    <xdr:from>
      <xdr:col>3</xdr:col>
      <xdr:colOff>857250</xdr:colOff>
      <xdr:row>6</xdr:row>
      <xdr:rowOff>0</xdr:rowOff>
    </xdr:from>
    <xdr:to>
      <xdr:col>3</xdr:col>
      <xdr:colOff>1066256</xdr:colOff>
      <xdr:row>6</xdr:row>
      <xdr:rowOff>182880</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962525"/>
          <a:ext cx="209006" cy="182880"/>
        </a:xfrm>
        <a:prstGeom prst="rect">
          <a:avLst/>
        </a:prstGeom>
      </xdr:spPr>
    </xdr:pic>
    <xdr:clientData/>
  </xdr:twoCellAnchor>
  <xdr:twoCellAnchor editAs="oneCell">
    <xdr:from>
      <xdr:col>3</xdr:col>
      <xdr:colOff>857250</xdr:colOff>
      <xdr:row>7</xdr:row>
      <xdr:rowOff>0</xdr:rowOff>
    </xdr:from>
    <xdr:to>
      <xdr:col>3</xdr:col>
      <xdr:colOff>1066256</xdr:colOff>
      <xdr:row>7</xdr:row>
      <xdr:rowOff>182880</xdr:rowOff>
    </xdr:to>
    <xdr:pic>
      <xdr:nvPicPr>
        <xdr:cNvPr id="6" name="Picture 5">
          <a:extLst>
            <a:ext uri="{FF2B5EF4-FFF2-40B4-BE49-F238E27FC236}">
              <a16:creationId xmlns:a16="http://schemas.microsoft.com/office/drawing/2014/main" xmlns="" id="{00000000-0008-0000-02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153025"/>
          <a:ext cx="209006" cy="182880"/>
        </a:xfrm>
        <a:prstGeom prst="rect">
          <a:avLst/>
        </a:prstGeom>
      </xdr:spPr>
    </xdr:pic>
    <xdr:clientData/>
  </xdr:twoCellAnchor>
  <xdr:twoCellAnchor editAs="oneCell">
    <xdr:from>
      <xdr:col>3</xdr:col>
      <xdr:colOff>857250</xdr:colOff>
      <xdr:row>8</xdr:row>
      <xdr:rowOff>0</xdr:rowOff>
    </xdr:from>
    <xdr:to>
      <xdr:col>3</xdr:col>
      <xdr:colOff>1066256</xdr:colOff>
      <xdr:row>8</xdr:row>
      <xdr:rowOff>182880</xdr:rowOff>
    </xdr:to>
    <xdr:pic>
      <xdr:nvPicPr>
        <xdr:cNvPr id="7" name="Picture 6">
          <a:extLst>
            <a:ext uri="{FF2B5EF4-FFF2-40B4-BE49-F238E27FC236}">
              <a16:creationId xmlns:a16="http://schemas.microsoft.com/office/drawing/2014/main" xmlns="" id="{00000000-0008-0000-02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343525"/>
          <a:ext cx="209006" cy="182880"/>
        </a:xfrm>
        <a:prstGeom prst="rect">
          <a:avLst/>
        </a:prstGeom>
      </xdr:spPr>
    </xdr:pic>
    <xdr:clientData/>
  </xdr:twoCellAnchor>
  <xdr:twoCellAnchor editAs="oneCell">
    <xdr:from>
      <xdr:col>2</xdr:col>
      <xdr:colOff>47625</xdr:colOff>
      <xdr:row>9</xdr:row>
      <xdr:rowOff>0</xdr:rowOff>
    </xdr:from>
    <xdr:to>
      <xdr:col>2</xdr:col>
      <xdr:colOff>242697</xdr:colOff>
      <xdr:row>9</xdr:row>
      <xdr:rowOff>182880</xdr:rowOff>
    </xdr:to>
    <xdr:pic>
      <xdr:nvPicPr>
        <xdr:cNvPr id="8" name="Picture 7">
          <a:extLst>
            <a:ext uri="{FF2B5EF4-FFF2-40B4-BE49-F238E27FC236}">
              <a16:creationId xmlns:a16="http://schemas.microsoft.com/office/drawing/2014/main" xmlns="" id="{00000000-0008-0000-02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5534025"/>
          <a:ext cx="195072" cy="182880"/>
        </a:xfrm>
        <a:prstGeom prst="rect">
          <a:avLst/>
        </a:prstGeom>
      </xdr:spPr>
    </xdr:pic>
    <xdr:clientData/>
  </xdr:twoCellAnchor>
  <xdr:twoCellAnchor editAs="oneCell">
    <xdr:from>
      <xdr:col>2</xdr:col>
      <xdr:colOff>47625</xdr:colOff>
      <xdr:row>17</xdr:row>
      <xdr:rowOff>0</xdr:rowOff>
    </xdr:from>
    <xdr:to>
      <xdr:col>2</xdr:col>
      <xdr:colOff>242697</xdr:colOff>
      <xdr:row>17</xdr:row>
      <xdr:rowOff>182880</xdr:rowOff>
    </xdr:to>
    <xdr:pic>
      <xdr:nvPicPr>
        <xdr:cNvPr id="9" name="Picture 8">
          <a:extLst>
            <a:ext uri="{FF2B5EF4-FFF2-40B4-BE49-F238E27FC236}">
              <a16:creationId xmlns:a16="http://schemas.microsoft.com/office/drawing/2014/main" xmlns="" id="{00000000-0008-0000-02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058025"/>
          <a:ext cx="195072" cy="182880"/>
        </a:xfrm>
        <a:prstGeom prst="rect">
          <a:avLst/>
        </a:prstGeom>
      </xdr:spPr>
    </xdr:pic>
    <xdr:clientData/>
  </xdr:twoCellAnchor>
  <xdr:twoCellAnchor editAs="oneCell">
    <xdr:from>
      <xdr:col>2</xdr:col>
      <xdr:colOff>47625</xdr:colOff>
      <xdr:row>18</xdr:row>
      <xdr:rowOff>0</xdr:rowOff>
    </xdr:from>
    <xdr:to>
      <xdr:col>2</xdr:col>
      <xdr:colOff>242697</xdr:colOff>
      <xdr:row>18</xdr:row>
      <xdr:rowOff>182880</xdr:rowOff>
    </xdr:to>
    <xdr:pic>
      <xdr:nvPicPr>
        <xdr:cNvPr id="10" name="Picture 9">
          <a:extLst>
            <a:ext uri="{FF2B5EF4-FFF2-40B4-BE49-F238E27FC236}">
              <a16:creationId xmlns:a16="http://schemas.microsoft.com/office/drawing/2014/main" xmlns="" id="{00000000-0008-0000-02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248525"/>
          <a:ext cx="195072" cy="182880"/>
        </a:xfrm>
        <a:prstGeom prst="rect">
          <a:avLst/>
        </a:prstGeom>
      </xdr:spPr>
    </xdr:pic>
    <xdr:clientData/>
  </xdr:twoCellAnchor>
  <xdr:twoCellAnchor editAs="oneCell">
    <xdr:from>
      <xdr:col>2</xdr:col>
      <xdr:colOff>47625</xdr:colOff>
      <xdr:row>19</xdr:row>
      <xdr:rowOff>0</xdr:rowOff>
    </xdr:from>
    <xdr:to>
      <xdr:col>2</xdr:col>
      <xdr:colOff>242697</xdr:colOff>
      <xdr:row>19</xdr:row>
      <xdr:rowOff>182880</xdr:rowOff>
    </xdr:to>
    <xdr:pic>
      <xdr:nvPicPr>
        <xdr:cNvPr id="11" name="Picture 10">
          <a:extLst>
            <a:ext uri="{FF2B5EF4-FFF2-40B4-BE49-F238E27FC236}">
              <a16:creationId xmlns:a16="http://schemas.microsoft.com/office/drawing/2014/main" xmlns="" id="{00000000-0008-0000-02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439025"/>
          <a:ext cx="195072" cy="182880"/>
        </a:xfrm>
        <a:prstGeom prst="rect">
          <a:avLst/>
        </a:prstGeom>
      </xdr:spPr>
    </xdr:pic>
    <xdr:clientData/>
  </xdr:twoCellAnchor>
  <xdr:twoCellAnchor editAs="oneCell">
    <xdr:from>
      <xdr:col>2</xdr:col>
      <xdr:colOff>47625</xdr:colOff>
      <xdr:row>20</xdr:row>
      <xdr:rowOff>0</xdr:rowOff>
    </xdr:from>
    <xdr:to>
      <xdr:col>2</xdr:col>
      <xdr:colOff>242697</xdr:colOff>
      <xdr:row>20</xdr:row>
      <xdr:rowOff>182880</xdr:rowOff>
    </xdr:to>
    <xdr:pic>
      <xdr:nvPicPr>
        <xdr:cNvPr id="12" name="Picture 11">
          <a:extLst>
            <a:ext uri="{FF2B5EF4-FFF2-40B4-BE49-F238E27FC236}">
              <a16:creationId xmlns:a16="http://schemas.microsoft.com/office/drawing/2014/main" xmlns="" id="{00000000-0008-0000-02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629525"/>
          <a:ext cx="195072" cy="182880"/>
        </a:xfrm>
        <a:prstGeom prst="rect">
          <a:avLst/>
        </a:prstGeom>
      </xdr:spPr>
    </xdr:pic>
    <xdr:clientData/>
  </xdr:twoCellAnchor>
  <xdr:twoCellAnchor editAs="oneCell">
    <xdr:from>
      <xdr:col>2</xdr:col>
      <xdr:colOff>47625</xdr:colOff>
      <xdr:row>21</xdr:row>
      <xdr:rowOff>0</xdr:rowOff>
    </xdr:from>
    <xdr:to>
      <xdr:col>2</xdr:col>
      <xdr:colOff>242697</xdr:colOff>
      <xdr:row>21</xdr:row>
      <xdr:rowOff>182880</xdr:rowOff>
    </xdr:to>
    <xdr:pic>
      <xdr:nvPicPr>
        <xdr:cNvPr id="13" name="Picture 12">
          <a:extLst>
            <a:ext uri="{FF2B5EF4-FFF2-40B4-BE49-F238E27FC236}">
              <a16:creationId xmlns:a16="http://schemas.microsoft.com/office/drawing/2014/main" xmlns="" id="{00000000-0008-0000-02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820025"/>
          <a:ext cx="195072" cy="182880"/>
        </a:xfrm>
        <a:prstGeom prst="rect">
          <a:avLst/>
        </a:prstGeom>
      </xdr:spPr>
    </xdr:pic>
    <xdr:clientData/>
  </xdr:twoCellAnchor>
  <xdr:twoCellAnchor editAs="oneCell">
    <xdr:from>
      <xdr:col>2</xdr:col>
      <xdr:colOff>47625</xdr:colOff>
      <xdr:row>22</xdr:row>
      <xdr:rowOff>0</xdr:rowOff>
    </xdr:from>
    <xdr:to>
      <xdr:col>2</xdr:col>
      <xdr:colOff>242697</xdr:colOff>
      <xdr:row>22</xdr:row>
      <xdr:rowOff>182880</xdr:rowOff>
    </xdr:to>
    <xdr:pic>
      <xdr:nvPicPr>
        <xdr:cNvPr id="14" name="Picture 13">
          <a:extLst>
            <a:ext uri="{FF2B5EF4-FFF2-40B4-BE49-F238E27FC236}">
              <a16:creationId xmlns:a16="http://schemas.microsoft.com/office/drawing/2014/main" xmlns="" id="{00000000-0008-0000-02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8010525"/>
          <a:ext cx="195072" cy="182880"/>
        </a:xfrm>
        <a:prstGeom prst="rect">
          <a:avLst/>
        </a:prstGeom>
      </xdr:spPr>
    </xdr:pic>
    <xdr:clientData/>
  </xdr:twoCellAnchor>
  <xdr:twoCellAnchor editAs="oneCell">
    <xdr:from>
      <xdr:col>2</xdr:col>
      <xdr:colOff>47625</xdr:colOff>
      <xdr:row>23</xdr:row>
      <xdr:rowOff>0</xdr:rowOff>
    </xdr:from>
    <xdr:to>
      <xdr:col>2</xdr:col>
      <xdr:colOff>242697</xdr:colOff>
      <xdr:row>23</xdr:row>
      <xdr:rowOff>182880</xdr:rowOff>
    </xdr:to>
    <xdr:pic>
      <xdr:nvPicPr>
        <xdr:cNvPr id="15" name="Picture 14">
          <a:extLst>
            <a:ext uri="{FF2B5EF4-FFF2-40B4-BE49-F238E27FC236}">
              <a16:creationId xmlns:a16="http://schemas.microsoft.com/office/drawing/2014/main" xmlns="" id="{00000000-0008-0000-02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4425" y="4867275"/>
          <a:ext cx="195072" cy="182880"/>
        </a:xfrm>
        <a:prstGeom prst="rect">
          <a:avLst/>
        </a:prstGeom>
      </xdr:spPr>
    </xdr:pic>
    <xdr:clientData/>
  </xdr:twoCellAnchor>
  <xdr:twoCellAnchor editAs="oneCell">
    <xdr:from>
      <xdr:col>3</xdr:col>
      <xdr:colOff>847725</xdr:colOff>
      <xdr:row>10</xdr:row>
      <xdr:rowOff>0</xdr:rowOff>
    </xdr:from>
    <xdr:to>
      <xdr:col>3</xdr:col>
      <xdr:colOff>1056731</xdr:colOff>
      <xdr:row>10</xdr:row>
      <xdr:rowOff>182880</xdr:rowOff>
    </xdr:to>
    <xdr:pic>
      <xdr:nvPicPr>
        <xdr:cNvPr id="16" name="Picture 15">
          <a:extLst>
            <a:ext uri="{FF2B5EF4-FFF2-40B4-BE49-F238E27FC236}">
              <a16:creationId xmlns:a16="http://schemas.microsoft.com/office/drawing/2014/main" xmlns="" id="{00000000-0008-0000-02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724525"/>
          <a:ext cx="209006" cy="182880"/>
        </a:xfrm>
        <a:prstGeom prst="rect">
          <a:avLst/>
        </a:prstGeom>
      </xdr:spPr>
    </xdr:pic>
    <xdr:clientData/>
  </xdr:twoCellAnchor>
  <xdr:twoCellAnchor editAs="oneCell">
    <xdr:from>
      <xdr:col>3</xdr:col>
      <xdr:colOff>847725</xdr:colOff>
      <xdr:row>11</xdr:row>
      <xdr:rowOff>0</xdr:rowOff>
    </xdr:from>
    <xdr:to>
      <xdr:col>3</xdr:col>
      <xdr:colOff>1056731</xdr:colOff>
      <xdr:row>11</xdr:row>
      <xdr:rowOff>182880</xdr:rowOff>
    </xdr:to>
    <xdr:pic>
      <xdr:nvPicPr>
        <xdr:cNvPr id="17" name="Picture 16">
          <a:extLst>
            <a:ext uri="{FF2B5EF4-FFF2-40B4-BE49-F238E27FC236}">
              <a16:creationId xmlns:a16="http://schemas.microsoft.com/office/drawing/2014/main" xmlns="" id="{00000000-0008-0000-02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915025"/>
          <a:ext cx="209006" cy="182880"/>
        </a:xfrm>
        <a:prstGeom prst="rect">
          <a:avLst/>
        </a:prstGeom>
      </xdr:spPr>
    </xdr:pic>
    <xdr:clientData/>
  </xdr:twoCellAnchor>
  <xdr:twoCellAnchor editAs="oneCell">
    <xdr:from>
      <xdr:col>3</xdr:col>
      <xdr:colOff>847725</xdr:colOff>
      <xdr:row>12</xdr:row>
      <xdr:rowOff>0</xdr:rowOff>
    </xdr:from>
    <xdr:to>
      <xdr:col>3</xdr:col>
      <xdr:colOff>1056731</xdr:colOff>
      <xdr:row>12</xdr:row>
      <xdr:rowOff>182880</xdr:rowOff>
    </xdr:to>
    <xdr:pic>
      <xdr:nvPicPr>
        <xdr:cNvPr id="18" name="Picture 17">
          <a:extLst>
            <a:ext uri="{FF2B5EF4-FFF2-40B4-BE49-F238E27FC236}">
              <a16:creationId xmlns:a16="http://schemas.microsoft.com/office/drawing/2014/main" xmlns="" id="{00000000-0008-0000-0200-00001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105525"/>
          <a:ext cx="209006" cy="182880"/>
        </a:xfrm>
        <a:prstGeom prst="rect">
          <a:avLst/>
        </a:prstGeom>
      </xdr:spPr>
    </xdr:pic>
    <xdr:clientData/>
  </xdr:twoCellAnchor>
  <xdr:twoCellAnchor editAs="oneCell">
    <xdr:from>
      <xdr:col>3</xdr:col>
      <xdr:colOff>847725</xdr:colOff>
      <xdr:row>13</xdr:row>
      <xdr:rowOff>0</xdr:rowOff>
    </xdr:from>
    <xdr:to>
      <xdr:col>3</xdr:col>
      <xdr:colOff>1056731</xdr:colOff>
      <xdr:row>13</xdr:row>
      <xdr:rowOff>182880</xdr:rowOff>
    </xdr:to>
    <xdr:pic>
      <xdr:nvPicPr>
        <xdr:cNvPr id="19" name="Picture 18">
          <a:extLst>
            <a:ext uri="{FF2B5EF4-FFF2-40B4-BE49-F238E27FC236}">
              <a16:creationId xmlns:a16="http://schemas.microsoft.com/office/drawing/2014/main" xmlns="" id="{00000000-0008-0000-02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296025"/>
          <a:ext cx="209006" cy="182880"/>
        </a:xfrm>
        <a:prstGeom prst="rect">
          <a:avLst/>
        </a:prstGeom>
      </xdr:spPr>
    </xdr:pic>
    <xdr:clientData/>
  </xdr:twoCellAnchor>
  <xdr:twoCellAnchor editAs="oneCell">
    <xdr:from>
      <xdr:col>3</xdr:col>
      <xdr:colOff>847725</xdr:colOff>
      <xdr:row>14</xdr:row>
      <xdr:rowOff>0</xdr:rowOff>
    </xdr:from>
    <xdr:to>
      <xdr:col>3</xdr:col>
      <xdr:colOff>1056731</xdr:colOff>
      <xdr:row>14</xdr:row>
      <xdr:rowOff>182880</xdr:rowOff>
    </xdr:to>
    <xdr:pic>
      <xdr:nvPicPr>
        <xdr:cNvPr id="20" name="Picture 19">
          <a:extLst>
            <a:ext uri="{FF2B5EF4-FFF2-40B4-BE49-F238E27FC236}">
              <a16:creationId xmlns:a16="http://schemas.microsoft.com/office/drawing/2014/main" xmlns="" id="{00000000-0008-0000-0200-00001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486525"/>
          <a:ext cx="209006" cy="182880"/>
        </a:xfrm>
        <a:prstGeom prst="rect">
          <a:avLst/>
        </a:prstGeom>
      </xdr:spPr>
    </xdr:pic>
    <xdr:clientData/>
  </xdr:twoCellAnchor>
  <xdr:twoCellAnchor editAs="oneCell">
    <xdr:from>
      <xdr:col>3</xdr:col>
      <xdr:colOff>847725</xdr:colOff>
      <xdr:row>15</xdr:row>
      <xdr:rowOff>0</xdr:rowOff>
    </xdr:from>
    <xdr:to>
      <xdr:col>3</xdr:col>
      <xdr:colOff>1056731</xdr:colOff>
      <xdr:row>15</xdr:row>
      <xdr:rowOff>182880</xdr:rowOff>
    </xdr:to>
    <xdr:pic>
      <xdr:nvPicPr>
        <xdr:cNvPr id="21" name="Picture 20">
          <a:extLst>
            <a:ext uri="{FF2B5EF4-FFF2-40B4-BE49-F238E27FC236}">
              <a16:creationId xmlns:a16="http://schemas.microsoft.com/office/drawing/2014/main" xmlns="" id="{00000000-0008-0000-0200-00001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677025"/>
          <a:ext cx="209006" cy="182880"/>
        </a:xfrm>
        <a:prstGeom prst="rect">
          <a:avLst/>
        </a:prstGeom>
      </xdr:spPr>
    </xdr:pic>
    <xdr:clientData/>
  </xdr:twoCellAnchor>
  <xdr:twoCellAnchor editAs="oneCell">
    <xdr:from>
      <xdr:col>3</xdr:col>
      <xdr:colOff>847725</xdr:colOff>
      <xdr:row>16</xdr:row>
      <xdr:rowOff>0</xdr:rowOff>
    </xdr:from>
    <xdr:to>
      <xdr:col>3</xdr:col>
      <xdr:colOff>1056731</xdr:colOff>
      <xdr:row>16</xdr:row>
      <xdr:rowOff>182880</xdr:rowOff>
    </xdr:to>
    <xdr:pic>
      <xdr:nvPicPr>
        <xdr:cNvPr id="22" name="Picture 21">
          <a:extLst>
            <a:ext uri="{FF2B5EF4-FFF2-40B4-BE49-F238E27FC236}">
              <a16:creationId xmlns:a16="http://schemas.microsoft.com/office/drawing/2014/main" xmlns="" id="{00000000-0008-0000-0200-00001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867525"/>
          <a:ext cx="209006" cy="182880"/>
        </a:xfrm>
        <a:prstGeom prst="rect">
          <a:avLst/>
        </a:prstGeom>
      </xdr:spPr>
    </xdr:pic>
    <xdr:clientData/>
  </xdr:twoCellAnchor>
  <xdr:twoCellAnchor editAs="oneCell">
    <xdr:from>
      <xdr:col>4</xdr:col>
      <xdr:colOff>1190625</xdr:colOff>
      <xdr:row>2</xdr:row>
      <xdr:rowOff>0</xdr:rowOff>
    </xdr:from>
    <xdr:to>
      <xdr:col>4</xdr:col>
      <xdr:colOff>1373505</xdr:colOff>
      <xdr:row>2</xdr:row>
      <xdr:rowOff>182880</xdr:rowOff>
    </xdr:to>
    <xdr:pic>
      <xdr:nvPicPr>
        <xdr:cNvPr id="24" name="Picture 23">
          <a:extLst>
            <a:ext uri="{FF2B5EF4-FFF2-40B4-BE49-F238E27FC236}">
              <a16:creationId xmlns:a16="http://schemas.microsoft.com/office/drawing/2014/main" xmlns="" id="{00000000-0008-0000-0200-00001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468225" y="4105275"/>
          <a:ext cx="182880" cy="182880"/>
        </a:xfrm>
        <a:prstGeom prst="rect">
          <a:avLst/>
        </a:prstGeom>
      </xdr:spPr>
    </xdr:pic>
    <xdr:clientData/>
  </xdr:twoCellAnchor>
  <xdr:twoCellAnchor editAs="oneCell">
    <xdr:from>
      <xdr:col>5</xdr:col>
      <xdr:colOff>771525</xdr:colOff>
      <xdr:row>2</xdr:row>
      <xdr:rowOff>0</xdr:rowOff>
    </xdr:from>
    <xdr:to>
      <xdr:col>5</xdr:col>
      <xdr:colOff>954405</xdr:colOff>
      <xdr:row>2</xdr:row>
      <xdr:rowOff>182880</xdr:rowOff>
    </xdr:to>
    <xdr:pic>
      <xdr:nvPicPr>
        <xdr:cNvPr id="25" name="Picture 24">
          <a:extLst>
            <a:ext uri="{FF2B5EF4-FFF2-40B4-BE49-F238E27FC236}">
              <a16:creationId xmlns:a16="http://schemas.microsoft.com/office/drawing/2014/main" xmlns="" id="{00000000-0008-0000-0200-00001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30250" y="4105275"/>
          <a:ext cx="182880" cy="182880"/>
        </a:xfrm>
        <a:prstGeom prst="rect">
          <a:avLst/>
        </a:prstGeom>
      </xdr:spPr>
    </xdr:pic>
    <xdr:clientData/>
  </xdr:twoCellAnchor>
  <xdr:twoCellAnchor editAs="oneCell">
    <xdr:from>
      <xdr:col>6</xdr:col>
      <xdr:colOff>1200150</xdr:colOff>
      <xdr:row>2</xdr:row>
      <xdr:rowOff>0</xdr:rowOff>
    </xdr:from>
    <xdr:to>
      <xdr:col>7</xdr:col>
      <xdr:colOff>1905</xdr:colOff>
      <xdr:row>2</xdr:row>
      <xdr:rowOff>182880</xdr:rowOff>
    </xdr:to>
    <xdr:pic>
      <xdr:nvPicPr>
        <xdr:cNvPr id="26" name="Picture 25">
          <a:extLst>
            <a:ext uri="{FF2B5EF4-FFF2-40B4-BE49-F238E27FC236}">
              <a16:creationId xmlns:a16="http://schemas.microsoft.com/office/drawing/2014/main" xmlns="" id="{00000000-0008-0000-0200-00001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820900" y="4105275"/>
          <a:ext cx="182880" cy="182880"/>
        </a:xfrm>
        <a:prstGeom prst="rect">
          <a:avLst/>
        </a:prstGeom>
      </xdr:spPr>
    </xdr:pic>
    <xdr:clientData/>
  </xdr:twoCellAnchor>
  <xdr:twoCellAnchor editAs="oneCell">
    <xdr:from>
      <xdr:col>7</xdr:col>
      <xdr:colOff>800100</xdr:colOff>
      <xdr:row>2</xdr:row>
      <xdr:rowOff>0</xdr:rowOff>
    </xdr:from>
    <xdr:to>
      <xdr:col>8</xdr:col>
      <xdr:colOff>1905</xdr:colOff>
      <xdr:row>2</xdr:row>
      <xdr:rowOff>182880</xdr:rowOff>
    </xdr:to>
    <xdr:pic>
      <xdr:nvPicPr>
        <xdr:cNvPr id="27" name="Picture 26">
          <a:extLst>
            <a:ext uri="{FF2B5EF4-FFF2-40B4-BE49-F238E27FC236}">
              <a16:creationId xmlns:a16="http://schemas.microsoft.com/office/drawing/2014/main" xmlns="" id="{00000000-0008-0000-0200-00001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821025" y="4095750"/>
          <a:ext cx="182880" cy="182880"/>
        </a:xfrm>
        <a:prstGeom prst="rect">
          <a:avLst/>
        </a:prstGeom>
      </xdr:spPr>
    </xdr:pic>
    <xdr:clientData/>
  </xdr:twoCellAnchor>
  <xdr:twoCellAnchor editAs="oneCell">
    <xdr:from>
      <xdr:col>8</xdr:col>
      <xdr:colOff>1266825</xdr:colOff>
      <xdr:row>2</xdr:row>
      <xdr:rowOff>0</xdr:rowOff>
    </xdr:from>
    <xdr:to>
      <xdr:col>9</xdr:col>
      <xdr:colOff>1905</xdr:colOff>
      <xdr:row>2</xdr:row>
      <xdr:rowOff>182880</xdr:rowOff>
    </xdr:to>
    <xdr:pic>
      <xdr:nvPicPr>
        <xdr:cNvPr id="28" name="Picture 27">
          <a:extLst>
            <a:ext uri="{FF2B5EF4-FFF2-40B4-BE49-F238E27FC236}">
              <a16:creationId xmlns:a16="http://schemas.microsoft.com/office/drawing/2014/main" xmlns="" id="{00000000-0008-0000-0200-00001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202150" y="4105275"/>
          <a:ext cx="182880" cy="182880"/>
        </a:xfrm>
        <a:prstGeom prst="rect">
          <a:avLst/>
        </a:prstGeom>
      </xdr:spPr>
    </xdr:pic>
    <xdr:clientData/>
  </xdr:twoCellAnchor>
  <xdr:twoCellAnchor editAs="oneCell">
    <xdr:from>
      <xdr:col>9</xdr:col>
      <xdr:colOff>657225</xdr:colOff>
      <xdr:row>2</xdr:row>
      <xdr:rowOff>0</xdr:rowOff>
    </xdr:from>
    <xdr:to>
      <xdr:col>9</xdr:col>
      <xdr:colOff>840105</xdr:colOff>
      <xdr:row>2</xdr:row>
      <xdr:rowOff>182880</xdr:rowOff>
    </xdr:to>
    <xdr:pic>
      <xdr:nvPicPr>
        <xdr:cNvPr id="29" name="Picture 28">
          <a:extLst>
            <a:ext uri="{FF2B5EF4-FFF2-40B4-BE49-F238E27FC236}">
              <a16:creationId xmlns:a16="http://schemas.microsoft.com/office/drawing/2014/main" xmlns="" id="{00000000-0008-0000-0200-00001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07025" y="4095750"/>
          <a:ext cx="182880" cy="182880"/>
        </a:xfrm>
        <a:prstGeom prst="rect">
          <a:avLst/>
        </a:prstGeom>
      </xdr:spPr>
    </xdr:pic>
    <xdr:clientData/>
  </xdr:twoCellAnchor>
  <xdr:twoCellAnchor editAs="oneCell">
    <xdr:from>
      <xdr:col>10</xdr:col>
      <xdr:colOff>523875</xdr:colOff>
      <xdr:row>2</xdr:row>
      <xdr:rowOff>0</xdr:rowOff>
    </xdr:from>
    <xdr:to>
      <xdr:col>10</xdr:col>
      <xdr:colOff>706755</xdr:colOff>
      <xdr:row>2</xdr:row>
      <xdr:rowOff>182880</xdr:rowOff>
    </xdr:to>
    <xdr:pic>
      <xdr:nvPicPr>
        <xdr:cNvPr id="30" name="Picture 29">
          <a:extLst>
            <a:ext uri="{FF2B5EF4-FFF2-40B4-BE49-F238E27FC236}">
              <a16:creationId xmlns:a16="http://schemas.microsoft.com/office/drawing/2014/main" xmlns="" id="{00000000-0008-0000-0200-00001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783300" y="4095750"/>
          <a:ext cx="182880" cy="182880"/>
        </a:xfrm>
        <a:prstGeom prst="rect">
          <a:avLst/>
        </a:prstGeom>
      </xdr:spPr>
    </xdr:pic>
    <xdr:clientData/>
  </xdr:twoCellAnchor>
  <xdr:twoCellAnchor editAs="oneCell">
    <xdr:from>
      <xdr:col>11</xdr:col>
      <xdr:colOff>276225</xdr:colOff>
      <xdr:row>2</xdr:row>
      <xdr:rowOff>0</xdr:rowOff>
    </xdr:from>
    <xdr:to>
      <xdr:col>12</xdr:col>
      <xdr:colOff>11430</xdr:colOff>
      <xdr:row>2</xdr:row>
      <xdr:rowOff>182880</xdr:rowOff>
    </xdr:to>
    <xdr:pic>
      <xdr:nvPicPr>
        <xdr:cNvPr id="31" name="Picture 30">
          <a:extLst>
            <a:ext uri="{FF2B5EF4-FFF2-40B4-BE49-F238E27FC236}">
              <a16:creationId xmlns:a16="http://schemas.microsoft.com/office/drawing/2014/main" xmlns="" id="{00000000-0008-0000-0200-00001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250025" y="4095750"/>
          <a:ext cx="182880" cy="182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164306</xdr:colOff>
      <xdr:row>24</xdr:row>
      <xdr:rowOff>188118</xdr:rowOff>
    </xdr:from>
    <xdr:to>
      <xdr:col>19</xdr:col>
      <xdr:colOff>323849</xdr:colOff>
      <xdr:row>45</xdr:row>
      <xdr:rowOff>11905</xdr:rowOff>
    </xdr:to>
    <xdr:graphicFrame macro="">
      <xdr:nvGraphicFramePr>
        <xdr:cNvPr id="2" name="Chart 1">
          <a:extLst>
            <a:ext uri="{FF2B5EF4-FFF2-40B4-BE49-F238E27FC236}">
              <a16:creationId xmlns:a16="http://schemas.microsoft.com/office/drawing/2014/main" xmlns=""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164306</xdr:colOff>
      <xdr:row>18</xdr:row>
      <xdr:rowOff>188118</xdr:rowOff>
    </xdr:from>
    <xdr:to>
      <xdr:col>17</xdr:col>
      <xdr:colOff>323849</xdr:colOff>
      <xdr:row>39</xdr:row>
      <xdr:rowOff>11905</xdr:rowOff>
    </xdr:to>
    <xdr:graphicFrame macro="">
      <xdr:nvGraphicFramePr>
        <xdr:cNvPr id="2" name="Chart 1">
          <a:extLst>
            <a:ext uri="{FF2B5EF4-FFF2-40B4-BE49-F238E27FC236}">
              <a16:creationId xmlns:a16="http://schemas.microsoft.com/office/drawing/2014/main" xmlns=""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657030</xdr:colOff>
      <xdr:row>2</xdr:row>
      <xdr:rowOff>778</xdr:rowOff>
    </xdr:from>
    <xdr:to>
      <xdr:col>1</xdr:col>
      <xdr:colOff>837772</xdr:colOff>
      <xdr:row>2</xdr:row>
      <xdr:rowOff>202125</xdr:rowOff>
    </xdr:to>
    <xdr:pic>
      <xdr:nvPicPr>
        <xdr:cNvPr id="2" name="Picture 1">
          <a:extLst>
            <a:ext uri="{FF2B5EF4-FFF2-40B4-BE49-F238E27FC236}">
              <a16:creationId xmlns:a16="http://schemas.microsoft.com/office/drawing/2014/main" xmlns=""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030" y="209745"/>
          <a:ext cx="180742" cy="201347"/>
        </a:xfrm>
        <a:prstGeom prst="rect">
          <a:avLst/>
        </a:prstGeom>
      </xdr:spPr>
    </xdr:pic>
    <xdr:clientData/>
  </xdr:twoCellAnchor>
  <xdr:twoCellAnchor editAs="oneCell">
    <xdr:from>
      <xdr:col>2</xdr:col>
      <xdr:colOff>1061940</xdr:colOff>
      <xdr:row>2</xdr:row>
      <xdr:rowOff>4275</xdr:rowOff>
    </xdr:from>
    <xdr:to>
      <xdr:col>3</xdr:col>
      <xdr:colOff>1905</xdr:colOff>
      <xdr:row>3</xdr:row>
      <xdr:rowOff>784</xdr:rowOff>
    </xdr:to>
    <xdr:pic>
      <xdr:nvPicPr>
        <xdr:cNvPr id="3" name="Picture 2">
          <a:extLst>
            <a:ext uri="{FF2B5EF4-FFF2-40B4-BE49-F238E27FC236}">
              <a16:creationId xmlns:a16="http://schemas.microsoft.com/office/drawing/2014/main" xmlns="" id="{00000000-0008-0000-0C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7527" y="213242"/>
          <a:ext cx="184046" cy="201347"/>
        </a:xfrm>
        <a:prstGeom prst="rect">
          <a:avLst/>
        </a:prstGeom>
      </xdr:spPr>
    </xdr:pic>
    <xdr:clientData/>
  </xdr:twoCellAnchor>
  <xdr:twoCellAnchor editAs="oneCell">
    <xdr:from>
      <xdr:col>3</xdr:col>
      <xdr:colOff>1062135</xdr:colOff>
      <xdr:row>2</xdr:row>
      <xdr:rowOff>778</xdr:rowOff>
    </xdr:from>
    <xdr:to>
      <xdr:col>4</xdr:col>
      <xdr:colOff>932</xdr:colOff>
      <xdr:row>2</xdr:row>
      <xdr:rowOff>202125</xdr:rowOff>
    </xdr:to>
    <xdr:pic>
      <xdr:nvPicPr>
        <xdr:cNvPr id="4" name="Picture 3">
          <a:extLst>
            <a:ext uri="{FF2B5EF4-FFF2-40B4-BE49-F238E27FC236}">
              <a16:creationId xmlns:a16="http://schemas.microsoft.com/office/drawing/2014/main" xmlns="" id="{00000000-0008-0000-0C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6663" y="209745"/>
          <a:ext cx="182880" cy="201347"/>
        </a:xfrm>
        <a:prstGeom prst="rect">
          <a:avLst/>
        </a:prstGeom>
      </xdr:spPr>
    </xdr:pic>
    <xdr:clientData/>
  </xdr:twoCellAnchor>
  <xdr:twoCellAnchor editAs="oneCell">
    <xdr:from>
      <xdr:col>4</xdr:col>
      <xdr:colOff>671220</xdr:colOff>
      <xdr:row>2</xdr:row>
      <xdr:rowOff>4665</xdr:rowOff>
    </xdr:from>
    <xdr:to>
      <xdr:col>4</xdr:col>
      <xdr:colOff>852157</xdr:colOff>
      <xdr:row>3</xdr:row>
      <xdr:rowOff>1174</xdr:rowOff>
    </xdr:to>
    <xdr:pic>
      <xdr:nvPicPr>
        <xdr:cNvPr id="5" name="Picture 4">
          <a:extLst>
            <a:ext uri="{FF2B5EF4-FFF2-40B4-BE49-F238E27FC236}">
              <a16:creationId xmlns:a16="http://schemas.microsoft.com/office/drawing/2014/main" xmlns="" id="{00000000-0008-0000-0C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4689" y="213632"/>
          <a:ext cx="180937" cy="201347"/>
        </a:xfrm>
        <a:prstGeom prst="rect">
          <a:avLst/>
        </a:prstGeom>
      </xdr:spPr>
    </xdr:pic>
    <xdr:clientData/>
  </xdr:twoCellAnchor>
  <xdr:twoCellAnchor editAs="oneCell">
    <xdr:from>
      <xdr:col>6</xdr:col>
      <xdr:colOff>641948</xdr:colOff>
      <xdr:row>1</xdr:row>
      <xdr:rowOff>203088</xdr:rowOff>
    </xdr:from>
    <xdr:to>
      <xdr:col>6</xdr:col>
      <xdr:colOff>826332</xdr:colOff>
      <xdr:row>2</xdr:row>
      <xdr:rowOff>196322</xdr:rowOff>
    </xdr:to>
    <xdr:pic>
      <xdr:nvPicPr>
        <xdr:cNvPr id="10" name="Picture 9">
          <a:extLst>
            <a:ext uri="{FF2B5EF4-FFF2-40B4-BE49-F238E27FC236}">
              <a16:creationId xmlns:a16="http://schemas.microsoft.com/office/drawing/2014/main" xmlns="" id="{00000000-0008-0000-0C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89016" y="203088"/>
          <a:ext cx="184384" cy="202428"/>
        </a:xfrm>
        <a:prstGeom prst="rect">
          <a:avLst/>
        </a:prstGeom>
      </xdr:spPr>
    </xdr:pic>
    <xdr:clientData/>
  </xdr:twoCellAnchor>
  <xdr:twoCellAnchor editAs="oneCell">
    <xdr:from>
      <xdr:col>5</xdr:col>
      <xdr:colOff>461671</xdr:colOff>
      <xdr:row>2</xdr:row>
      <xdr:rowOff>5994</xdr:rowOff>
    </xdr:from>
    <xdr:to>
      <xdr:col>5</xdr:col>
      <xdr:colOff>640051</xdr:colOff>
      <xdr:row>2</xdr:row>
      <xdr:rowOff>204067</xdr:rowOff>
    </xdr:to>
    <xdr:pic>
      <xdr:nvPicPr>
        <xdr:cNvPr id="11" name="Picture 10">
          <a:extLst>
            <a:ext uri="{FF2B5EF4-FFF2-40B4-BE49-F238E27FC236}">
              <a16:creationId xmlns:a16="http://schemas.microsoft.com/office/drawing/2014/main" xmlns="" id="{00000000-0008-0000-0C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2697" y="216547"/>
          <a:ext cx="178380" cy="1980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157162</xdr:colOff>
      <xdr:row>19</xdr:row>
      <xdr:rowOff>142875</xdr:rowOff>
    </xdr:from>
    <xdr:to>
      <xdr:col>5</xdr:col>
      <xdr:colOff>52387</xdr:colOff>
      <xdr:row>35</xdr:row>
      <xdr:rowOff>104775</xdr:rowOff>
    </xdr:to>
    <xdr:graphicFrame macro="">
      <xdr:nvGraphicFramePr>
        <xdr:cNvPr id="2" name="Chart 1">
          <a:extLst>
            <a:ext uri="{FF2B5EF4-FFF2-40B4-BE49-F238E27FC236}">
              <a16:creationId xmlns:a16="http://schemas.microsoft.com/office/drawing/2014/main" xmlns=""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242887</xdr:colOff>
      <xdr:row>19</xdr:row>
      <xdr:rowOff>80962</xdr:rowOff>
    </xdr:from>
    <xdr:to>
      <xdr:col>12</xdr:col>
      <xdr:colOff>481012</xdr:colOff>
      <xdr:row>33</xdr:row>
      <xdr:rowOff>157162</xdr:rowOff>
    </xdr:to>
    <xdr:graphicFrame macro="">
      <xdr:nvGraphicFramePr>
        <xdr:cNvPr id="3" name="Chart 2">
          <a:extLst>
            <a:ext uri="{FF2B5EF4-FFF2-40B4-BE49-F238E27FC236}">
              <a16:creationId xmlns:a16="http://schemas.microsoft.com/office/drawing/2014/main" xmlns=""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128587</xdr:colOff>
      <xdr:row>30</xdr:row>
      <xdr:rowOff>100012</xdr:rowOff>
    </xdr:from>
    <xdr:to>
      <xdr:col>26</xdr:col>
      <xdr:colOff>433387</xdr:colOff>
      <xdr:row>44</xdr:row>
      <xdr:rowOff>176212</xdr:rowOff>
    </xdr:to>
    <xdr:graphicFrame macro="">
      <xdr:nvGraphicFramePr>
        <xdr:cNvPr id="4" name="Chart 3">
          <a:extLst>
            <a:ext uri="{FF2B5EF4-FFF2-40B4-BE49-F238E27FC236}">
              <a16:creationId xmlns:a16="http://schemas.microsoft.com/office/drawing/2014/main" xmlns=""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357187</xdr:colOff>
      <xdr:row>35</xdr:row>
      <xdr:rowOff>33337</xdr:rowOff>
    </xdr:from>
    <xdr:to>
      <xdr:col>12</xdr:col>
      <xdr:colOff>595312</xdr:colOff>
      <xdr:row>49</xdr:row>
      <xdr:rowOff>109537</xdr:rowOff>
    </xdr:to>
    <xdr:graphicFrame macro="">
      <xdr:nvGraphicFramePr>
        <xdr:cNvPr id="5" name="Chart 4">
          <a:extLst>
            <a:ext uri="{FF2B5EF4-FFF2-40B4-BE49-F238E27FC236}">
              <a16:creationId xmlns:a16="http://schemas.microsoft.com/office/drawing/2014/main" xmlns=""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58</xdr:row>
      <xdr:rowOff>152400</xdr:rowOff>
    </xdr:from>
    <xdr:to>
      <xdr:col>19</xdr:col>
      <xdr:colOff>169756</xdr:colOff>
      <xdr:row>65</xdr:row>
      <xdr:rowOff>180805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5440025"/>
          <a:ext cx="13552381" cy="1361905"/>
        </a:xfrm>
        <a:prstGeom prst="rect">
          <a:avLst/>
        </a:prstGeom>
      </xdr:spPr>
    </xdr:pic>
    <xdr:clientData/>
  </xdr:twoCellAnchor>
  <xdr:twoCellAnchor editAs="oneCell">
    <xdr:from>
      <xdr:col>0</xdr:col>
      <xdr:colOff>0</xdr:colOff>
      <xdr:row>66</xdr:row>
      <xdr:rowOff>152400</xdr:rowOff>
    </xdr:from>
    <xdr:to>
      <xdr:col>1</xdr:col>
      <xdr:colOff>9344</xdr:colOff>
      <xdr:row>83</xdr:row>
      <xdr:rowOff>28186</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6964025"/>
          <a:ext cx="1447619" cy="3114286"/>
        </a:xfrm>
        <a:prstGeom prst="rect">
          <a:avLst/>
        </a:prstGeom>
      </xdr:spPr>
    </xdr:pic>
    <xdr:clientData/>
  </xdr:twoCellAnchor>
  <xdr:twoCellAnchor editAs="oneCell">
    <xdr:from>
      <xdr:col>1</xdr:col>
      <xdr:colOff>180975</xdr:colOff>
      <xdr:row>67</xdr:row>
      <xdr:rowOff>180975</xdr:rowOff>
    </xdr:from>
    <xdr:to>
      <xdr:col>2</xdr:col>
      <xdr:colOff>352312</xdr:colOff>
      <xdr:row>78</xdr:row>
      <xdr:rowOff>75951</xdr:rowOff>
    </xdr:to>
    <xdr:pic>
      <xdr:nvPicPr>
        <xdr:cNvPr id="8" name="Picture 7"/>
        <xdr:cNvPicPr>
          <a:picLocks noChangeAspect="1"/>
        </xdr:cNvPicPr>
      </xdr:nvPicPr>
      <xdr:blipFill>
        <a:blip xmlns:r="http://schemas.openxmlformats.org/officeDocument/2006/relationships" r:embed="rId7"/>
        <a:stretch>
          <a:fillRect/>
        </a:stretch>
      </xdr:blipFill>
      <xdr:spPr>
        <a:xfrm>
          <a:off x="1619250" y="17183100"/>
          <a:ext cx="904762" cy="1990476"/>
        </a:xfrm>
        <a:prstGeom prst="rect">
          <a:avLst/>
        </a:prstGeom>
      </xdr:spPr>
    </xdr:pic>
    <xdr:clientData/>
  </xdr:twoCellAnchor>
  <xdr:twoCellAnchor editAs="oneCell">
    <xdr:from>
      <xdr:col>2</xdr:col>
      <xdr:colOff>533400</xdr:colOff>
      <xdr:row>66</xdr:row>
      <xdr:rowOff>114300</xdr:rowOff>
    </xdr:from>
    <xdr:to>
      <xdr:col>5</xdr:col>
      <xdr:colOff>466420</xdr:colOff>
      <xdr:row>72</xdr:row>
      <xdr:rowOff>190348</xdr:rowOff>
    </xdr:to>
    <xdr:pic>
      <xdr:nvPicPr>
        <xdr:cNvPr id="9" name="Picture 8"/>
        <xdr:cNvPicPr>
          <a:picLocks noChangeAspect="1"/>
        </xdr:cNvPicPr>
      </xdr:nvPicPr>
      <xdr:blipFill>
        <a:blip xmlns:r="http://schemas.openxmlformats.org/officeDocument/2006/relationships" r:embed="rId8"/>
        <a:stretch>
          <a:fillRect/>
        </a:stretch>
      </xdr:blipFill>
      <xdr:spPr>
        <a:xfrm>
          <a:off x="2705100" y="16925925"/>
          <a:ext cx="2438095" cy="1219048"/>
        </a:xfrm>
        <a:prstGeom prst="rect">
          <a:avLst/>
        </a:prstGeom>
      </xdr:spPr>
    </xdr:pic>
    <xdr:clientData/>
  </xdr:twoCellAnchor>
  <xdr:twoCellAnchor editAs="oneCell">
    <xdr:from>
      <xdr:col>6</xdr:col>
      <xdr:colOff>85725</xdr:colOff>
      <xdr:row>66</xdr:row>
      <xdr:rowOff>161925</xdr:rowOff>
    </xdr:from>
    <xdr:to>
      <xdr:col>10</xdr:col>
      <xdr:colOff>152074</xdr:colOff>
      <xdr:row>78</xdr:row>
      <xdr:rowOff>104496</xdr:rowOff>
    </xdr:to>
    <xdr:pic>
      <xdr:nvPicPr>
        <xdr:cNvPr id="10" name="Picture 9"/>
        <xdr:cNvPicPr>
          <a:picLocks noChangeAspect="1"/>
        </xdr:cNvPicPr>
      </xdr:nvPicPr>
      <xdr:blipFill>
        <a:blip xmlns:r="http://schemas.openxmlformats.org/officeDocument/2006/relationships" r:embed="rId9"/>
        <a:stretch>
          <a:fillRect/>
        </a:stretch>
      </xdr:blipFill>
      <xdr:spPr>
        <a:xfrm>
          <a:off x="5438775" y="16973550"/>
          <a:ext cx="2609524" cy="2228571"/>
        </a:xfrm>
        <a:prstGeom prst="rect">
          <a:avLst/>
        </a:prstGeom>
      </xdr:spPr>
    </xdr:pic>
    <xdr:clientData/>
  </xdr:twoCellAnchor>
  <xdr:twoCellAnchor editAs="oneCell">
    <xdr:from>
      <xdr:col>10</xdr:col>
      <xdr:colOff>561975</xdr:colOff>
      <xdr:row>68</xdr:row>
      <xdr:rowOff>95250</xdr:rowOff>
    </xdr:from>
    <xdr:to>
      <xdr:col>13</xdr:col>
      <xdr:colOff>114127</xdr:colOff>
      <xdr:row>79</xdr:row>
      <xdr:rowOff>180702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458200" y="17287875"/>
          <a:ext cx="1380952" cy="2180952"/>
        </a:xfrm>
        <a:prstGeom prst="rect">
          <a:avLst/>
        </a:prstGeom>
      </xdr:spPr>
    </xdr:pic>
    <xdr:clientData/>
  </xdr:twoCellAnchor>
  <xdr:twoCellAnchor>
    <xdr:from>
      <xdr:col>11</xdr:col>
      <xdr:colOff>371475</xdr:colOff>
      <xdr:row>40</xdr:row>
      <xdr:rowOff>52387</xdr:rowOff>
    </xdr:from>
    <xdr:to>
      <xdr:col>19</xdr:col>
      <xdr:colOff>66675</xdr:colOff>
      <xdr:row>54</xdr:row>
      <xdr:rowOff>128587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Salomons" refreshedDate="43492.560452546299" createdVersion="5" refreshedVersion="5" minRefreshableVersion="3" recordCount="1364">
  <cacheSource type="worksheet">
    <worksheetSource name="Table2"/>
  </cacheSource>
  <cacheFields count="3">
    <cacheField name="Variable" numFmtId="0">
      <sharedItems count="6">
        <s v="Structure ID"/>
        <s v="Structure Name"/>
        <s v="Label"/>
        <s v="StructureCategory"/>
        <s v="VolumeType"/>
        <s v="StructureCode"/>
      </sharedItems>
    </cacheField>
    <cacheField name="Value" numFmtId="0">
      <sharedItems containsBlank="1" containsMixedTypes="1" containsNumber="1" containsInteger="1" minValue="3734" maxValue="277259"/>
    </cacheField>
    <cacheField name="Length" numFmtId="0">
      <sharedItems containsSemiMixedTypes="0" containsString="0" containsNumber="1" containsInteger="1" minValue="0" maxValue="64" count="50">
        <n v="4"/>
        <n v="3"/>
        <n v="2"/>
        <n v="5"/>
        <n v="7"/>
        <n v="12"/>
        <n v="8"/>
        <n v="6"/>
        <n v="14"/>
        <n v="11"/>
        <n v="15"/>
        <n v="13"/>
        <n v="9"/>
        <n v="16"/>
        <n v="10"/>
        <n v="0"/>
        <n v="24"/>
        <n v="19"/>
        <n v="18"/>
        <n v="17"/>
        <n v="26"/>
        <n v="22"/>
        <n v="28"/>
        <n v="27"/>
        <n v="23"/>
        <n v="30"/>
        <n v="20"/>
        <n v="21"/>
        <n v="35"/>
        <n v="58"/>
        <n v="29"/>
        <n v="40"/>
        <n v="25"/>
        <n v="64"/>
        <n v="36"/>
        <n v="34"/>
        <n v="38"/>
        <n v="39"/>
        <n v="49"/>
        <n v="50"/>
        <n v="48"/>
        <n v="31"/>
        <n v="32"/>
        <n v="42"/>
        <n v="33"/>
        <n v="44"/>
        <n v="41"/>
        <n v="57"/>
        <n v="51"/>
        <n v="5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64">
  <r>
    <x v="0"/>
    <s v="Body"/>
    <x v="0"/>
  </r>
  <r>
    <x v="0"/>
    <s v="DPV"/>
    <x v="1"/>
  </r>
  <r>
    <x v="0"/>
    <s v="GTV"/>
    <x v="1"/>
  </r>
  <r>
    <x v="0"/>
    <s v="CTV"/>
    <x v="1"/>
  </r>
  <r>
    <x v="0"/>
    <s v="PTV"/>
    <x v="1"/>
  </r>
  <r>
    <x v="0"/>
    <s v="Z1"/>
    <x v="2"/>
  </r>
  <r>
    <x v="0"/>
    <s v="GTV 1"/>
    <x v="3"/>
  </r>
  <r>
    <x v="0"/>
    <s v="GTV 2"/>
    <x v="3"/>
  </r>
  <r>
    <x v="0"/>
    <s v="GTV 3"/>
    <x v="3"/>
  </r>
  <r>
    <x v="0"/>
    <s v="PTV 1"/>
    <x v="3"/>
  </r>
  <r>
    <x v="0"/>
    <s v="PTV 2"/>
    <x v="3"/>
  </r>
  <r>
    <x v="0"/>
    <s v="PTV 3"/>
    <x v="3"/>
  </r>
  <r>
    <x v="0"/>
    <s v="PTV All"/>
    <x v="4"/>
  </r>
  <r>
    <x v="0"/>
    <s v="Spinal Canal"/>
    <x v="5"/>
  </r>
  <r>
    <x v="0"/>
    <s v="Kidney L"/>
    <x v="6"/>
  </r>
  <r>
    <x v="0"/>
    <s v="Kidney R"/>
    <x v="6"/>
  </r>
  <r>
    <x v="0"/>
    <s v="Kidney B"/>
    <x v="6"/>
  </r>
  <r>
    <x v="0"/>
    <s v="Z2"/>
    <x v="2"/>
  </r>
  <r>
    <x v="0"/>
    <s v="Z3"/>
    <x v="2"/>
  </r>
  <r>
    <x v="0"/>
    <s v="Bladder"/>
    <x v="4"/>
  </r>
  <r>
    <x v="0"/>
    <s v="Rectum"/>
    <x v="7"/>
  </r>
  <r>
    <x v="0"/>
    <s v="Femoral Head R"/>
    <x v="8"/>
  </r>
  <r>
    <x v="0"/>
    <s v="Femoral Head L"/>
    <x v="8"/>
  </r>
  <r>
    <x v="0"/>
    <s v="Small Bowel"/>
    <x v="9"/>
  </r>
  <r>
    <x v="0"/>
    <s v="Large Bowel"/>
    <x v="9"/>
  </r>
  <r>
    <x v="0"/>
    <s v="Sigmoid"/>
    <x v="4"/>
  </r>
  <r>
    <x v="0"/>
    <s v="Pubic Symphysis"/>
    <x v="10"/>
  </r>
  <r>
    <x v="0"/>
    <s v="Sacrum"/>
    <x v="7"/>
  </r>
  <r>
    <x v="0"/>
    <s v="iliac crest L"/>
    <x v="11"/>
  </r>
  <r>
    <x v="0"/>
    <s v="iliac crest R"/>
    <x v="11"/>
  </r>
  <r>
    <x v="0"/>
    <s v="Bowel"/>
    <x v="3"/>
  </r>
  <r>
    <x v="0"/>
    <s v="Presacral space"/>
    <x v="10"/>
  </r>
  <r>
    <x v="0"/>
    <s v="Hip L"/>
    <x v="3"/>
  </r>
  <r>
    <x v="0"/>
    <s v="Sacral plexus"/>
    <x v="11"/>
  </r>
  <r>
    <x v="0"/>
    <s v="Esophagus"/>
    <x v="12"/>
  </r>
  <r>
    <x v="0"/>
    <s v="Liver"/>
    <x v="3"/>
  </r>
  <r>
    <x v="0"/>
    <s v="Stomach"/>
    <x v="4"/>
  </r>
  <r>
    <x v="0"/>
    <s v="PeritonealCavity"/>
    <x v="13"/>
  </r>
  <r>
    <x v="0"/>
    <s v="Renal hilum"/>
    <x v="9"/>
  </r>
  <r>
    <x v="0"/>
    <s v="Duodenum"/>
    <x v="6"/>
  </r>
  <r>
    <x v="0"/>
    <s v="Jejunum"/>
    <x v="4"/>
  </r>
  <r>
    <x v="0"/>
    <s v="Colon"/>
    <x v="3"/>
  </r>
  <r>
    <x v="0"/>
    <s v="Sup Mesnt Artery"/>
    <x v="13"/>
  </r>
  <r>
    <x v="0"/>
    <s v="Celiac Artery"/>
    <x v="11"/>
  </r>
  <r>
    <x v="0"/>
    <s v="Portal Vein"/>
    <x v="9"/>
  </r>
  <r>
    <x v="0"/>
    <s v="Pancreas"/>
    <x v="6"/>
  </r>
  <r>
    <x v="0"/>
    <s v="Cauda Equina"/>
    <x v="5"/>
  </r>
  <r>
    <x v="0"/>
    <s v="Splenic Hilum"/>
    <x v="11"/>
  </r>
  <r>
    <x v="0"/>
    <s v="Bowel Space"/>
    <x v="9"/>
  </r>
  <r>
    <x v="0"/>
    <s v="Node Subpyloric"/>
    <x v="10"/>
  </r>
  <r>
    <x v="0"/>
    <s v="Node Hepatoduod"/>
    <x v="10"/>
  </r>
  <r>
    <x v="0"/>
    <s v="Node Hepatogastr"/>
    <x v="13"/>
  </r>
  <r>
    <x v="0"/>
    <s v="Node Para-Aortic"/>
    <x v="13"/>
  </r>
  <r>
    <x v="0"/>
    <s v="Node Pancreatic"/>
    <x v="10"/>
  </r>
  <r>
    <x v="0"/>
    <s v="Node Celiac"/>
    <x v="9"/>
  </r>
  <r>
    <x v="0"/>
    <s v="Node Hepatic"/>
    <x v="5"/>
  </r>
  <r>
    <x v="0"/>
    <s v="Node Gastric"/>
    <x v="5"/>
  </r>
  <r>
    <x v="0"/>
    <s v="Node Pyloric"/>
    <x v="5"/>
  </r>
  <r>
    <x v="0"/>
    <s v="Node Splenic"/>
    <x v="5"/>
  </r>
  <r>
    <x v="0"/>
    <s v="Lung L"/>
    <x v="7"/>
  </r>
  <r>
    <x v="0"/>
    <s v="Lung R"/>
    <x v="7"/>
  </r>
  <r>
    <x v="0"/>
    <s v="Lung B"/>
    <x v="7"/>
  </r>
  <r>
    <x v="0"/>
    <s v="Trachea"/>
    <x v="4"/>
  </r>
  <r>
    <x v="0"/>
    <s v="BronchialTree"/>
    <x v="11"/>
  </r>
  <r>
    <x v="0"/>
    <s v="Heart"/>
    <x v="3"/>
  </r>
  <r>
    <x v="0"/>
    <s v="Aorta"/>
    <x v="3"/>
  </r>
  <r>
    <x v="0"/>
    <s v="Pulmonary Artery"/>
    <x v="13"/>
  </r>
  <r>
    <x v="0"/>
    <s v="BrachialPlexus L"/>
    <x v="13"/>
  </r>
  <r>
    <x v="0"/>
    <s v="BrachialPlexus R"/>
    <x v="13"/>
  </r>
  <r>
    <x v="0"/>
    <s v="Vessels"/>
    <x v="4"/>
  </r>
  <r>
    <x v="0"/>
    <s v="Ribs"/>
    <x v="0"/>
  </r>
  <r>
    <x v="0"/>
    <s v="PRV5 SpinalCanal"/>
    <x v="13"/>
  </r>
  <r>
    <x v="0"/>
    <s v="GTV 4D0"/>
    <x v="4"/>
  </r>
  <r>
    <x v="0"/>
    <s v="GTV 4D10"/>
    <x v="6"/>
  </r>
  <r>
    <x v="0"/>
    <s v="GTV 4D20"/>
    <x v="6"/>
  </r>
  <r>
    <x v="0"/>
    <s v="GTV 4D30"/>
    <x v="6"/>
  </r>
  <r>
    <x v="0"/>
    <s v="GTV 4D40"/>
    <x v="6"/>
  </r>
  <r>
    <x v="0"/>
    <s v="GTV 4D50"/>
    <x v="6"/>
  </r>
  <r>
    <x v="0"/>
    <s v="GTV 4D60"/>
    <x v="6"/>
  </r>
  <r>
    <x v="0"/>
    <s v="GTV 4D70"/>
    <x v="6"/>
  </r>
  <r>
    <x v="0"/>
    <s v="GTV 4D80"/>
    <x v="6"/>
  </r>
  <r>
    <x v="0"/>
    <s v="GTV 4D90"/>
    <x v="6"/>
  </r>
  <r>
    <x v="0"/>
    <s v="GTV AVE"/>
    <x v="4"/>
  </r>
  <r>
    <x v="0"/>
    <s v="GTV MIP"/>
    <x v="4"/>
  </r>
  <r>
    <x v="0"/>
    <s v="GTV PET"/>
    <x v="4"/>
  </r>
  <r>
    <x v="0"/>
    <s v="IGTV"/>
    <x v="0"/>
  </r>
  <r>
    <x v="0"/>
    <s v="ITV"/>
    <x v="1"/>
  </r>
  <r>
    <x v="0"/>
    <s v="eval PTV"/>
    <x v="6"/>
  </r>
  <r>
    <x v="0"/>
    <s v="opt PTV"/>
    <x v="4"/>
  </r>
  <r>
    <x v="0"/>
    <s v="Skin"/>
    <x v="0"/>
  </r>
  <r>
    <x v="0"/>
    <s v="Chest Wall"/>
    <x v="14"/>
  </r>
  <r>
    <x v="0"/>
    <s v="PulmonaryArtery"/>
    <x v="10"/>
  </r>
  <r>
    <x v="0"/>
    <s v="Prox Bronch Zone"/>
    <x v="13"/>
  </r>
  <r>
    <x v="0"/>
    <s v="PTV+20"/>
    <x v="7"/>
  </r>
  <r>
    <x v="0"/>
    <s v="Body-PTV+20"/>
    <x v="9"/>
  </r>
  <r>
    <x v="0"/>
    <s v="Dose105[%]-PTV"/>
    <x v="8"/>
  </r>
  <r>
    <x v="0"/>
    <s v="Z4"/>
    <x v="2"/>
  </r>
  <r>
    <x v="0"/>
    <s v="Z5"/>
    <x v="2"/>
  </r>
  <r>
    <x v="0"/>
    <s v="Cavity"/>
    <x v="7"/>
  </r>
  <r>
    <x v="0"/>
    <s v="CTV Boost"/>
    <x v="12"/>
  </r>
  <r>
    <x v="0"/>
    <s v="PTV Boost"/>
    <x v="12"/>
  </r>
  <r>
    <x v="0"/>
    <s v="Breast L"/>
    <x v="6"/>
  </r>
  <r>
    <x v="0"/>
    <s v="Breast R"/>
    <x v="6"/>
  </r>
  <r>
    <x v="0"/>
    <s v="Baseline"/>
    <x v="6"/>
  </r>
  <r>
    <x v="0"/>
    <s v="Matchplane"/>
    <x v="14"/>
  </r>
  <r>
    <x v="0"/>
    <s v="Pectoralis minor"/>
    <x v="13"/>
  </r>
  <r>
    <x v="0"/>
    <s v="Axillary vessels"/>
    <x v="13"/>
  </r>
  <r>
    <x v="0"/>
    <s v="Scar Wire"/>
    <x v="12"/>
  </r>
  <r>
    <x v="0"/>
    <s v="Nodes Axilla I"/>
    <x v="8"/>
  </r>
  <r>
    <x v="0"/>
    <s v="Nodes Axilla II"/>
    <x v="10"/>
  </r>
  <r>
    <x v="0"/>
    <s v="Nodes Axilla III"/>
    <x v="13"/>
  </r>
  <r>
    <x v="0"/>
    <s v="Nodes IMC"/>
    <x v="12"/>
  </r>
  <r>
    <x v="0"/>
    <s v="Nodes SC"/>
    <x v="6"/>
  </r>
  <r>
    <x v="0"/>
    <s v="Brain"/>
    <x v="3"/>
  </r>
  <r>
    <x v="0"/>
    <s v="BrainStem"/>
    <x v="12"/>
  </r>
  <r>
    <x v="0"/>
    <s v="Cochlea - left"/>
    <x v="8"/>
  </r>
  <r>
    <x v="0"/>
    <s v="Cochlea - right"/>
    <x v="10"/>
  </r>
  <r>
    <x v="0"/>
    <s v="CTV_2500"/>
    <x v="6"/>
  </r>
  <r>
    <x v="0"/>
    <s v="Hippo_L"/>
    <x v="4"/>
  </r>
  <r>
    <x v="0"/>
    <s v="Hippo_R"/>
    <x v="4"/>
  </r>
  <r>
    <x v="0"/>
    <s v="Hippocampi"/>
    <x v="14"/>
  </r>
  <r>
    <x v="0"/>
    <s v="Hippocampi_5mm"/>
    <x v="8"/>
  </r>
  <r>
    <x v="0"/>
    <s v="Lens L"/>
    <x v="7"/>
  </r>
  <r>
    <x v="0"/>
    <s v="Lens R"/>
    <x v="7"/>
  </r>
  <r>
    <x v="0"/>
    <s v="OpticChiasm"/>
    <x v="9"/>
  </r>
  <r>
    <x v="0"/>
    <s v="OpticNerve_L"/>
    <x v="5"/>
  </r>
  <r>
    <x v="0"/>
    <s v="OpticNerve_R"/>
    <x v="5"/>
  </r>
  <r>
    <x v="0"/>
    <s v="optOpticNerve"/>
    <x v="11"/>
  </r>
  <r>
    <x v="0"/>
    <s v="optPTV1"/>
    <x v="4"/>
  </r>
  <r>
    <x v="0"/>
    <s v="optPTV2"/>
    <x v="4"/>
  </r>
  <r>
    <x v="0"/>
    <s v="optPTV3"/>
    <x v="4"/>
  </r>
  <r>
    <x v="0"/>
    <s v="optPTVu"/>
    <x v="4"/>
  </r>
  <r>
    <x v="0"/>
    <s v="Orbit - left"/>
    <x v="5"/>
  </r>
  <r>
    <x v="0"/>
    <s v="Orbit - right"/>
    <x v="11"/>
  </r>
  <r>
    <x v="0"/>
    <s v="PTV_2500"/>
    <x v="6"/>
  </r>
  <r>
    <x v="0"/>
    <s v="A_Celiac"/>
    <x v="6"/>
  </r>
  <r>
    <x v="0"/>
    <s v="BilatLung-GTV"/>
    <x v="11"/>
  </r>
  <r>
    <x v="0"/>
    <s v="CTVstomach"/>
    <x v="14"/>
  </r>
  <r>
    <x v="0"/>
    <s v="Hepatoduod nodes"/>
    <x v="13"/>
  </r>
  <r>
    <x v="0"/>
    <s v="HGL"/>
    <x v="1"/>
  </r>
  <r>
    <x v="0"/>
    <s v="Infrapyloric LN"/>
    <x v="10"/>
  </r>
  <r>
    <x v="0"/>
    <s v="Kidney_L"/>
    <x v="6"/>
  </r>
  <r>
    <x v="0"/>
    <s v="Kidney_R"/>
    <x v="6"/>
  </r>
  <r>
    <x v="0"/>
    <s v="LT LUNG"/>
    <x v="4"/>
  </r>
  <r>
    <x v="0"/>
    <s v="Oesophagus"/>
    <x v="14"/>
  </r>
  <r>
    <x v="0"/>
    <s v="optPTV"/>
    <x v="7"/>
  </r>
  <r>
    <x v="0"/>
    <s v="Paraaortic nodes"/>
    <x v="13"/>
  </r>
  <r>
    <x v="0"/>
    <s v="PH"/>
    <x v="2"/>
  </r>
  <r>
    <x v="0"/>
    <s v="Retropanc nodes"/>
    <x v="10"/>
  </r>
  <r>
    <x v="0"/>
    <s v="RT LUNG"/>
    <x v="4"/>
  </r>
  <r>
    <x v="0"/>
    <s v="SH"/>
    <x v="2"/>
  </r>
  <r>
    <x v="0"/>
    <s v="SMA"/>
    <x v="1"/>
  </r>
  <r>
    <x v="0"/>
    <s v="SpCord"/>
    <x v="7"/>
  </r>
  <r>
    <x v="0"/>
    <s v="BoneMarrow"/>
    <x v="14"/>
  </r>
  <r>
    <x v="0"/>
    <s v="BowelSpace"/>
    <x v="14"/>
  </r>
  <r>
    <x v="0"/>
    <s v="CTV_5040"/>
    <x v="6"/>
  </r>
  <r>
    <x v="0"/>
    <s v="Femur_L"/>
    <x v="4"/>
  </r>
  <r>
    <x v="0"/>
    <s v="Femur_R"/>
    <x v="4"/>
  </r>
  <r>
    <x v="0"/>
    <s v="HIP_L"/>
    <x v="3"/>
  </r>
  <r>
    <x v="0"/>
    <s v="HIP_R"/>
    <x v="3"/>
  </r>
  <r>
    <x v="0"/>
    <s v="neoBladder"/>
    <x v="14"/>
  </r>
  <r>
    <x v="0"/>
    <s v="Obturator"/>
    <x v="12"/>
  </r>
  <r>
    <x v="0"/>
    <s v="optBladder"/>
    <x v="14"/>
  </r>
  <r>
    <x v="0"/>
    <s v="optBoneMarrow"/>
    <x v="11"/>
  </r>
  <r>
    <x v="0"/>
    <s v="optBowelSpace"/>
    <x v="11"/>
  </r>
  <r>
    <x v="0"/>
    <s v="optPTV_5040"/>
    <x v="9"/>
  </r>
  <r>
    <x v="0"/>
    <s v="optRectum"/>
    <x v="12"/>
  </r>
  <r>
    <x v="0"/>
    <s v="Presacral"/>
    <x v="12"/>
  </r>
  <r>
    <x v="0"/>
    <s v="PTV_5040"/>
    <x v="6"/>
  </r>
  <r>
    <x v="0"/>
    <s v="Larynx"/>
    <x v="7"/>
  </r>
  <r>
    <x v="0"/>
    <s v="Lips"/>
    <x v="0"/>
  </r>
  <r>
    <x v="0"/>
    <s v="LEYE"/>
    <x v="0"/>
  </r>
  <r>
    <x v="0"/>
    <s v="REYE"/>
    <x v="0"/>
  </r>
  <r>
    <x v="0"/>
    <s v="Parotid_L"/>
    <x v="12"/>
  </r>
  <r>
    <x v="0"/>
    <s v="Parotid_R"/>
    <x v="12"/>
  </r>
  <r>
    <x v="0"/>
    <s v="SpinalCord"/>
    <x v="14"/>
  </r>
  <r>
    <x v="0"/>
    <s v="LLENS"/>
    <x v="3"/>
  </r>
  <r>
    <x v="0"/>
    <s v="RLENS"/>
    <x v="3"/>
  </r>
  <r>
    <x v="0"/>
    <s v="Submandibula_R"/>
    <x v="8"/>
  </r>
  <r>
    <x v="0"/>
    <s v="Submandibula_L"/>
    <x v="8"/>
  </r>
  <r>
    <x v="0"/>
    <s v="CHIASM"/>
    <x v="7"/>
  </r>
  <r>
    <x v="0"/>
    <s v="GTVp_6000"/>
    <x v="12"/>
  </r>
  <r>
    <x v="0"/>
    <s v="Esophagus_Up"/>
    <x v="5"/>
  </r>
  <r>
    <x v="0"/>
    <s v="CTV_6000"/>
    <x v="6"/>
  </r>
  <r>
    <x v="0"/>
    <s v="CTV_4800"/>
    <x v="6"/>
  </r>
  <r>
    <x v="0"/>
    <s v="NonPTV"/>
    <x v="7"/>
  </r>
  <r>
    <x v="0"/>
    <s v="OralCavity"/>
    <x v="14"/>
  </r>
  <r>
    <x v="0"/>
    <s v="Pharynx"/>
    <x v="4"/>
  </r>
  <r>
    <x v="0"/>
    <s v="optLPTV48b"/>
    <x v="14"/>
  </r>
  <r>
    <x v="0"/>
    <s v="GTVn_6000"/>
    <x v="12"/>
  </r>
  <r>
    <x v="0"/>
    <s v="Cochlea_L"/>
    <x v="12"/>
  </r>
  <r>
    <x v="0"/>
    <s v="Cochlea_R"/>
    <x v="12"/>
  </r>
  <r>
    <x v="0"/>
    <s v="optRPTV48a"/>
    <x v="14"/>
  </r>
  <r>
    <x v="0"/>
    <s v="optRPTV48b"/>
    <x v="14"/>
  </r>
  <r>
    <x v="0"/>
    <s v="SpinalCord_05"/>
    <x v="11"/>
  </r>
  <r>
    <x v="0"/>
    <s v="optLPTV48a"/>
    <x v="14"/>
  </r>
  <r>
    <x v="0"/>
    <s v="Mandible"/>
    <x v="6"/>
  </r>
  <r>
    <x v="0"/>
    <s v="BrainStem_03"/>
    <x v="5"/>
  </r>
  <r>
    <x v="0"/>
    <s v="CTVp_6000"/>
    <x v="12"/>
  </r>
  <r>
    <x v="0"/>
    <s v="CTV_5400"/>
    <x v="6"/>
  </r>
  <r>
    <x v="0"/>
    <s v="PTV_4800"/>
    <x v="6"/>
  </r>
  <r>
    <x v="0"/>
    <s v="PTV_6000"/>
    <x v="6"/>
  </r>
  <r>
    <x v="0"/>
    <s v="PTVn_6000"/>
    <x v="12"/>
  </r>
  <r>
    <x v="0"/>
    <s v="optLPAROTID"/>
    <x v="9"/>
  </r>
  <r>
    <x v="0"/>
    <s v="optPTV60"/>
    <x v="6"/>
  </r>
  <r>
    <x v="0"/>
    <s v="CTVn_6000"/>
    <x v="12"/>
  </r>
  <r>
    <x v="0"/>
    <s v="PTV_5400"/>
    <x v="6"/>
  </r>
  <r>
    <x v="0"/>
    <s v="PTVp_6000"/>
    <x v="12"/>
  </r>
  <r>
    <x v="0"/>
    <s v="optRPAROTID"/>
    <x v="9"/>
  </r>
  <r>
    <x v="0"/>
    <s v="optPTV54"/>
    <x v="6"/>
  </r>
  <r>
    <x v="0"/>
    <s v="POST AVOIDANCE"/>
    <x v="8"/>
  </r>
  <r>
    <x v="0"/>
    <s v="CTV2"/>
    <x v="0"/>
  </r>
  <r>
    <x v="0"/>
    <s v="CTV1"/>
    <x v="0"/>
  </r>
  <r>
    <x v="0"/>
    <s v="CTV3"/>
    <x v="0"/>
  </r>
  <r>
    <x v="0"/>
    <s v="modPTV"/>
    <x v="7"/>
  </r>
  <r>
    <x v="0"/>
    <s v="Bilateral Kidney"/>
    <x v="13"/>
  </r>
  <r>
    <x v="0"/>
    <s v="GTV_10"/>
    <x v="7"/>
  </r>
  <r>
    <x v="0"/>
    <s v="Body_(PTV+2CM)"/>
    <x v="8"/>
  </r>
  <r>
    <x v="0"/>
    <s v="PTV+2CM"/>
    <x v="4"/>
  </r>
  <r>
    <x v="0"/>
    <s v="GTV_0"/>
    <x v="3"/>
  </r>
  <r>
    <x v="0"/>
    <s v="BLUNG"/>
    <x v="3"/>
  </r>
  <r>
    <x v="0"/>
    <s v="Pulmonary_Artery"/>
    <x v="13"/>
  </r>
  <r>
    <x v="0"/>
    <s v="GTV_PET"/>
    <x v="4"/>
  </r>
  <r>
    <x v="0"/>
    <s v="PROXTREE"/>
    <x v="6"/>
  </r>
  <r>
    <x v="0"/>
    <s v="LLUNG"/>
    <x v="3"/>
  </r>
  <r>
    <x v="0"/>
    <s v="RLUNG"/>
    <x v="3"/>
  </r>
  <r>
    <x v="0"/>
    <s v="GTV_40"/>
    <x v="7"/>
  </r>
  <r>
    <x v="0"/>
    <s v="GTV_50"/>
    <x v="7"/>
  </r>
  <r>
    <x v="0"/>
    <s v="GTV_70"/>
    <x v="7"/>
  </r>
  <r>
    <x v="0"/>
    <s v="GTV_20"/>
    <x v="7"/>
  </r>
  <r>
    <x v="0"/>
    <s v="GTV_80"/>
    <x v="7"/>
  </r>
  <r>
    <x v="0"/>
    <s v="ProxBronchZone"/>
    <x v="8"/>
  </r>
  <r>
    <x v="0"/>
    <s v="GTV_60"/>
    <x v="7"/>
  </r>
  <r>
    <x v="0"/>
    <s v="SPINALCANAL"/>
    <x v="9"/>
  </r>
  <r>
    <x v="0"/>
    <s v="GTV_30"/>
    <x v="7"/>
  </r>
  <r>
    <x v="0"/>
    <s v="GTV_90"/>
    <x v="7"/>
  </r>
  <r>
    <x v="0"/>
    <s v="PRVSC5mm"/>
    <x v="6"/>
  </r>
  <r>
    <x v="0"/>
    <s v="GTV_MIP"/>
    <x v="4"/>
  </r>
  <r>
    <x v="0"/>
    <s v="GTV_AVEIP"/>
    <x v="12"/>
  </r>
  <r>
    <x v="0"/>
    <s v="RPLEXUS"/>
    <x v="4"/>
  </r>
  <r>
    <x v="0"/>
    <s v="LPLEXUS"/>
    <x v="4"/>
  </r>
  <r>
    <x v="0"/>
    <s v="Brain-PTV_6000"/>
    <x v="8"/>
  </r>
  <r>
    <x v="0"/>
    <s v="Brain_CL"/>
    <x v="6"/>
  </r>
  <r>
    <x v="0"/>
    <s v="opt BrainStem"/>
    <x v="11"/>
  </r>
  <r>
    <x v="0"/>
    <s v="PRV5 BrainStem"/>
    <x v="8"/>
  </r>
  <r>
    <x v="0"/>
    <s v="Edema"/>
    <x v="3"/>
  </r>
  <r>
    <x v="0"/>
    <s v="CTV - Edema"/>
    <x v="9"/>
  </r>
  <r>
    <x v="0"/>
    <s v="GTV T1"/>
    <x v="7"/>
  </r>
  <r>
    <x v="0"/>
    <s v="GTV - Edema"/>
    <x v="9"/>
  </r>
  <r>
    <x v="0"/>
    <s v="Lens_L"/>
    <x v="7"/>
  </r>
  <r>
    <x v="0"/>
    <s v="Lens_R"/>
    <x v="7"/>
  </r>
  <r>
    <x v="0"/>
    <s v="OpticChiasm_03"/>
    <x v="8"/>
  </r>
  <r>
    <x v="0"/>
    <s v="OpticNerve_L_03"/>
    <x v="10"/>
  </r>
  <r>
    <x v="0"/>
    <s v="OpticNerve_R_03"/>
    <x v="10"/>
  </r>
  <r>
    <x v="0"/>
    <s v="Eye_L"/>
    <x v="3"/>
  </r>
  <r>
    <x v="0"/>
    <s v="Eye_R"/>
    <x v="3"/>
  </r>
  <r>
    <x v="0"/>
    <s v="LacrimalGland_L"/>
    <x v="10"/>
  </r>
  <r>
    <x v="0"/>
    <s v="LacrimalGland_R"/>
    <x v="10"/>
  </r>
  <r>
    <x v="0"/>
    <s v="PTV - Edema"/>
    <x v="9"/>
  </r>
  <r>
    <x v="0"/>
    <s v="Ring 5"/>
    <x v="7"/>
  </r>
  <r>
    <x v="0"/>
    <s v="OpticNerve L"/>
    <x v="5"/>
  </r>
  <r>
    <x v="0"/>
    <s v="OpticNerve R"/>
    <x v="5"/>
  </r>
  <r>
    <x v="0"/>
    <s v="Globe L"/>
    <x v="4"/>
  </r>
  <r>
    <x v="0"/>
    <s v="Globe R"/>
    <x v="4"/>
  </r>
  <r>
    <x v="0"/>
    <s v="Pituitary"/>
    <x v="12"/>
  </r>
  <r>
    <x v="0"/>
    <s v="Temporal Lobes"/>
    <x v="8"/>
  </r>
  <r>
    <x v="0"/>
    <s v="Lacrimal B"/>
    <x v="14"/>
  </r>
  <r>
    <x v="0"/>
    <s v="Lacrimal L"/>
    <x v="14"/>
  </r>
  <r>
    <x v="0"/>
    <s v="Lacrimal R"/>
    <x v="14"/>
  </r>
  <r>
    <x v="0"/>
    <s v="opt Brain"/>
    <x v="12"/>
  </r>
  <r>
    <x v="0"/>
    <s v="Cochlea L"/>
    <x v="12"/>
  </r>
  <r>
    <x v="0"/>
    <s v="Cochlea R"/>
    <x v="12"/>
  </r>
  <r>
    <x v="0"/>
    <s v="opt Optic Chiasm"/>
    <x v="13"/>
  </r>
  <r>
    <x v="0"/>
    <s v="PRV5 OpticNerve"/>
    <x v="10"/>
  </r>
  <r>
    <x v="0"/>
    <s v="GTV 1 xxGy"/>
    <x v="14"/>
  </r>
  <r>
    <x v="0"/>
    <s v="GTV 2 xxGy"/>
    <x v="14"/>
  </r>
  <r>
    <x v="0"/>
    <s v="GTV 3 xxGy"/>
    <x v="14"/>
  </r>
  <r>
    <x v="0"/>
    <s v="GTV 4 xxGy"/>
    <x v="14"/>
  </r>
  <r>
    <x v="0"/>
    <s v="GTV 5 xxGy"/>
    <x v="14"/>
  </r>
  <r>
    <x v="0"/>
    <s v="GTV Total"/>
    <x v="12"/>
  </r>
  <r>
    <x v="0"/>
    <s v="PTV 1 xxGy"/>
    <x v="14"/>
  </r>
  <r>
    <x v="0"/>
    <s v="PTV 2 xxGy"/>
    <x v="14"/>
  </r>
  <r>
    <x v="0"/>
    <s v="PTV 3 xxGy"/>
    <x v="14"/>
  </r>
  <r>
    <x v="0"/>
    <s v="PTV 4 xxGy"/>
    <x v="14"/>
  </r>
  <r>
    <x v="0"/>
    <s v="PTV 5 xxGy"/>
    <x v="14"/>
  </r>
  <r>
    <x v="0"/>
    <s v="PTV Total"/>
    <x v="12"/>
  </r>
  <r>
    <x v="0"/>
    <s v="Dose 50%"/>
    <x v="6"/>
  </r>
  <r>
    <x v="0"/>
    <s v="Avoid INNER"/>
    <x v="9"/>
  </r>
  <r>
    <x v="0"/>
    <s v="Avoid MID"/>
    <x v="12"/>
  </r>
  <r>
    <x v="0"/>
    <s v="Avoid OUTER"/>
    <x v="9"/>
  </r>
  <r>
    <x v="0"/>
    <s v="CTV Brain"/>
    <x v="12"/>
  </r>
  <r>
    <x v="0"/>
    <s v="PTV 10mm"/>
    <x v="6"/>
  </r>
  <r>
    <x v="0"/>
    <s v="PTV eval 10mm"/>
    <x v="11"/>
  </r>
  <r>
    <x v="0"/>
    <s v="PTV 15mm"/>
    <x v="6"/>
  </r>
  <r>
    <x v="0"/>
    <s v="PTV eval 15mm"/>
    <x v="11"/>
  </r>
  <r>
    <x v="0"/>
    <s v="HRV-CT"/>
    <x v="7"/>
  </r>
  <r>
    <x v="0"/>
    <s v="Vagina"/>
    <x v="7"/>
  </r>
  <r>
    <x v="0"/>
    <s v="Parotid L"/>
    <x v="12"/>
  </r>
  <r>
    <x v="0"/>
    <s v="Parotid R"/>
    <x v="12"/>
  </r>
  <r>
    <x v="0"/>
    <s v="Submandibular L"/>
    <x v="10"/>
  </r>
  <r>
    <x v="0"/>
    <s v="Submandibular R"/>
    <x v="10"/>
  </r>
  <r>
    <x v="0"/>
    <s v="Oral Cavity"/>
    <x v="9"/>
  </r>
  <r>
    <x v="0"/>
    <s v="Tongue"/>
    <x v="7"/>
  </r>
  <r>
    <x v="0"/>
    <s v="Node Ia"/>
    <x v="4"/>
  </r>
  <r>
    <x v="0"/>
    <s v="Node Ib"/>
    <x v="4"/>
  </r>
  <r>
    <x v="0"/>
    <s v="Node II L"/>
    <x v="12"/>
  </r>
  <r>
    <x v="0"/>
    <s v="Node II R"/>
    <x v="12"/>
  </r>
  <r>
    <x v="0"/>
    <s v="Node III L"/>
    <x v="14"/>
  </r>
  <r>
    <x v="0"/>
    <s v="Node III R"/>
    <x v="14"/>
  </r>
  <r>
    <x v="0"/>
    <s v="Node IV L"/>
    <x v="12"/>
  </r>
  <r>
    <x v="0"/>
    <s v="Node IV R"/>
    <x v="12"/>
  </r>
  <r>
    <x v="0"/>
    <s v="Node V L"/>
    <x v="6"/>
  </r>
  <r>
    <x v="0"/>
    <s v="Node V R"/>
    <x v="6"/>
  </r>
  <r>
    <x v="0"/>
    <s v="Node VI L"/>
    <x v="12"/>
  </r>
  <r>
    <x v="0"/>
    <s v="Node VI R"/>
    <x v="12"/>
  </r>
  <r>
    <x v="0"/>
    <s v="Avoid Post"/>
    <x v="14"/>
  </r>
  <r>
    <x v="0"/>
    <s v="Avoid Shoulder"/>
    <x v="8"/>
  </r>
  <r>
    <x v="0"/>
    <s v="PRV BR + op"/>
    <x v="9"/>
  </r>
  <r>
    <x v="0"/>
    <s v="PRV 5BrainStem "/>
    <x v="10"/>
  </r>
  <r>
    <x v="0"/>
    <s v="CTV 56 L"/>
    <x v="6"/>
  </r>
  <r>
    <x v="0"/>
    <s v="CTV 56 R"/>
    <x v="6"/>
  </r>
  <r>
    <x v="0"/>
    <s v="CTV 63 L"/>
    <x v="6"/>
  </r>
  <r>
    <x v="0"/>
    <s v="CTV 63 R"/>
    <x v="6"/>
  </r>
  <r>
    <x v="0"/>
    <s v="CTV 70"/>
    <x v="7"/>
  </r>
  <r>
    <x v="0"/>
    <s v="GTVn"/>
    <x v="0"/>
  </r>
  <r>
    <x v="0"/>
    <s v="HTV"/>
    <x v="1"/>
  </r>
  <r>
    <x v="0"/>
    <s v="opt Larynx"/>
    <x v="14"/>
  </r>
  <r>
    <x v="0"/>
    <s v="opt Parotid L"/>
    <x v="11"/>
  </r>
  <r>
    <x v="0"/>
    <s v="opt Parotid R"/>
    <x v="11"/>
  </r>
  <r>
    <x v="0"/>
    <s v="Parotid B"/>
    <x v="12"/>
  </r>
  <r>
    <x v="0"/>
    <s v="PTV 56"/>
    <x v="7"/>
  </r>
  <r>
    <x v="0"/>
    <s v="eval PTV 56"/>
    <x v="9"/>
  </r>
  <r>
    <x v="0"/>
    <s v="PTV 56 L"/>
    <x v="6"/>
  </r>
  <r>
    <x v="0"/>
    <s v="opt PTV 56 L a"/>
    <x v="8"/>
  </r>
  <r>
    <x v="0"/>
    <s v="opt PTV 56 L b"/>
    <x v="8"/>
  </r>
  <r>
    <x v="0"/>
    <s v="opt PTV 56 L c"/>
    <x v="8"/>
  </r>
  <r>
    <x v="0"/>
    <s v="PTV 56 R"/>
    <x v="6"/>
  </r>
  <r>
    <x v="0"/>
    <s v="opt PTV 56 R a"/>
    <x v="8"/>
  </r>
  <r>
    <x v="0"/>
    <s v="opt PTV 56 R b"/>
    <x v="8"/>
  </r>
  <r>
    <x v="0"/>
    <s v="opt PTV 56 R c"/>
    <x v="8"/>
  </r>
  <r>
    <x v="0"/>
    <s v="PTV 63"/>
    <x v="7"/>
  </r>
  <r>
    <x v="0"/>
    <s v="opt PTV 63 a"/>
    <x v="5"/>
  </r>
  <r>
    <x v="0"/>
    <s v="opt PTV 63 b"/>
    <x v="5"/>
  </r>
  <r>
    <x v="0"/>
    <s v="eval PTV 63"/>
    <x v="9"/>
  </r>
  <r>
    <x v="0"/>
    <s v="PTV 70"/>
    <x v="7"/>
  </r>
  <r>
    <x v="0"/>
    <s v="eval PTV 70"/>
    <x v="9"/>
  </r>
  <r>
    <x v="0"/>
    <s v="opt PTV 70"/>
    <x v="14"/>
  </r>
  <r>
    <x v="0"/>
    <s v="PRV8 SpinalCanal"/>
    <x v="13"/>
  </r>
  <r>
    <x v="0"/>
    <s v="Submandibular B"/>
    <x v="10"/>
  </r>
  <r>
    <x v="0"/>
    <s v="CTV 54 L"/>
    <x v="6"/>
  </r>
  <r>
    <x v="0"/>
    <s v="CTV 54 R"/>
    <x v="6"/>
  </r>
  <r>
    <x v="0"/>
    <s v="CTV 60 L"/>
    <x v="6"/>
  </r>
  <r>
    <x v="0"/>
    <s v="CTV 60 R"/>
    <x v="6"/>
  </r>
  <r>
    <x v="0"/>
    <s v="CTV 66"/>
    <x v="7"/>
  </r>
  <r>
    <x v="0"/>
    <s v="PTV 54"/>
    <x v="7"/>
  </r>
  <r>
    <x v="0"/>
    <s v="eval PTV 54"/>
    <x v="9"/>
  </r>
  <r>
    <x v="0"/>
    <s v="PTV 54 L"/>
    <x v="6"/>
  </r>
  <r>
    <x v="0"/>
    <s v="opt PTV 54 L a"/>
    <x v="8"/>
  </r>
  <r>
    <x v="0"/>
    <s v="opt PTV 54 L b"/>
    <x v="8"/>
  </r>
  <r>
    <x v="0"/>
    <s v="opt PTV 54 L c"/>
    <x v="8"/>
  </r>
  <r>
    <x v="0"/>
    <s v="PTV 54 R"/>
    <x v="6"/>
  </r>
  <r>
    <x v="0"/>
    <s v="opt PTV 54 R a"/>
    <x v="8"/>
  </r>
  <r>
    <x v="0"/>
    <s v="opt PTV 54 R b"/>
    <x v="8"/>
  </r>
  <r>
    <x v="0"/>
    <s v="opt PTV 54 R c"/>
    <x v="8"/>
  </r>
  <r>
    <x v="0"/>
    <s v="PTV 60"/>
    <x v="7"/>
  </r>
  <r>
    <x v="0"/>
    <s v="opt PTV 60 a"/>
    <x v="5"/>
  </r>
  <r>
    <x v="0"/>
    <s v="opt PTV 60 b"/>
    <x v="5"/>
  </r>
  <r>
    <x v="0"/>
    <s v="eval PTV 60"/>
    <x v="9"/>
  </r>
  <r>
    <x v="0"/>
    <s v="PTV 66"/>
    <x v="7"/>
  </r>
  <r>
    <x v="0"/>
    <s v="eval PTV 66"/>
    <x v="9"/>
  </r>
  <r>
    <x v="0"/>
    <s v="opt PTV 66"/>
    <x v="14"/>
  </r>
  <r>
    <x v="0"/>
    <s v="PRVBR + op"/>
    <x v="14"/>
  </r>
  <r>
    <x v="0"/>
    <m/>
    <x v="15"/>
  </r>
  <r>
    <x v="0"/>
    <s v="CTV 60"/>
    <x v="7"/>
  </r>
  <r>
    <x v="0"/>
    <s v="opt PTV 60"/>
    <x v="14"/>
  </r>
  <r>
    <x v="0"/>
    <s v="CTVn"/>
    <x v="0"/>
  </r>
  <r>
    <x v="0"/>
    <s v="PTVn"/>
    <x v="0"/>
  </r>
  <r>
    <x v="0"/>
    <s v="Hip R"/>
    <x v="3"/>
  </r>
  <r>
    <x v="0"/>
    <s v="Genitalia"/>
    <x v="12"/>
  </r>
  <r>
    <x v="0"/>
    <s v="Bladder wall"/>
    <x v="5"/>
  </r>
  <r>
    <x v="0"/>
    <s v="MesoRectum"/>
    <x v="14"/>
  </r>
  <r>
    <x v="0"/>
    <s v="Seminal Ves L"/>
    <x v="11"/>
  </r>
  <r>
    <x v="0"/>
    <s v="Seminal Ves R"/>
    <x v="11"/>
  </r>
  <r>
    <x v="0"/>
    <s v="Prostate"/>
    <x v="6"/>
  </r>
  <r>
    <x v="0"/>
    <s v="Penile  bulb"/>
    <x v="5"/>
  </r>
  <r>
    <x v="0"/>
    <s v="Urethra"/>
    <x v="4"/>
  </r>
  <r>
    <x v="0"/>
    <s v="Cervix"/>
    <x v="7"/>
  </r>
  <r>
    <x v="0"/>
    <s v="Uterus"/>
    <x v="7"/>
  </r>
  <r>
    <x v="0"/>
    <s v="Ovary L"/>
    <x v="4"/>
  </r>
  <r>
    <x v="0"/>
    <s v="Ovary R"/>
    <x v="4"/>
  </r>
  <r>
    <x v="0"/>
    <s v="Node Int iliac L"/>
    <x v="13"/>
  </r>
  <r>
    <x v="0"/>
    <s v="Node Int iliac R"/>
    <x v="13"/>
  </r>
  <r>
    <x v="0"/>
    <s v="Node Sacral"/>
    <x v="9"/>
  </r>
  <r>
    <x v="0"/>
    <s v="Node Obturator"/>
    <x v="8"/>
  </r>
  <r>
    <x v="0"/>
    <s v="Node Int iliac"/>
    <x v="8"/>
  </r>
  <r>
    <x v="0"/>
    <s v="Node com iliac"/>
    <x v="8"/>
  </r>
  <r>
    <x v="0"/>
    <s v="Node com iliac L"/>
    <x v="13"/>
  </r>
  <r>
    <x v="0"/>
    <s v="Node com iliac R"/>
    <x v="13"/>
  </r>
  <r>
    <x v="0"/>
    <s v="Node ext iliac"/>
    <x v="8"/>
  </r>
  <r>
    <x v="0"/>
    <s v="Node ext iliac L"/>
    <x v="13"/>
  </r>
  <r>
    <x v="0"/>
    <s v="Node ext iliac R"/>
    <x v="13"/>
  </r>
  <r>
    <x v="0"/>
    <s v="Node"/>
    <x v="0"/>
  </r>
  <r>
    <x v="0"/>
    <s v="CTV 5250"/>
    <x v="6"/>
  </r>
  <r>
    <x v="0"/>
    <s v="PTV 5250"/>
    <x v="6"/>
  </r>
  <r>
    <x v="0"/>
    <s v="eval PTV 5250"/>
    <x v="11"/>
  </r>
  <r>
    <x v="0"/>
    <s v="opt PTV 5250"/>
    <x v="5"/>
  </r>
  <r>
    <x v="0"/>
    <s v="Avoid a Rectum"/>
    <x v="8"/>
  </r>
  <r>
    <x v="0"/>
    <s v="Avoid b Rectum"/>
    <x v="8"/>
  </r>
  <r>
    <x v="0"/>
    <s v="BowelBag"/>
    <x v="6"/>
  </r>
  <r>
    <x v="0"/>
    <s v="opt Rectum"/>
    <x v="14"/>
  </r>
  <r>
    <x v="0"/>
    <s v="FemoralHead R"/>
    <x v="11"/>
  </r>
  <r>
    <x v="0"/>
    <s v="FemoralHead L"/>
    <x v="11"/>
  </r>
  <r>
    <x v="0"/>
    <s v="opt Bladder"/>
    <x v="9"/>
  </r>
  <r>
    <x v="0"/>
    <s v="CTV66"/>
    <x v="3"/>
  </r>
  <r>
    <x v="0"/>
    <s v="CTV46"/>
    <x v="3"/>
  </r>
  <r>
    <x v="0"/>
    <s v="PTV66"/>
    <x v="3"/>
  </r>
  <r>
    <x v="0"/>
    <s v="PTV46"/>
    <x v="3"/>
  </r>
  <r>
    <x v="0"/>
    <s v="CTV 36"/>
    <x v="7"/>
  </r>
  <r>
    <x v="0"/>
    <s v="CTV 54"/>
    <x v="7"/>
  </r>
  <r>
    <x v="0"/>
    <s v="PTV 36"/>
    <x v="7"/>
  </r>
  <r>
    <x v="0"/>
    <s v="opt PTV 36"/>
    <x v="14"/>
  </r>
  <r>
    <x v="0"/>
    <s v="opt PTV 54"/>
    <x v="14"/>
  </r>
  <r>
    <x v="0"/>
    <s v="Body-Board"/>
    <x v="14"/>
  </r>
  <r>
    <x v="0"/>
    <s v="PTV-Bladder"/>
    <x v="9"/>
  </r>
  <r>
    <x v="0"/>
    <s v="Bone Marrow"/>
    <x v="9"/>
  </r>
  <r>
    <x v="0"/>
    <s v="CTV 45"/>
    <x v="7"/>
  </r>
  <r>
    <x v="0"/>
    <s v="CTVp"/>
    <x v="0"/>
  </r>
  <r>
    <x v="0"/>
    <s v="ITV Vagina"/>
    <x v="14"/>
  </r>
  <r>
    <x v="0"/>
    <s v="opt Bone Marrow"/>
    <x v="10"/>
  </r>
  <r>
    <x v="0"/>
    <s v="opt Bowel Space"/>
    <x v="10"/>
  </r>
  <r>
    <x v="0"/>
    <s v="PTV 45"/>
    <x v="7"/>
  </r>
  <r>
    <x v="0"/>
    <s v="PTVp"/>
    <x v="0"/>
  </r>
  <r>
    <x v="0"/>
    <s v="Vagina Empty"/>
    <x v="5"/>
  </r>
  <r>
    <x v="0"/>
    <s v="Vagina Full"/>
    <x v="9"/>
  </r>
  <r>
    <x v="0"/>
    <s v="Avoid X"/>
    <x v="4"/>
  </r>
  <r>
    <x v="0"/>
    <s v="Avoid a"/>
    <x v="4"/>
  </r>
  <r>
    <x v="0"/>
    <s v="Ring X"/>
    <x v="7"/>
  </r>
  <r>
    <x v="0"/>
    <s v="Dose X"/>
    <x v="7"/>
  </r>
  <r>
    <x v="0"/>
    <s v="PTV + X"/>
    <x v="4"/>
  </r>
  <r>
    <x v="0"/>
    <s v="Normal Tissue"/>
    <x v="11"/>
  </r>
  <r>
    <x v="0"/>
    <s v="X PRV"/>
    <x v="3"/>
  </r>
  <r>
    <x v="0"/>
    <s v="Field"/>
    <x v="3"/>
  </r>
  <r>
    <x v="0"/>
    <s v="Bolus X cm"/>
    <x v="14"/>
  </r>
  <r>
    <x v="0"/>
    <s v="Lung B - GTV"/>
    <x v="5"/>
  </r>
  <r>
    <x v="0"/>
    <s v="Lung B - PTV"/>
    <x v="5"/>
  </r>
  <r>
    <x v="0"/>
    <s v="Body - PTV"/>
    <x v="14"/>
  </r>
  <r>
    <x v="0"/>
    <s v="Liver - PTV"/>
    <x v="9"/>
  </r>
  <r>
    <x v="0"/>
    <s v="Parotid B - PTV"/>
    <x v="10"/>
  </r>
  <r>
    <x v="0"/>
    <s v="Bladder - PTV"/>
    <x v="11"/>
  </r>
  <r>
    <x v="0"/>
    <s v="Brain - PTV"/>
    <x v="9"/>
  </r>
  <r>
    <x v="0"/>
    <s v="CIED"/>
    <x v="0"/>
  </r>
  <r>
    <x v="0"/>
    <s v="Wire"/>
    <x v="0"/>
  </r>
  <r>
    <x v="0"/>
    <s v="Surgical Clips"/>
    <x v="8"/>
  </r>
  <r>
    <x v="0"/>
    <s v="BBs"/>
    <x v="1"/>
  </r>
  <r>
    <x v="0"/>
    <s v="Contrast"/>
    <x v="6"/>
  </r>
  <r>
    <x v="0"/>
    <s v="Prosthesis"/>
    <x v="14"/>
  </r>
  <r>
    <x v="0"/>
    <s v="Dental Fillings"/>
    <x v="10"/>
  </r>
  <r>
    <x v="0"/>
    <s v="Implant"/>
    <x v="4"/>
  </r>
  <r>
    <x v="0"/>
    <s v="Z6"/>
    <x v="2"/>
  </r>
  <r>
    <x v="0"/>
    <s v="Z7"/>
    <x v="2"/>
  </r>
  <r>
    <x v="0"/>
    <s v="Z8"/>
    <x v="2"/>
  </r>
  <r>
    <x v="0"/>
    <s v="Z9"/>
    <x v="2"/>
  </r>
  <r>
    <x v="0"/>
    <s v="Z10"/>
    <x v="1"/>
  </r>
  <r>
    <x v="0"/>
    <s v="CTV PET"/>
    <x v="4"/>
  </r>
  <r>
    <x v="0"/>
    <s v="PTV PET"/>
    <x v="4"/>
  </r>
  <r>
    <x v="0"/>
    <s v="Z1 PET"/>
    <x v="7"/>
  </r>
  <r>
    <x v="0"/>
    <s v="Z2 PET"/>
    <x v="7"/>
  </r>
  <r>
    <x v="0"/>
    <s v="Z3 PET"/>
    <x v="7"/>
  </r>
  <r>
    <x v="0"/>
    <s v="BronchialTree+20"/>
    <x v="13"/>
  </r>
  <r>
    <x v="0"/>
    <s v="Ring 50"/>
    <x v="4"/>
  </r>
  <r>
    <x v="0"/>
    <s v="PTV int"/>
    <x v="4"/>
  </r>
  <r>
    <x v="0"/>
    <s v="PTV int L"/>
    <x v="12"/>
  </r>
  <r>
    <x v="0"/>
    <s v="PTV int R"/>
    <x v="12"/>
  </r>
  <r>
    <x v="0"/>
    <s v="PTV low"/>
    <x v="4"/>
  </r>
  <r>
    <x v="0"/>
    <s v="PTV low L"/>
    <x v="12"/>
  </r>
  <r>
    <x v="0"/>
    <s v="opt PTV low L a"/>
    <x v="10"/>
  </r>
  <r>
    <x v="0"/>
    <s v="opt PTV low L b"/>
    <x v="10"/>
  </r>
  <r>
    <x v="0"/>
    <s v="opt PTV low L c"/>
    <x v="10"/>
  </r>
  <r>
    <x v="0"/>
    <s v="PTV low R"/>
    <x v="12"/>
  </r>
  <r>
    <x v="0"/>
    <s v="opt PTV low R a"/>
    <x v="10"/>
  </r>
  <r>
    <x v="0"/>
    <s v="opt PTV low R b"/>
    <x v="10"/>
  </r>
  <r>
    <x v="0"/>
    <s v="opt PTV low R c"/>
    <x v="10"/>
  </r>
  <r>
    <x v="0"/>
    <s v="PTV 4"/>
    <x v="3"/>
  </r>
  <r>
    <x v="0"/>
    <s v="PTV 5"/>
    <x v="3"/>
  </r>
  <r>
    <x v="0"/>
    <s v="PTV X"/>
    <x v="3"/>
  </r>
  <r>
    <x v="0"/>
    <s v="CTV int L"/>
    <x v="12"/>
  </r>
  <r>
    <x v="0"/>
    <s v="CTV int R"/>
    <x v="12"/>
  </r>
  <r>
    <x v="0"/>
    <s v="CTV low L"/>
    <x v="12"/>
  </r>
  <r>
    <x v="0"/>
    <s v="CTV low R"/>
    <x v="12"/>
  </r>
  <r>
    <x v="0"/>
    <s v="Operative Bed"/>
    <x v="11"/>
  </r>
  <r>
    <x v="0"/>
    <s v="GTV PREOP"/>
    <x v="12"/>
  </r>
  <r>
    <x v="0"/>
    <s v="GTV MRI"/>
    <x v="4"/>
  </r>
  <r>
    <x v="0"/>
    <s v="GTV 4"/>
    <x v="3"/>
  </r>
  <r>
    <x v="0"/>
    <s v="GTV 5"/>
    <x v="3"/>
  </r>
  <r>
    <x v="0"/>
    <s v="GTV X"/>
    <x v="3"/>
  </r>
  <r>
    <x v="1"/>
    <s v="Body"/>
    <x v="0"/>
  </r>
  <r>
    <x v="1"/>
    <s v="Dose Prescription Volume"/>
    <x v="16"/>
  </r>
  <r>
    <x v="1"/>
    <s v="GTV Primary"/>
    <x v="9"/>
  </r>
  <r>
    <x v="1"/>
    <s v="CTV High Risk"/>
    <x v="11"/>
  </r>
  <r>
    <x v="1"/>
    <s v="PTV High Risk"/>
    <x v="11"/>
  </r>
  <r>
    <x v="1"/>
    <s v="RO Helper Structure"/>
    <x v="17"/>
  </r>
  <r>
    <x v="1"/>
    <s v="PTV Combined"/>
    <x v="5"/>
  </r>
  <r>
    <x v="1"/>
    <s v="Spinal Canal"/>
    <x v="5"/>
  </r>
  <r>
    <x v="1"/>
    <s v="Kidney Left"/>
    <x v="9"/>
  </r>
  <r>
    <x v="1"/>
    <s v="Kidney Right"/>
    <x v="5"/>
  </r>
  <r>
    <x v="1"/>
    <s v="Kidney Both"/>
    <x v="9"/>
  </r>
  <r>
    <x v="1"/>
    <s v="Urinary bladder"/>
    <x v="10"/>
  </r>
  <r>
    <x v="1"/>
    <s v="Rectum"/>
    <x v="7"/>
  </r>
  <r>
    <x v="1"/>
    <s v="Head of right femur"/>
    <x v="17"/>
  </r>
  <r>
    <x v="1"/>
    <s v="Head of left femur"/>
    <x v="18"/>
  </r>
  <r>
    <x v="1"/>
    <s v="Small intestine"/>
    <x v="10"/>
  </r>
  <r>
    <x v="1"/>
    <s v="Large intestine"/>
    <x v="10"/>
  </r>
  <r>
    <x v="1"/>
    <s v="Sigmoidal Colon"/>
    <x v="10"/>
  </r>
  <r>
    <x v="1"/>
    <s v="Pubic Symphysis"/>
    <x v="10"/>
  </r>
  <r>
    <x v="1"/>
    <s v="Sacrum"/>
    <x v="7"/>
  </r>
  <r>
    <x v="1"/>
    <s v="iliac crest L"/>
    <x v="11"/>
  </r>
  <r>
    <x v="1"/>
    <s v="iliac crest R"/>
    <x v="11"/>
  </r>
  <r>
    <x v="1"/>
    <s v="Intestinal Space"/>
    <x v="13"/>
  </r>
  <r>
    <x v="1"/>
    <s v="Presacral space"/>
    <x v="10"/>
  </r>
  <r>
    <x v="1"/>
    <s v="Left Hip"/>
    <x v="6"/>
  </r>
  <r>
    <x v="1"/>
    <s v="Sacral plexus"/>
    <x v="11"/>
  </r>
  <r>
    <x v="1"/>
    <s v="Esophagus"/>
    <x v="12"/>
  </r>
  <r>
    <x v="1"/>
    <s v="Liver"/>
    <x v="3"/>
  </r>
  <r>
    <x v="1"/>
    <s v="Stomach"/>
    <x v="4"/>
  </r>
  <r>
    <x v="1"/>
    <s v="Peritoneal Cavity"/>
    <x v="19"/>
  </r>
  <r>
    <x v="1"/>
    <s v="Renal hilum"/>
    <x v="9"/>
  </r>
  <r>
    <x v="1"/>
    <s v="Large Bowel"/>
    <x v="9"/>
  </r>
  <r>
    <x v="1"/>
    <s v="Small Bowel"/>
    <x v="9"/>
  </r>
  <r>
    <x v="1"/>
    <s v="Duodenum"/>
    <x v="6"/>
  </r>
  <r>
    <x v="1"/>
    <s v="Jejunum"/>
    <x v="4"/>
  </r>
  <r>
    <x v="1"/>
    <s v="Colon"/>
    <x v="3"/>
  </r>
  <r>
    <x v="1"/>
    <s v="Superior Mesenteric Artery"/>
    <x v="20"/>
  </r>
  <r>
    <x v="1"/>
    <s v="Celiac Artery"/>
    <x v="11"/>
  </r>
  <r>
    <x v="1"/>
    <s v="Portal Vein"/>
    <x v="9"/>
  </r>
  <r>
    <x v="1"/>
    <s v="Pancreas"/>
    <x v="6"/>
  </r>
  <r>
    <x v="1"/>
    <s v="Cauda equina"/>
    <x v="5"/>
  </r>
  <r>
    <x v="1"/>
    <s v="Splenic Hilum"/>
    <x v="11"/>
  </r>
  <r>
    <x v="1"/>
    <s v="Bowel Space"/>
    <x v="9"/>
  </r>
  <r>
    <x v="1"/>
    <s v="Subpyloric lymph nodes"/>
    <x v="21"/>
  </r>
  <r>
    <x v="1"/>
    <s v="hepatoduodenal lymph nodes"/>
    <x v="20"/>
  </r>
  <r>
    <x v="1"/>
    <s v="Gastrohepatic ligament nodes"/>
    <x v="22"/>
  </r>
  <r>
    <x v="1"/>
    <s v="Parietal lumbar lymph nodes"/>
    <x v="23"/>
  </r>
  <r>
    <x v="1"/>
    <s v="Lymphnodes of the Pancreas"/>
    <x v="20"/>
  </r>
  <r>
    <x v="1"/>
    <s v="Celiac lymph nodes"/>
    <x v="18"/>
  </r>
  <r>
    <x v="1"/>
    <s v="Common hepatic lymph nodes"/>
    <x v="20"/>
  </r>
  <r>
    <x v="1"/>
    <s v="Gastric lymph nodes"/>
    <x v="17"/>
  </r>
  <r>
    <x v="1"/>
    <s v="Pyloric lymph nodes"/>
    <x v="17"/>
  </r>
  <r>
    <x v="1"/>
    <s v="Splenic lymph nodes"/>
    <x v="17"/>
  </r>
  <r>
    <x v="1"/>
    <s v="Left Lung"/>
    <x v="12"/>
  </r>
  <r>
    <x v="1"/>
    <s v="Right Lung"/>
    <x v="14"/>
  </r>
  <r>
    <x v="1"/>
    <s v="Both Lungs"/>
    <x v="14"/>
  </r>
  <r>
    <x v="1"/>
    <s v="Trachea"/>
    <x v="4"/>
  </r>
  <r>
    <x v="1"/>
    <s v="Proximal Bronchial Tree"/>
    <x v="24"/>
  </r>
  <r>
    <x v="1"/>
    <s v="Heart"/>
    <x v="3"/>
  </r>
  <r>
    <x v="1"/>
    <s v="Ascending and descending aorta"/>
    <x v="25"/>
  </r>
  <r>
    <x v="1"/>
    <s v="Pulmonary Artery"/>
    <x v="13"/>
  </r>
  <r>
    <x v="1"/>
    <s v="Left Brachial Plexus"/>
    <x v="26"/>
  </r>
  <r>
    <x v="1"/>
    <s v="Right Brachial Plexus"/>
    <x v="27"/>
  </r>
  <r>
    <x v="1"/>
    <s v="Major Vessels of the Chest"/>
    <x v="20"/>
  </r>
  <r>
    <x v="1"/>
    <s v="Ribs"/>
    <x v="0"/>
  </r>
  <r>
    <x v="1"/>
    <s v="GTV"/>
    <x v="1"/>
  </r>
  <r>
    <x v="1"/>
    <s v="PTV"/>
    <x v="1"/>
  </r>
  <r>
    <x v="1"/>
    <s v="Additional PTV"/>
    <x v="8"/>
  </r>
  <r>
    <x v="1"/>
    <s v="SpinalCanal PRV 5mm"/>
    <x v="17"/>
  </r>
  <r>
    <x v="1"/>
    <s v="GTV 4D Phase 0"/>
    <x v="8"/>
  </r>
  <r>
    <x v="1"/>
    <s v="GTV 4D Phase 10"/>
    <x v="10"/>
  </r>
  <r>
    <x v="1"/>
    <s v="GTV 4D Phase 20"/>
    <x v="10"/>
  </r>
  <r>
    <x v="1"/>
    <s v="GTV 4D Phase 30"/>
    <x v="10"/>
  </r>
  <r>
    <x v="1"/>
    <s v="GTV 4D Phase 40"/>
    <x v="10"/>
  </r>
  <r>
    <x v="1"/>
    <s v="GTV 4D Phase 50"/>
    <x v="10"/>
  </r>
  <r>
    <x v="1"/>
    <s v="GTV 4D Phase 60"/>
    <x v="10"/>
  </r>
  <r>
    <x v="1"/>
    <s v="GTV 4D Phase 70"/>
    <x v="10"/>
  </r>
  <r>
    <x v="1"/>
    <s v="GTV 4D Phase 80"/>
    <x v="10"/>
  </r>
  <r>
    <x v="1"/>
    <s v="GTV 4D Phase 90"/>
    <x v="10"/>
  </r>
  <r>
    <x v="1"/>
    <s v="GTV Average Intensity"/>
    <x v="27"/>
  </r>
  <r>
    <x v="1"/>
    <s v="GTV Maximum Intensity"/>
    <x v="27"/>
  </r>
  <r>
    <x v="1"/>
    <s v="GTV from PET"/>
    <x v="5"/>
  </r>
  <r>
    <x v="1"/>
    <s v="Internal Gross Target Volume"/>
    <x v="22"/>
  </r>
  <r>
    <x v="1"/>
    <s v="Internal Target Volume"/>
    <x v="21"/>
  </r>
  <r>
    <x v="1"/>
    <s v="PTV defined by Radiation Oncologist"/>
    <x v="28"/>
  </r>
  <r>
    <x v="1"/>
    <s v="PTV for DVH"/>
    <x v="9"/>
  </r>
  <r>
    <x v="1"/>
    <s v="PTV High Risk for optimizer"/>
    <x v="23"/>
  </r>
  <r>
    <x v="1"/>
    <s v="Skin"/>
    <x v="0"/>
  </r>
  <r>
    <x v="1"/>
    <s v="Intercostal muscle and ribs as defined by margin from lung"/>
    <x v="29"/>
  </r>
  <r>
    <x v="1"/>
    <s v="Proximal Bronchial Tree Zone"/>
    <x v="22"/>
  </r>
  <r>
    <x v="1"/>
    <s v="PTV with 2cm expansion"/>
    <x v="21"/>
  </r>
  <r>
    <x v="1"/>
    <s v="Body excluding PTV+20"/>
    <x v="27"/>
  </r>
  <r>
    <x v="1"/>
    <s v="105% Dose outside of PTV"/>
    <x v="16"/>
  </r>
  <r>
    <x v="1"/>
    <s v="Gross Target Volume"/>
    <x v="17"/>
  </r>
  <r>
    <x v="1"/>
    <s v="Cavity surogate for GTV"/>
    <x v="24"/>
  </r>
  <r>
    <x v="1"/>
    <s v="Left Female Breast"/>
    <x v="18"/>
  </r>
  <r>
    <x v="1"/>
    <s v="Right Female Breast"/>
    <x v="17"/>
  </r>
  <r>
    <x v="1"/>
    <s v="Intercostal muscle and ribs"/>
    <x v="23"/>
  </r>
  <r>
    <x v="1"/>
    <s v="Baseline"/>
    <x v="6"/>
  </r>
  <r>
    <x v="1"/>
    <s v="Matchplane"/>
    <x v="14"/>
  </r>
  <r>
    <x v="1"/>
    <s v="PTV Nodes"/>
    <x v="12"/>
  </r>
  <r>
    <x v="1"/>
    <s v="Pectoralis minor"/>
    <x v="13"/>
  </r>
  <r>
    <x v="1"/>
    <s v="Subclavian artery"/>
    <x v="19"/>
  </r>
  <r>
    <x v="1"/>
    <s v="Scar Wire"/>
    <x v="12"/>
  </r>
  <r>
    <x v="1"/>
    <s v="Level I axillary lymph nodes"/>
    <x v="22"/>
  </r>
  <r>
    <x v="1"/>
    <s v="Level II axillary lymph nodes"/>
    <x v="30"/>
  </r>
  <r>
    <x v="1"/>
    <s v="Level III axillary lymph nodes"/>
    <x v="25"/>
  </r>
  <r>
    <x v="1"/>
    <s v="Internal mammary nodes"/>
    <x v="21"/>
  </r>
  <r>
    <x v="1"/>
    <s v="Supraclavicular lymph nodes"/>
    <x v="23"/>
  </r>
  <r>
    <x v="1"/>
    <s v="Body Outline"/>
    <x v="5"/>
  </r>
  <r>
    <x v="1"/>
    <s v="Brain"/>
    <x v="3"/>
  </r>
  <r>
    <x v="1"/>
    <s v="BrainStem"/>
    <x v="12"/>
  </r>
  <r>
    <x v="1"/>
    <s v="Cochlea - left"/>
    <x v="8"/>
  </r>
  <r>
    <x v="1"/>
    <s v="Cochlea - right"/>
    <x v="10"/>
  </r>
  <r>
    <x v="1"/>
    <s v="CTV_2500"/>
    <x v="6"/>
  </r>
  <r>
    <x v="1"/>
    <s v="DPV"/>
    <x v="1"/>
  </r>
  <r>
    <x v="1"/>
    <s v="Hippo_L"/>
    <x v="4"/>
  </r>
  <r>
    <x v="1"/>
    <s v="Hippo_R"/>
    <x v="4"/>
  </r>
  <r>
    <x v="1"/>
    <s v="Hippocampi"/>
    <x v="14"/>
  </r>
  <r>
    <x v="1"/>
    <s v="Hippocampi_5mm"/>
    <x v="8"/>
  </r>
  <r>
    <x v="1"/>
    <s v="Lens L"/>
    <x v="7"/>
  </r>
  <r>
    <x v="1"/>
    <s v="Lens R"/>
    <x v="7"/>
  </r>
  <r>
    <x v="1"/>
    <s v="OpticChiasm"/>
    <x v="9"/>
  </r>
  <r>
    <x v="1"/>
    <s v="OpticNerve_L"/>
    <x v="5"/>
  </r>
  <r>
    <x v="1"/>
    <s v="OpticNerve_R"/>
    <x v="5"/>
  </r>
  <r>
    <x v="1"/>
    <m/>
    <x v="15"/>
  </r>
  <r>
    <x v="1"/>
    <s v="PTV for optimizer"/>
    <x v="19"/>
  </r>
  <r>
    <x v="1"/>
    <s v="optPTV2"/>
    <x v="4"/>
  </r>
  <r>
    <x v="1"/>
    <s v="optPTV3"/>
    <x v="4"/>
  </r>
  <r>
    <x v="1"/>
    <s v="optPTVu"/>
    <x v="4"/>
  </r>
  <r>
    <x v="1"/>
    <s v="Orbit - left"/>
    <x v="5"/>
  </r>
  <r>
    <x v="1"/>
    <s v="Orbit - right"/>
    <x v="11"/>
  </r>
  <r>
    <x v="1"/>
    <s v="PTV_2500"/>
    <x v="6"/>
  </r>
  <r>
    <x v="1"/>
    <s v="Cord"/>
    <x v="0"/>
  </r>
  <r>
    <x v="1"/>
    <s v="Extra Structure"/>
    <x v="10"/>
  </r>
  <r>
    <x v="1"/>
    <s v="Lungs - GTV"/>
    <x v="9"/>
  </r>
  <r>
    <x v="1"/>
    <s v="CTV"/>
    <x v="1"/>
  </r>
  <r>
    <x v="1"/>
    <s v="CTVstomach"/>
    <x v="14"/>
  </r>
  <r>
    <x v="1"/>
    <s v="Hepatoduod nodes"/>
    <x v="13"/>
  </r>
  <r>
    <x v="1"/>
    <s v="Hepatogast. lig."/>
    <x v="13"/>
  </r>
  <r>
    <x v="1"/>
    <s v="Infrapyloric LN"/>
    <x v="10"/>
  </r>
  <r>
    <x v="1"/>
    <s v="Kidney - left"/>
    <x v="11"/>
  </r>
  <r>
    <x v="1"/>
    <s v="Kidney - right"/>
    <x v="8"/>
  </r>
  <r>
    <x v="1"/>
    <s v="LT LUNG"/>
    <x v="4"/>
  </r>
  <r>
    <x v="1"/>
    <s v="Paraaortic nodes"/>
    <x v="13"/>
  </r>
  <r>
    <x v="1"/>
    <s v="Porta hepatis (extrahepatic portal vein)"/>
    <x v="31"/>
  </r>
  <r>
    <x v="1"/>
    <s v="Retropanc nodes"/>
    <x v="10"/>
  </r>
  <r>
    <x v="1"/>
    <s v="RT LUNG"/>
    <x v="4"/>
  </r>
  <r>
    <x v="1"/>
    <s v="Superior Mesentric Artery"/>
    <x v="32"/>
  </r>
  <r>
    <x v="1"/>
    <s v="Spinal Cord"/>
    <x v="9"/>
  </r>
  <r>
    <x v="1"/>
    <s v="BoneMarrow"/>
    <x v="14"/>
  </r>
  <r>
    <x v="1"/>
    <s v="BowelSpace"/>
    <x v="14"/>
  </r>
  <r>
    <x v="1"/>
    <s v="Region Of Interest"/>
    <x v="18"/>
  </r>
  <r>
    <x v="1"/>
    <s v="neoBladder"/>
    <x v="14"/>
  </r>
  <r>
    <x v="1"/>
    <s v="Obturator"/>
    <x v="12"/>
  </r>
  <r>
    <x v="1"/>
    <s v="optBladder"/>
    <x v="14"/>
  </r>
  <r>
    <x v="1"/>
    <s v="optBoneMarrow"/>
    <x v="11"/>
  </r>
  <r>
    <x v="1"/>
    <s v="optBowelSpace"/>
    <x v="11"/>
  </r>
  <r>
    <x v="1"/>
    <s v="optPTV_5040"/>
    <x v="9"/>
  </r>
  <r>
    <x v="1"/>
    <s v="optRectum"/>
    <x v="12"/>
  </r>
  <r>
    <x v="1"/>
    <s v="Vessels"/>
    <x v="4"/>
  </r>
  <r>
    <x v="1"/>
    <s v="Z1"/>
    <x v="2"/>
  </r>
  <r>
    <x v="1"/>
    <s v="Z2"/>
    <x v="2"/>
  </r>
  <r>
    <x v="1"/>
    <s v="Z3"/>
    <x v="2"/>
  </r>
  <r>
    <x v="1"/>
    <s v="Z4"/>
    <x v="2"/>
  </r>
  <r>
    <x v="1"/>
    <s v="Z5"/>
    <x v="2"/>
  </r>
  <r>
    <x v="1"/>
    <s v="Orbit or Globe- left"/>
    <x v="26"/>
  </r>
  <r>
    <x v="1"/>
    <s v="Orbit or Globe- right"/>
    <x v="27"/>
  </r>
  <r>
    <x v="1"/>
    <s v="Left lens"/>
    <x v="12"/>
  </r>
  <r>
    <x v="1"/>
    <s v="Right lens"/>
    <x v="14"/>
  </r>
  <r>
    <x v="1"/>
    <s v="Optic Chiasm"/>
    <x v="5"/>
  </r>
  <r>
    <x v="1"/>
    <s v="optLPTV48b"/>
    <x v="14"/>
  </r>
  <r>
    <x v="1"/>
    <s v="Left Cochlea"/>
    <x v="5"/>
  </r>
  <r>
    <x v="1"/>
    <s v="Right Cochlea"/>
    <x v="11"/>
  </r>
  <r>
    <x v="1"/>
    <s v="Optic Nerve - right"/>
    <x v="17"/>
  </r>
  <r>
    <x v="1"/>
    <s v="Optic Nerve - left"/>
    <x v="18"/>
  </r>
  <r>
    <x v="1"/>
    <s v="optRPTV48a"/>
    <x v="14"/>
  </r>
  <r>
    <x v="1"/>
    <s v="optRPTV48b"/>
    <x v="14"/>
  </r>
  <r>
    <x v="1"/>
    <s v="PRV5mm-CORD"/>
    <x v="9"/>
  </r>
  <r>
    <x v="1"/>
    <s v="optLPTV48a"/>
    <x v="14"/>
  </r>
  <r>
    <x v="1"/>
    <s v="PRV3mm"/>
    <x v="7"/>
  </r>
  <r>
    <x v="1"/>
    <s v="optLPAROTID"/>
    <x v="9"/>
  </r>
  <r>
    <x v="1"/>
    <s v="optPTV60"/>
    <x v="6"/>
  </r>
  <r>
    <x v="1"/>
    <s v="optRPAROTID"/>
    <x v="9"/>
  </r>
  <r>
    <x v="1"/>
    <s v="optPTV54"/>
    <x v="6"/>
  </r>
  <r>
    <x v="1"/>
    <s v="POST AVOIDANCE"/>
    <x v="8"/>
  </r>
  <r>
    <x v="1"/>
    <s v="CTV2"/>
    <x v="0"/>
  </r>
  <r>
    <x v="1"/>
    <s v="CTV1"/>
    <x v="0"/>
  </r>
  <r>
    <x v="1"/>
    <s v="CTV3"/>
    <x v="0"/>
  </r>
  <r>
    <x v="1"/>
    <s v="PTV(combined from all CTVs)"/>
    <x v="23"/>
  </r>
  <r>
    <x v="1"/>
    <s v="PeritonealCavity"/>
    <x v="13"/>
  </r>
  <r>
    <x v="1"/>
    <s v="PTV (cropped 5mm from Skin)"/>
    <x v="23"/>
  </r>
  <r>
    <x v="1"/>
    <s v="Duodenum (Contour required when hot point dose 9.5Gy and higher)"/>
    <x v="33"/>
  </r>
  <r>
    <x v="1"/>
    <s v="X3"/>
    <x v="2"/>
  </r>
  <r>
    <x v="1"/>
    <s v="Small Bowel (Contour required when hot point dose 9.5Gy or high)"/>
    <x v="33"/>
  </r>
  <r>
    <x v="1"/>
    <s v="Large Bowel (Contour required when hot point dose 9.5Gy or high)"/>
    <x v="33"/>
  </r>
  <r>
    <x v="1"/>
    <s v="Bilateral Kidney"/>
    <x v="13"/>
  </r>
  <r>
    <x v="1"/>
    <s v="X4"/>
    <x v="2"/>
  </r>
  <r>
    <x v="1"/>
    <s v="GTV_10"/>
    <x v="7"/>
  </r>
  <r>
    <x v="1"/>
    <s v="Body_(PTV+2CM)"/>
    <x v="8"/>
  </r>
  <r>
    <x v="1"/>
    <s v="PTV+2CM"/>
    <x v="4"/>
  </r>
  <r>
    <x v="1"/>
    <s v="GTV_0"/>
    <x v="3"/>
  </r>
  <r>
    <x v="1"/>
    <s v="BLUNG"/>
    <x v="3"/>
  </r>
  <r>
    <x v="1"/>
    <s v="Pulmonary_Artery"/>
    <x v="13"/>
  </r>
  <r>
    <x v="1"/>
    <s v="ITV"/>
    <x v="1"/>
  </r>
  <r>
    <x v="1"/>
    <s v="GTV_PET"/>
    <x v="4"/>
  </r>
  <r>
    <x v="1"/>
    <s v="PROXTREE"/>
    <x v="6"/>
  </r>
  <r>
    <x v="1"/>
    <s v="LLUNG"/>
    <x v="3"/>
  </r>
  <r>
    <x v="1"/>
    <s v="RLUNG"/>
    <x v="3"/>
  </r>
  <r>
    <x v="1"/>
    <s v="GTV_40"/>
    <x v="7"/>
  </r>
  <r>
    <x v="1"/>
    <s v="GTV_50"/>
    <x v="7"/>
  </r>
  <r>
    <x v="1"/>
    <s v="GTV_70"/>
    <x v="7"/>
  </r>
  <r>
    <x v="1"/>
    <s v="GTV_20"/>
    <x v="7"/>
  </r>
  <r>
    <x v="1"/>
    <s v="GTV_80"/>
    <x v="7"/>
  </r>
  <r>
    <x v="1"/>
    <s v="ProxBronchZone"/>
    <x v="8"/>
  </r>
  <r>
    <x v="1"/>
    <s v="GTV_60"/>
    <x v="7"/>
  </r>
  <r>
    <x v="1"/>
    <s v="SPINALCANAL"/>
    <x v="9"/>
  </r>
  <r>
    <x v="1"/>
    <s v="GTV_30"/>
    <x v="7"/>
  </r>
  <r>
    <x v="1"/>
    <s v="GTV_90"/>
    <x v="7"/>
  </r>
  <r>
    <x v="1"/>
    <s v="PRVSC5"/>
    <x v="7"/>
  </r>
  <r>
    <x v="1"/>
    <s v="GTV_MIP"/>
    <x v="4"/>
  </r>
  <r>
    <x v="1"/>
    <s v="GTV_AVEIP"/>
    <x v="12"/>
  </r>
  <r>
    <x v="1"/>
    <s v="RPLEXUS"/>
    <x v="4"/>
  </r>
  <r>
    <x v="1"/>
    <s v="LPLEXUS"/>
    <x v="4"/>
  </r>
  <r>
    <x v="1"/>
    <s v="X5"/>
    <x v="2"/>
  </r>
  <r>
    <x v="1"/>
    <s v="Brain-PTV"/>
    <x v="12"/>
  </r>
  <r>
    <x v="1"/>
    <s v="Contralateral Brain"/>
    <x v="17"/>
  </r>
  <r>
    <x v="1"/>
    <s v="Brain Stem"/>
    <x v="14"/>
  </r>
  <r>
    <x v="1"/>
    <s v="Brain  Stem for Optimizer"/>
    <x v="32"/>
  </r>
  <r>
    <x v="1"/>
    <s v="Brain Stem PRV 5mm"/>
    <x v="18"/>
  </r>
  <r>
    <x v="1"/>
    <s v="Cochlea Left"/>
    <x v="5"/>
  </r>
  <r>
    <x v="1"/>
    <s v="Cochlea Right"/>
    <x v="11"/>
  </r>
  <r>
    <x v="1"/>
    <s v="Edema based on MRI T2"/>
    <x v="27"/>
  </r>
  <r>
    <x v="1"/>
    <s v="CTV excluding Edema"/>
    <x v="17"/>
  </r>
  <r>
    <x v="1"/>
    <s v="MRI T1 based GTV"/>
    <x v="13"/>
  </r>
  <r>
    <x v="1"/>
    <s v="GTV excluding Edema"/>
    <x v="17"/>
  </r>
  <r>
    <x v="1"/>
    <s v="Lens Left"/>
    <x v="12"/>
  </r>
  <r>
    <x v="1"/>
    <s v="Lens Right"/>
    <x v="14"/>
  </r>
  <r>
    <x v="1"/>
    <s v="Optic Chiasm PRV"/>
    <x v="13"/>
  </r>
  <r>
    <x v="1"/>
    <s v="Optic Nerve Left"/>
    <x v="13"/>
  </r>
  <r>
    <x v="1"/>
    <s v="Optic Nerve Right"/>
    <x v="19"/>
  </r>
  <r>
    <x v="1"/>
    <s v="Optic Nerve Left PRV 3mm"/>
    <x v="16"/>
  </r>
  <r>
    <x v="1"/>
    <s v="Optic Nerve Right PRV 3mm"/>
    <x v="32"/>
  </r>
  <r>
    <x v="1"/>
    <s v="Eyeball Left"/>
    <x v="5"/>
  </r>
  <r>
    <x v="1"/>
    <s v="Eyeball Right"/>
    <x v="11"/>
  </r>
  <r>
    <x v="1"/>
    <s v="Lacrimal Glands Left"/>
    <x v="26"/>
  </r>
  <r>
    <x v="1"/>
    <s v="Lacrimal Glands Right"/>
    <x v="27"/>
  </r>
  <r>
    <x v="1"/>
    <s v="PTV excluding Edema"/>
    <x v="17"/>
  </r>
  <r>
    <x v="1"/>
    <s v="Avoidance ring 5mm"/>
    <x v="18"/>
  </r>
  <r>
    <x v="1"/>
    <s v="Globe Left"/>
    <x v="14"/>
  </r>
  <r>
    <x v="1"/>
    <s v="Globe Right"/>
    <x v="9"/>
  </r>
  <r>
    <x v="1"/>
    <s v="Pituitary"/>
    <x v="12"/>
  </r>
  <r>
    <x v="1"/>
    <s v="Temporal Lobes"/>
    <x v="8"/>
  </r>
  <r>
    <x v="1"/>
    <s v="Lacrimal Glands"/>
    <x v="10"/>
  </r>
  <r>
    <x v="1"/>
    <s v="Brain for Optimizer"/>
    <x v="17"/>
  </r>
  <r>
    <x v="1"/>
    <s v="Optic Chiasm for Optimizer"/>
    <x v="20"/>
  </r>
  <r>
    <x v="1"/>
    <s v="Optic Nerve PRV 5mm"/>
    <x v="17"/>
  </r>
  <r>
    <x v="1"/>
    <s v="GTV Primary 1"/>
    <x v="11"/>
  </r>
  <r>
    <x v="1"/>
    <s v="GTV Primary 2"/>
    <x v="11"/>
  </r>
  <r>
    <x v="1"/>
    <s v="GTV Primary 3"/>
    <x v="11"/>
  </r>
  <r>
    <x v="1"/>
    <s v="GTV Primary 4"/>
    <x v="11"/>
  </r>
  <r>
    <x v="1"/>
    <s v="GTV Primary 5"/>
    <x v="11"/>
  </r>
  <r>
    <x v="1"/>
    <s v="GTV Primary combined"/>
    <x v="26"/>
  </r>
  <r>
    <x v="1"/>
    <s v="PTV High Risk 1"/>
    <x v="10"/>
  </r>
  <r>
    <x v="1"/>
    <s v="PTV High Risk 2"/>
    <x v="10"/>
  </r>
  <r>
    <x v="1"/>
    <s v="PTV High Risk 3"/>
    <x v="10"/>
  </r>
  <r>
    <x v="1"/>
    <s v="PTV High Risk 4"/>
    <x v="10"/>
  </r>
  <r>
    <x v="1"/>
    <s v="PTV High Risk 5"/>
    <x v="10"/>
  </r>
  <r>
    <x v="1"/>
    <s v="PTV High Risk combined"/>
    <x v="21"/>
  </r>
  <r>
    <x v="1"/>
    <s v="Volume treated to 50% of Target Dose"/>
    <x v="34"/>
  </r>
  <r>
    <x v="1"/>
    <s v="Brain Stem for optimizer"/>
    <x v="16"/>
  </r>
  <r>
    <x v="1"/>
    <s v="Avoid INNER"/>
    <x v="9"/>
  </r>
  <r>
    <x v="1"/>
    <s v="Avoid MID"/>
    <x v="12"/>
  </r>
  <r>
    <x v="1"/>
    <s v="Avoid OUTER"/>
    <x v="9"/>
  </r>
  <r>
    <x v="1"/>
    <s v="CTV Intermediate Risk"/>
    <x v="27"/>
  </r>
  <r>
    <x v="1"/>
    <s v="Cavity"/>
    <x v="7"/>
  </r>
  <r>
    <x v="1"/>
    <s v="Chest Wall"/>
    <x v="14"/>
  </r>
  <r>
    <x v="1"/>
    <s v="PTV 10 mm Margin"/>
    <x v="13"/>
  </r>
  <r>
    <x v="1"/>
    <s v="PTV 10 mm Margin for DVH"/>
    <x v="16"/>
  </r>
  <r>
    <x v="1"/>
    <s v="PTV 15 mm Margin"/>
    <x v="13"/>
  </r>
  <r>
    <x v="1"/>
    <s v="PTV 15 mm Margin for DVH"/>
    <x v="16"/>
  </r>
  <r>
    <x v="1"/>
    <s v="High Risk Volume on CT"/>
    <x v="21"/>
  </r>
  <r>
    <x v="1"/>
    <s v="Vagina"/>
    <x v="7"/>
  </r>
  <r>
    <x v="1"/>
    <s v="Bladder"/>
    <x v="4"/>
  </r>
  <r>
    <x v="1"/>
    <s v="Sigmoid"/>
    <x v="4"/>
  </r>
  <r>
    <x v="1"/>
    <s v="Larynx"/>
    <x v="7"/>
  </r>
  <r>
    <x v="1"/>
    <s v="Mandible"/>
    <x v="6"/>
  </r>
  <r>
    <x v="1"/>
    <s v="Parotid Left"/>
    <x v="5"/>
  </r>
  <r>
    <x v="1"/>
    <s v="Parotid Right"/>
    <x v="11"/>
  </r>
  <r>
    <x v="1"/>
    <s v="Submandibular Gland Left"/>
    <x v="16"/>
  </r>
  <r>
    <x v="1"/>
    <s v="Submandibular Gland Right"/>
    <x v="32"/>
  </r>
  <r>
    <x v="1"/>
    <s v="Oral Cavity"/>
    <x v="9"/>
  </r>
  <r>
    <x v="1"/>
    <s v="Pharynx"/>
    <x v="4"/>
  </r>
  <r>
    <x v="1"/>
    <s v="Tongue"/>
    <x v="7"/>
  </r>
  <r>
    <x v="1"/>
    <s v="Lips"/>
    <x v="0"/>
  </r>
  <r>
    <x v="1"/>
    <s v="Level 1a Submental lymph nodes"/>
    <x v="25"/>
  </r>
  <r>
    <x v="1"/>
    <s v="Level 1b Submandibular lymph nodes"/>
    <x v="35"/>
  </r>
  <r>
    <x v="1"/>
    <s v="Left level 2 Upper jugular lymph nodes"/>
    <x v="36"/>
  </r>
  <r>
    <x v="1"/>
    <s v="Right level 2 Upper jugular lymph nodes"/>
    <x v="37"/>
  </r>
  <r>
    <x v="1"/>
    <s v="Left level 3 Middle jugular lymph nodes"/>
    <x v="37"/>
  </r>
  <r>
    <x v="1"/>
    <s v="Right level 3 Middle jugular lymph nodes"/>
    <x v="31"/>
  </r>
  <r>
    <x v="1"/>
    <s v="Left Level 4 Lower jugular lymph nodes"/>
    <x v="36"/>
  </r>
  <r>
    <x v="1"/>
    <s v="Right Level 4 Lower jugular lymph nodes"/>
    <x v="37"/>
  </r>
  <r>
    <x v="1"/>
    <s v="Left level 5 Posterior triangle group lymph nodes"/>
    <x v="38"/>
  </r>
  <r>
    <x v="1"/>
    <s v="Right level 5 Posterior triangle group lymph nodes"/>
    <x v="39"/>
  </r>
  <r>
    <x v="1"/>
    <s v="Left Level 6 Anterior triangle group lymph nodes"/>
    <x v="40"/>
  </r>
  <r>
    <x v="1"/>
    <s v="Right Level 6 Anterior triangle group lymph nodes"/>
    <x v="38"/>
  </r>
  <r>
    <x v="1"/>
    <s v="Post Neck Avoidance Structure"/>
    <x v="30"/>
  </r>
  <r>
    <x v="1"/>
    <s v="Shoulder Avoidance Structure"/>
    <x v="22"/>
  </r>
  <r>
    <x v="1"/>
    <s v="Brain Stem and Optic Nerves PRV"/>
    <x v="41"/>
  </r>
  <r>
    <x v="1"/>
    <s v="CTV Low Risk Left 56Gy"/>
    <x v="21"/>
  </r>
  <r>
    <x v="1"/>
    <s v="CTV Low Risk Right 56Gy"/>
    <x v="24"/>
  </r>
  <r>
    <x v="1"/>
    <s v="CTV Intermediate Risk Left 63Gy"/>
    <x v="41"/>
  </r>
  <r>
    <x v="1"/>
    <s v="CTV Intermediate Risk Right 63Gy"/>
    <x v="42"/>
  </r>
  <r>
    <x v="1"/>
    <s v="CTV High Risk 70Gy"/>
    <x v="18"/>
  </r>
  <r>
    <x v="1"/>
    <s v="GTV Nodes"/>
    <x v="12"/>
  </r>
  <r>
    <x v="1"/>
    <s v="High Risk Target Volume"/>
    <x v="24"/>
  </r>
  <r>
    <x v="1"/>
    <s v="Larynx for optimizer"/>
    <x v="26"/>
  </r>
  <r>
    <x v="1"/>
    <s v="Parotid Left for optimizer"/>
    <x v="20"/>
  </r>
  <r>
    <x v="1"/>
    <s v="Parotid Right for optimizer"/>
    <x v="23"/>
  </r>
  <r>
    <x v="1"/>
    <s v="Both Parotids"/>
    <x v="11"/>
  </r>
  <r>
    <x v="1"/>
    <s v="PTV low Risk 56Gy"/>
    <x v="19"/>
  </r>
  <r>
    <x v="1"/>
    <s v="PTV low Risk 56Gy for DVH"/>
    <x v="32"/>
  </r>
  <r>
    <x v="1"/>
    <s v="PTV low Risk Left 56Gy"/>
    <x v="21"/>
  </r>
  <r>
    <x v="1"/>
    <s v="PTV low Risk Left 56Gy for optimizer a"/>
    <x v="36"/>
  </r>
  <r>
    <x v="1"/>
    <s v="PTV low Risk Left 56Gy for optimizer b"/>
    <x v="36"/>
  </r>
  <r>
    <x v="1"/>
    <s v="PTV low Risk Left 56Gy for optimizer c"/>
    <x v="36"/>
  </r>
  <r>
    <x v="1"/>
    <s v="PTV low Risk Right 56Gy"/>
    <x v="24"/>
  </r>
  <r>
    <x v="1"/>
    <s v="PTV low Risk Right 56Gy for optimizer a"/>
    <x v="37"/>
  </r>
  <r>
    <x v="1"/>
    <s v="PTV low Risk Right 56Gy for optimizer b"/>
    <x v="37"/>
  </r>
  <r>
    <x v="1"/>
    <s v="PTV low Risk Right 56Gy for optimizer c"/>
    <x v="37"/>
  </r>
  <r>
    <x v="1"/>
    <s v="PTV Intermediate Risk 63Gy"/>
    <x v="20"/>
  </r>
  <r>
    <x v="1"/>
    <s v="PTV Intermediate Risk 63Gy for optimizer a"/>
    <x v="43"/>
  </r>
  <r>
    <x v="1"/>
    <s v="PTV Intermediate Risk 63Gy for optimizer b"/>
    <x v="43"/>
  </r>
  <r>
    <x v="1"/>
    <s v="PTV Intermediate Risk 63Gy for DVH"/>
    <x v="35"/>
  </r>
  <r>
    <x v="1"/>
    <s v="PTV High Risk 70Gy"/>
    <x v="18"/>
  </r>
  <r>
    <x v="1"/>
    <s v="PTV High Risk 70Gy for DVH"/>
    <x v="20"/>
  </r>
  <r>
    <x v="1"/>
    <s v="PTV High Risk 70Gy for optimizer"/>
    <x v="42"/>
  </r>
  <r>
    <x v="1"/>
    <s v="SpinalCanal PRV 8mm"/>
    <x v="17"/>
  </r>
  <r>
    <x v="1"/>
    <s v="Left Submandibular Gland"/>
    <x v="16"/>
  </r>
  <r>
    <x v="1"/>
    <s v="Right Submandibular Gland"/>
    <x v="32"/>
  </r>
  <r>
    <x v="1"/>
    <s v="Both Submandibular Glands"/>
    <x v="32"/>
  </r>
  <r>
    <x v="1"/>
    <s v="CTV Low Risk Left 54Gy"/>
    <x v="21"/>
  </r>
  <r>
    <x v="1"/>
    <s v="CTV Low Risk Right 54Gy"/>
    <x v="24"/>
  </r>
  <r>
    <x v="1"/>
    <s v="CTV Intermediate Risk Left 60Gy"/>
    <x v="41"/>
  </r>
  <r>
    <x v="1"/>
    <s v="CTV Intermediate Risk Right 60Gy"/>
    <x v="42"/>
  </r>
  <r>
    <x v="1"/>
    <s v="CTV High Risk 66Gy"/>
    <x v="18"/>
  </r>
  <r>
    <x v="1"/>
    <s v="PTV low Risk 54Gy"/>
    <x v="19"/>
  </r>
  <r>
    <x v="1"/>
    <s v="PTV low Risk 54Gy for DVH"/>
    <x v="32"/>
  </r>
  <r>
    <x v="1"/>
    <s v="PTV low Risk Left 54Gy"/>
    <x v="21"/>
  </r>
  <r>
    <x v="1"/>
    <s v="PTV low Risk Left 54Gy for optimizer a"/>
    <x v="36"/>
  </r>
  <r>
    <x v="1"/>
    <s v="PTV low Risk Left 54Gy for optimizer b"/>
    <x v="36"/>
  </r>
  <r>
    <x v="1"/>
    <s v="PTV low Risk Left 54Gy for optimizer c"/>
    <x v="36"/>
  </r>
  <r>
    <x v="1"/>
    <s v="PTV low Risk Right 54Gy"/>
    <x v="24"/>
  </r>
  <r>
    <x v="1"/>
    <s v="PTV low Risk Right 54Gy for optimizer a"/>
    <x v="37"/>
  </r>
  <r>
    <x v="1"/>
    <s v="PTV low Risk Right 54Gy for optimizer b"/>
    <x v="37"/>
  </r>
  <r>
    <x v="1"/>
    <s v="PTV low Risk Right 54Gy for optimizer c"/>
    <x v="37"/>
  </r>
  <r>
    <x v="1"/>
    <s v="PTV Intermediate Risk 60Gy"/>
    <x v="20"/>
  </r>
  <r>
    <x v="1"/>
    <s v="PTV Intermediate Risk 60Gy for optimizer a"/>
    <x v="43"/>
  </r>
  <r>
    <x v="1"/>
    <s v="PTV Intermediate Risk 60Gy for optimizer b"/>
    <x v="43"/>
  </r>
  <r>
    <x v="1"/>
    <s v="PTV Intermediate Risk 60Gy for DVH"/>
    <x v="35"/>
  </r>
  <r>
    <x v="1"/>
    <s v="PTV High Risk 66Gy"/>
    <x v="18"/>
  </r>
  <r>
    <x v="1"/>
    <s v="PTV High Risk 66Gy for DVH"/>
    <x v="20"/>
  </r>
  <r>
    <x v="1"/>
    <s v="PTV High Risk 66Gy for optimizer"/>
    <x v="42"/>
  </r>
  <r>
    <x v="1"/>
    <s v="CTV  Intermediate Risk 60Gy"/>
    <x v="23"/>
  </r>
  <r>
    <x v="1"/>
    <s v="PTV 60Gy"/>
    <x v="6"/>
  </r>
  <r>
    <x v="1"/>
    <s v="PTV 60Gy for DVH"/>
    <x v="13"/>
  </r>
  <r>
    <x v="1"/>
    <s v="PTV 60Gy for optimizer"/>
    <x v="21"/>
  </r>
  <r>
    <x v="1"/>
    <s v="CTV Nodes"/>
    <x v="12"/>
  </r>
  <r>
    <x v="1"/>
    <s v="Right Hip"/>
    <x v="12"/>
  </r>
  <r>
    <x v="1"/>
    <s v="Male or Female External Genitailia"/>
    <x v="35"/>
  </r>
  <r>
    <x v="1"/>
    <s v="Wall of Bladder"/>
    <x v="10"/>
  </r>
  <r>
    <x v="1"/>
    <s v="Mesentary surrounding Rectum"/>
    <x v="22"/>
  </r>
  <r>
    <x v="1"/>
    <s v="Left seminal vesicle"/>
    <x v="26"/>
  </r>
  <r>
    <x v="1"/>
    <s v="Right seminal vesicle"/>
    <x v="27"/>
  </r>
  <r>
    <x v="1"/>
    <s v="Prostate"/>
    <x v="6"/>
  </r>
  <r>
    <x v="1"/>
    <s v="Penile  bulb"/>
    <x v="5"/>
  </r>
  <r>
    <x v="1"/>
    <s v="Urethra"/>
    <x v="4"/>
  </r>
  <r>
    <x v="1"/>
    <s v="Genitalia"/>
    <x v="12"/>
  </r>
  <r>
    <x v="1"/>
    <s v="Cervix"/>
    <x v="7"/>
  </r>
  <r>
    <x v="1"/>
    <s v="Uterus"/>
    <x v="7"/>
  </r>
  <r>
    <x v="1"/>
    <s v="Ovary L"/>
    <x v="4"/>
  </r>
  <r>
    <x v="1"/>
    <s v="Ovary R"/>
    <x v="4"/>
  </r>
  <r>
    <x v="1"/>
    <s v="Left internal iliac nodes"/>
    <x v="32"/>
  </r>
  <r>
    <x v="1"/>
    <s v="Right internal iliac lymphatic chain"/>
    <x v="34"/>
  </r>
  <r>
    <x v="1"/>
    <s v="Sacral Nodes"/>
    <x v="5"/>
  </r>
  <r>
    <x v="1"/>
    <s v="Obturator Nodes"/>
    <x v="10"/>
  </r>
  <r>
    <x v="1"/>
    <s v="Internal iliac nodes"/>
    <x v="26"/>
  </r>
  <r>
    <x v="1"/>
    <s v="Common iliac lymphatic chain"/>
    <x v="22"/>
  </r>
  <r>
    <x v="1"/>
    <s v="Right common iliac lymphatic chain"/>
    <x v="35"/>
  </r>
  <r>
    <x v="1"/>
    <s v="Left common iliac lymphatic chain"/>
    <x v="44"/>
  </r>
  <r>
    <x v="1"/>
    <s v="External iliac lymphatic chain"/>
    <x v="25"/>
  </r>
  <r>
    <x v="1"/>
    <s v="Right external iliac lymphatic chain"/>
    <x v="34"/>
  </r>
  <r>
    <x v="1"/>
    <s v="Left external iliac lymphatic chain"/>
    <x v="28"/>
  </r>
  <r>
    <x v="1"/>
    <s v="Enlarged Lymph Node"/>
    <x v="17"/>
  </r>
  <r>
    <x v="1"/>
    <s v="Clinical Target Volume"/>
    <x v="21"/>
  </r>
  <r>
    <x v="1"/>
    <s v="Planning Target Volume"/>
    <x v="21"/>
  </r>
  <r>
    <x v="1"/>
    <s v="Right Vessels as surogate for Nodes"/>
    <x v="28"/>
  </r>
  <r>
    <x v="1"/>
    <s v="Left Vessels as surogate for Nodes"/>
    <x v="35"/>
  </r>
  <r>
    <x v="1"/>
    <s v="CTV 5250 cGy"/>
    <x v="5"/>
  </r>
  <r>
    <x v="1"/>
    <s v="PTV 5250 cGy"/>
    <x v="5"/>
  </r>
  <r>
    <x v="1"/>
    <s v="PTV 5250 cGy for DVH"/>
    <x v="26"/>
  </r>
  <r>
    <x v="1"/>
    <s v="PTV 5250 cGy for optimizer"/>
    <x v="20"/>
  </r>
  <r>
    <x v="1"/>
    <s v="Rectal Avoidance Structure High Dose"/>
    <x v="34"/>
  </r>
  <r>
    <x v="1"/>
    <s v="Rectal Avoidance Structure Low Dose"/>
    <x v="28"/>
  </r>
  <r>
    <x v="1"/>
    <s v="Mesetary surrounding intestines"/>
    <x v="41"/>
  </r>
  <r>
    <x v="1"/>
    <s v="Rectum for optimizer"/>
    <x v="26"/>
  </r>
  <r>
    <x v="1"/>
    <s v="CTV high risk 66 Gy"/>
    <x v="17"/>
  </r>
  <r>
    <x v="1"/>
    <s v="PTV high risk 66 Gy"/>
    <x v="17"/>
  </r>
  <r>
    <x v="1"/>
    <s v="PTV 66 Gy for DVH"/>
    <x v="19"/>
  </r>
  <r>
    <x v="1"/>
    <s v="PTV 66 Gy for optimizer"/>
    <x v="24"/>
  </r>
  <r>
    <x v="1"/>
    <s v="CTV Vagina"/>
    <x v="14"/>
  </r>
  <r>
    <x v="1"/>
    <s v="Left kidney"/>
    <x v="9"/>
  </r>
  <r>
    <x v="1"/>
    <s v="Right kidney"/>
    <x v="5"/>
  </r>
  <r>
    <x v="1"/>
    <s v="Bladder sub PTVs for optimizer"/>
    <x v="25"/>
  </r>
  <r>
    <x v="1"/>
    <s v="PTV High Risk for DVH"/>
    <x v="27"/>
  </r>
  <r>
    <x v="1"/>
    <s v="Sacral lymphatic chain"/>
    <x v="21"/>
  </r>
  <r>
    <x v="1"/>
    <s v="PTV low risk"/>
    <x v="5"/>
  </r>
  <r>
    <x v="1"/>
    <s v="PTV low risk for optimizer"/>
    <x v="20"/>
  </r>
  <r>
    <x v="1"/>
    <s v="External Genitalia"/>
    <x v="18"/>
  </r>
  <r>
    <x v="1"/>
    <s v="Right Femoral Head"/>
    <x v="18"/>
  </r>
  <r>
    <x v="1"/>
    <s v="Left Femoral Head"/>
    <x v="19"/>
  </r>
  <r>
    <x v="1"/>
    <s v="Body contour excluding bellyboard"/>
    <x v="44"/>
  </r>
  <r>
    <x v="1"/>
    <s v="Left iliac crest "/>
    <x v="19"/>
  </r>
  <r>
    <x v="1"/>
    <s v="Right iliac crest"/>
    <x v="19"/>
  </r>
  <r>
    <x v="1"/>
    <s v="PTV excluding bladder"/>
    <x v="27"/>
  </r>
  <r>
    <x v="1"/>
    <s v="Bone Marrow Space"/>
    <x v="19"/>
  </r>
  <r>
    <x v="1"/>
    <s v="Combined CTV"/>
    <x v="5"/>
  </r>
  <r>
    <x v="1"/>
    <s v="Nodal CTV"/>
    <x v="12"/>
  </r>
  <r>
    <x v="1"/>
    <s v="Vaginal CTV"/>
    <x v="9"/>
  </r>
  <r>
    <x v="1"/>
    <s v="Vaginal ITV"/>
    <x v="9"/>
  </r>
  <r>
    <x v="1"/>
    <s v="opt Bone Marrow Space"/>
    <x v="27"/>
  </r>
  <r>
    <x v="1"/>
    <s v="opt Bowel Space"/>
    <x v="10"/>
  </r>
  <r>
    <x v="1"/>
    <s v="Combined PTV"/>
    <x v="5"/>
  </r>
  <r>
    <x v="1"/>
    <s v="Nodal PTV"/>
    <x v="12"/>
  </r>
  <r>
    <x v="1"/>
    <s v="Vaginal PTV"/>
    <x v="9"/>
  </r>
  <r>
    <x v="1"/>
    <s v="Vagina Empty"/>
    <x v="5"/>
  </r>
  <r>
    <x v="1"/>
    <s v="Vagina Full"/>
    <x v="9"/>
  </r>
  <r>
    <x v="1"/>
    <s v="Avoidance Structure"/>
    <x v="17"/>
  </r>
  <r>
    <x v="1"/>
    <s v="Avoidance Structure High Dose"/>
    <x v="30"/>
  </r>
  <r>
    <x v="1"/>
    <s v="Avoidance Structure Low Dose"/>
    <x v="22"/>
  </r>
  <r>
    <x v="1"/>
    <s v="Avoidance ring X mm"/>
    <x v="17"/>
  </r>
  <r>
    <x v="1"/>
    <s v="PTV with X cm expansion"/>
    <x v="24"/>
  </r>
  <r>
    <x v="1"/>
    <s v="PRV Structure"/>
    <x v="11"/>
  </r>
  <r>
    <x v="1"/>
    <s v="Treated Volume"/>
    <x v="8"/>
  </r>
  <r>
    <x v="1"/>
    <s v="Bolus X cm thickness"/>
    <x v="26"/>
  </r>
  <r>
    <x v="1"/>
    <s v="Lungs sub GTVs"/>
    <x v="8"/>
  </r>
  <r>
    <x v="1"/>
    <s v="Lungs sub PTVs"/>
    <x v="8"/>
  </r>
  <r>
    <x v="1"/>
    <s v="Body sub PTVs"/>
    <x v="11"/>
  </r>
  <r>
    <x v="1"/>
    <s v="Liver sub PTVs"/>
    <x v="8"/>
  </r>
  <r>
    <x v="1"/>
    <s v="Parotids sub PTVs"/>
    <x v="19"/>
  </r>
  <r>
    <x v="1"/>
    <s v="Bladder sub PTVs"/>
    <x v="13"/>
  </r>
  <r>
    <x v="1"/>
    <s v="Brain sub PTVs"/>
    <x v="8"/>
  </r>
  <r>
    <x v="1"/>
    <s v="Pacemaker or other CIED"/>
    <x v="24"/>
  </r>
  <r>
    <x v="1"/>
    <s v="Wire on skin surface for contrast"/>
    <x v="44"/>
  </r>
  <r>
    <x v="1"/>
    <s v="Surgical Clip"/>
    <x v="11"/>
  </r>
  <r>
    <x v="1"/>
    <s v="BB markers and other Fudicials"/>
    <x v="25"/>
  </r>
  <r>
    <x v="1"/>
    <s v="Ct contrast region"/>
    <x v="18"/>
  </r>
  <r>
    <x v="1"/>
    <s v="Metal Prosthesis or pin"/>
    <x v="24"/>
  </r>
  <r>
    <x v="1"/>
    <s v="Dental Fillings Artifacts"/>
    <x v="32"/>
  </r>
  <r>
    <x v="1"/>
    <s v="Hign density implant causing Metal Artifacts"/>
    <x v="45"/>
  </r>
  <r>
    <x v="1"/>
    <s v="PTV Intermediate Risk"/>
    <x v="27"/>
  </r>
  <r>
    <x v="1"/>
    <s v="PTV Intermediate Risk Left"/>
    <x v="20"/>
  </r>
  <r>
    <x v="1"/>
    <s v="PTV Intermediate Risk Right"/>
    <x v="23"/>
  </r>
  <r>
    <x v="1"/>
    <s v="PTV low Risk Left"/>
    <x v="19"/>
  </r>
  <r>
    <x v="1"/>
    <s v="PTV low Risk Left for optimizer a"/>
    <x v="44"/>
  </r>
  <r>
    <x v="1"/>
    <s v="PTV low Risk Left for optimizer b"/>
    <x v="44"/>
  </r>
  <r>
    <x v="1"/>
    <s v="PTV low Risk Left for optimizer c"/>
    <x v="44"/>
  </r>
  <r>
    <x v="1"/>
    <s v="PTV low Risk Right"/>
    <x v="18"/>
  </r>
  <r>
    <x v="1"/>
    <s v="PTV low Risk Right for optimizer a"/>
    <x v="35"/>
  </r>
  <r>
    <x v="1"/>
    <s v="PTV low Risk Right for optimizer b"/>
    <x v="35"/>
  </r>
  <r>
    <x v="1"/>
    <s v="PTV low Risk Right for optimizer c"/>
    <x v="35"/>
  </r>
  <r>
    <x v="1"/>
    <s v="Internal CTV"/>
    <x v="5"/>
  </r>
  <r>
    <x v="1"/>
    <s v="CTV Intermediate Risk Left"/>
    <x v="20"/>
  </r>
  <r>
    <x v="1"/>
    <s v="CTV Intermediate Risk Right"/>
    <x v="23"/>
  </r>
  <r>
    <x v="1"/>
    <s v="CTV Low Risk Left"/>
    <x v="19"/>
  </r>
  <r>
    <x v="1"/>
    <s v="CTV Low Risk Right"/>
    <x v="18"/>
  </r>
  <r>
    <x v="1"/>
    <s v="CTV based on surgical margins"/>
    <x v="30"/>
  </r>
  <r>
    <x v="1"/>
    <s v="Internal GTV"/>
    <x v="5"/>
  </r>
  <r>
    <x v="1"/>
    <s v="GTV based on preoperative tumour location"/>
    <x v="46"/>
  </r>
  <r>
    <x v="1"/>
    <s v="GTV Based on MRI"/>
    <x v="13"/>
  </r>
  <r>
    <x v="2"/>
    <s v="Body"/>
    <x v="0"/>
  </r>
  <r>
    <x v="2"/>
    <s v="Treated Volume"/>
    <x v="8"/>
  </r>
  <r>
    <x v="2"/>
    <s v="GTV Primary"/>
    <x v="9"/>
  </r>
  <r>
    <x v="2"/>
    <s v="CTV Primary"/>
    <x v="9"/>
  </r>
  <r>
    <x v="2"/>
    <s v="PTV Primary"/>
    <x v="9"/>
  </r>
  <r>
    <x v="2"/>
    <s v="Artifact"/>
    <x v="6"/>
  </r>
  <r>
    <x v="2"/>
    <s v="Spinal cord"/>
    <x v="9"/>
  </r>
  <r>
    <x v="2"/>
    <s v="Left kidney"/>
    <x v="9"/>
  </r>
  <r>
    <x v="2"/>
    <s v="Right kidney"/>
    <x v="5"/>
  </r>
  <r>
    <x v="2"/>
    <s v="Kidney"/>
    <x v="7"/>
  </r>
  <r>
    <x v="2"/>
    <s v="Left glenohumeral joint"/>
    <x v="24"/>
  </r>
  <r>
    <x v="2"/>
    <s v="Left humerus"/>
    <x v="5"/>
  </r>
  <r>
    <x v="2"/>
    <s v="Right humerus"/>
    <x v="11"/>
  </r>
  <r>
    <x v="2"/>
    <s v="Right ulna"/>
    <x v="14"/>
  </r>
  <r>
    <x v="2"/>
    <s v="Left ulna"/>
    <x v="12"/>
  </r>
  <r>
    <x v="2"/>
    <s v="Right radius"/>
    <x v="5"/>
  </r>
  <r>
    <x v="2"/>
    <s v="Left radius"/>
    <x v="9"/>
  </r>
  <r>
    <x v="2"/>
    <s v="Left femur"/>
    <x v="14"/>
  </r>
  <r>
    <x v="2"/>
    <s v="Right femur"/>
    <x v="9"/>
  </r>
  <r>
    <x v="2"/>
    <s v="Right tibia"/>
    <x v="9"/>
  </r>
  <r>
    <x v="2"/>
    <s v="Left tibia"/>
    <x v="14"/>
  </r>
  <r>
    <x v="2"/>
    <s v="Right fibula"/>
    <x v="5"/>
  </r>
  <r>
    <x v="2"/>
    <s v="Left fibula"/>
    <x v="9"/>
  </r>
  <r>
    <x v="2"/>
    <s v="Esophagus"/>
    <x v="12"/>
  </r>
  <r>
    <x v="2"/>
    <s v="Liver"/>
    <x v="3"/>
  </r>
  <r>
    <x v="2"/>
    <s v="Stomach"/>
    <x v="4"/>
  </r>
  <r>
    <x v="2"/>
    <s v="Peritoneal sac"/>
    <x v="8"/>
  </r>
  <r>
    <x v="2"/>
    <s v="Hilum of kidney"/>
    <x v="10"/>
  </r>
  <r>
    <x v="2"/>
    <s v="Large intestine"/>
    <x v="10"/>
  </r>
  <r>
    <x v="2"/>
    <s v="Small intestine"/>
    <x v="10"/>
  </r>
  <r>
    <x v="2"/>
    <s v="Duodenum"/>
    <x v="6"/>
  </r>
  <r>
    <x v="2"/>
    <s v="Jejunum"/>
    <x v="4"/>
  </r>
  <r>
    <x v="2"/>
    <s v="Colon"/>
    <x v="3"/>
  </r>
  <r>
    <x v="2"/>
    <s v="Superior mesenteric artery"/>
    <x v="20"/>
  </r>
  <r>
    <x v="2"/>
    <s v="Celiac trunk"/>
    <x v="5"/>
  </r>
  <r>
    <x v="2"/>
    <s v="Trunk of portal vein"/>
    <x v="26"/>
  </r>
  <r>
    <x v="2"/>
    <s v="Pancreas"/>
    <x v="6"/>
  </r>
  <r>
    <x v="2"/>
    <s v="Cauda equina"/>
    <x v="5"/>
  </r>
  <r>
    <x v="2"/>
    <s v="Hilum of spleen"/>
    <x v="10"/>
  </r>
  <r>
    <x v="2"/>
    <s v="Intestine"/>
    <x v="12"/>
  </r>
  <r>
    <x v="2"/>
    <s v="Subpyloric lymph node"/>
    <x v="27"/>
  </r>
  <r>
    <x v="2"/>
    <s v="Group12: lymph nodes of the hepatoduodenal ligament (HDL)"/>
    <x v="47"/>
  </r>
  <r>
    <x v="2"/>
    <s v="Gastrohepatic ligament node"/>
    <x v="23"/>
  </r>
  <r>
    <x v="2"/>
    <s v="Parietal lumbar lymph node"/>
    <x v="20"/>
  </r>
  <r>
    <x v="2"/>
    <s v="Pancreatic lymph node group"/>
    <x v="23"/>
  </r>
  <r>
    <x v="2"/>
    <s v="Celiac lymph node"/>
    <x v="19"/>
  </r>
  <r>
    <x v="2"/>
    <s v="Common hepatic lymph node"/>
    <x v="32"/>
  </r>
  <r>
    <x v="2"/>
    <s v="Gastric lymph node group"/>
    <x v="16"/>
  </r>
  <r>
    <x v="2"/>
    <s v="Pyloric lymph node group"/>
    <x v="16"/>
  </r>
  <r>
    <x v="2"/>
    <s v="Splenic lymph node group"/>
    <x v="16"/>
  </r>
  <r>
    <x v="2"/>
    <s v="Left lung"/>
    <x v="12"/>
  </r>
  <r>
    <x v="2"/>
    <s v="Right lung"/>
    <x v="14"/>
  </r>
  <r>
    <x v="2"/>
    <s v="Pair of lungs"/>
    <x v="11"/>
  </r>
  <r>
    <x v="2"/>
    <s v="Trachea"/>
    <x v="4"/>
  </r>
  <r>
    <x v="2"/>
    <s v="Bronchial tree"/>
    <x v="8"/>
  </r>
  <r>
    <x v="2"/>
    <s v="Heart"/>
    <x v="3"/>
  </r>
  <r>
    <x v="2"/>
    <s v="Aorta"/>
    <x v="3"/>
  </r>
  <r>
    <x v="2"/>
    <s v="Pulmonary artery"/>
    <x v="13"/>
  </r>
  <r>
    <x v="2"/>
    <s v="Left brachial nerve plexus"/>
    <x v="20"/>
  </r>
  <r>
    <x v="2"/>
    <s v="Right brachial nerve plexus"/>
    <x v="23"/>
  </r>
  <r>
    <x v="2"/>
    <s v="Great Vessels"/>
    <x v="11"/>
  </r>
  <r>
    <x v="2"/>
    <s v="Set of ribs"/>
    <x v="9"/>
  </r>
  <r>
    <x v="2"/>
    <s v="PRV"/>
    <x v="1"/>
  </r>
  <r>
    <x v="2"/>
    <s v="Tracking Motion Volume"/>
    <x v="21"/>
  </r>
  <r>
    <x v="2"/>
    <s v="Metabalic Tumor Volume"/>
    <x v="21"/>
  </r>
  <r>
    <x v="2"/>
    <s v="ITV"/>
    <x v="1"/>
  </r>
  <r>
    <x v="2"/>
    <s v="Skin"/>
    <x v="0"/>
  </r>
  <r>
    <x v="2"/>
    <s v="Intercostal muscle"/>
    <x v="18"/>
  </r>
  <r>
    <x v="2"/>
    <s v="Control Region"/>
    <x v="8"/>
  </r>
  <r>
    <x v="2"/>
    <s v="Irrad Volume"/>
    <x v="5"/>
  </r>
  <r>
    <x v="2"/>
    <s v="Undefined Normal Tissue"/>
    <x v="24"/>
  </r>
  <r>
    <x v="2"/>
    <s v="Dose"/>
    <x v="0"/>
  </r>
  <r>
    <x v="2"/>
    <s v="CTV High Risk"/>
    <x v="11"/>
  </r>
  <r>
    <x v="2"/>
    <s v="PTV High Risk"/>
    <x v="11"/>
  </r>
  <r>
    <x v="2"/>
    <s v="Left female breast"/>
    <x v="18"/>
  </r>
  <r>
    <x v="2"/>
    <s v="Right female breast"/>
    <x v="17"/>
  </r>
  <r>
    <x v="2"/>
    <s v="PTV Intermediate Risk"/>
    <x v="27"/>
  </r>
  <r>
    <x v="2"/>
    <s v="Pectoralis minor"/>
    <x v="13"/>
  </r>
  <r>
    <x v="2"/>
    <s v="Subclavian artery"/>
    <x v="19"/>
  </r>
  <r>
    <x v="2"/>
    <s v="Wire"/>
    <x v="0"/>
  </r>
  <r>
    <x v="2"/>
    <s v="Level I axillary lymph node"/>
    <x v="23"/>
  </r>
  <r>
    <x v="2"/>
    <s v="Level II axillary lymph node"/>
    <x v="22"/>
  </r>
  <r>
    <x v="2"/>
    <s v="Level III axillary lymph node"/>
    <x v="30"/>
  </r>
  <r>
    <x v="2"/>
    <s v="Parasternal lymphatic chain"/>
    <x v="23"/>
  </r>
  <r>
    <x v="2"/>
    <s v="Supraclavicular lymph node"/>
    <x v="20"/>
  </r>
  <r>
    <x v="2"/>
    <s v="Brain"/>
    <x v="3"/>
  </r>
  <r>
    <x v="2"/>
    <s v="Brainstem"/>
    <x v="12"/>
  </r>
  <r>
    <x v="2"/>
    <s v="Left cochlea"/>
    <x v="5"/>
  </r>
  <r>
    <x v="2"/>
    <s v="Right cochlea"/>
    <x v="11"/>
  </r>
  <r>
    <x v="2"/>
    <s v="Left hippocampus"/>
    <x v="13"/>
  </r>
  <r>
    <x v="2"/>
    <s v="Right hippocampus"/>
    <x v="19"/>
  </r>
  <r>
    <x v="2"/>
    <s v="Hippocampus"/>
    <x v="9"/>
  </r>
  <r>
    <x v="2"/>
    <s v="Left lens"/>
    <x v="12"/>
  </r>
  <r>
    <x v="2"/>
    <s v="Right lens"/>
    <x v="14"/>
  </r>
  <r>
    <x v="2"/>
    <s v="Optic chiasm"/>
    <x v="5"/>
  </r>
  <r>
    <x v="2"/>
    <s v="Left optic nerve"/>
    <x v="13"/>
  </r>
  <r>
    <x v="2"/>
    <s v="Right optic nerve"/>
    <x v="19"/>
  </r>
  <r>
    <x v="2"/>
    <s v="Left eyeball"/>
    <x v="5"/>
  </r>
  <r>
    <x v="2"/>
    <s v="Right eyeball"/>
    <x v="11"/>
  </r>
  <r>
    <x v="2"/>
    <s v="Lungs sub GTVs"/>
    <x v="8"/>
  </r>
  <r>
    <x v="2"/>
    <s v="Bone marrow"/>
    <x v="9"/>
  </r>
  <r>
    <x v="2"/>
    <s v="Head of left femur"/>
    <x v="18"/>
  </r>
  <r>
    <x v="2"/>
    <s v="Head of right femur"/>
    <x v="17"/>
  </r>
  <r>
    <x v="2"/>
    <s v="Left hip"/>
    <x v="6"/>
  </r>
  <r>
    <x v="2"/>
    <s v="Right hip"/>
    <x v="12"/>
  </r>
  <r>
    <x v="2"/>
    <s v="Urinary bladder"/>
    <x v="10"/>
  </r>
  <r>
    <x v="2"/>
    <s v="Obturator lymph node"/>
    <x v="26"/>
  </r>
  <r>
    <x v="2"/>
    <s v="Bladder sub PTVs"/>
    <x v="13"/>
  </r>
  <r>
    <x v="2"/>
    <s v="Rectum"/>
    <x v="7"/>
  </r>
  <r>
    <x v="2"/>
    <s v="Presacral space"/>
    <x v="10"/>
  </r>
  <r>
    <x v="2"/>
    <s v="Sacrum"/>
    <x v="7"/>
  </r>
  <r>
    <x v="2"/>
    <s v="Internal iliac lymphatic chain"/>
    <x v="25"/>
  </r>
  <r>
    <x v="2"/>
    <s v="Set of lips"/>
    <x v="9"/>
  </r>
  <r>
    <x v="2"/>
    <s v="Left parotid gland"/>
    <x v="18"/>
  </r>
  <r>
    <x v="2"/>
    <s v="Right parotid gland"/>
    <x v="17"/>
  </r>
  <r>
    <x v="2"/>
    <s v="Right submandibular gland"/>
    <x v="32"/>
  </r>
  <r>
    <x v="2"/>
    <s v="Left submandibular gland"/>
    <x v="16"/>
  </r>
  <r>
    <x v="2"/>
    <s v="CTV Low Risk"/>
    <x v="5"/>
  </r>
  <r>
    <x v="2"/>
    <s v="Cavity of mouth"/>
    <x v="10"/>
  </r>
  <r>
    <x v="2"/>
    <s v="Pharynx"/>
    <x v="4"/>
  </r>
  <r>
    <x v="2"/>
    <s v="PTV Low Risk"/>
    <x v="5"/>
  </r>
  <r>
    <x v="2"/>
    <s v="GTV Nodal"/>
    <x v="12"/>
  </r>
  <r>
    <x v="2"/>
    <s v="Mandible"/>
    <x v="6"/>
  </r>
  <r>
    <x v="2"/>
    <s v="CTV Intermediate Risk"/>
    <x v="27"/>
  </r>
  <r>
    <x v="2"/>
    <s v="Parotids sub PTVs"/>
    <x v="19"/>
  </r>
  <r>
    <x v="2"/>
    <s v="Brain sub PTVs"/>
    <x v="8"/>
  </r>
  <r>
    <x v="2"/>
    <s v="Contrast"/>
    <x v="6"/>
  </r>
  <r>
    <x v="2"/>
    <s v="Left lacrimal gland"/>
    <x v="17"/>
  </r>
  <r>
    <x v="2"/>
    <s v="Right lacrimal gland"/>
    <x v="26"/>
  </r>
  <r>
    <x v="2"/>
    <s v="Ring"/>
    <x v="0"/>
  </r>
  <r>
    <x v="2"/>
    <s v="Pituitary gland"/>
    <x v="10"/>
  </r>
  <r>
    <x v="2"/>
    <s v="Temporal lobe"/>
    <x v="11"/>
  </r>
  <r>
    <x v="2"/>
    <s v="Lacrimal gland"/>
    <x v="8"/>
  </r>
  <r>
    <x v="2"/>
    <s v="Sigmoid colon"/>
    <x v="11"/>
  </r>
  <r>
    <x v="2"/>
    <s v="Larynx"/>
    <x v="7"/>
  </r>
  <r>
    <x v="2"/>
    <s v="Tongue"/>
    <x v="7"/>
  </r>
  <r>
    <x v="2"/>
    <s v="Submental lymphatic chain"/>
    <x v="32"/>
  </r>
  <r>
    <x v="2"/>
    <s v="Left submandibular lymphatic chain"/>
    <x v="35"/>
  </r>
  <r>
    <x v="2"/>
    <s v="Left level II lymphatic chain"/>
    <x v="30"/>
  </r>
  <r>
    <x v="2"/>
    <s v="Right level II lymphatic chain"/>
    <x v="25"/>
  </r>
  <r>
    <x v="2"/>
    <s v="Left level III lymphatic chain"/>
    <x v="25"/>
  </r>
  <r>
    <x v="2"/>
    <s v="Right level III lymphatic chain"/>
    <x v="41"/>
  </r>
  <r>
    <x v="2"/>
    <s v="Left inferior lateral deep cervical lymphatic chain"/>
    <x v="48"/>
  </r>
  <r>
    <x v="2"/>
    <s v="Right inferior lateral deep cervical lymphatic chain"/>
    <x v="49"/>
  </r>
  <r>
    <x v="2"/>
    <s v="Left level V lymphatic chain"/>
    <x v="22"/>
  </r>
  <r>
    <x v="2"/>
    <s v="Right level V lymphatic chain"/>
    <x v="30"/>
  </r>
  <r>
    <x v="2"/>
    <s v="Left level VI lymphatic chain"/>
    <x v="30"/>
  </r>
  <r>
    <x v="2"/>
    <s v="Right level VI lymphatic chain"/>
    <x v="25"/>
  </r>
  <r>
    <x v="2"/>
    <s v="Parotid Glands"/>
    <x v="8"/>
  </r>
  <r>
    <x v="2"/>
    <s v="Submandibular Glands"/>
    <x v="26"/>
  </r>
  <r>
    <x v="2"/>
    <s v="Pubic symphysis"/>
    <x v="10"/>
  </r>
  <r>
    <x v="2"/>
    <s v="Right ilium"/>
    <x v="9"/>
  </r>
  <r>
    <x v="2"/>
    <s v="Left ilium"/>
    <x v="14"/>
  </r>
  <r>
    <x v="2"/>
    <s v="External genitalia"/>
    <x v="18"/>
  </r>
  <r>
    <x v="2"/>
    <s v="Wall of urinary bladder"/>
    <x v="24"/>
  </r>
  <r>
    <x v="2"/>
    <s v="Region of mesentery"/>
    <x v="17"/>
  </r>
  <r>
    <x v="2"/>
    <s v="Sacral nerve plexus"/>
    <x v="17"/>
  </r>
  <r>
    <x v="2"/>
    <s v="Left seminal vesicle"/>
    <x v="26"/>
  </r>
  <r>
    <x v="2"/>
    <s v="Right seminal vesicle"/>
    <x v="27"/>
  </r>
  <r>
    <x v="2"/>
    <s v="Prostate"/>
    <x v="6"/>
  </r>
  <r>
    <x v="2"/>
    <s v="Bulb of penis"/>
    <x v="11"/>
  </r>
  <r>
    <x v="2"/>
    <s v="Urethra"/>
    <x v="4"/>
  </r>
  <r>
    <x v="2"/>
    <s v="Vagina"/>
    <x v="7"/>
  </r>
  <r>
    <x v="2"/>
    <s v="Cervix of uterus"/>
    <x v="13"/>
  </r>
  <r>
    <x v="2"/>
    <s v="Uterus"/>
    <x v="7"/>
  </r>
  <r>
    <x v="2"/>
    <s v="Left ovary"/>
    <x v="14"/>
  </r>
  <r>
    <x v="2"/>
    <s v="Right ovary"/>
    <x v="9"/>
  </r>
  <r>
    <x v="2"/>
    <s v="Left internal iliac lymphatic chain"/>
    <x v="28"/>
  </r>
  <r>
    <x v="2"/>
    <s v="Right internal iliac lymphatic chain"/>
    <x v="34"/>
  </r>
  <r>
    <x v="2"/>
    <s v="Sacral lymphatic chain"/>
    <x v="21"/>
  </r>
  <r>
    <x v="2"/>
    <s v="Common iliac lymphatic chain"/>
    <x v="22"/>
  </r>
  <r>
    <x v="2"/>
    <s v="Right common iliac lymphatic chain"/>
    <x v="35"/>
  </r>
  <r>
    <x v="2"/>
    <s v="Left common iliac lymphatic chain"/>
    <x v="44"/>
  </r>
  <r>
    <x v="2"/>
    <s v="External iliac lymphatic chain"/>
    <x v="25"/>
  </r>
  <r>
    <x v="2"/>
    <s v="Right external iliac lymphatic chain"/>
    <x v="34"/>
  </r>
  <r>
    <x v="2"/>
    <s v="Left external iliac lymphatic chain"/>
    <x v="28"/>
  </r>
  <r>
    <x v="2"/>
    <s v="Bolus"/>
    <x v="3"/>
  </r>
  <r>
    <x v="2"/>
    <s v="Lungs sub PTVs"/>
    <x v="8"/>
  </r>
  <r>
    <x v="2"/>
    <s v="Body sub PTVs"/>
    <x v="11"/>
  </r>
  <r>
    <x v="2"/>
    <s v="Liver sub PTVs"/>
    <x v="8"/>
  </r>
  <r>
    <x v="2"/>
    <s v="Implantable Device"/>
    <x v="18"/>
  </r>
  <r>
    <x v="2"/>
    <s v="Surgical clip"/>
    <x v="11"/>
  </r>
  <r>
    <x v="2"/>
    <s v="Fiducials"/>
    <x v="12"/>
  </r>
  <r>
    <x v="2"/>
    <s v="Prosthesis"/>
    <x v="14"/>
  </r>
  <r>
    <x v="3"/>
    <s v="Special"/>
    <x v="4"/>
  </r>
  <r>
    <x v="3"/>
    <s v="GTV"/>
    <x v="1"/>
  </r>
  <r>
    <x v="3"/>
    <s v="CTV"/>
    <x v="1"/>
  </r>
  <r>
    <x v="3"/>
    <s v="PTV"/>
    <x v="1"/>
  </r>
  <r>
    <x v="3"/>
    <s v="Artifact"/>
    <x v="6"/>
  </r>
  <r>
    <x v="3"/>
    <s v="Organ"/>
    <x v="3"/>
  </r>
  <r>
    <x v="3"/>
    <s v="Control"/>
    <x v="4"/>
  </r>
  <r>
    <x v="4"/>
    <s v="BODY"/>
    <x v="0"/>
  </r>
  <r>
    <x v="4"/>
    <s v="PTV"/>
    <x v="1"/>
  </r>
  <r>
    <x v="4"/>
    <s v="GTV"/>
    <x v="1"/>
  </r>
  <r>
    <x v="4"/>
    <s v="CTV"/>
    <x v="1"/>
  </r>
  <r>
    <x v="4"/>
    <s v="None"/>
    <x v="0"/>
  </r>
  <r>
    <x v="4"/>
    <s v="Organ"/>
    <x v="3"/>
  </r>
  <r>
    <x v="4"/>
    <s v="Nodes"/>
    <x v="3"/>
  </r>
  <r>
    <x v="4"/>
    <s v="Avoidance"/>
    <x v="12"/>
  </r>
  <r>
    <x v="4"/>
    <s v="Control"/>
    <x v="4"/>
  </r>
  <r>
    <x v="4"/>
    <s v="Dose Region"/>
    <x v="9"/>
  </r>
  <r>
    <x v="4"/>
    <s v="Treated Volume"/>
    <x v="8"/>
  </r>
  <r>
    <x v="4"/>
    <s v="Bolus"/>
    <x v="3"/>
  </r>
  <r>
    <x v="5"/>
    <s v="BODY"/>
    <x v="0"/>
  </r>
  <r>
    <x v="5"/>
    <s v="Treated Volume"/>
    <x v="8"/>
  </r>
  <r>
    <x v="5"/>
    <s v="GTVp"/>
    <x v="0"/>
  </r>
  <r>
    <x v="5"/>
    <s v="CTVp"/>
    <x v="0"/>
  </r>
  <r>
    <x v="5"/>
    <s v="PTVp"/>
    <x v="0"/>
  </r>
  <r>
    <x v="5"/>
    <n v="11296"/>
    <x v="3"/>
  </r>
  <r>
    <x v="5"/>
    <n v="7647"/>
    <x v="0"/>
  </r>
  <r>
    <x v="5"/>
    <n v="7205"/>
    <x v="0"/>
  </r>
  <r>
    <x v="5"/>
    <n v="7204"/>
    <x v="0"/>
  </r>
  <r>
    <x v="5"/>
    <n v="7203"/>
    <x v="0"/>
  </r>
  <r>
    <x v="5"/>
    <n v="25929"/>
    <x v="3"/>
  </r>
  <r>
    <x v="5"/>
    <n v="23131"/>
    <x v="3"/>
  </r>
  <r>
    <x v="5"/>
    <n v="23130"/>
    <x v="3"/>
  </r>
  <r>
    <x v="5"/>
    <n v="23467"/>
    <x v="3"/>
  </r>
  <r>
    <x v="5"/>
    <n v="23468"/>
    <x v="3"/>
  </r>
  <r>
    <x v="5"/>
    <n v="23464"/>
    <x v="3"/>
  </r>
  <r>
    <x v="5"/>
    <n v="23465"/>
    <x v="3"/>
  </r>
  <r>
    <x v="5"/>
    <n v="24475"/>
    <x v="3"/>
  </r>
  <r>
    <x v="5"/>
    <n v="24474"/>
    <x v="3"/>
  </r>
  <r>
    <x v="5"/>
    <n v="24477"/>
    <x v="3"/>
  </r>
  <r>
    <x v="5"/>
    <n v="24478"/>
    <x v="3"/>
  </r>
  <r>
    <x v="5"/>
    <n v="24480"/>
    <x v="3"/>
  </r>
  <r>
    <x v="5"/>
    <n v="24481"/>
    <x v="3"/>
  </r>
  <r>
    <x v="5"/>
    <n v="7131"/>
    <x v="0"/>
  </r>
  <r>
    <x v="5"/>
    <n v="7197"/>
    <x v="0"/>
  </r>
  <r>
    <x v="5"/>
    <n v="7148"/>
    <x v="0"/>
  </r>
  <r>
    <x v="5"/>
    <n v="9908"/>
    <x v="0"/>
  </r>
  <r>
    <x v="5"/>
    <n v="15610"/>
    <x v="3"/>
  </r>
  <r>
    <x v="5"/>
    <n v="7201"/>
    <x v="0"/>
  </r>
  <r>
    <x v="5"/>
    <n v="7200"/>
    <x v="0"/>
  </r>
  <r>
    <x v="5"/>
    <n v="7206"/>
    <x v="0"/>
  </r>
  <r>
    <x v="5"/>
    <n v="7207"/>
    <x v="0"/>
  </r>
  <r>
    <x v="5"/>
    <n v="14543"/>
    <x v="3"/>
  </r>
  <r>
    <x v="5"/>
    <n v="14749"/>
    <x v="3"/>
  </r>
  <r>
    <x v="5"/>
    <n v="14812"/>
    <x v="3"/>
  </r>
  <r>
    <x v="5"/>
    <n v="14329"/>
    <x v="3"/>
  </r>
  <r>
    <x v="5"/>
    <n v="7198"/>
    <x v="0"/>
  </r>
  <r>
    <x v="5"/>
    <n v="52590"/>
    <x v="3"/>
  </r>
  <r>
    <x v="5"/>
    <n v="15841"/>
    <x v="3"/>
  </r>
  <r>
    <x v="5"/>
    <n v="7199"/>
    <x v="0"/>
  </r>
  <r>
    <x v="5"/>
    <n v="66184"/>
    <x v="3"/>
  </r>
  <r>
    <x v="5"/>
    <s v="LN_12_HDL"/>
    <x v="12"/>
  </r>
  <r>
    <x v="5"/>
    <n v="265341"/>
    <x v="7"/>
  </r>
  <r>
    <x v="5"/>
    <n v="84599"/>
    <x v="3"/>
  </r>
  <r>
    <x v="5"/>
    <n v="71793"/>
    <x v="3"/>
  </r>
  <r>
    <x v="5"/>
    <n v="12792"/>
    <x v="3"/>
  </r>
  <r>
    <x v="5"/>
    <n v="277259"/>
    <x v="7"/>
  </r>
  <r>
    <x v="5"/>
    <n v="75276"/>
    <x v="3"/>
  </r>
  <r>
    <x v="5"/>
    <n v="71790"/>
    <x v="3"/>
  </r>
  <r>
    <x v="5"/>
    <n v="71796"/>
    <x v="3"/>
  </r>
  <r>
    <x v="5"/>
    <n v="7310"/>
    <x v="0"/>
  </r>
  <r>
    <x v="5"/>
    <n v="7309"/>
    <x v="0"/>
  </r>
  <r>
    <x v="5"/>
    <n v="68877"/>
    <x v="3"/>
  </r>
  <r>
    <x v="5"/>
    <n v="7394"/>
    <x v="0"/>
  </r>
  <r>
    <x v="5"/>
    <n v="26660"/>
    <x v="3"/>
  </r>
  <r>
    <x v="5"/>
    <n v="7088"/>
    <x v="0"/>
  </r>
  <r>
    <x v="5"/>
    <n v="3734"/>
    <x v="0"/>
  </r>
  <r>
    <x v="5"/>
    <n v="66326"/>
    <x v="3"/>
  </r>
  <r>
    <x v="5"/>
    <n v="45245"/>
    <x v="3"/>
  </r>
  <r>
    <x v="5"/>
    <n v="45244"/>
    <x v="3"/>
  </r>
  <r>
    <x v="5"/>
    <s v="GreatVessels"/>
    <x v="5"/>
  </r>
  <r>
    <x v="5"/>
    <n v="71331"/>
    <x v="3"/>
  </r>
  <r>
    <x v="5"/>
    <s v="PRV"/>
    <x v="1"/>
  </r>
  <r>
    <x v="5"/>
    <s v="TMV"/>
    <x v="1"/>
  </r>
  <r>
    <x v="5"/>
    <s v="MTV"/>
    <x v="1"/>
  </r>
  <r>
    <x v="5"/>
    <s v="ITV"/>
    <x v="1"/>
  </r>
  <r>
    <x v="5"/>
    <n v="7163"/>
    <x v="0"/>
  </r>
  <r>
    <x v="5"/>
    <n v="13354"/>
    <x v="3"/>
  </r>
  <r>
    <x v="5"/>
    <s v="Control"/>
    <x v="4"/>
  </r>
  <r>
    <x v="5"/>
    <s v="Irrad Volume"/>
    <x v="5"/>
  </r>
  <r>
    <x v="5"/>
    <s v="NormalTissue"/>
    <x v="5"/>
  </r>
  <r>
    <x v="5"/>
    <s v="Dose"/>
    <x v="0"/>
  </r>
  <r>
    <x v="5"/>
    <s v="CTV_High"/>
    <x v="6"/>
  </r>
  <r>
    <x v="5"/>
    <s v="PTV_High"/>
    <x v="6"/>
  </r>
  <r>
    <x v="5"/>
    <n v="19910"/>
    <x v="3"/>
  </r>
  <r>
    <x v="5"/>
    <n v="19908"/>
    <x v="3"/>
  </r>
  <r>
    <x v="5"/>
    <s v="PTV_Intermediate"/>
    <x v="13"/>
  </r>
  <r>
    <x v="5"/>
    <n v="13109"/>
    <x v="3"/>
  </r>
  <r>
    <x v="5"/>
    <n v="3951"/>
    <x v="0"/>
  </r>
  <r>
    <x v="5"/>
    <n v="5453"/>
    <x v="0"/>
  </r>
  <r>
    <x v="5"/>
    <n v="14194"/>
    <x v="3"/>
  </r>
  <r>
    <x v="5"/>
    <n v="14195"/>
    <x v="3"/>
  </r>
  <r>
    <x v="5"/>
    <n v="14196"/>
    <x v="3"/>
  </r>
  <r>
    <x v="5"/>
    <n v="235068"/>
    <x v="7"/>
  </r>
  <r>
    <x v="5"/>
    <n v="14192"/>
    <x v="3"/>
  </r>
  <r>
    <x v="5"/>
    <n v="50801"/>
    <x v="3"/>
  </r>
  <r>
    <x v="5"/>
    <n v="79876"/>
    <x v="3"/>
  </r>
  <r>
    <x v="5"/>
    <n v="60203"/>
    <x v="3"/>
  </r>
  <r>
    <x v="5"/>
    <n v="60202"/>
    <x v="3"/>
  </r>
  <r>
    <x v="5"/>
    <n v="275024"/>
    <x v="7"/>
  </r>
  <r>
    <x v="5"/>
    <n v="275022"/>
    <x v="7"/>
  </r>
  <r>
    <x v="5"/>
    <n v="275020"/>
    <x v="7"/>
  </r>
  <r>
    <x v="5"/>
    <n v="58243"/>
    <x v="3"/>
  </r>
  <r>
    <x v="5"/>
    <n v="58242"/>
    <x v="3"/>
  </r>
  <r>
    <x v="5"/>
    <n v="62045"/>
    <x v="3"/>
  </r>
  <r>
    <x v="5"/>
    <n v="50878"/>
    <x v="3"/>
  </r>
  <r>
    <x v="5"/>
    <n v="50875"/>
    <x v="3"/>
  </r>
  <r>
    <x v="5"/>
    <n v="12515"/>
    <x v="3"/>
  </r>
  <r>
    <x v="5"/>
    <n v="12514"/>
    <x v="3"/>
  </r>
  <r>
    <x v="5"/>
    <s v="Lungs-gtvs"/>
    <x v="14"/>
  </r>
  <r>
    <x v="5"/>
    <n v="9608"/>
    <x v="0"/>
  </r>
  <r>
    <x v="5"/>
    <n v="55012"/>
    <x v="3"/>
  </r>
  <r>
    <x v="5"/>
    <n v="55011"/>
    <x v="3"/>
  </r>
  <r>
    <x v="5"/>
    <n v="24966"/>
    <x v="3"/>
  </r>
  <r>
    <x v="5"/>
    <n v="24965"/>
    <x v="3"/>
  </r>
  <r>
    <x v="5"/>
    <n v="15900"/>
    <x v="3"/>
  </r>
  <r>
    <x v="5"/>
    <n v="16656"/>
    <x v="3"/>
  </r>
  <r>
    <x v="5"/>
    <s v="bladder-ptvs"/>
    <x v="5"/>
  </r>
  <r>
    <x v="5"/>
    <n v="14544"/>
    <x v="3"/>
  </r>
  <r>
    <x v="5"/>
    <n v="265331"/>
    <x v="7"/>
  </r>
  <r>
    <x v="5"/>
    <n v="16202"/>
    <x v="3"/>
  </r>
  <r>
    <x v="5"/>
    <n v="224275"/>
    <x v="7"/>
  </r>
  <r>
    <x v="5"/>
    <n v="268855"/>
    <x v="7"/>
  </r>
  <r>
    <x v="5"/>
    <n v="59798"/>
    <x v="3"/>
  </r>
  <r>
    <x v="5"/>
    <n v="59797"/>
    <x v="3"/>
  </r>
  <r>
    <x v="5"/>
    <n v="59802"/>
    <x v="3"/>
  </r>
  <r>
    <x v="5"/>
    <n v="59803"/>
    <x v="3"/>
  </r>
  <r>
    <x v="5"/>
    <s v="CTV_Low"/>
    <x v="4"/>
  </r>
  <r>
    <x v="5"/>
    <n v="20292"/>
    <x v="3"/>
  </r>
  <r>
    <x v="5"/>
    <n v="46688"/>
    <x v="3"/>
  </r>
  <r>
    <x v="5"/>
    <s v="PTV_Low"/>
    <x v="4"/>
  </r>
  <r>
    <x v="5"/>
    <s v="GTVn"/>
    <x v="0"/>
  </r>
  <r>
    <x v="5"/>
    <n v="52748"/>
    <x v="3"/>
  </r>
  <r>
    <x v="5"/>
    <s v="CTV_Intermediate"/>
    <x v="13"/>
  </r>
  <r>
    <x v="5"/>
    <s v="parotids-ptvs"/>
    <x v="11"/>
  </r>
  <r>
    <x v="5"/>
    <s v="brain-ptvs"/>
    <x v="14"/>
  </r>
  <r>
    <x v="5"/>
    <n v="11582"/>
    <x v="3"/>
  </r>
  <r>
    <x v="5"/>
    <n v="59103"/>
    <x v="3"/>
  </r>
  <r>
    <x v="5"/>
    <n v="59102"/>
    <x v="3"/>
  </r>
  <r>
    <x v="5"/>
    <s v="Ring"/>
    <x v="0"/>
  </r>
  <r>
    <x v="5"/>
    <n v="13889"/>
    <x v="3"/>
  </r>
  <r>
    <x v="5"/>
    <n v="61825"/>
    <x v="3"/>
  </r>
  <r>
    <x v="5"/>
    <n v="59101"/>
    <x v="3"/>
  </r>
  <r>
    <x v="5"/>
    <n v="14548"/>
    <x v="3"/>
  </r>
  <r>
    <x v="5"/>
    <n v="55097"/>
    <x v="3"/>
  </r>
  <r>
    <x v="5"/>
    <n v="54640"/>
    <x v="3"/>
  </r>
  <r>
    <x v="5"/>
    <n v="223846"/>
    <x v="7"/>
  </r>
  <r>
    <x v="5"/>
    <n v="224001"/>
    <x v="7"/>
  </r>
  <r>
    <x v="5"/>
    <n v="265660"/>
    <x v="7"/>
  </r>
  <r>
    <x v="5"/>
    <n v="265658"/>
    <x v="7"/>
  </r>
  <r>
    <x v="5"/>
    <n v="241953"/>
    <x v="7"/>
  </r>
  <r>
    <x v="5"/>
    <n v="241951"/>
    <x v="7"/>
  </r>
  <r>
    <x v="5"/>
    <n v="241959"/>
    <x v="7"/>
  </r>
  <r>
    <x v="5"/>
    <n v="241957"/>
    <x v="7"/>
  </r>
  <r>
    <x v="5"/>
    <n v="241965"/>
    <x v="7"/>
  </r>
  <r>
    <x v="5"/>
    <n v="241963"/>
    <x v="7"/>
  </r>
  <r>
    <x v="5"/>
    <n v="241971"/>
    <x v="7"/>
  </r>
  <r>
    <x v="5"/>
    <n v="241969"/>
    <x v="7"/>
  </r>
  <r>
    <x v="5"/>
    <s v="Parotids"/>
    <x v="6"/>
  </r>
  <r>
    <x v="5"/>
    <s v="Submandibular"/>
    <x v="11"/>
  </r>
  <r>
    <x v="5"/>
    <n v="16950"/>
    <x v="3"/>
  </r>
  <r>
    <x v="5"/>
    <n v="16590"/>
    <x v="3"/>
  </r>
  <r>
    <x v="5"/>
    <n v="16591"/>
    <x v="3"/>
  </r>
  <r>
    <x v="5"/>
    <n v="45643"/>
    <x v="3"/>
  </r>
  <r>
    <x v="5"/>
    <n v="15902"/>
    <x v="3"/>
  </r>
  <r>
    <x v="5"/>
    <n v="259286"/>
    <x v="7"/>
  </r>
  <r>
    <x v="5"/>
    <n v="5909"/>
    <x v="0"/>
  </r>
  <r>
    <x v="5"/>
    <n v="19388"/>
    <x v="3"/>
  </r>
  <r>
    <x v="5"/>
    <n v="19387"/>
    <x v="3"/>
  </r>
  <r>
    <x v="5"/>
    <n v="9600"/>
    <x v="0"/>
  </r>
  <r>
    <x v="5"/>
    <n v="19614"/>
    <x v="3"/>
  </r>
  <r>
    <x v="5"/>
    <n v="19667"/>
    <x v="3"/>
  </r>
  <r>
    <x v="5"/>
    <n v="19949"/>
    <x v="3"/>
  </r>
  <r>
    <x v="5"/>
    <n v="17740"/>
    <x v="3"/>
  </r>
  <r>
    <x v="5"/>
    <n v="17558"/>
    <x v="3"/>
  </r>
  <r>
    <x v="5"/>
    <n v="7214"/>
    <x v="0"/>
  </r>
  <r>
    <x v="5"/>
    <n v="7213"/>
    <x v="0"/>
  </r>
  <r>
    <x v="5"/>
    <n v="224279"/>
    <x v="7"/>
  </r>
  <r>
    <x v="5"/>
    <n v="224277"/>
    <x v="7"/>
  </r>
  <r>
    <x v="5"/>
    <n v="234280"/>
    <x v="7"/>
  </r>
  <r>
    <x v="5"/>
    <n v="224269"/>
    <x v="7"/>
  </r>
  <r>
    <x v="5"/>
    <n v="224271"/>
    <x v="7"/>
  </r>
  <r>
    <x v="5"/>
    <n v="224273"/>
    <x v="7"/>
  </r>
  <r>
    <x v="5"/>
    <n v="229177"/>
    <x v="7"/>
  </r>
  <r>
    <x v="5"/>
    <n v="229179"/>
    <x v="7"/>
  </r>
  <r>
    <x v="5"/>
    <n v="229181"/>
    <x v="7"/>
  </r>
  <r>
    <x v="5"/>
    <m/>
    <x v="15"/>
  </r>
  <r>
    <x v="5"/>
    <s v="Bolus"/>
    <x v="3"/>
  </r>
  <r>
    <x v="5"/>
    <s v="Lungs-ptvs"/>
    <x v="14"/>
  </r>
  <r>
    <x v="5"/>
    <s v="body-ptvs"/>
    <x v="12"/>
  </r>
  <r>
    <x v="5"/>
    <s v="Liver-PTVs"/>
    <x v="14"/>
  </r>
  <r>
    <x v="5"/>
    <n v="5429"/>
    <x v="0"/>
  </r>
  <r>
    <x v="5"/>
    <n v="5607"/>
    <x v="0"/>
  </r>
  <r>
    <x v="5"/>
    <n v="28789"/>
    <x v="3"/>
  </r>
  <r>
    <x v="5"/>
    <n v="2882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grandTotalCaption="Over All" updatedVersion="5" minRefreshableVersion="3" showDrill="0" useAutoFormatting="1" rowGrandTotals="0" itemPrintTitles="1" createdVersion="5" indent="0" showHeaders="0" outline="1" outlineData="1" multipleFieldFilters="0">
  <location ref="F5:M8" firstHeaderRow="0" firstDataRow="1" firstDataCol="1"/>
  <pivotFields count="3">
    <pivotField axis="axisCol" showAll="0" defaultSubtotal="0">
      <items count="6">
        <item x="2"/>
        <item x="0"/>
        <item x="1"/>
        <item x="3"/>
        <item x="5"/>
        <item x="4"/>
      </items>
    </pivotField>
    <pivotField showAll="0" defaultSubtotal="0"/>
    <pivotField dataField="1" showAll="0" defaultSubtotal="0">
      <items count="50">
        <item x="15"/>
        <item x="2"/>
        <item x="1"/>
        <item x="0"/>
        <item x="3"/>
        <item x="7"/>
        <item x="4"/>
        <item x="6"/>
        <item x="12"/>
        <item x="14"/>
        <item x="9"/>
        <item x="5"/>
        <item x="11"/>
        <item x="8"/>
        <item x="10"/>
        <item x="13"/>
        <item x="19"/>
        <item x="18"/>
        <item x="17"/>
        <item x="26"/>
        <item x="27"/>
        <item x="21"/>
        <item x="24"/>
        <item x="16"/>
        <item x="32"/>
        <item x="20"/>
        <item x="23"/>
        <item x="22"/>
        <item x="30"/>
        <item x="25"/>
        <item x="41"/>
        <item x="42"/>
        <item x="44"/>
        <item x="35"/>
        <item x="28"/>
        <item x="34"/>
        <item x="36"/>
        <item x="37"/>
        <item x="31"/>
        <item x="46"/>
        <item x="43"/>
        <item x="45"/>
        <item x="40"/>
        <item x="38"/>
        <item x="39"/>
        <item x="48"/>
        <item x="49"/>
        <item x="47"/>
        <item x="29"/>
        <item x="33"/>
      </items>
    </pivotField>
  </pivotFields>
  <rowFields count="1">
    <field x="-2"/>
  </rowFields>
  <rowItems count="3">
    <i>
      <x/>
    </i>
    <i i="1">
      <x v="1"/>
    </i>
    <i i="2">
      <x v="2"/>
    </i>
  </rowItems>
  <colFields count="1">
    <field x="0"/>
  </colFields>
  <colItems count="7">
    <i>
      <x/>
    </i>
    <i>
      <x v="1"/>
    </i>
    <i>
      <x v="2"/>
    </i>
    <i>
      <x v="3"/>
    </i>
    <i>
      <x v="4"/>
    </i>
    <i>
      <x v="5"/>
    </i>
    <i t="grand">
      <x/>
    </i>
  </colItems>
  <dataFields count="3">
    <dataField name="Average" fld="2" subtotal="average" baseField="0" baseItem="0"/>
    <dataField name="Max" fld="2" subtotal="max" baseField="0" baseItem="0"/>
    <dataField name="Min" fld="2" subtotal="min" baseField="0" baseItem="0"/>
  </dataFields>
  <formats count="2">
    <format dxfId="7">
      <pivotArea outline="0" collapsedLevelsAreSubtotals="1" fieldPosition="0"/>
    </format>
    <format dxfId="6">
      <pivotArea collapsedLevelsAreSubtotals="1"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5" name="Table5" displayName="Table5" ref="A1:P35" totalsRowShown="0">
  <autoFilter ref="A1:P35"/>
  <tableColumns count="16">
    <tableColumn id="1" name="Widget"/>
    <tableColumn id="16" name="Entered"/>
    <tableColumn id="6" name="Level" dataDxfId="9"/>
    <tableColumn id="7" name="Order" dataDxfId="8"/>
    <tableColumn id="2" name="Parent"/>
    <tableColumn id="3" name="Type"/>
    <tableColumn id="4" name="Modifies Variable "/>
    <tableColumn id="5" name="Action"/>
    <tableColumn id="8" name="width"/>
    <tableColumn id="10" name="padx"/>
    <tableColumn id="11" name="pady"/>
    <tableColumn id="12" name="row"/>
    <tableColumn id="13" name="column"/>
    <tableColumn id="14" name="sticky"/>
    <tableColumn id="9" name="rowspan"/>
    <tableColumn id="15" name="columnspan"/>
  </tableColumns>
  <tableStyleInfo name="TableStyleMedium6" showFirstColumn="0" showLastColumn="0" showRowStripes="1" showColumnStripes="0"/>
</table>
</file>

<file path=xl/tables/table2.xml><?xml version="1.0" encoding="utf-8"?>
<table xmlns="http://schemas.openxmlformats.org/spreadsheetml/2006/main" id="4" name="Table4" displayName="Table4" ref="P27:W35" totalsRowShown="0">
  <autoFilter ref="P27:W35"/>
  <tableColumns count="8">
    <tableColumn id="1" name="Widget"/>
    <tableColumn id="2" name="Level"/>
    <tableColumn id="3" name="Order"/>
    <tableColumn id="4" name="Parent"/>
    <tableColumn id="5" name="Type"/>
    <tableColumn id="6" name="Variable "/>
    <tableColumn id="7" name="Action"/>
    <tableColumn id="8" name="width"/>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B5:D1366" totalsRowShown="0" headerRowDxfId="5" headerRowBorderDxfId="4" headerRowCellStyle="Heading 1">
  <autoFilter ref="B5:D1366"/>
  <tableColumns count="3">
    <tableColumn id="1" name="Variable"/>
    <tableColumn id="2" name="Value"/>
    <tableColumn id="3" name="Length" dataDxfId="3">
      <calculatedColumnFormula>LEN(C6)</calculatedColumnFormula>
    </tableColumn>
  </tableColumns>
  <tableStyleInfo name="TableStyleDark9" showFirstColumn="0" showLastColumn="0" showRowStripes="1" showColumnStripes="0"/>
</table>
</file>

<file path=xl/tables/table4.xml><?xml version="1.0" encoding="utf-8"?>
<table xmlns="http://schemas.openxmlformats.org/spreadsheetml/2006/main" id="3" name="StatusPhrase" displayName="StatusPhrase" ref="B4:F118" totalsRowShown="0" headerRowDxfId="2" headerRowBorderDxfId="1" headerRowCellStyle="Heading 1">
  <autoFilter ref="B4:F118"/>
  <sortState ref="B5:F118">
    <sortCondition ref="B5:B118"/>
    <sortCondition ref="C5:C118"/>
    <sortCondition ref="F5:F118"/>
  </sortState>
  <tableColumns count="5">
    <tableColumn id="1" name="Topic"/>
    <tableColumn id="2" name="Value"/>
    <tableColumn id="3" name="Phrase"/>
    <tableColumn id="4" name="Text">
      <calculatedColumnFormula>CONCATENATE(D5,C5)</calculatedColumnFormula>
    </tableColumn>
    <tableColumn id="5" name="# Char" dataDxfId="0">
      <calculatedColumnFormula>LEN(E5)</calculatedColumnFormula>
    </tableColumn>
  </tableColumns>
  <tableStyleInfo name="TableStyleMedium19" showFirstColumn="0" showLastColumn="0" showRowStripes="1" showColumnStripes="0"/>
</table>
</file>

<file path=xl/tables/table5.xml><?xml version="1.0" encoding="utf-8"?>
<table xmlns="http://schemas.openxmlformats.org/spreadsheetml/2006/main" id="1" name="Structures" displayName="Structures" ref="A1:K1185" totalsRowShown="0">
  <autoFilter ref="A1:K1185"/>
  <tableColumns count="11">
    <tableColumn id="1" name="StructureID"/>
    <tableColumn id="2" name="Structure Name"/>
    <tableColumn id="3" name="Label"/>
    <tableColumn id="4" name="StructureCategory"/>
    <tableColumn id="5" name="VolumeType"/>
    <tableColumn id="6" name="StructureCode"/>
    <tableColumn id="7" name="Column1" dataCellStyle="Good"/>
    <tableColumn id="15" name="TemplateID"/>
    <tableColumn id="19" name="TreatmentSite"/>
    <tableColumn id="20" name="TemplateCategory"/>
    <tableColumn id="22" name="Template file nam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abSelected="1" workbookViewId="0">
      <selection activeCell="H22" sqref="H22"/>
    </sheetView>
  </sheetViews>
  <sheetFormatPr defaultRowHeight="15" x14ac:dyDescent="0.25"/>
  <cols>
    <col min="1" max="1" width="27" bestFit="1" customWidth="1"/>
    <col min="2" max="2" width="10.140625" bestFit="1" customWidth="1"/>
    <col min="3" max="3" width="7.85546875" style="12" bestFit="1" customWidth="1"/>
    <col min="4" max="4" width="8.28515625" style="11" bestFit="1" customWidth="1"/>
    <col min="5" max="5" width="23.85546875" bestFit="1" customWidth="1"/>
    <col min="6" max="6" width="17.28515625" bestFit="1" customWidth="1"/>
    <col min="7" max="7" width="23.42578125" bestFit="1" customWidth="1"/>
    <col min="8" max="8" width="31.42578125" bestFit="1" customWidth="1"/>
    <col min="9" max="9" width="19.85546875" bestFit="1" customWidth="1"/>
    <col min="10" max="11" width="7.42578125" bestFit="1" customWidth="1"/>
    <col min="12" max="12" width="6.5703125" bestFit="1" customWidth="1"/>
    <col min="13" max="13" width="9.7109375" bestFit="1" customWidth="1"/>
    <col min="14" max="14" width="8.140625" bestFit="1" customWidth="1"/>
    <col min="15" max="15" width="10.7109375" bestFit="1" customWidth="1"/>
    <col min="16" max="16" width="13.85546875" bestFit="1" customWidth="1"/>
    <col min="17" max="18" width="5.85546875" bestFit="1" customWidth="1"/>
    <col min="19" max="19" width="7" bestFit="1" customWidth="1"/>
    <col min="20" max="20" width="4.7109375" bestFit="1" customWidth="1"/>
    <col min="21" max="21" width="7.5703125" bestFit="1" customWidth="1"/>
    <col min="22" max="22" width="3.42578125" bestFit="1" customWidth="1"/>
  </cols>
  <sheetData>
    <row r="1" spans="1:22" x14ac:dyDescent="0.25">
      <c r="A1" t="s">
        <v>1378</v>
      </c>
      <c r="B1" t="s">
        <v>1747</v>
      </c>
      <c r="C1" s="12" t="s">
        <v>1645</v>
      </c>
      <c r="D1" s="11" t="s">
        <v>1646</v>
      </c>
      <c r="E1" t="s">
        <v>1379</v>
      </c>
      <c r="F1" t="s">
        <v>1330</v>
      </c>
      <c r="G1" t="s">
        <v>1743</v>
      </c>
      <c r="H1" t="s">
        <v>1642</v>
      </c>
      <c r="I1" t="s">
        <v>71</v>
      </c>
      <c r="J1" t="s">
        <v>1657</v>
      </c>
      <c r="K1" t="s">
        <v>1659</v>
      </c>
      <c r="L1" t="s">
        <v>1661</v>
      </c>
      <c r="M1" t="s">
        <v>80</v>
      </c>
      <c r="N1" t="s">
        <v>1665</v>
      </c>
      <c r="O1" t="s">
        <v>1663</v>
      </c>
      <c r="P1" t="s">
        <v>1649</v>
      </c>
      <c r="Q1" t="s">
        <v>1653</v>
      </c>
      <c r="R1" t="s">
        <v>1655</v>
      </c>
      <c r="S1" t="s">
        <v>65</v>
      </c>
      <c r="T1" t="s">
        <v>1707</v>
      </c>
      <c r="U1" t="s">
        <v>1704</v>
      </c>
      <c r="V1" t="s">
        <v>1705</v>
      </c>
    </row>
    <row r="2" spans="1:22" x14ac:dyDescent="0.25">
      <c r="A2" t="s">
        <v>1359</v>
      </c>
      <c r="C2" s="12">
        <v>1</v>
      </c>
      <c r="D2" s="11">
        <v>1.1000000000000001</v>
      </c>
      <c r="E2" t="s">
        <v>1380</v>
      </c>
      <c r="F2" t="s">
        <v>327</v>
      </c>
    </row>
    <row r="3" spans="1:22" x14ac:dyDescent="0.25">
      <c r="A3" t="s">
        <v>1358</v>
      </c>
      <c r="C3" s="12">
        <v>1</v>
      </c>
      <c r="D3" s="11">
        <v>1.2</v>
      </c>
      <c r="E3" t="s">
        <v>1380</v>
      </c>
      <c r="F3" t="s">
        <v>1382</v>
      </c>
    </row>
    <row r="4" spans="1:22" x14ac:dyDescent="0.25">
      <c r="A4" t="s">
        <v>1377</v>
      </c>
      <c r="C4" s="12">
        <v>1</v>
      </c>
      <c r="D4" s="11">
        <v>1.3</v>
      </c>
      <c r="E4" t="s">
        <v>1380</v>
      </c>
      <c r="F4" t="s">
        <v>1382</v>
      </c>
    </row>
    <row r="5" spans="1:22" x14ac:dyDescent="0.25">
      <c r="A5" t="s">
        <v>1729</v>
      </c>
      <c r="C5" s="12">
        <v>1</v>
      </c>
      <c r="D5" s="11">
        <v>1.4</v>
      </c>
      <c r="E5" t="s">
        <v>1380</v>
      </c>
      <c r="F5" t="s">
        <v>1730</v>
      </c>
    </row>
    <row r="6" spans="1:22" x14ac:dyDescent="0.25">
      <c r="A6" t="s">
        <v>1748</v>
      </c>
      <c r="B6" t="s">
        <v>1752</v>
      </c>
      <c r="C6" s="12">
        <v>2</v>
      </c>
      <c r="D6" s="11">
        <v>1.4</v>
      </c>
      <c r="E6" t="s">
        <v>1729</v>
      </c>
      <c r="F6" t="s">
        <v>1382</v>
      </c>
      <c r="L6">
        <v>1</v>
      </c>
      <c r="M6">
        <v>0</v>
      </c>
    </row>
    <row r="7" spans="1:22" x14ac:dyDescent="0.25">
      <c r="A7" t="s">
        <v>1731</v>
      </c>
      <c r="C7" s="12">
        <v>2</v>
      </c>
      <c r="D7" s="11">
        <v>1.5</v>
      </c>
      <c r="E7" t="s">
        <v>1729</v>
      </c>
      <c r="F7" t="s">
        <v>1384</v>
      </c>
      <c r="L7">
        <v>1</v>
      </c>
      <c r="M7">
        <v>1</v>
      </c>
    </row>
    <row r="8" spans="1:22" x14ac:dyDescent="0.25">
      <c r="A8" t="s">
        <v>1733</v>
      </c>
      <c r="B8" t="s">
        <v>1752</v>
      </c>
      <c r="C8" s="12">
        <v>1</v>
      </c>
      <c r="D8" s="11">
        <v>1.6</v>
      </c>
      <c r="E8" t="s">
        <v>1380</v>
      </c>
      <c r="F8" t="s">
        <v>1382</v>
      </c>
      <c r="J8">
        <v>0</v>
      </c>
      <c r="K8">
        <v>0</v>
      </c>
      <c r="L8">
        <v>3</v>
      </c>
      <c r="M8">
        <v>0</v>
      </c>
      <c r="N8" t="s">
        <v>1718</v>
      </c>
      <c r="P8">
        <v>2</v>
      </c>
    </row>
    <row r="9" spans="1:22" x14ac:dyDescent="0.25">
      <c r="A9" t="s">
        <v>6</v>
      </c>
      <c r="C9" s="12">
        <v>1</v>
      </c>
      <c r="D9" s="11">
        <v>1.7</v>
      </c>
      <c r="F9" t="s">
        <v>1382</v>
      </c>
      <c r="I9">
        <v>32</v>
      </c>
      <c r="J9">
        <v>0</v>
      </c>
      <c r="K9">
        <v>0</v>
      </c>
      <c r="L9">
        <v>3</v>
      </c>
      <c r="M9">
        <v>1</v>
      </c>
      <c r="N9" t="s">
        <v>1718</v>
      </c>
    </row>
    <row r="10" spans="1:22" x14ac:dyDescent="0.25">
      <c r="A10" t="s">
        <v>7</v>
      </c>
      <c r="C10" s="12">
        <v>1</v>
      </c>
      <c r="D10" s="11">
        <v>1.8</v>
      </c>
      <c r="E10" t="s">
        <v>1380</v>
      </c>
      <c r="F10" t="s">
        <v>1384</v>
      </c>
    </row>
    <row r="11" spans="1:22" x14ac:dyDescent="0.25">
      <c r="A11" t="s">
        <v>1368</v>
      </c>
      <c r="C11" s="12">
        <v>2</v>
      </c>
      <c r="D11" s="260">
        <v>2.1</v>
      </c>
      <c r="E11" t="s">
        <v>1358</v>
      </c>
      <c r="F11" t="s">
        <v>1386</v>
      </c>
      <c r="G11" t="s">
        <v>1368</v>
      </c>
      <c r="H11" t="s">
        <v>1368</v>
      </c>
    </row>
    <row r="12" spans="1:22" x14ac:dyDescent="0.25">
      <c r="A12" t="s">
        <v>325</v>
      </c>
      <c r="C12" s="12">
        <v>2</v>
      </c>
      <c r="D12" s="260">
        <v>2.2000000000000002</v>
      </c>
      <c r="E12" t="s">
        <v>1358</v>
      </c>
      <c r="F12" t="s">
        <v>1389</v>
      </c>
      <c r="G12" t="s">
        <v>1393</v>
      </c>
      <c r="H12" t="s">
        <v>325</v>
      </c>
    </row>
    <row r="13" spans="1:22" x14ac:dyDescent="0.25">
      <c r="A13" t="s">
        <v>1340</v>
      </c>
      <c r="C13" s="12">
        <v>2</v>
      </c>
      <c r="D13" s="260">
        <v>2.2999999999999998</v>
      </c>
      <c r="E13" t="s">
        <v>1358</v>
      </c>
      <c r="F13" t="s">
        <v>1383</v>
      </c>
      <c r="H13" t="s">
        <v>1340</v>
      </c>
    </row>
    <row r="14" spans="1:22" x14ac:dyDescent="0.25">
      <c r="A14" t="s">
        <v>1367</v>
      </c>
      <c r="C14" s="12">
        <v>3</v>
      </c>
      <c r="D14" s="11">
        <v>3.1</v>
      </c>
      <c r="E14" t="s">
        <v>1377</v>
      </c>
      <c r="F14" t="s">
        <v>1385</v>
      </c>
      <c r="G14" t="s">
        <v>1394</v>
      </c>
    </row>
    <row r="15" spans="1:22" x14ac:dyDescent="0.25">
      <c r="A15" t="s">
        <v>1366</v>
      </c>
      <c r="C15" s="12">
        <v>3</v>
      </c>
      <c r="D15" s="11">
        <v>3.2</v>
      </c>
      <c r="E15" t="s">
        <v>1377</v>
      </c>
      <c r="F15" t="s">
        <v>1383</v>
      </c>
    </row>
    <row r="16" spans="1:22" x14ac:dyDescent="0.25">
      <c r="A16" t="s">
        <v>310</v>
      </c>
      <c r="C16" s="12">
        <v>4</v>
      </c>
      <c r="D16" s="11">
        <v>4.01</v>
      </c>
      <c r="E16" t="s">
        <v>4</v>
      </c>
      <c r="F16" t="s">
        <v>1389</v>
      </c>
      <c r="G16" t="s">
        <v>310</v>
      </c>
      <c r="H16" t="s">
        <v>1396</v>
      </c>
    </row>
    <row r="17" spans="1:14" x14ac:dyDescent="0.25">
      <c r="A17" t="s">
        <v>312</v>
      </c>
      <c r="C17" s="12">
        <v>4</v>
      </c>
      <c r="D17" s="11">
        <v>4.0199999999999996</v>
      </c>
      <c r="E17" t="s">
        <v>4</v>
      </c>
      <c r="F17" t="s">
        <v>1389</v>
      </c>
      <c r="G17" t="s">
        <v>312</v>
      </c>
      <c r="H17" t="s">
        <v>1397</v>
      </c>
    </row>
    <row r="18" spans="1:14" x14ac:dyDescent="0.25">
      <c r="A18" t="s">
        <v>24</v>
      </c>
      <c r="C18" s="12">
        <v>4</v>
      </c>
      <c r="D18" s="11">
        <v>4.03</v>
      </c>
      <c r="E18" t="s">
        <v>4</v>
      </c>
      <c r="F18" t="s">
        <v>1389</v>
      </c>
      <c r="G18" t="s">
        <v>24</v>
      </c>
      <c r="H18" t="s">
        <v>1398</v>
      </c>
    </row>
    <row r="19" spans="1:14" x14ac:dyDescent="0.25">
      <c r="A19" t="s">
        <v>313</v>
      </c>
      <c r="C19" s="12">
        <v>4</v>
      </c>
      <c r="D19" s="261">
        <v>4.04</v>
      </c>
      <c r="E19" t="s">
        <v>4</v>
      </c>
      <c r="F19" t="s">
        <v>1389</v>
      </c>
      <c r="G19" t="s">
        <v>313</v>
      </c>
      <c r="H19" t="s">
        <v>1399</v>
      </c>
    </row>
    <row r="20" spans="1:14" x14ac:dyDescent="0.25">
      <c r="A20" t="s">
        <v>314</v>
      </c>
      <c r="C20" s="12">
        <v>4</v>
      </c>
      <c r="D20" s="261">
        <v>4.05</v>
      </c>
      <c r="E20" t="s">
        <v>4</v>
      </c>
      <c r="F20" t="s">
        <v>1389</v>
      </c>
      <c r="G20" t="s">
        <v>314</v>
      </c>
      <c r="H20" t="s">
        <v>1400</v>
      </c>
    </row>
    <row r="21" spans="1:14" x14ac:dyDescent="0.25">
      <c r="A21" t="s">
        <v>315</v>
      </c>
      <c r="C21" s="12">
        <v>4</v>
      </c>
      <c r="D21" s="261">
        <v>4.0599999999999996</v>
      </c>
      <c r="E21" t="s">
        <v>4</v>
      </c>
      <c r="F21" t="s">
        <v>1389</v>
      </c>
      <c r="G21" t="s">
        <v>315</v>
      </c>
      <c r="H21" t="s">
        <v>1401</v>
      </c>
    </row>
    <row r="22" spans="1:14" x14ac:dyDescent="0.25">
      <c r="A22" t="s">
        <v>316</v>
      </c>
      <c r="C22" s="12">
        <v>4</v>
      </c>
      <c r="D22" s="261">
        <v>4.07</v>
      </c>
      <c r="E22" t="s">
        <v>4</v>
      </c>
      <c r="F22" t="s">
        <v>1389</v>
      </c>
      <c r="G22" t="s">
        <v>316</v>
      </c>
      <c r="H22" t="s">
        <v>1402</v>
      </c>
    </row>
    <row r="23" spans="1:14" x14ac:dyDescent="0.25">
      <c r="A23" t="s">
        <v>1375</v>
      </c>
      <c r="C23" s="12">
        <v>4</v>
      </c>
      <c r="D23" s="261">
        <v>4.08</v>
      </c>
      <c r="E23" t="s">
        <v>4</v>
      </c>
      <c r="F23" t="s">
        <v>1389</v>
      </c>
      <c r="G23" t="s">
        <v>1375</v>
      </c>
      <c r="H23" t="s">
        <v>1403</v>
      </c>
    </row>
    <row r="24" spans="1:14" x14ac:dyDescent="0.25">
      <c r="A24" t="s">
        <v>1749</v>
      </c>
      <c r="B24" t="s">
        <v>1752</v>
      </c>
      <c r="C24" s="12">
        <v>4</v>
      </c>
      <c r="D24" s="261">
        <v>4.09</v>
      </c>
      <c r="E24" t="s">
        <v>1748</v>
      </c>
      <c r="F24" t="s">
        <v>1391</v>
      </c>
      <c r="G24" t="s">
        <v>1739</v>
      </c>
      <c r="H24" t="s">
        <v>1746</v>
      </c>
    </row>
    <row r="25" spans="1:14" x14ac:dyDescent="0.25">
      <c r="A25" t="s">
        <v>1750</v>
      </c>
      <c r="B25" t="s">
        <v>1752</v>
      </c>
      <c r="C25" s="12">
        <v>4</v>
      </c>
      <c r="D25" s="11">
        <v>4.0999999999999996</v>
      </c>
      <c r="E25" t="s">
        <v>1748</v>
      </c>
      <c r="F25" t="s">
        <v>1390</v>
      </c>
    </row>
    <row r="26" spans="1:14" x14ac:dyDescent="0.25">
      <c r="A26" t="s">
        <v>1751</v>
      </c>
      <c r="B26" t="s">
        <v>1752</v>
      </c>
      <c r="C26" s="12">
        <v>4</v>
      </c>
      <c r="D26" s="11">
        <v>4.1100000000000003</v>
      </c>
      <c r="E26" t="s">
        <v>1748</v>
      </c>
      <c r="F26" t="s">
        <v>1390</v>
      </c>
    </row>
    <row r="27" spans="1:14" x14ac:dyDescent="0.25">
      <c r="A27" t="s">
        <v>1374</v>
      </c>
      <c r="C27" s="12">
        <v>5</v>
      </c>
      <c r="D27" s="11">
        <v>5.0999999999999996</v>
      </c>
      <c r="E27" t="s">
        <v>1732</v>
      </c>
      <c r="F27" t="s">
        <v>1753</v>
      </c>
    </row>
    <row r="28" spans="1:14" x14ac:dyDescent="0.25">
      <c r="A28" t="s">
        <v>1734</v>
      </c>
      <c r="B28" t="s">
        <v>1752</v>
      </c>
      <c r="C28" s="12">
        <v>6</v>
      </c>
      <c r="D28" s="11">
        <v>6.1</v>
      </c>
      <c r="E28" t="s">
        <v>1733</v>
      </c>
      <c r="F28" t="s">
        <v>1727</v>
      </c>
      <c r="G28" t="s">
        <v>1740</v>
      </c>
      <c r="I28" t="s">
        <v>1728</v>
      </c>
      <c r="L28">
        <v>0</v>
      </c>
      <c r="M28">
        <v>0</v>
      </c>
      <c r="N28" t="s">
        <v>1718</v>
      </c>
    </row>
    <row r="29" spans="1:14" x14ac:dyDescent="0.25">
      <c r="A29" t="s">
        <v>1736</v>
      </c>
      <c r="B29" t="s">
        <v>1752</v>
      </c>
      <c r="C29" s="12">
        <v>6</v>
      </c>
      <c r="D29" s="260">
        <v>6.2</v>
      </c>
      <c r="E29" t="s">
        <v>1733</v>
      </c>
      <c r="F29" t="s">
        <v>1727</v>
      </c>
      <c r="G29" t="s">
        <v>1741</v>
      </c>
      <c r="I29" t="s">
        <v>1728</v>
      </c>
      <c r="L29">
        <v>0</v>
      </c>
      <c r="M29">
        <v>0</v>
      </c>
      <c r="N29" t="s">
        <v>1718</v>
      </c>
    </row>
    <row r="30" spans="1:14" x14ac:dyDescent="0.25">
      <c r="A30" t="s">
        <v>1735</v>
      </c>
      <c r="B30" t="s">
        <v>1752</v>
      </c>
      <c r="C30" s="12">
        <v>6</v>
      </c>
      <c r="D30" s="11">
        <v>6.3</v>
      </c>
      <c r="E30" t="s">
        <v>1733</v>
      </c>
      <c r="F30" t="s">
        <v>1727</v>
      </c>
      <c r="G30" t="s">
        <v>1742</v>
      </c>
      <c r="I30" t="s">
        <v>1728</v>
      </c>
      <c r="L30">
        <v>2</v>
      </c>
      <c r="M30">
        <v>0</v>
      </c>
      <c r="N30" t="s">
        <v>1718</v>
      </c>
    </row>
    <row r="31" spans="1:14" x14ac:dyDescent="0.25">
      <c r="A31" t="s">
        <v>1738</v>
      </c>
      <c r="B31" t="s">
        <v>1752</v>
      </c>
      <c r="C31" s="12">
        <v>7</v>
      </c>
      <c r="D31" s="260">
        <v>7.1</v>
      </c>
      <c r="E31" t="s">
        <v>1733</v>
      </c>
      <c r="F31" t="s">
        <v>1383</v>
      </c>
      <c r="H31" t="s">
        <v>1745</v>
      </c>
      <c r="I31">
        <v>26</v>
      </c>
      <c r="J31">
        <v>3</v>
      </c>
      <c r="K31">
        <v>9</v>
      </c>
      <c r="L31">
        <v>0</v>
      </c>
      <c r="M31">
        <v>1</v>
      </c>
    </row>
    <row r="32" spans="1:14" x14ac:dyDescent="0.25">
      <c r="A32" t="s">
        <v>1723</v>
      </c>
      <c r="B32" t="s">
        <v>1752</v>
      </c>
      <c r="C32" s="12">
        <v>7</v>
      </c>
      <c r="D32" s="260">
        <v>7.2</v>
      </c>
      <c r="E32" t="s">
        <v>1733</v>
      </c>
      <c r="F32" t="s">
        <v>1383</v>
      </c>
      <c r="H32" t="s">
        <v>1744</v>
      </c>
      <c r="I32">
        <v>26</v>
      </c>
      <c r="J32">
        <v>3</v>
      </c>
      <c r="K32">
        <v>9</v>
      </c>
      <c r="L32">
        <v>1</v>
      </c>
      <c r="M32">
        <v>1</v>
      </c>
    </row>
    <row r="33" spans="1:13" x14ac:dyDescent="0.25">
      <c r="A33" t="s">
        <v>1737</v>
      </c>
      <c r="B33" t="s">
        <v>1752</v>
      </c>
      <c r="C33" s="12">
        <v>7</v>
      </c>
      <c r="D33" s="260">
        <v>7.3</v>
      </c>
      <c r="E33" t="s">
        <v>1733</v>
      </c>
      <c r="F33" t="s">
        <v>1383</v>
      </c>
      <c r="H33" t="s">
        <v>305</v>
      </c>
      <c r="I33">
        <v>26</v>
      </c>
      <c r="J33">
        <v>3</v>
      </c>
      <c r="K33">
        <v>9</v>
      </c>
      <c r="L33">
        <v>2</v>
      </c>
      <c r="M33">
        <v>1</v>
      </c>
    </row>
    <row r="34" spans="1:13" x14ac:dyDescent="0.25">
      <c r="A34" t="s">
        <v>1369</v>
      </c>
      <c r="C34" s="12">
        <v>8</v>
      </c>
      <c r="D34" s="260">
        <v>8.1</v>
      </c>
      <c r="E34" t="s">
        <v>7</v>
      </c>
      <c r="F34" t="s">
        <v>1753</v>
      </c>
      <c r="G34" t="s">
        <v>7</v>
      </c>
    </row>
    <row r="35" spans="1:13" x14ac:dyDescent="0.25">
      <c r="A35" t="s">
        <v>1371</v>
      </c>
      <c r="C35" s="12">
        <v>8</v>
      </c>
      <c r="D35" s="260">
        <v>8.3000000000000007</v>
      </c>
      <c r="E35" t="s">
        <v>7</v>
      </c>
      <c r="F35" t="s">
        <v>1392</v>
      </c>
      <c r="G35" t="s">
        <v>1395</v>
      </c>
      <c r="H35" t="s">
        <v>1404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9"/>
  <sheetViews>
    <sheetView workbookViewId="0"/>
  </sheetViews>
  <sheetFormatPr defaultRowHeight="15" x14ac:dyDescent="0.25"/>
  <cols>
    <col min="1" max="1" width="5.140625" customWidth="1"/>
    <col min="3" max="3" width="1.7109375" customWidth="1"/>
    <col min="4" max="4" width="4.7109375" customWidth="1"/>
    <col min="5" max="5" width="25.7109375" customWidth="1"/>
    <col min="6" max="6" width="3.42578125" customWidth="1"/>
    <col min="7" max="7" width="1.7109375" customWidth="1"/>
    <col min="10" max="10" width="29.140625" bestFit="1" customWidth="1"/>
    <col min="11" max="11" width="5.7109375" customWidth="1"/>
    <col min="12" max="12" width="6.140625" customWidth="1"/>
    <col min="13" max="13" width="18.7109375" bestFit="1" customWidth="1"/>
    <col min="14" max="14" width="11.7109375" bestFit="1" customWidth="1"/>
    <col min="15" max="15" width="18.7109375" bestFit="1" customWidth="1"/>
    <col min="16" max="16" width="6.7109375" customWidth="1"/>
  </cols>
  <sheetData>
    <row r="2" spans="1:16" ht="15.75" x14ac:dyDescent="0.25">
      <c r="B2" s="79"/>
      <c r="C2" s="134">
        <v>1</v>
      </c>
      <c r="D2" s="134">
        <v>3</v>
      </c>
      <c r="E2" s="134">
        <v>25</v>
      </c>
      <c r="F2" s="134">
        <v>2.7</v>
      </c>
      <c r="G2" s="135"/>
      <c r="H2" s="79">
        <f>SUM(C2:F2)</f>
        <v>31.7</v>
      </c>
    </row>
    <row r="3" spans="1:16" ht="6" customHeight="1" x14ac:dyDescent="0.25">
      <c r="B3" s="136">
        <v>6</v>
      </c>
      <c r="C3" s="118"/>
      <c r="D3" s="119"/>
      <c r="E3" s="133"/>
      <c r="F3" s="133"/>
      <c r="G3" s="124"/>
    </row>
    <row r="4" spans="1:16" ht="15.95" customHeight="1" x14ac:dyDescent="0.25">
      <c r="B4" s="136">
        <v>16</v>
      </c>
      <c r="C4" s="120"/>
      <c r="D4" s="127" t="s">
        <v>324</v>
      </c>
      <c r="E4" s="128"/>
      <c r="F4" s="311" t="s">
        <v>2</v>
      </c>
      <c r="G4" s="125"/>
    </row>
    <row r="5" spans="1:16" ht="15.75" x14ac:dyDescent="0.25">
      <c r="A5">
        <v>1</v>
      </c>
      <c r="B5" s="136">
        <v>15</v>
      </c>
      <c r="C5" s="120"/>
      <c r="D5" s="129"/>
      <c r="E5" s="130" t="s">
        <v>84</v>
      </c>
      <c r="F5" s="312"/>
      <c r="G5" s="125"/>
      <c r="J5" s="246" t="s">
        <v>1378</v>
      </c>
      <c r="K5" s="247" t="s">
        <v>1645</v>
      </c>
      <c r="L5" s="247" t="s">
        <v>1646</v>
      </c>
      <c r="M5" s="247" t="s">
        <v>1379</v>
      </c>
      <c r="N5" s="247" t="s">
        <v>1330</v>
      </c>
      <c r="O5" s="247" t="s">
        <v>1640</v>
      </c>
      <c r="P5" s="248" t="s">
        <v>1642</v>
      </c>
    </row>
    <row r="6" spans="1:16" ht="15.75" x14ac:dyDescent="0.25">
      <c r="A6">
        <v>2</v>
      </c>
      <c r="B6" s="136">
        <v>15</v>
      </c>
      <c r="C6" s="120"/>
      <c r="D6" s="129"/>
      <c r="E6" s="130" t="s">
        <v>89</v>
      </c>
      <c r="F6" s="312"/>
      <c r="G6" s="125"/>
      <c r="J6" s="249" t="s">
        <v>1374</v>
      </c>
      <c r="K6" s="250">
        <v>5</v>
      </c>
      <c r="L6" s="250">
        <v>5.0999999999999996</v>
      </c>
      <c r="M6" s="250" t="s">
        <v>324</v>
      </c>
      <c r="N6" s="250" t="s">
        <v>1388</v>
      </c>
      <c r="O6" s="250" t="s">
        <v>324</v>
      </c>
      <c r="P6" s="251"/>
    </row>
    <row r="7" spans="1:16" ht="15.75" x14ac:dyDescent="0.25">
      <c r="A7">
        <v>3</v>
      </c>
      <c r="B7" s="136">
        <v>15</v>
      </c>
      <c r="C7" s="120"/>
      <c r="D7" s="129"/>
      <c r="E7" s="130" t="s">
        <v>94</v>
      </c>
      <c r="F7" s="312"/>
      <c r="G7" s="125"/>
      <c r="J7" s="252" t="s">
        <v>1364</v>
      </c>
      <c r="K7" s="253">
        <v>5</v>
      </c>
      <c r="L7" s="253">
        <v>5.3</v>
      </c>
      <c r="M7" s="253" t="s">
        <v>324</v>
      </c>
      <c r="N7" s="253" t="s">
        <v>1390</v>
      </c>
      <c r="O7" s="253"/>
      <c r="P7" s="254"/>
    </row>
    <row r="8" spans="1:16" ht="15.75" x14ac:dyDescent="0.25">
      <c r="A8">
        <v>4</v>
      </c>
      <c r="B8" s="136">
        <v>15</v>
      </c>
      <c r="C8" s="120"/>
      <c r="D8" s="129"/>
      <c r="E8" s="130" t="s">
        <v>98</v>
      </c>
      <c r="F8" s="312"/>
      <c r="G8" s="125"/>
      <c r="J8" s="249" t="s">
        <v>1365</v>
      </c>
      <c r="K8" s="250">
        <v>5</v>
      </c>
      <c r="L8" s="250">
        <v>5.2</v>
      </c>
      <c r="M8" s="250" t="s">
        <v>324</v>
      </c>
      <c r="N8" s="250" t="s">
        <v>1390</v>
      </c>
      <c r="O8" s="250"/>
      <c r="P8" s="251"/>
    </row>
    <row r="9" spans="1:16" ht="15.75" x14ac:dyDescent="0.25">
      <c r="A9">
        <v>5</v>
      </c>
      <c r="B9" s="136">
        <v>15</v>
      </c>
      <c r="C9" s="120"/>
      <c r="D9" s="129"/>
      <c r="E9" s="130" t="s">
        <v>103</v>
      </c>
      <c r="F9" s="312"/>
      <c r="G9" s="125"/>
    </row>
    <row r="10" spans="1:16" ht="15.75" x14ac:dyDescent="0.25">
      <c r="A10">
        <v>6</v>
      </c>
      <c r="B10" s="136">
        <v>15</v>
      </c>
      <c r="C10" s="120"/>
      <c r="D10" s="129"/>
      <c r="E10" s="130" t="s">
        <v>107</v>
      </c>
      <c r="F10" s="312"/>
      <c r="G10" s="125"/>
    </row>
    <row r="11" spans="1:16" ht="15.75" x14ac:dyDescent="0.25">
      <c r="A11">
        <v>7</v>
      </c>
      <c r="B11" s="136">
        <v>15</v>
      </c>
      <c r="C11" s="120"/>
      <c r="D11" s="129"/>
      <c r="E11" s="130" t="s">
        <v>111</v>
      </c>
      <c r="F11" s="312"/>
      <c r="G11" s="125"/>
    </row>
    <row r="12" spans="1:16" ht="15.75" x14ac:dyDescent="0.25">
      <c r="A12">
        <v>8</v>
      </c>
      <c r="B12" s="136">
        <v>15</v>
      </c>
      <c r="C12" s="120"/>
      <c r="D12" s="129"/>
      <c r="E12" s="130" t="s">
        <v>113</v>
      </c>
      <c r="F12" s="312"/>
      <c r="G12" s="125"/>
    </row>
    <row r="13" spans="1:16" ht="15.75" x14ac:dyDescent="0.25">
      <c r="A13">
        <v>9</v>
      </c>
      <c r="B13" s="136">
        <v>15</v>
      </c>
      <c r="C13" s="120"/>
      <c r="D13" s="129"/>
      <c r="E13" s="130" t="s">
        <v>118</v>
      </c>
      <c r="F13" s="312"/>
      <c r="G13" s="125"/>
    </row>
    <row r="14" spans="1:16" ht="15.75" x14ac:dyDescent="0.25">
      <c r="A14">
        <v>10</v>
      </c>
      <c r="B14" s="136">
        <v>15</v>
      </c>
      <c r="C14" s="120"/>
      <c r="D14" s="129"/>
      <c r="E14" s="130" t="s">
        <v>121</v>
      </c>
      <c r="F14" s="312"/>
      <c r="G14" s="125"/>
    </row>
    <row r="15" spans="1:16" ht="15.75" x14ac:dyDescent="0.25">
      <c r="A15">
        <v>11</v>
      </c>
      <c r="B15" s="136">
        <v>15</v>
      </c>
      <c r="C15" s="120"/>
      <c r="D15" s="129"/>
      <c r="E15" s="130" t="s">
        <v>124</v>
      </c>
      <c r="F15" s="312"/>
      <c r="G15" s="125"/>
    </row>
    <row r="16" spans="1:16" ht="15.75" x14ac:dyDescent="0.25">
      <c r="A16">
        <v>12</v>
      </c>
      <c r="B16" s="136">
        <v>15</v>
      </c>
      <c r="C16" s="120"/>
      <c r="D16" s="129"/>
      <c r="E16" s="130" t="s">
        <v>127</v>
      </c>
      <c r="F16" s="312"/>
      <c r="G16" s="125"/>
    </row>
    <row r="17" spans="1:7" ht="15.75" x14ac:dyDescent="0.25">
      <c r="A17">
        <v>13</v>
      </c>
      <c r="B17" s="136">
        <v>15</v>
      </c>
      <c r="C17" s="120"/>
      <c r="D17" s="129"/>
      <c r="E17" s="130" t="s">
        <v>130</v>
      </c>
      <c r="F17" s="312"/>
      <c r="G17" s="125"/>
    </row>
    <row r="18" spans="1:7" ht="15.75" x14ac:dyDescent="0.25">
      <c r="A18">
        <v>14</v>
      </c>
      <c r="B18" s="136">
        <v>15</v>
      </c>
      <c r="C18" s="120"/>
      <c r="D18" s="129"/>
      <c r="E18" s="130" t="s">
        <v>133</v>
      </c>
      <c r="F18" s="312"/>
      <c r="G18" s="125"/>
    </row>
    <row r="19" spans="1:7" ht="15.75" x14ac:dyDescent="0.25">
      <c r="A19">
        <v>15</v>
      </c>
      <c r="B19" s="136">
        <v>15</v>
      </c>
      <c r="C19" s="120"/>
      <c r="D19" s="129"/>
      <c r="E19" s="130" t="s">
        <v>136</v>
      </c>
      <c r="F19" s="312"/>
      <c r="G19" s="125"/>
    </row>
    <row r="20" spans="1:7" ht="15.75" x14ac:dyDescent="0.25">
      <c r="A20">
        <v>16</v>
      </c>
      <c r="B20" s="136">
        <v>15</v>
      </c>
      <c r="C20" s="120"/>
      <c r="D20" s="129"/>
      <c r="E20" s="130" t="s">
        <v>139</v>
      </c>
      <c r="F20" s="312"/>
      <c r="G20" s="125"/>
    </row>
    <row r="21" spans="1:7" ht="15.75" x14ac:dyDescent="0.25">
      <c r="A21">
        <v>17</v>
      </c>
      <c r="B21" s="136">
        <v>15</v>
      </c>
      <c r="C21" s="120"/>
      <c r="D21" s="129"/>
      <c r="E21" s="130" t="s">
        <v>142</v>
      </c>
      <c r="F21" s="312"/>
      <c r="G21" s="125"/>
    </row>
    <row r="22" spans="1:7" ht="15.75" x14ac:dyDescent="0.25">
      <c r="A22">
        <v>18</v>
      </c>
      <c r="B22" s="136">
        <v>15</v>
      </c>
      <c r="C22" s="120"/>
      <c r="D22" s="129"/>
      <c r="E22" s="130" t="s">
        <v>145</v>
      </c>
      <c r="F22" s="312"/>
      <c r="G22" s="125"/>
    </row>
    <row r="23" spans="1:7" ht="15.75" x14ac:dyDescent="0.25">
      <c r="A23">
        <v>19</v>
      </c>
      <c r="B23" s="136">
        <v>15</v>
      </c>
      <c r="C23" s="120"/>
      <c r="D23" s="129"/>
      <c r="E23" s="130" t="s">
        <v>141</v>
      </c>
      <c r="F23" s="312"/>
      <c r="G23" s="125"/>
    </row>
    <row r="24" spans="1:7" ht="15.75" x14ac:dyDescent="0.25">
      <c r="A24">
        <v>20</v>
      </c>
      <c r="B24" s="136">
        <v>15</v>
      </c>
      <c r="C24" s="120"/>
      <c r="D24" s="129"/>
      <c r="E24" s="130" t="s">
        <v>150</v>
      </c>
      <c r="F24" s="312"/>
      <c r="G24" s="125"/>
    </row>
    <row r="25" spans="1:7" ht="15.75" x14ac:dyDescent="0.25">
      <c r="A25">
        <v>21</v>
      </c>
      <c r="B25" s="136">
        <v>15</v>
      </c>
      <c r="C25" s="120"/>
      <c r="D25" s="129"/>
      <c r="E25" s="130" t="s">
        <v>153</v>
      </c>
      <c r="F25" s="312"/>
      <c r="G25" s="125"/>
    </row>
    <row r="26" spans="1:7" ht="15.75" x14ac:dyDescent="0.25">
      <c r="A26">
        <v>22</v>
      </c>
      <c r="B26" s="136">
        <v>15</v>
      </c>
      <c r="C26" s="120"/>
      <c r="D26" s="131"/>
      <c r="E26" s="132" t="s">
        <v>159</v>
      </c>
      <c r="F26" s="313"/>
      <c r="G26" s="125"/>
    </row>
    <row r="27" spans="1:7" ht="15" customHeight="1" x14ac:dyDescent="0.25">
      <c r="B27" s="136">
        <v>15</v>
      </c>
      <c r="C27" s="120"/>
      <c r="D27" s="305" t="s">
        <v>2</v>
      </c>
      <c r="E27" s="307"/>
      <c r="F27" s="126"/>
      <c r="G27" s="125"/>
    </row>
    <row r="28" spans="1:7" ht="9" customHeight="1" x14ac:dyDescent="0.25">
      <c r="B28" s="136">
        <v>9</v>
      </c>
      <c r="C28" s="121"/>
      <c r="D28" s="122"/>
      <c r="E28" s="122"/>
      <c r="F28" s="122"/>
      <c r="G28" s="123"/>
    </row>
    <row r="29" spans="1:7" ht="15.75" x14ac:dyDescent="0.25">
      <c r="B29" s="79">
        <f>SUM(B3:B28)</f>
        <v>376</v>
      </c>
    </row>
  </sheetData>
  <mergeCells count="2">
    <mergeCell ref="D27:E27"/>
    <mergeCell ref="F4:F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35"/>
  <sheetViews>
    <sheetView workbookViewId="0"/>
  </sheetViews>
  <sheetFormatPr defaultRowHeight="15" x14ac:dyDescent="0.25"/>
  <cols>
    <col min="2" max="2" width="15.140625" customWidth="1"/>
    <col min="3" max="3" width="0.85546875" customWidth="1"/>
    <col min="4" max="4" width="14.7109375" customWidth="1"/>
    <col min="5" max="5" width="115.7109375" customWidth="1"/>
    <col min="6" max="6" width="1.7109375" customWidth="1"/>
    <col min="7" max="7" width="10.7109375" customWidth="1"/>
    <col min="8" max="8" width="1.7109375" customWidth="1"/>
    <col min="9" max="9" width="3.7109375" customWidth="1"/>
    <col min="10" max="10" width="26.7109375" customWidth="1"/>
    <col min="11" max="11" width="3.7109375" customWidth="1"/>
    <col min="12" max="12" width="0.85546875" customWidth="1"/>
    <col min="16" max="16" width="34.28515625" bestFit="1" customWidth="1"/>
    <col min="17" max="17" width="7.5703125" customWidth="1"/>
    <col min="18" max="18" width="8.140625" customWidth="1"/>
    <col min="19" max="19" width="18.140625" bestFit="1" customWidth="1"/>
    <col min="20" max="20" width="11.28515625" bestFit="1" customWidth="1"/>
    <col min="21" max="21" width="10.7109375" customWidth="1"/>
    <col min="22" max="22" width="19.85546875" bestFit="1" customWidth="1"/>
  </cols>
  <sheetData>
    <row r="1" spans="2:15" x14ac:dyDescent="0.25">
      <c r="M1" s="288"/>
      <c r="N1" s="288"/>
      <c r="O1" s="288"/>
    </row>
    <row r="2" spans="2:15" ht="15.75" x14ac:dyDescent="0.25">
      <c r="B2" s="285"/>
      <c r="C2" s="134">
        <v>0.5</v>
      </c>
      <c r="D2" s="134">
        <v>14</v>
      </c>
      <c r="E2" s="134">
        <v>115</v>
      </c>
      <c r="F2" s="134">
        <v>1</v>
      </c>
      <c r="G2" s="134">
        <v>10</v>
      </c>
      <c r="H2" s="134">
        <v>1</v>
      </c>
      <c r="I2" s="134">
        <v>3</v>
      </c>
      <c r="J2" s="134">
        <v>26</v>
      </c>
      <c r="K2" s="134">
        <v>3</v>
      </c>
      <c r="L2" s="134">
        <v>0.5</v>
      </c>
      <c r="M2" s="289">
        <f>SUM(I2:K2)</f>
        <v>32</v>
      </c>
      <c r="N2" s="289">
        <f>SUM(C2:M2)</f>
        <v>206</v>
      </c>
      <c r="O2" s="288"/>
    </row>
    <row r="3" spans="2:15" ht="3" customHeight="1" x14ac:dyDescent="0.25">
      <c r="B3" s="286">
        <v>3</v>
      </c>
      <c r="C3" s="97"/>
      <c r="D3" s="98"/>
      <c r="E3" s="98"/>
      <c r="F3" s="98"/>
      <c r="G3" s="98"/>
      <c r="H3" s="273"/>
      <c r="I3" s="98"/>
      <c r="J3" s="98"/>
      <c r="K3" s="98"/>
      <c r="L3" s="99"/>
      <c r="M3" s="288"/>
      <c r="N3" s="288"/>
      <c r="O3" s="314">
        <v>9</v>
      </c>
    </row>
    <row r="4" spans="2:15" ht="15.95" customHeight="1" x14ac:dyDescent="0.25">
      <c r="B4" s="286">
        <v>16</v>
      </c>
      <c r="C4" s="100"/>
      <c r="D4" s="266" t="s">
        <v>1719</v>
      </c>
      <c r="E4" s="87"/>
      <c r="F4" s="94" t="s">
        <v>320</v>
      </c>
      <c r="G4" s="93"/>
      <c r="H4" s="94" t="s">
        <v>320</v>
      </c>
      <c r="I4" s="282" t="s">
        <v>321</v>
      </c>
      <c r="J4" s="274"/>
      <c r="K4" s="275"/>
      <c r="L4" s="101" t="s">
        <v>321</v>
      </c>
      <c r="M4" s="288"/>
      <c r="N4" s="318">
        <f>SUM(B4:B7)</f>
        <v>47</v>
      </c>
      <c r="O4" s="315"/>
    </row>
    <row r="5" spans="2:15" ht="5.0999999999999996" customHeight="1" thickBot="1" x14ac:dyDescent="0.3">
      <c r="B5" s="286">
        <v>5</v>
      </c>
      <c r="C5" s="100"/>
      <c r="D5" s="268"/>
      <c r="E5" s="269"/>
      <c r="F5" s="272"/>
      <c r="G5" s="283"/>
      <c r="H5" s="270"/>
      <c r="I5" s="112"/>
      <c r="J5" s="264"/>
      <c r="K5" s="265"/>
      <c r="L5" s="101"/>
      <c r="M5" s="288"/>
      <c r="N5" s="318"/>
      <c r="O5" s="290"/>
    </row>
    <row r="6" spans="2:15" s="75" customFormat="1" ht="20.100000000000001" customHeight="1" thickTop="1" thickBot="1" x14ac:dyDescent="0.3">
      <c r="B6" s="286">
        <v>20</v>
      </c>
      <c r="C6" s="102"/>
      <c r="D6" s="88"/>
      <c r="E6" s="89" t="s">
        <v>307</v>
      </c>
      <c r="F6" s="95"/>
      <c r="G6" s="85" t="s">
        <v>319</v>
      </c>
      <c r="H6" s="95"/>
      <c r="I6" s="112"/>
      <c r="J6" s="85" t="s">
        <v>309</v>
      </c>
      <c r="K6" s="113"/>
      <c r="L6" s="103"/>
      <c r="M6" s="288"/>
      <c r="N6" s="318"/>
      <c r="O6" s="291">
        <f>B6</f>
        <v>20</v>
      </c>
    </row>
    <row r="7" spans="2:15" ht="6" customHeight="1" thickTop="1" x14ac:dyDescent="0.25">
      <c r="B7" s="286">
        <v>6</v>
      </c>
      <c r="C7" s="100"/>
      <c r="D7" s="90"/>
      <c r="E7" s="92"/>
      <c r="F7" s="91"/>
      <c r="G7" s="267"/>
      <c r="H7" s="96"/>
      <c r="I7" s="320"/>
      <c r="J7" s="321"/>
      <c r="K7" s="317"/>
      <c r="L7" s="101"/>
      <c r="M7" s="288"/>
      <c r="N7" s="318"/>
      <c r="O7" s="314">
        <f>SUM(B7:B9)</f>
        <v>26</v>
      </c>
    </row>
    <row r="8" spans="2:15" ht="3" customHeight="1" x14ac:dyDescent="0.25">
      <c r="B8" s="286">
        <v>3</v>
      </c>
      <c r="C8" s="100"/>
      <c r="D8" s="107"/>
      <c r="E8" s="108"/>
      <c r="F8" s="107"/>
      <c r="G8" s="107"/>
      <c r="H8" s="107"/>
      <c r="I8" s="320"/>
      <c r="J8" s="322"/>
      <c r="K8" s="317"/>
      <c r="L8" s="101"/>
      <c r="M8" s="288"/>
      <c r="N8" s="288"/>
      <c r="O8" s="316"/>
    </row>
    <row r="9" spans="2:15" ht="17.100000000000001" customHeight="1" x14ac:dyDescent="0.25">
      <c r="B9" s="286">
        <v>17</v>
      </c>
      <c r="C9" s="100"/>
      <c r="D9" s="266" t="s">
        <v>1720</v>
      </c>
      <c r="E9" s="87"/>
      <c r="F9" s="94" t="s">
        <v>320</v>
      </c>
      <c r="G9" s="93"/>
      <c r="H9" s="94" t="s">
        <v>320</v>
      </c>
      <c r="I9" s="320"/>
      <c r="J9" s="322"/>
      <c r="K9" s="317"/>
      <c r="L9" s="101" t="s">
        <v>321</v>
      </c>
      <c r="M9" s="288"/>
      <c r="N9" s="318">
        <f>SUM(B9:B12)</f>
        <v>48</v>
      </c>
      <c r="O9" s="315"/>
    </row>
    <row r="10" spans="2:15" ht="5.0999999999999996" customHeight="1" thickBot="1" x14ac:dyDescent="0.3">
      <c r="B10" s="286">
        <v>5</v>
      </c>
      <c r="C10" s="100"/>
      <c r="D10" s="268"/>
      <c r="E10" s="269"/>
      <c r="F10" s="272"/>
      <c r="G10" s="283"/>
      <c r="H10" s="270"/>
      <c r="I10" s="112"/>
      <c r="J10" s="264"/>
      <c r="K10" s="265"/>
      <c r="L10" s="101"/>
      <c r="M10" s="288"/>
      <c r="N10" s="318"/>
      <c r="O10" s="290"/>
    </row>
    <row r="11" spans="2:15" s="75" customFormat="1" ht="20.100000000000001" customHeight="1" thickTop="1" thickBot="1" x14ac:dyDescent="0.3">
      <c r="B11" s="286">
        <v>20</v>
      </c>
      <c r="C11" s="102"/>
      <c r="D11" s="88"/>
      <c r="E11" s="89" t="s">
        <v>308</v>
      </c>
      <c r="F11" s="95"/>
      <c r="G11" s="85" t="s">
        <v>319</v>
      </c>
      <c r="H11" s="95"/>
      <c r="I11" s="112"/>
      <c r="J11" s="85" t="s">
        <v>1723</v>
      </c>
      <c r="K11" s="113"/>
      <c r="L11" s="103"/>
      <c r="M11" s="288"/>
      <c r="N11" s="318"/>
      <c r="O11" s="291">
        <f>B11</f>
        <v>20</v>
      </c>
    </row>
    <row r="12" spans="2:15" ht="6" customHeight="1" thickTop="1" x14ac:dyDescent="0.25">
      <c r="B12" s="286">
        <v>6</v>
      </c>
      <c r="C12" s="100"/>
      <c r="D12" s="90"/>
      <c r="E12" s="92"/>
      <c r="F12" s="91"/>
      <c r="G12" s="267"/>
      <c r="H12" s="96"/>
      <c r="I12" s="112"/>
      <c r="J12" s="262"/>
      <c r="K12" s="317"/>
      <c r="L12" s="101"/>
      <c r="M12" s="288"/>
      <c r="N12" s="318"/>
      <c r="O12" s="314">
        <v>26</v>
      </c>
    </row>
    <row r="13" spans="2:15" ht="3" customHeight="1" x14ac:dyDescent="0.25">
      <c r="B13" s="286">
        <v>3</v>
      </c>
      <c r="C13" s="100"/>
      <c r="D13" s="107"/>
      <c r="E13" s="108"/>
      <c r="F13" s="107"/>
      <c r="G13" s="107"/>
      <c r="H13" s="107"/>
      <c r="I13" s="112"/>
      <c r="J13" s="263"/>
      <c r="K13" s="317"/>
      <c r="L13" s="101"/>
      <c r="M13" s="288"/>
      <c r="N13" s="288"/>
      <c r="O13" s="316"/>
    </row>
    <row r="14" spans="2:15" ht="17.100000000000001" customHeight="1" x14ac:dyDescent="0.25">
      <c r="B14" s="286">
        <v>17</v>
      </c>
      <c r="C14" s="100"/>
      <c r="D14" s="271" t="s">
        <v>1721</v>
      </c>
      <c r="E14" s="87"/>
      <c r="F14" s="94" t="s">
        <v>320</v>
      </c>
      <c r="G14" s="93"/>
      <c r="H14" s="94" t="s">
        <v>320</v>
      </c>
      <c r="I14" s="112" t="s">
        <v>321</v>
      </c>
      <c r="J14" s="263"/>
      <c r="K14" s="317"/>
      <c r="L14" s="101" t="s">
        <v>321</v>
      </c>
      <c r="M14" s="288"/>
      <c r="N14" s="318">
        <f>SUM(B14:B18)</f>
        <v>49</v>
      </c>
      <c r="O14" s="315"/>
    </row>
    <row r="15" spans="2:15" ht="5.0999999999999996" customHeight="1" thickBot="1" x14ac:dyDescent="0.3">
      <c r="B15" s="286">
        <v>5</v>
      </c>
      <c r="C15" s="100"/>
      <c r="D15" s="268"/>
      <c r="E15" s="269"/>
      <c r="F15" s="272"/>
      <c r="G15" s="283"/>
      <c r="H15" s="270"/>
      <c r="I15" s="112"/>
      <c r="J15" s="264"/>
      <c r="K15" s="265"/>
      <c r="L15" s="101"/>
      <c r="M15" s="288"/>
      <c r="N15" s="318"/>
      <c r="O15" s="290"/>
    </row>
    <row r="16" spans="2:15" s="75" customFormat="1" ht="15" customHeight="1" thickTop="1" thickBot="1" x14ac:dyDescent="0.3">
      <c r="B16" s="286">
        <v>15</v>
      </c>
      <c r="C16" s="102"/>
      <c r="D16" s="88"/>
      <c r="E16" s="319" t="s">
        <v>306</v>
      </c>
      <c r="F16" s="95"/>
      <c r="G16" s="85" t="s">
        <v>319</v>
      </c>
      <c r="H16" s="95"/>
      <c r="I16" s="112"/>
      <c r="J16" s="85" t="s">
        <v>305</v>
      </c>
      <c r="K16" s="113"/>
      <c r="L16" s="103"/>
      <c r="M16" s="288"/>
      <c r="N16" s="318"/>
      <c r="O16" s="291">
        <f>B16</f>
        <v>15</v>
      </c>
    </row>
    <row r="17" spans="2:30" ht="6" customHeight="1" thickTop="1" x14ac:dyDescent="0.25">
      <c r="B17" s="286">
        <v>6</v>
      </c>
      <c r="C17" s="100"/>
      <c r="D17" s="191"/>
      <c r="E17" s="319"/>
      <c r="F17" s="192"/>
      <c r="G17" s="284"/>
      <c r="H17" s="193"/>
      <c r="I17" s="277"/>
      <c r="J17" s="278"/>
      <c r="K17" s="276"/>
      <c r="L17" s="101"/>
      <c r="M17" s="288"/>
      <c r="N17" s="318"/>
      <c r="O17" s="292"/>
    </row>
    <row r="18" spans="2:30" ht="6" customHeight="1" x14ac:dyDescent="0.25">
      <c r="B18" s="286">
        <v>6</v>
      </c>
      <c r="C18" s="100"/>
      <c r="D18" s="90"/>
      <c r="E18" s="92"/>
      <c r="F18" s="91"/>
      <c r="G18" s="91"/>
      <c r="H18" s="96"/>
      <c r="I18" s="279"/>
      <c r="J18" s="280"/>
      <c r="K18" s="281"/>
      <c r="L18" s="101"/>
      <c r="M18" s="288"/>
      <c r="N18" s="318"/>
      <c r="O18" s="314">
        <f>SUM(B18:B19)</f>
        <v>9</v>
      </c>
    </row>
    <row r="19" spans="2:30" ht="3" customHeight="1" x14ac:dyDescent="0.25">
      <c r="B19" s="286">
        <v>3</v>
      </c>
      <c r="C19" s="104"/>
      <c r="D19" s="105"/>
      <c r="E19" s="105"/>
      <c r="F19" s="105"/>
      <c r="G19" s="105"/>
      <c r="H19" s="105"/>
      <c r="I19" s="105"/>
      <c r="J19" s="105"/>
      <c r="K19" s="105"/>
      <c r="L19" s="106"/>
      <c r="M19" s="288"/>
      <c r="N19" s="288"/>
      <c r="O19" s="315"/>
    </row>
    <row r="20" spans="2:30" x14ac:dyDescent="0.25">
      <c r="B20" s="287">
        <f>SUM(B3:B19)</f>
        <v>156</v>
      </c>
      <c r="M20" s="288"/>
      <c r="N20" s="288"/>
      <c r="O20" s="289">
        <f>SUM(O3:O19)</f>
        <v>125</v>
      </c>
    </row>
    <row r="21" spans="2:30" x14ac:dyDescent="0.25">
      <c r="B21" s="288"/>
      <c r="J21">
        <f>(138-20-20-20)/6</f>
        <v>13</v>
      </c>
      <c r="M21" s="288"/>
      <c r="N21" s="288"/>
      <c r="O21" s="288"/>
    </row>
    <row r="22" spans="2:30" ht="15.75" x14ac:dyDescent="0.25">
      <c r="B22" s="288"/>
      <c r="D22" s="134">
        <v>14</v>
      </c>
      <c r="E22" s="134">
        <v>115</v>
      </c>
      <c r="F22" s="134">
        <v>1</v>
      </c>
      <c r="G22" s="134">
        <v>10</v>
      </c>
      <c r="H22" s="134">
        <v>1</v>
      </c>
      <c r="J22" s="7">
        <f>SUM(B12:B14)</f>
        <v>26</v>
      </c>
      <c r="L22" s="134"/>
      <c r="M22" s="288"/>
      <c r="N22" s="289">
        <f>SUM(D22:H22)</f>
        <v>141</v>
      </c>
      <c r="O22" s="288"/>
    </row>
    <row r="23" spans="2:30" ht="15.75" thickBot="1" x14ac:dyDescent="0.3">
      <c r="B23" s="286">
        <v>16</v>
      </c>
      <c r="D23" s="266" t="s">
        <v>1719</v>
      </c>
      <c r="E23" s="87"/>
      <c r="F23" s="94" t="s">
        <v>320</v>
      </c>
      <c r="G23" s="93"/>
      <c r="H23" s="94" t="s">
        <v>320</v>
      </c>
      <c r="I23" t="s">
        <v>321</v>
      </c>
      <c r="L23" t="s">
        <v>321</v>
      </c>
      <c r="M23" s="288"/>
      <c r="N23" s="318">
        <f>SUM(B23:B25)</f>
        <v>42</v>
      </c>
      <c r="O23" s="288"/>
    </row>
    <row r="24" spans="2:30" ht="20.25" thickTop="1" thickBot="1" x14ac:dyDescent="0.3">
      <c r="B24" s="286">
        <v>20</v>
      </c>
      <c r="D24" s="88"/>
      <c r="E24" s="89" t="s">
        <v>307</v>
      </c>
      <c r="F24" s="95"/>
      <c r="G24" s="85" t="s">
        <v>319</v>
      </c>
      <c r="H24" s="95"/>
      <c r="L24" s="75"/>
      <c r="M24" s="288"/>
      <c r="N24" s="318"/>
      <c r="O24" s="288"/>
    </row>
    <row r="25" spans="2:30" ht="15.75" thickTop="1" x14ac:dyDescent="0.25">
      <c r="B25" s="286">
        <v>6</v>
      </c>
      <c r="D25" s="90"/>
      <c r="E25" s="92"/>
      <c r="F25" s="91"/>
      <c r="G25" s="267"/>
      <c r="H25" s="96"/>
      <c r="M25" s="288"/>
      <c r="N25" s="318"/>
      <c r="O25" s="288"/>
    </row>
    <row r="26" spans="2:30" ht="15.75" x14ac:dyDescent="0.25">
      <c r="B26" s="288"/>
      <c r="C26" s="79">
        <f>SUM(B23:B25)</f>
        <v>42</v>
      </c>
    </row>
    <row r="27" spans="2:30" x14ac:dyDescent="0.25">
      <c r="P27" t="s">
        <v>1378</v>
      </c>
      <c r="Q27" t="s">
        <v>1645</v>
      </c>
      <c r="R27" t="s">
        <v>1646</v>
      </c>
      <c r="S27" t="s">
        <v>1379</v>
      </c>
      <c r="T27" t="s">
        <v>1330</v>
      </c>
      <c r="U27" t="s">
        <v>1640</v>
      </c>
      <c r="V27" t="s">
        <v>1642</v>
      </c>
      <c r="W27" t="s">
        <v>71</v>
      </c>
      <c r="X27" t="s">
        <v>1657</v>
      </c>
      <c r="Y27" t="s">
        <v>1659</v>
      </c>
      <c r="Z27" t="s">
        <v>1661</v>
      </c>
      <c r="AA27" t="s">
        <v>1663</v>
      </c>
      <c r="AB27" t="s">
        <v>80</v>
      </c>
      <c r="AC27" t="s">
        <v>1649</v>
      </c>
      <c r="AD27" t="s">
        <v>1665</v>
      </c>
    </row>
    <row r="28" spans="2:30" x14ac:dyDescent="0.25">
      <c r="P28" t="s">
        <v>1360</v>
      </c>
      <c r="Q28">
        <v>6</v>
      </c>
      <c r="R28">
        <v>6.2</v>
      </c>
      <c r="S28" t="s">
        <v>1372</v>
      </c>
      <c r="T28" t="s">
        <v>1384</v>
      </c>
    </row>
    <row r="29" spans="2:30" x14ac:dyDescent="0.25">
      <c r="P29" t="s">
        <v>1361</v>
      </c>
      <c r="Q29">
        <v>6</v>
      </c>
      <c r="R29">
        <v>6.3</v>
      </c>
      <c r="S29" t="s">
        <v>1372</v>
      </c>
      <c r="T29" t="s">
        <v>1384</v>
      </c>
    </row>
    <row r="30" spans="2:30" x14ac:dyDescent="0.25">
      <c r="P30" t="s">
        <v>1373</v>
      </c>
      <c r="Q30">
        <v>6</v>
      </c>
      <c r="R30">
        <v>6.1</v>
      </c>
      <c r="S30" t="s">
        <v>1372</v>
      </c>
      <c r="T30" t="s">
        <v>1384</v>
      </c>
    </row>
    <row r="31" spans="2:30" x14ac:dyDescent="0.25">
      <c r="P31" t="s">
        <v>309</v>
      </c>
      <c r="Q31">
        <v>7</v>
      </c>
      <c r="R31">
        <v>7.1</v>
      </c>
      <c r="S31" t="s">
        <v>6</v>
      </c>
      <c r="T31" t="s">
        <v>1383</v>
      </c>
      <c r="V31" t="s">
        <v>309</v>
      </c>
      <c r="W31">
        <v>26</v>
      </c>
    </row>
    <row r="32" spans="2:30" x14ac:dyDescent="0.25">
      <c r="P32" t="s">
        <v>305</v>
      </c>
      <c r="Q32">
        <v>7</v>
      </c>
      <c r="R32">
        <v>7.3</v>
      </c>
      <c r="S32" t="s">
        <v>6</v>
      </c>
      <c r="T32" t="s">
        <v>1383</v>
      </c>
      <c r="V32" t="s">
        <v>1643</v>
      </c>
    </row>
    <row r="33" spans="16:28" x14ac:dyDescent="0.25">
      <c r="P33" t="s">
        <v>304</v>
      </c>
      <c r="Q33">
        <v>7</v>
      </c>
      <c r="R33">
        <v>7.2</v>
      </c>
      <c r="S33" t="s">
        <v>6</v>
      </c>
      <c r="T33" t="s">
        <v>1383</v>
      </c>
      <c r="V33" t="s">
        <v>304</v>
      </c>
    </row>
    <row r="34" spans="16:28" x14ac:dyDescent="0.25">
      <c r="P34" t="s">
        <v>1372</v>
      </c>
      <c r="Q34">
        <v>1</v>
      </c>
      <c r="R34">
        <v>6</v>
      </c>
      <c r="S34" t="s">
        <v>1380</v>
      </c>
      <c r="T34" t="s">
        <v>1382</v>
      </c>
      <c r="X34">
        <v>3</v>
      </c>
      <c r="Z34">
        <v>0</v>
      </c>
      <c r="AB34" t="s">
        <v>1718</v>
      </c>
    </row>
    <row r="35" spans="16:28" x14ac:dyDescent="0.25">
      <c r="P35" t="s">
        <v>6</v>
      </c>
      <c r="Q35">
        <v>1</v>
      </c>
      <c r="R35">
        <v>7</v>
      </c>
      <c r="S35" t="s">
        <v>1380</v>
      </c>
      <c r="T35" t="s">
        <v>1382</v>
      </c>
      <c r="X35">
        <v>3</v>
      </c>
      <c r="Z35">
        <v>1</v>
      </c>
      <c r="AB35" t="s">
        <v>1718</v>
      </c>
    </row>
  </sheetData>
  <mergeCells count="13">
    <mergeCell ref="N23:N25"/>
    <mergeCell ref="E16:E17"/>
    <mergeCell ref="I7:I9"/>
    <mergeCell ref="J7:J9"/>
    <mergeCell ref="O12:O14"/>
    <mergeCell ref="K12:K14"/>
    <mergeCell ref="O18:O19"/>
    <mergeCell ref="N14:N18"/>
    <mergeCell ref="O3:O4"/>
    <mergeCell ref="O7:O9"/>
    <mergeCell ref="K7:K9"/>
    <mergeCell ref="N4:N7"/>
    <mergeCell ref="N9:N12"/>
  </mergeCell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9"/>
  <sheetViews>
    <sheetView workbookViewId="0"/>
  </sheetViews>
  <sheetFormatPr defaultRowHeight="15" x14ac:dyDescent="0.25"/>
  <cols>
    <col min="1" max="1" width="5.140625" customWidth="1"/>
    <col min="3" max="3" width="1.7109375" customWidth="1"/>
    <col min="4" max="4" width="47.7109375" customWidth="1"/>
    <col min="5" max="5" width="3.7109375" customWidth="1"/>
    <col min="6" max="6" width="2.7109375" customWidth="1"/>
    <col min="7" max="16" width="12.7109375" customWidth="1"/>
    <col min="17" max="17" width="1.7109375" customWidth="1"/>
  </cols>
  <sheetData>
    <row r="2" spans="1:18" ht="15.75" x14ac:dyDescent="0.25">
      <c r="B2" s="79"/>
      <c r="C2" s="134">
        <v>1</v>
      </c>
      <c r="D2" s="134">
        <v>47</v>
      </c>
      <c r="E2" s="134">
        <v>2.7</v>
      </c>
      <c r="F2" s="134">
        <v>2</v>
      </c>
      <c r="G2" s="303">
        <f>12*10</f>
        <v>120</v>
      </c>
      <c r="H2" s="325"/>
      <c r="I2" s="325"/>
      <c r="J2" s="325"/>
      <c r="K2" s="325"/>
      <c r="L2" s="325"/>
      <c r="M2" s="325"/>
      <c r="N2" s="325"/>
      <c r="O2" s="325"/>
      <c r="P2" s="304"/>
      <c r="Q2" s="134">
        <v>1</v>
      </c>
      <c r="R2" s="79">
        <f>SUM(C2:Q2)</f>
        <v>173.7</v>
      </c>
    </row>
    <row r="3" spans="1:18" ht="6" customHeight="1" x14ac:dyDescent="0.25">
      <c r="B3" s="136">
        <v>6</v>
      </c>
      <c r="C3" s="204"/>
      <c r="D3" s="209"/>
      <c r="E3" s="209"/>
      <c r="F3" s="242"/>
      <c r="G3" s="242"/>
      <c r="H3" s="242"/>
      <c r="I3" s="242"/>
      <c r="J3" s="242"/>
      <c r="K3" s="242"/>
      <c r="L3" s="242"/>
      <c r="M3" s="242"/>
      <c r="N3" s="242"/>
      <c r="O3" s="242"/>
      <c r="P3" s="242"/>
      <c r="Q3" s="210"/>
      <c r="R3" s="136">
        <v>6</v>
      </c>
    </row>
    <row r="4" spans="1:18" ht="7.5" customHeight="1" thickBot="1" x14ac:dyDescent="0.3">
      <c r="B4" s="323">
        <v>15</v>
      </c>
      <c r="C4" s="205"/>
      <c r="D4" s="327" t="s">
        <v>1353</v>
      </c>
      <c r="E4" s="311" t="s">
        <v>2</v>
      </c>
      <c r="F4" s="48"/>
      <c r="G4" s="48"/>
      <c r="H4" s="48"/>
      <c r="I4" s="48"/>
      <c r="J4" s="48"/>
      <c r="K4" s="48"/>
      <c r="L4" s="48"/>
      <c r="M4" s="48"/>
      <c r="N4" s="48"/>
      <c r="O4" s="48"/>
      <c r="P4" s="48"/>
      <c r="Q4" s="211"/>
      <c r="R4" s="136">
        <v>7.5</v>
      </c>
    </row>
    <row r="5" spans="1:18" ht="7.5" customHeight="1" thickTop="1" x14ac:dyDescent="0.25">
      <c r="B5" s="324"/>
      <c r="C5" s="205"/>
      <c r="D5" s="328"/>
      <c r="E5" s="312"/>
      <c r="F5" s="48"/>
      <c r="G5" s="212"/>
      <c r="H5" s="213"/>
      <c r="I5" s="214"/>
      <c r="J5" s="215"/>
      <c r="K5" s="216"/>
      <c r="L5" s="217"/>
      <c r="M5" s="218"/>
      <c r="N5" s="219"/>
      <c r="O5" s="220"/>
      <c r="P5" s="221"/>
      <c r="Q5" s="211"/>
      <c r="R5" s="326">
        <f>7.5*4</f>
        <v>30</v>
      </c>
    </row>
    <row r="6" spans="1:18" ht="7.5" customHeight="1" x14ac:dyDescent="0.25">
      <c r="B6" s="323">
        <v>15</v>
      </c>
      <c r="C6" s="205"/>
      <c r="D6" s="329" t="s">
        <v>1355</v>
      </c>
      <c r="E6" s="312"/>
      <c r="F6" s="48"/>
      <c r="G6" s="222"/>
      <c r="H6" s="223"/>
      <c r="I6" s="224"/>
      <c r="J6" s="225"/>
      <c r="K6" s="226"/>
      <c r="L6" s="227"/>
      <c r="M6" s="228"/>
      <c r="N6" s="229"/>
      <c r="O6" s="230"/>
      <c r="P6" s="231"/>
      <c r="Q6" s="211"/>
      <c r="R6" s="326"/>
    </row>
    <row r="7" spans="1:18" ht="7.5" customHeight="1" x14ac:dyDescent="0.25">
      <c r="B7" s="324"/>
      <c r="C7" s="205"/>
      <c r="D7" s="329"/>
      <c r="E7" s="312"/>
      <c r="F7" s="48"/>
      <c r="G7" s="222"/>
      <c r="H7" s="223"/>
      <c r="I7" s="224"/>
      <c r="J7" s="225"/>
      <c r="K7" s="226"/>
      <c r="L7" s="227"/>
      <c r="M7" s="228"/>
      <c r="N7" s="229"/>
      <c r="O7" s="230"/>
      <c r="P7" s="231"/>
      <c r="Q7" s="211"/>
      <c r="R7" s="326"/>
    </row>
    <row r="8" spans="1:18" ht="7.5" customHeight="1" thickBot="1" x14ac:dyDescent="0.3">
      <c r="B8" s="323">
        <v>15</v>
      </c>
      <c r="C8" s="205"/>
      <c r="D8" s="328" t="s">
        <v>1354</v>
      </c>
      <c r="E8" s="312"/>
      <c r="F8" s="48"/>
      <c r="G8" s="232"/>
      <c r="H8" s="233"/>
      <c r="I8" s="234"/>
      <c r="J8" s="235"/>
      <c r="K8" s="236"/>
      <c r="L8" s="237"/>
      <c r="M8" s="238"/>
      <c r="N8" s="239"/>
      <c r="O8" s="240"/>
      <c r="P8" s="241"/>
      <c r="Q8" s="211"/>
      <c r="R8" s="326"/>
    </row>
    <row r="9" spans="1:18" ht="7.5" customHeight="1" thickTop="1" x14ac:dyDescent="0.25">
      <c r="B9" s="324"/>
      <c r="C9" s="205"/>
      <c r="D9" s="330"/>
      <c r="E9" s="313"/>
      <c r="F9" s="48"/>
      <c r="G9" s="48"/>
      <c r="H9" s="48"/>
      <c r="I9" s="48"/>
      <c r="J9" s="48"/>
      <c r="K9" s="48"/>
      <c r="L9" s="48"/>
      <c r="M9" s="48"/>
      <c r="N9" s="48"/>
      <c r="O9" s="48"/>
      <c r="P9" s="48"/>
      <c r="Q9" s="211"/>
      <c r="R9" s="136">
        <v>7.5</v>
      </c>
    </row>
    <row r="10" spans="1:18" ht="6" customHeight="1" x14ac:dyDescent="0.25">
      <c r="B10" s="136">
        <v>6</v>
      </c>
      <c r="C10" s="206"/>
      <c r="D10" s="207"/>
      <c r="E10" s="207"/>
      <c r="F10" s="207"/>
      <c r="G10" s="207"/>
      <c r="H10" s="207"/>
      <c r="I10" s="207"/>
      <c r="J10" s="207"/>
      <c r="K10" s="207"/>
      <c r="L10" s="207"/>
      <c r="M10" s="207"/>
      <c r="N10" s="207"/>
      <c r="O10" s="207"/>
      <c r="P10" s="207"/>
      <c r="Q10" s="208"/>
      <c r="R10" s="136">
        <v>6</v>
      </c>
    </row>
    <row r="11" spans="1:18" ht="15" customHeight="1" x14ac:dyDescent="0.25">
      <c r="B11" s="79">
        <f>SUM(B3:B10)</f>
        <v>57</v>
      </c>
      <c r="R11" s="79">
        <f>SUM(R3:R10)</f>
        <v>57</v>
      </c>
    </row>
    <row r="12" spans="1:18" ht="15" customHeight="1" x14ac:dyDescent="0.25"/>
    <row r="13" spans="1:18" ht="15" customHeight="1" x14ac:dyDescent="0.25">
      <c r="A13" s="203"/>
    </row>
    <row r="14" spans="1:18" ht="15" customHeight="1" x14ac:dyDescent="0.25">
      <c r="A14" s="203"/>
    </row>
    <row r="15" spans="1:18" ht="15" customHeight="1" x14ac:dyDescent="0.25">
      <c r="A15" s="203"/>
      <c r="G15" s="246" t="s">
        <v>1378</v>
      </c>
      <c r="H15" s="247" t="s">
        <v>1645</v>
      </c>
      <c r="I15" s="247" t="s">
        <v>1646</v>
      </c>
      <c r="J15" s="247" t="s">
        <v>1379</v>
      </c>
      <c r="K15" s="247" t="s">
        <v>1330</v>
      </c>
      <c r="L15" s="247" t="s">
        <v>1640</v>
      </c>
      <c r="M15" s="248" t="s">
        <v>1642</v>
      </c>
    </row>
    <row r="16" spans="1:18" ht="15" customHeight="1" x14ac:dyDescent="0.25">
      <c r="A16" s="203"/>
      <c r="G16" s="249" t="s">
        <v>1371</v>
      </c>
      <c r="H16" s="250">
        <v>8</v>
      </c>
      <c r="I16" s="250">
        <v>8.3000000000000007</v>
      </c>
      <c r="J16" s="250" t="s">
        <v>7</v>
      </c>
      <c r="K16" s="250" t="s">
        <v>1392</v>
      </c>
      <c r="L16" s="250" t="s">
        <v>1395</v>
      </c>
      <c r="M16" s="251" t="s">
        <v>1404</v>
      </c>
    </row>
    <row r="17" spans="7:13" ht="15" customHeight="1" x14ac:dyDescent="0.25">
      <c r="G17" s="252" t="s">
        <v>1369</v>
      </c>
      <c r="H17" s="253">
        <v>8</v>
      </c>
      <c r="I17" s="253">
        <v>8.1</v>
      </c>
      <c r="J17" s="253" t="s">
        <v>7</v>
      </c>
      <c r="K17" s="253" t="s">
        <v>1388</v>
      </c>
      <c r="L17" s="253" t="s">
        <v>7</v>
      </c>
      <c r="M17" s="254"/>
    </row>
    <row r="18" spans="7:13" ht="15" customHeight="1" x14ac:dyDescent="0.25">
      <c r="G18" s="249" t="s">
        <v>1370</v>
      </c>
      <c r="H18" s="250">
        <v>8</v>
      </c>
      <c r="I18" s="250">
        <v>8.1999999999999993</v>
      </c>
      <c r="J18" s="250" t="s">
        <v>7</v>
      </c>
      <c r="K18" s="250" t="s">
        <v>1390</v>
      </c>
      <c r="L18" s="250"/>
      <c r="M18" s="251"/>
    </row>
    <row r="19" spans="7:13" ht="6" customHeight="1" x14ac:dyDescent="0.25"/>
  </sheetData>
  <mergeCells count="9">
    <mergeCell ref="B4:B5"/>
    <mergeCell ref="B6:B7"/>
    <mergeCell ref="B8:B9"/>
    <mergeCell ref="G2:P2"/>
    <mergeCell ref="R5:R8"/>
    <mergeCell ref="E4:E9"/>
    <mergeCell ref="D4:D5"/>
    <mergeCell ref="D6:D7"/>
    <mergeCell ref="D8:D9"/>
  </mergeCell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workbookViewId="0">
      <selection activeCell="M24" sqref="M24"/>
    </sheetView>
  </sheetViews>
  <sheetFormatPr defaultRowHeight="15" x14ac:dyDescent="0.25"/>
  <cols>
    <col min="1" max="1" width="21.5703125" bestFit="1" customWidth="1"/>
    <col min="2" max="2" width="8.85546875" customWidth="1"/>
    <col min="3" max="3" width="8.5703125" customWidth="1"/>
    <col min="4" max="4" width="10.140625" customWidth="1"/>
    <col min="5" max="5" width="9.140625" customWidth="1"/>
    <col min="6" max="6" width="7" customWidth="1"/>
    <col min="7" max="7" width="9.5703125" customWidth="1"/>
    <col min="8" max="8" width="7.140625" customWidth="1"/>
    <col min="9" max="9" width="7" customWidth="1"/>
    <col min="10" max="10" width="18.5703125" customWidth="1"/>
    <col min="11" max="11" width="6.42578125" customWidth="1"/>
    <col min="12" max="12" width="7" customWidth="1"/>
    <col min="13" max="13" width="9.7109375" customWidth="1"/>
    <col min="14" max="14" width="7" customWidth="1"/>
    <col min="17" max="17" width="11.28515625" customWidth="1"/>
    <col min="18" max="18" width="10" bestFit="1" customWidth="1"/>
    <col min="19" max="19" width="5" bestFit="1" customWidth="1"/>
    <col min="20" max="20" width="8.85546875" bestFit="1" customWidth="1"/>
    <col min="21" max="21" width="5" bestFit="1" customWidth="1"/>
    <col min="22" max="22" width="9.42578125" bestFit="1" customWidth="1"/>
    <col min="23" max="23" width="17" bestFit="1" customWidth="1"/>
    <col min="24" max="24" width="7.140625" bestFit="1" customWidth="1"/>
    <col min="25" max="25" width="6.42578125" bestFit="1" customWidth="1"/>
    <col min="26" max="26" width="11.42578125" bestFit="1" customWidth="1"/>
  </cols>
  <sheetData>
    <row r="1" spans="1:27" ht="15.75" thickBot="1" x14ac:dyDescent="0.3">
      <c r="A1" s="32"/>
      <c r="B1" s="33"/>
      <c r="C1" s="33"/>
      <c r="D1" s="33"/>
      <c r="E1" s="331" t="s">
        <v>80</v>
      </c>
      <c r="F1" s="331"/>
      <c r="G1" s="331"/>
      <c r="H1" s="331"/>
      <c r="I1" s="331"/>
      <c r="J1" s="332" t="s">
        <v>257</v>
      </c>
      <c r="K1" s="331"/>
      <c r="L1" s="331"/>
      <c r="M1" s="333"/>
      <c r="Q1">
        <v>530</v>
      </c>
      <c r="R1">
        <v>19</v>
      </c>
      <c r="W1" t="s">
        <v>298</v>
      </c>
      <c r="Z1" t="s">
        <v>261</v>
      </c>
      <c r="AA1" t="s">
        <v>262</v>
      </c>
    </row>
    <row r="2" spans="1:27" x14ac:dyDescent="0.25">
      <c r="A2" s="34" t="s">
        <v>26</v>
      </c>
      <c r="B2" s="23" t="s">
        <v>254</v>
      </c>
      <c r="C2" s="24" t="s">
        <v>255</v>
      </c>
      <c r="D2" s="25" t="s">
        <v>256</v>
      </c>
      <c r="E2" s="35" t="s">
        <v>31</v>
      </c>
      <c r="F2" s="35" t="s">
        <v>65</v>
      </c>
      <c r="G2" s="35" t="s">
        <v>67</v>
      </c>
      <c r="H2" s="35" t="s">
        <v>69</v>
      </c>
      <c r="I2" s="35" t="s">
        <v>71</v>
      </c>
      <c r="J2" s="34" t="s">
        <v>73</v>
      </c>
      <c r="K2" s="35" t="s">
        <v>65</v>
      </c>
      <c r="L2" s="35" t="s">
        <v>75</v>
      </c>
      <c r="M2" s="36" t="s">
        <v>78</v>
      </c>
      <c r="O2" s="7">
        <f>0.2*P2+1.1</f>
        <v>4.9000000000000004</v>
      </c>
      <c r="P2">
        <v>19</v>
      </c>
      <c r="Q2" t="s">
        <v>0</v>
      </c>
      <c r="S2" s="7">
        <v>9</v>
      </c>
      <c r="T2" s="3" t="s">
        <v>281</v>
      </c>
      <c r="Z2">
        <v>14</v>
      </c>
      <c r="AA2">
        <v>19</v>
      </c>
    </row>
    <row r="3" spans="1:27" x14ac:dyDescent="0.25">
      <c r="A3" s="47" t="s">
        <v>11</v>
      </c>
      <c r="B3" s="47">
        <v>39</v>
      </c>
      <c r="C3" s="48">
        <v>18</v>
      </c>
      <c r="D3" s="49">
        <v>25.333333333333332</v>
      </c>
      <c r="E3" s="48" t="s">
        <v>32</v>
      </c>
      <c r="F3" s="64" t="s">
        <v>1722</v>
      </c>
      <c r="G3" s="48">
        <f>INT(5.3*C3)</f>
        <v>95</v>
      </c>
      <c r="H3" s="48" t="b">
        <v>1</v>
      </c>
      <c r="I3" s="48">
        <f>6*B3</f>
        <v>234</v>
      </c>
      <c r="J3" s="47" t="s">
        <v>25</v>
      </c>
      <c r="K3" s="48" t="s">
        <v>279</v>
      </c>
      <c r="L3" s="48"/>
      <c r="M3" s="50"/>
      <c r="O3" s="7">
        <f>14*15</f>
        <v>210</v>
      </c>
      <c r="P3">
        <v>304</v>
      </c>
      <c r="Q3" t="s">
        <v>1</v>
      </c>
      <c r="R3" t="s">
        <v>2</v>
      </c>
      <c r="S3" s="7">
        <v>53</v>
      </c>
      <c r="T3" s="3" t="s">
        <v>282</v>
      </c>
      <c r="X3" t="s">
        <v>1</v>
      </c>
    </row>
    <row r="4" spans="1:27" x14ac:dyDescent="0.25">
      <c r="A4" s="43" t="s">
        <v>8</v>
      </c>
      <c r="B4" s="43">
        <v>17</v>
      </c>
      <c r="C4" s="44">
        <v>2</v>
      </c>
      <c r="D4" s="45">
        <v>9.8113207547169807</v>
      </c>
      <c r="E4" s="44" t="s">
        <v>33</v>
      </c>
      <c r="F4" s="293" t="s">
        <v>1722</v>
      </c>
      <c r="G4" s="44">
        <f t="shared" ref="G4:G17" si="0">INT(5.3*C4)</f>
        <v>10</v>
      </c>
      <c r="H4" s="44" t="b">
        <v>1</v>
      </c>
      <c r="I4" s="44">
        <f t="shared" ref="I4:I17" si="1">6*B4</f>
        <v>102</v>
      </c>
      <c r="J4" s="59" t="s">
        <v>310</v>
      </c>
      <c r="K4" s="44" t="s">
        <v>279</v>
      </c>
      <c r="L4" s="44"/>
      <c r="M4" s="46"/>
      <c r="O4" s="7">
        <f>0.2*P4+1.1</f>
        <v>4.9000000000000004</v>
      </c>
      <c r="P4">
        <v>19</v>
      </c>
      <c r="Q4" t="s">
        <v>3</v>
      </c>
      <c r="S4" s="7">
        <f>S3/S2</f>
        <v>5.8888888888888893</v>
      </c>
      <c r="T4" t="s">
        <v>296</v>
      </c>
      <c r="X4">
        <v>19</v>
      </c>
      <c r="Y4" t="s">
        <v>299</v>
      </c>
    </row>
    <row r="5" spans="1:27" x14ac:dyDescent="0.25">
      <c r="A5" s="43" t="s">
        <v>9</v>
      </c>
      <c r="B5" s="43">
        <v>7</v>
      </c>
      <c r="C5" s="44">
        <v>3</v>
      </c>
      <c r="D5" s="45">
        <v>4.875</v>
      </c>
      <c r="E5" s="44" t="s">
        <v>33</v>
      </c>
      <c r="F5" s="44"/>
      <c r="G5" s="44">
        <f t="shared" si="0"/>
        <v>15</v>
      </c>
      <c r="H5" s="44" t="b">
        <v>1</v>
      </c>
      <c r="I5" s="44">
        <f t="shared" si="1"/>
        <v>42</v>
      </c>
      <c r="J5" s="43" t="s">
        <v>23</v>
      </c>
      <c r="K5" s="44" t="s">
        <v>279</v>
      </c>
      <c r="L5" s="44"/>
      <c r="M5" s="46"/>
      <c r="T5" t="s">
        <v>297</v>
      </c>
      <c r="V5">
        <f>19*15</f>
        <v>285</v>
      </c>
      <c r="W5" t="s">
        <v>271</v>
      </c>
      <c r="X5">
        <v>285</v>
      </c>
      <c r="Y5" t="s">
        <v>300</v>
      </c>
    </row>
    <row r="6" spans="1:27" x14ac:dyDescent="0.25">
      <c r="A6" s="43" t="s">
        <v>10</v>
      </c>
      <c r="B6" s="43">
        <v>17</v>
      </c>
      <c r="C6" s="44">
        <v>4</v>
      </c>
      <c r="D6" s="45">
        <v>8.1428571428571423</v>
      </c>
      <c r="E6" s="44" t="s">
        <v>33</v>
      </c>
      <c r="F6" s="293" t="s">
        <v>1722</v>
      </c>
      <c r="G6" s="44">
        <f t="shared" si="0"/>
        <v>21</v>
      </c>
      <c r="H6" s="44" t="b">
        <v>1</v>
      </c>
      <c r="I6" s="44">
        <f t="shared" si="1"/>
        <v>102</v>
      </c>
      <c r="J6" s="43" t="s">
        <v>24</v>
      </c>
      <c r="K6" s="44" t="s">
        <v>279</v>
      </c>
      <c r="L6" s="44"/>
      <c r="M6" s="46"/>
      <c r="X6">
        <f>SUM(X4:X5)</f>
        <v>304</v>
      </c>
    </row>
    <row r="7" spans="1:27" x14ac:dyDescent="0.25">
      <c r="A7" s="39" t="s">
        <v>16</v>
      </c>
      <c r="B7" s="39">
        <v>25</v>
      </c>
      <c r="C7" s="40">
        <v>14</v>
      </c>
      <c r="D7" s="41">
        <v>20</v>
      </c>
      <c r="E7" s="40" t="s">
        <v>34</v>
      </c>
      <c r="F7" s="294" t="s">
        <v>1722</v>
      </c>
      <c r="G7" s="40">
        <f t="shared" si="0"/>
        <v>74</v>
      </c>
      <c r="H7" s="40" t="b">
        <v>1</v>
      </c>
      <c r="I7" s="40">
        <f t="shared" si="1"/>
        <v>150</v>
      </c>
      <c r="J7" s="39" t="s">
        <v>16</v>
      </c>
      <c r="K7" s="40" t="s">
        <v>279</v>
      </c>
      <c r="L7" s="40"/>
      <c r="M7" s="42"/>
    </row>
    <row r="8" spans="1:27" x14ac:dyDescent="0.25">
      <c r="A8" s="43" t="s">
        <v>13</v>
      </c>
      <c r="B8" s="43">
        <v>16</v>
      </c>
      <c r="C8" s="44">
        <v>13</v>
      </c>
      <c r="D8" s="45">
        <v>15.444444444444445</v>
      </c>
      <c r="E8" s="44" t="s">
        <v>33</v>
      </c>
      <c r="F8" s="293" t="s">
        <v>1722</v>
      </c>
      <c r="G8" s="44">
        <f t="shared" si="0"/>
        <v>68</v>
      </c>
      <c r="H8" s="44" t="b">
        <v>1</v>
      </c>
      <c r="I8" s="44">
        <f t="shared" si="1"/>
        <v>96</v>
      </c>
      <c r="J8" s="43" t="s">
        <v>13</v>
      </c>
      <c r="K8" s="44" t="s">
        <v>279</v>
      </c>
      <c r="L8" s="44"/>
      <c r="M8" s="46"/>
      <c r="Q8" t="s">
        <v>302</v>
      </c>
      <c r="R8" s="7">
        <f t="shared" ref="R8:AA8" si="2">0.2*R9+1.1</f>
        <v>16.100000000000001</v>
      </c>
      <c r="S8" s="7">
        <f t="shared" si="2"/>
        <v>20.100000000000001</v>
      </c>
      <c r="T8" s="7">
        <f t="shared" si="2"/>
        <v>9.1</v>
      </c>
      <c r="U8" s="7">
        <f t="shared" si="2"/>
        <v>20.100000000000001</v>
      </c>
      <c r="V8" s="7">
        <f t="shared" si="2"/>
        <v>11.1</v>
      </c>
      <c r="W8" s="7">
        <f t="shared" si="2"/>
        <v>19.100000000000001</v>
      </c>
      <c r="X8" s="7">
        <f t="shared" si="2"/>
        <v>6.1</v>
      </c>
      <c r="Y8" s="7">
        <f t="shared" si="2"/>
        <v>10.1</v>
      </c>
      <c r="Z8" s="7">
        <f t="shared" si="2"/>
        <v>4.0999999999999996</v>
      </c>
      <c r="AA8" s="7">
        <f t="shared" si="2"/>
        <v>107.1</v>
      </c>
    </row>
    <row r="9" spans="1:27" x14ac:dyDescent="0.25">
      <c r="A9" s="39" t="s">
        <v>17</v>
      </c>
      <c r="B9" s="39">
        <v>4</v>
      </c>
      <c r="C9" s="40">
        <v>4</v>
      </c>
      <c r="D9" s="41">
        <v>4</v>
      </c>
      <c r="E9" s="40" t="s">
        <v>34</v>
      </c>
      <c r="F9" s="40"/>
      <c r="G9" s="40">
        <f t="shared" si="0"/>
        <v>21</v>
      </c>
      <c r="H9" s="40" t="b">
        <v>1</v>
      </c>
      <c r="I9" s="40">
        <f t="shared" si="1"/>
        <v>24</v>
      </c>
      <c r="J9" s="39" t="s">
        <v>17</v>
      </c>
      <c r="K9" s="40" t="s">
        <v>279</v>
      </c>
      <c r="L9" s="40"/>
      <c r="M9" s="42"/>
      <c r="Q9" t="s">
        <v>301</v>
      </c>
      <c r="R9">
        <v>75</v>
      </c>
      <c r="S9">
        <v>95</v>
      </c>
      <c r="T9">
        <v>40</v>
      </c>
      <c r="U9">
        <v>95</v>
      </c>
      <c r="V9">
        <v>50</v>
      </c>
      <c r="W9">
        <v>90</v>
      </c>
      <c r="X9">
        <v>25</v>
      </c>
      <c r="Y9">
        <v>45</v>
      </c>
      <c r="Z9">
        <v>15</v>
      </c>
      <c r="AA9">
        <f>SUM(R9:Z9)</f>
        <v>530</v>
      </c>
    </row>
    <row r="10" spans="1:27" x14ac:dyDescent="0.25">
      <c r="A10" s="39" t="s">
        <v>7</v>
      </c>
      <c r="B10" s="39">
        <v>8</v>
      </c>
      <c r="C10" s="40">
        <v>6</v>
      </c>
      <c r="D10" s="41">
        <v>7</v>
      </c>
      <c r="E10" s="40" t="s">
        <v>34</v>
      </c>
      <c r="F10" s="40"/>
      <c r="G10" s="40">
        <f t="shared" si="0"/>
        <v>31</v>
      </c>
      <c r="H10" s="40" t="b">
        <v>1</v>
      </c>
      <c r="I10" s="40">
        <f t="shared" si="1"/>
        <v>48</v>
      </c>
      <c r="J10" s="39" t="s">
        <v>7</v>
      </c>
      <c r="K10" s="40" t="s">
        <v>279</v>
      </c>
      <c r="L10" s="40"/>
      <c r="M10" s="42"/>
      <c r="R10" t="s">
        <v>25</v>
      </c>
      <c r="S10" s="52" t="s">
        <v>22</v>
      </c>
      <c r="T10" s="51" t="s">
        <v>23</v>
      </c>
      <c r="U10" s="52" t="s">
        <v>24</v>
      </c>
      <c r="V10" s="52" t="s">
        <v>16</v>
      </c>
      <c r="W10" s="52" t="s">
        <v>13</v>
      </c>
      <c r="X10" s="51" t="s">
        <v>17</v>
      </c>
      <c r="Y10" s="51" t="s">
        <v>7</v>
      </c>
      <c r="Z10" s="51" t="s">
        <v>27</v>
      </c>
    </row>
    <row r="11" spans="1:27" x14ac:dyDescent="0.25">
      <c r="A11" s="39" t="s">
        <v>14</v>
      </c>
      <c r="B11" s="39">
        <v>2</v>
      </c>
      <c r="C11" s="40">
        <v>1</v>
      </c>
      <c r="D11" s="41">
        <v>1.84375</v>
      </c>
      <c r="E11" s="40" t="s">
        <v>34</v>
      </c>
      <c r="F11" s="40"/>
      <c r="G11" s="40">
        <f t="shared" si="0"/>
        <v>5</v>
      </c>
      <c r="H11" s="40" t="b">
        <v>1</v>
      </c>
      <c r="I11" s="40">
        <f t="shared" si="1"/>
        <v>12</v>
      </c>
      <c r="J11" s="39" t="s">
        <v>27</v>
      </c>
      <c r="K11" s="40" t="s">
        <v>279</v>
      </c>
      <c r="L11" s="40"/>
      <c r="M11" s="42"/>
    </row>
    <row r="12" spans="1:27" x14ac:dyDescent="0.25">
      <c r="A12" s="26" t="s">
        <v>12</v>
      </c>
      <c r="B12" s="26">
        <v>22</v>
      </c>
      <c r="C12" s="27">
        <v>2</v>
      </c>
      <c r="D12" s="28">
        <v>10.339622641509434</v>
      </c>
      <c r="E12" s="27" t="s">
        <v>34</v>
      </c>
      <c r="F12" s="27" t="s">
        <v>1722</v>
      </c>
      <c r="G12" s="27">
        <f t="shared" si="0"/>
        <v>10</v>
      </c>
      <c r="H12" s="27" t="b">
        <v>1</v>
      </c>
      <c r="I12" s="27">
        <f t="shared" si="1"/>
        <v>132</v>
      </c>
      <c r="J12" s="26" t="s">
        <v>28</v>
      </c>
      <c r="K12" s="27" t="s">
        <v>279</v>
      </c>
      <c r="L12" s="27"/>
      <c r="M12" s="37"/>
    </row>
    <row r="13" spans="1:27" x14ac:dyDescent="0.25">
      <c r="A13" s="26" t="s">
        <v>15</v>
      </c>
      <c r="B13" s="26">
        <v>218</v>
      </c>
      <c r="C13" s="27">
        <v>3</v>
      </c>
      <c r="D13" s="28">
        <v>35.020833333333336</v>
      </c>
      <c r="E13" s="27" t="s">
        <v>34</v>
      </c>
      <c r="F13" s="27" t="s">
        <v>1722</v>
      </c>
      <c r="G13" s="27">
        <f t="shared" si="0"/>
        <v>15</v>
      </c>
      <c r="H13" s="27" t="b">
        <v>1</v>
      </c>
      <c r="I13" s="27">
        <f t="shared" si="1"/>
        <v>1308</v>
      </c>
      <c r="J13" s="26" t="s">
        <v>15</v>
      </c>
      <c r="K13" s="27" t="s">
        <v>279</v>
      </c>
      <c r="L13" s="27"/>
      <c r="M13" s="37"/>
    </row>
    <row r="14" spans="1:27" x14ac:dyDescent="0.25">
      <c r="A14" s="26" t="s">
        <v>20</v>
      </c>
      <c r="B14" s="26">
        <v>9</v>
      </c>
      <c r="C14" s="27">
        <v>9</v>
      </c>
      <c r="D14" s="28">
        <v>9</v>
      </c>
      <c r="E14" s="27" t="s">
        <v>34</v>
      </c>
      <c r="F14" s="27"/>
      <c r="G14" s="27">
        <f t="shared" si="0"/>
        <v>47</v>
      </c>
      <c r="H14" s="27" t="b">
        <v>1</v>
      </c>
      <c r="I14" s="27">
        <f t="shared" si="1"/>
        <v>54</v>
      </c>
      <c r="J14" s="26" t="s">
        <v>29</v>
      </c>
      <c r="K14" s="27" t="s">
        <v>279</v>
      </c>
      <c r="L14" s="27"/>
      <c r="M14" s="37"/>
    </row>
    <row r="15" spans="1:27" x14ac:dyDescent="0.25">
      <c r="A15" s="26" t="s">
        <v>21</v>
      </c>
      <c r="B15" s="26">
        <v>10</v>
      </c>
      <c r="C15" s="27">
        <v>8</v>
      </c>
      <c r="D15" s="28">
        <v>8.6666666666666661</v>
      </c>
      <c r="E15" s="27" t="s">
        <v>34</v>
      </c>
      <c r="F15" s="27"/>
      <c r="G15" s="27">
        <f t="shared" si="0"/>
        <v>42</v>
      </c>
      <c r="H15" s="27" t="b">
        <v>1</v>
      </c>
      <c r="I15" s="27">
        <f t="shared" si="1"/>
        <v>60</v>
      </c>
      <c r="J15" s="26" t="s">
        <v>30</v>
      </c>
      <c r="K15" s="27" t="s">
        <v>279</v>
      </c>
      <c r="L15" s="27"/>
      <c r="M15" s="37"/>
    </row>
    <row r="16" spans="1:27" x14ac:dyDescent="0.25">
      <c r="A16" s="26" t="s">
        <v>18</v>
      </c>
      <c r="B16" s="26">
        <v>1</v>
      </c>
      <c r="C16" s="27">
        <v>1</v>
      </c>
      <c r="D16" s="28">
        <v>1</v>
      </c>
      <c r="E16" s="27" t="s">
        <v>34</v>
      </c>
      <c r="F16" s="27"/>
      <c r="G16" s="27">
        <f t="shared" si="0"/>
        <v>5</v>
      </c>
      <c r="H16" s="27" t="b">
        <v>1</v>
      </c>
      <c r="I16" s="27">
        <f t="shared" si="1"/>
        <v>6</v>
      </c>
      <c r="J16" s="26" t="s">
        <v>18</v>
      </c>
      <c r="K16" s="27" t="s">
        <v>279</v>
      </c>
      <c r="L16" s="27"/>
      <c r="M16" s="37"/>
    </row>
    <row r="17" spans="1:13" ht="15.75" thickBot="1" x14ac:dyDescent="0.3">
      <c r="A17" s="29" t="s">
        <v>19</v>
      </c>
      <c r="B17" s="29">
        <v>26</v>
      </c>
      <c r="C17" s="30">
        <v>0</v>
      </c>
      <c r="D17" s="31">
        <v>15.773584905660377</v>
      </c>
      <c r="E17" s="30" t="s">
        <v>34</v>
      </c>
      <c r="F17" s="30" t="s">
        <v>1722</v>
      </c>
      <c r="G17" s="30">
        <f t="shared" si="0"/>
        <v>0</v>
      </c>
      <c r="H17" s="30" t="b">
        <v>1</v>
      </c>
      <c r="I17" s="30">
        <f t="shared" si="1"/>
        <v>156</v>
      </c>
      <c r="J17" s="29" t="s">
        <v>19</v>
      </c>
      <c r="K17" s="30" t="s">
        <v>279</v>
      </c>
      <c r="L17" s="30"/>
      <c r="M17" s="38"/>
    </row>
    <row r="20" spans="1:13" x14ac:dyDescent="0.25">
      <c r="A20" t="s">
        <v>65</v>
      </c>
      <c r="B20" t="s">
        <v>66</v>
      </c>
    </row>
    <row r="21" spans="1:13" x14ac:dyDescent="0.25">
      <c r="A21" t="s">
        <v>67</v>
      </c>
      <c r="B21" t="s">
        <v>68</v>
      </c>
    </row>
    <row r="22" spans="1:13" x14ac:dyDescent="0.25">
      <c r="A22" t="s">
        <v>69</v>
      </c>
      <c r="B22" t="s">
        <v>70</v>
      </c>
    </row>
    <row r="23" spans="1:13" x14ac:dyDescent="0.25">
      <c r="A23" t="s">
        <v>71</v>
      </c>
      <c r="B23" t="s">
        <v>72</v>
      </c>
    </row>
    <row r="26" spans="1:13" x14ac:dyDescent="0.25">
      <c r="A26" t="s">
        <v>257</v>
      </c>
    </row>
    <row r="27" spans="1:13" x14ac:dyDescent="0.25">
      <c r="A27" t="s">
        <v>73</v>
      </c>
      <c r="B27" t="s">
        <v>74</v>
      </c>
    </row>
    <row r="28" spans="1:13" x14ac:dyDescent="0.25">
      <c r="A28" t="s">
        <v>75</v>
      </c>
      <c r="B28" t="s">
        <v>76</v>
      </c>
    </row>
    <row r="29" spans="1:13" x14ac:dyDescent="0.25">
      <c r="A29" t="s">
        <v>65</v>
      </c>
      <c r="B29" t="s">
        <v>77</v>
      </c>
    </row>
    <row r="30" spans="1:13" x14ac:dyDescent="0.25">
      <c r="A30" t="s">
        <v>78</v>
      </c>
      <c r="B30" t="s">
        <v>79</v>
      </c>
    </row>
    <row r="34" spans="1:2" x14ac:dyDescent="0.25">
      <c r="A34" t="s">
        <v>280</v>
      </c>
    </row>
    <row r="35" spans="1:2" x14ac:dyDescent="0.25">
      <c r="A35" s="22" t="s">
        <v>283</v>
      </c>
      <c r="B35" s="22" t="s">
        <v>15</v>
      </c>
    </row>
    <row r="36" spans="1:2" x14ac:dyDescent="0.25">
      <c r="A36" s="52" t="s">
        <v>284</v>
      </c>
      <c r="B36" t="s">
        <v>285</v>
      </c>
    </row>
    <row r="37" spans="1:2" x14ac:dyDescent="0.25">
      <c r="A37" s="52" t="s">
        <v>286</v>
      </c>
      <c r="B37" t="s">
        <v>287</v>
      </c>
    </row>
    <row r="38" spans="1:2" x14ac:dyDescent="0.25">
      <c r="A38" s="53" t="s">
        <v>288</v>
      </c>
      <c r="B38" t="s">
        <v>289</v>
      </c>
    </row>
    <row r="39" spans="1:2" x14ac:dyDescent="0.25">
      <c r="A39" s="54" t="s">
        <v>290</v>
      </c>
      <c r="B39" t="s">
        <v>291</v>
      </c>
    </row>
    <row r="40" spans="1:2" x14ac:dyDescent="0.25">
      <c r="A40" t="s">
        <v>292</v>
      </c>
      <c r="B40" t="s">
        <v>293</v>
      </c>
    </row>
    <row r="41" spans="1:2" x14ac:dyDescent="0.25">
      <c r="A41" t="s">
        <v>294</v>
      </c>
      <c r="B41" t="s">
        <v>295</v>
      </c>
    </row>
  </sheetData>
  <mergeCells count="2">
    <mergeCell ref="E1:I1"/>
    <mergeCell ref="J1:M1"/>
  </mergeCell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499"/>
  <sheetViews>
    <sheetView workbookViewId="0">
      <selection activeCell="M25" sqref="M25"/>
    </sheetView>
  </sheetViews>
  <sheetFormatPr defaultRowHeight="15" x14ac:dyDescent="0.25"/>
  <cols>
    <col min="1" max="1" width="18.140625" bestFit="1" customWidth="1"/>
    <col min="2" max="2" width="7" bestFit="1" customWidth="1"/>
    <col min="3" max="3" width="19.140625" bestFit="1" customWidth="1"/>
    <col min="4" max="4" width="7" bestFit="1" customWidth="1"/>
    <col min="5" max="5" width="10.140625" bestFit="1" customWidth="1"/>
    <col min="6" max="6" width="7" bestFit="1" customWidth="1"/>
    <col min="7" max="7" width="10.140625" bestFit="1" customWidth="1"/>
    <col min="8" max="8" width="7" bestFit="1" customWidth="1"/>
    <col min="9" max="9" width="15" bestFit="1" customWidth="1"/>
    <col min="10" max="10" width="7" bestFit="1" customWidth="1"/>
    <col min="11" max="11" width="10.140625" bestFit="1" customWidth="1"/>
    <col min="12" max="12" width="7" bestFit="1" customWidth="1"/>
    <col min="13" max="13" width="16.28515625" bestFit="1" customWidth="1"/>
    <col min="14" max="14" width="13.7109375" bestFit="1" customWidth="1"/>
    <col min="15" max="15" width="23" bestFit="1" customWidth="1"/>
    <col min="16" max="16" width="7" bestFit="1" customWidth="1"/>
    <col min="17" max="17" width="34.85546875" bestFit="1" customWidth="1"/>
    <col min="18" max="18" width="10" bestFit="1" customWidth="1"/>
    <col min="19" max="19" width="19" style="6" bestFit="1" customWidth="1"/>
    <col min="20" max="20" width="7" bestFit="1" customWidth="1"/>
    <col min="21" max="21" width="12.85546875" bestFit="1" customWidth="1"/>
    <col min="22" max="22" width="7" bestFit="1" customWidth="1"/>
    <col min="23" max="23" width="20" bestFit="1" customWidth="1"/>
    <col min="24" max="24" width="7" bestFit="1" customWidth="1"/>
    <col min="25" max="25" width="22.5703125" bestFit="1" customWidth="1"/>
    <col min="26" max="26" width="7" bestFit="1" customWidth="1"/>
    <col min="27" max="27" width="26" bestFit="1" customWidth="1"/>
    <col min="28" max="28" width="7" bestFit="1" customWidth="1"/>
    <col min="29" max="29" width="40.5703125" customWidth="1"/>
    <col min="30" max="30" width="7" bestFit="1" customWidth="1"/>
    <col min="31" max="31" width="18.140625" bestFit="1" customWidth="1"/>
    <col min="32" max="32" width="7" bestFit="1" customWidth="1"/>
    <col min="33" max="33" width="23.85546875" customWidth="1"/>
    <col min="34" max="34" width="7" bestFit="1" customWidth="1"/>
    <col min="35" max="35" width="23.140625" customWidth="1"/>
    <col min="36" max="36" width="7" bestFit="1" customWidth="1"/>
    <col min="37" max="37" width="19.28515625" bestFit="1" customWidth="1"/>
    <col min="38" max="38" width="7" bestFit="1" customWidth="1"/>
    <col min="39" max="39" width="15.42578125" bestFit="1" customWidth="1"/>
    <col min="40" max="40" width="7" bestFit="1" customWidth="1"/>
    <col min="41" max="41" width="17.42578125" bestFit="1" customWidth="1"/>
    <col min="42" max="42" width="7" bestFit="1" customWidth="1"/>
  </cols>
  <sheetData>
    <row r="1" spans="1:42" x14ac:dyDescent="0.25">
      <c r="A1" t="s">
        <v>254</v>
      </c>
      <c r="B1">
        <f>MAX(B5:B100)</f>
        <v>17</v>
      </c>
      <c r="C1" t="s">
        <v>254</v>
      </c>
      <c r="D1">
        <f>MAX(D5:D100)</f>
        <v>7</v>
      </c>
      <c r="E1" t="s">
        <v>254</v>
      </c>
      <c r="F1">
        <f>MAX(F5:F100)</f>
        <v>1</v>
      </c>
      <c r="G1" t="s">
        <v>254</v>
      </c>
      <c r="H1">
        <f>MAX(H5:H100)</f>
        <v>4</v>
      </c>
      <c r="I1" t="s">
        <v>254</v>
      </c>
      <c r="J1">
        <f>MAX(J5:J100)</f>
        <v>9</v>
      </c>
      <c r="K1" t="s">
        <v>254</v>
      </c>
      <c r="L1">
        <f>MAX(L5:L100)</f>
        <v>8</v>
      </c>
      <c r="M1" t="s">
        <v>254</v>
      </c>
      <c r="N1">
        <f>MAX(N5:N100)</f>
        <v>10</v>
      </c>
      <c r="O1" t="s">
        <v>254</v>
      </c>
      <c r="P1">
        <f>MAX(P5:P100)</f>
        <v>25</v>
      </c>
      <c r="Q1" t="s">
        <v>254</v>
      </c>
      <c r="R1">
        <f>MAX(R5:R100)</f>
        <v>39</v>
      </c>
      <c r="S1" t="s">
        <v>254</v>
      </c>
      <c r="T1">
        <f>MAX(T5:T100)</f>
        <v>16</v>
      </c>
      <c r="U1" t="s">
        <v>254</v>
      </c>
      <c r="V1">
        <f>MAX(V5:V100)</f>
        <v>2</v>
      </c>
      <c r="W1" t="s">
        <v>254</v>
      </c>
      <c r="X1">
        <f>MAX(X5:X100)</f>
        <v>17</v>
      </c>
      <c r="Y1" t="s">
        <v>254</v>
      </c>
      <c r="Z1">
        <f>MAX(Z5:Z100)</f>
        <v>22</v>
      </c>
      <c r="AA1" t="s">
        <v>254</v>
      </c>
      <c r="AB1">
        <f>MAX(AB5:AB100)</f>
        <v>26</v>
      </c>
      <c r="AC1" t="s">
        <v>254</v>
      </c>
      <c r="AD1">
        <f>MAX(AD5:AD100)</f>
        <v>218</v>
      </c>
      <c r="AE1" t="s">
        <v>254</v>
      </c>
      <c r="AF1">
        <f>MAX(AF5:AF100)</f>
        <v>16</v>
      </c>
      <c r="AG1" t="s">
        <v>254</v>
      </c>
      <c r="AH1">
        <f>MAX(AH5:AH100)</f>
        <v>28</v>
      </c>
      <c r="AI1" t="s">
        <v>254</v>
      </c>
      <c r="AJ1">
        <f>MAX(AJ5:AJ100)</f>
        <v>57</v>
      </c>
      <c r="AK1" t="s">
        <v>254</v>
      </c>
      <c r="AL1">
        <f>MAX(AL5:AL100)</f>
        <v>8</v>
      </c>
      <c r="AM1" t="s">
        <v>254</v>
      </c>
      <c r="AN1">
        <f>MAX(AN5:AN100)</f>
        <v>14</v>
      </c>
      <c r="AO1" t="s">
        <v>254</v>
      </c>
      <c r="AP1">
        <f>MAX(AP5:AP100)</f>
        <v>14</v>
      </c>
    </row>
    <row r="2" spans="1:42" ht="15.75" x14ac:dyDescent="0.25">
      <c r="A2" t="s">
        <v>255</v>
      </c>
      <c r="B2" s="2">
        <f>MIN(B5:B100)</f>
        <v>4</v>
      </c>
      <c r="C2" t="s">
        <v>255</v>
      </c>
      <c r="D2" s="2">
        <f>MIN(D5:D100)</f>
        <v>3</v>
      </c>
      <c r="E2" t="s">
        <v>255</v>
      </c>
      <c r="F2" s="2">
        <f>MIN(F5:F100)</f>
        <v>1</v>
      </c>
      <c r="G2" t="s">
        <v>255</v>
      </c>
      <c r="H2" s="2">
        <f>MIN(H5:H100)</f>
        <v>4</v>
      </c>
      <c r="I2" t="s">
        <v>255</v>
      </c>
      <c r="J2" s="2">
        <f>MIN(J5:J100)</f>
        <v>9</v>
      </c>
      <c r="K2" t="s">
        <v>255</v>
      </c>
      <c r="L2" s="2">
        <f>MIN(L5:L100)</f>
        <v>6</v>
      </c>
      <c r="M2" t="s">
        <v>255</v>
      </c>
      <c r="N2" s="2">
        <f>MIN(N5:N100)</f>
        <v>8</v>
      </c>
      <c r="O2" t="s">
        <v>255</v>
      </c>
      <c r="P2" s="2">
        <f>MIN(P5:P100)</f>
        <v>14</v>
      </c>
      <c r="Q2" t="s">
        <v>255</v>
      </c>
      <c r="R2" s="2">
        <f>MIN(R5:R100)</f>
        <v>18</v>
      </c>
      <c r="S2" t="s">
        <v>255</v>
      </c>
      <c r="T2" s="2">
        <f>MIN(T5:T100)</f>
        <v>13</v>
      </c>
      <c r="U2" t="s">
        <v>255</v>
      </c>
      <c r="V2" s="2">
        <f>MIN(V5:V100)</f>
        <v>1</v>
      </c>
      <c r="W2" t="s">
        <v>255</v>
      </c>
      <c r="X2" s="2">
        <f>MIN(X5:X100)</f>
        <v>2</v>
      </c>
      <c r="Y2" t="s">
        <v>255</v>
      </c>
      <c r="Z2" s="2">
        <f>MIN(Z5:Z100)</f>
        <v>2</v>
      </c>
      <c r="AA2" t="s">
        <v>255</v>
      </c>
      <c r="AB2" s="2">
        <f>MIN(AB5:AB100)</f>
        <v>0</v>
      </c>
      <c r="AC2" t="s">
        <v>255</v>
      </c>
      <c r="AD2" s="2">
        <f>MIN(AD5:AD100)</f>
        <v>3</v>
      </c>
      <c r="AE2" t="s">
        <v>255</v>
      </c>
      <c r="AF2" s="2">
        <f>MIN(AF5:AF100)</f>
        <v>2</v>
      </c>
      <c r="AG2" t="s">
        <v>255</v>
      </c>
      <c r="AH2" s="2">
        <f>MIN(AH5:AH100)</f>
        <v>4</v>
      </c>
      <c r="AI2" t="s">
        <v>255</v>
      </c>
      <c r="AJ2" s="2">
        <f>MIN(AJ5:AJ100)</f>
        <v>4</v>
      </c>
      <c r="AK2" t="s">
        <v>255</v>
      </c>
      <c r="AL2" s="2">
        <f>MIN(AL5:AL100)</f>
        <v>0</v>
      </c>
      <c r="AM2" t="s">
        <v>255</v>
      </c>
      <c r="AN2" s="2">
        <f>MIN(AN5:AN100)</f>
        <v>0</v>
      </c>
      <c r="AO2" t="s">
        <v>255</v>
      </c>
      <c r="AP2" s="2">
        <f>MIN(AP5:AP100)</f>
        <v>4</v>
      </c>
    </row>
    <row r="3" spans="1:42" s="7" customFormat="1" ht="15.75" x14ac:dyDescent="0.25">
      <c r="A3" s="7" t="s">
        <v>256</v>
      </c>
      <c r="B3" s="117">
        <f>AVERAGE(B5:B100)</f>
        <v>8.1428571428571423</v>
      </c>
      <c r="C3" s="7" t="s">
        <v>256</v>
      </c>
      <c r="D3" s="117">
        <f>AVERAGE(D5:D100)</f>
        <v>4.875</v>
      </c>
      <c r="E3" s="7" t="s">
        <v>256</v>
      </c>
      <c r="F3" s="117">
        <f>AVERAGE(F5:F100)</f>
        <v>1</v>
      </c>
      <c r="G3" s="7" t="s">
        <v>256</v>
      </c>
      <c r="H3" s="117">
        <f>AVERAGE(H5:H100)</f>
        <v>4</v>
      </c>
      <c r="I3" s="7" t="s">
        <v>256</v>
      </c>
      <c r="J3" s="117">
        <f>AVERAGE(J5:J100)</f>
        <v>9</v>
      </c>
      <c r="K3" s="7" t="s">
        <v>256</v>
      </c>
      <c r="L3" s="117">
        <f>AVERAGE(L5:L100)</f>
        <v>7</v>
      </c>
      <c r="M3" s="7" t="s">
        <v>256</v>
      </c>
      <c r="N3" s="117">
        <f>AVERAGE(N5:N100)</f>
        <v>8.6666666666666661</v>
      </c>
      <c r="O3" s="7" t="s">
        <v>256</v>
      </c>
      <c r="P3" s="117">
        <f>AVERAGE(P5:P100)</f>
        <v>20</v>
      </c>
      <c r="Q3" s="7" t="s">
        <v>256</v>
      </c>
      <c r="R3" s="117">
        <f>AVERAGE(R5:R100)</f>
        <v>25.333333333333332</v>
      </c>
      <c r="S3" s="7" t="s">
        <v>256</v>
      </c>
      <c r="T3" s="117">
        <f>AVERAGE(T5:T100)</f>
        <v>15.444444444444445</v>
      </c>
      <c r="U3" s="7" t="s">
        <v>256</v>
      </c>
      <c r="V3" s="117">
        <f>AVERAGE(V5:V100)</f>
        <v>1.84375</v>
      </c>
      <c r="W3" s="7" t="s">
        <v>256</v>
      </c>
      <c r="X3" s="117">
        <f>AVERAGE(X5:X100)</f>
        <v>9.8113207547169807</v>
      </c>
      <c r="Y3" s="7" t="s">
        <v>256</v>
      </c>
      <c r="Z3" s="117">
        <f>AVERAGE(Z5:Z100)</f>
        <v>10.339622641509434</v>
      </c>
      <c r="AA3" s="7" t="s">
        <v>256</v>
      </c>
      <c r="AB3" s="117">
        <f>AVERAGE(AB5:AB100)</f>
        <v>15.773584905660377</v>
      </c>
      <c r="AC3" s="7" t="s">
        <v>256</v>
      </c>
      <c r="AD3" s="117">
        <f>AVERAGE(AD5:AD100)</f>
        <v>35.020833333333336</v>
      </c>
      <c r="AE3" s="7" t="s">
        <v>256</v>
      </c>
      <c r="AF3" s="117">
        <f>AVERAGE(AF5:AF100)</f>
        <v>8.1458333333333339</v>
      </c>
      <c r="AG3" s="7" t="s">
        <v>256</v>
      </c>
      <c r="AH3" s="117">
        <f>AVERAGE(AH5:AH100)</f>
        <v>13.708333333333334</v>
      </c>
      <c r="AI3" s="7" t="s">
        <v>256</v>
      </c>
      <c r="AJ3" s="117">
        <f>AVERAGE(AJ5:AJ100)</f>
        <v>14.166666666666666</v>
      </c>
      <c r="AK3" s="7" t="s">
        <v>256</v>
      </c>
      <c r="AL3" s="117">
        <f>AVERAGE(AL5:AL100)</f>
        <v>0.75</v>
      </c>
      <c r="AM3" s="7" t="s">
        <v>256</v>
      </c>
      <c r="AN3" s="117">
        <f>AVERAGE(AN5:AN100)</f>
        <v>1.5208333333333333</v>
      </c>
      <c r="AO3" s="7" t="s">
        <v>256</v>
      </c>
      <c r="AP3" s="117">
        <f>AVERAGE(AP5:AP100)</f>
        <v>4.9375</v>
      </c>
    </row>
    <row r="4" spans="1:42" s="8" customFormat="1" ht="16.5" thickBot="1" x14ac:dyDescent="0.3">
      <c r="A4" s="5" t="s">
        <v>10</v>
      </c>
      <c r="B4" s="20" t="s">
        <v>81</v>
      </c>
      <c r="C4" s="5" t="s">
        <v>9</v>
      </c>
      <c r="D4" s="20" t="s">
        <v>81</v>
      </c>
      <c r="E4" s="5" t="s">
        <v>18</v>
      </c>
      <c r="F4" s="20" t="s">
        <v>81</v>
      </c>
      <c r="G4" s="5" t="s">
        <v>17</v>
      </c>
      <c r="H4" s="20" t="s">
        <v>81</v>
      </c>
      <c r="I4" s="5" t="s">
        <v>20</v>
      </c>
      <c r="J4" s="20" t="s">
        <v>81</v>
      </c>
      <c r="K4" s="5" t="s">
        <v>7</v>
      </c>
      <c r="L4" s="20" t="s">
        <v>81</v>
      </c>
      <c r="M4" s="5" t="s">
        <v>21</v>
      </c>
      <c r="N4" s="20" t="s">
        <v>81</v>
      </c>
      <c r="O4" s="5" t="s">
        <v>16</v>
      </c>
      <c r="P4" s="20" t="s">
        <v>81</v>
      </c>
      <c r="Q4" s="5" t="s">
        <v>11</v>
      </c>
      <c r="R4" s="20" t="s">
        <v>81</v>
      </c>
      <c r="S4" s="5" t="s">
        <v>13</v>
      </c>
      <c r="T4" s="20" t="s">
        <v>81</v>
      </c>
      <c r="U4" s="5" t="s">
        <v>27</v>
      </c>
      <c r="V4" s="20" t="s">
        <v>81</v>
      </c>
      <c r="W4" s="5" t="s">
        <v>8</v>
      </c>
      <c r="X4" s="20" t="s">
        <v>81</v>
      </c>
      <c r="Y4" s="5" t="s">
        <v>12</v>
      </c>
      <c r="Z4" s="20" t="s">
        <v>81</v>
      </c>
      <c r="AA4" s="5" t="s">
        <v>19</v>
      </c>
      <c r="AB4" s="20" t="s">
        <v>81</v>
      </c>
      <c r="AC4" s="5" t="s">
        <v>15</v>
      </c>
      <c r="AD4" s="20" t="s">
        <v>81</v>
      </c>
      <c r="AE4" s="5" t="s">
        <v>1320</v>
      </c>
      <c r="AF4" s="20" t="s">
        <v>81</v>
      </c>
      <c r="AG4" s="5" t="s">
        <v>1319</v>
      </c>
      <c r="AH4" s="20" t="s">
        <v>81</v>
      </c>
      <c r="AI4" s="5" t="s">
        <v>327</v>
      </c>
      <c r="AJ4" s="20" t="s">
        <v>81</v>
      </c>
      <c r="AK4" s="5" t="s">
        <v>328</v>
      </c>
      <c r="AL4" s="20" t="s">
        <v>81</v>
      </c>
      <c r="AM4" s="5" t="s">
        <v>329</v>
      </c>
      <c r="AN4" s="20" t="s">
        <v>81</v>
      </c>
      <c r="AO4" s="5" t="s">
        <v>330</v>
      </c>
      <c r="AP4" s="20" t="s">
        <v>81</v>
      </c>
    </row>
    <row r="5" spans="1:42" ht="15.75" thickTop="1" x14ac:dyDescent="0.25">
      <c r="A5" s="3" t="s">
        <v>35</v>
      </c>
      <c r="B5" s="3">
        <f t="shared" ref="B5:B18" si="0">LEN(A5)</f>
        <v>4</v>
      </c>
      <c r="C5" s="3" t="s">
        <v>36</v>
      </c>
      <c r="D5" s="3">
        <f t="shared" ref="D5:D12" si="1">LEN(C5)</f>
        <v>7</v>
      </c>
      <c r="E5" s="8">
        <v>3</v>
      </c>
      <c r="F5" s="3">
        <f>LEN(E5)</f>
        <v>1</v>
      </c>
      <c r="G5" s="8" t="s">
        <v>37</v>
      </c>
      <c r="H5" s="3">
        <f>LEN(G5)</f>
        <v>4</v>
      </c>
      <c r="I5" s="8" t="s">
        <v>38</v>
      </c>
      <c r="J5" s="3">
        <f>LEN(I5)</f>
        <v>9</v>
      </c>
      <c r="K5" s="8" t="s">
        <v>39</v>
      </c>
      <c r="L5" s="3">
        <f>LEN(K5)</f>
        <v>6</v>
      </c>
      <c r="M5" s="8" t="s">
        <v>40</v>
      </c>
      <c r="N5" s="3">
        <f>LEN(M5)</f>
        <v>8</v>
      </c>
      <c r="O5" s="3" t="s">
        <v>82</v>
      </c>
      <c r="P5" s="3">
        <f>LEN(O5)</f>
        <v>14</v>
      </c>
      <c r="Q5" s="19" t="s">
        <v>83</v>
      </c>
      <c r="R5" s="3">
        <f t="shared" ref="R5:R13" si="2">LEN(Q5)</f>
        <v>20</v>
      </c>
      <c r="S5" s="21">
        <v>43483.553460648145</v>
      </c>
      <c r="T5" s="3">
        <f t="shared" ref="T5:T13" si="3">LEN(S5)</f>
        <v>16</v>
      </c>
      <c r="U5" s="8">
        <v>6</v>
      </c>
      <c r="V5" s="3">
        <f t="shared" ref="V5:V36" si="4">LEN(U5)</f>
        <v>1</v>
      </c>
      <c r="W5" s="3" t="s">
        <v>84</v>
      </c>
      <c r="X5" s="3">
        <f t="shared" ref="X5:X36" si="5">LEN(W5)</f>
        <v>5</v>
      </c>
      <c r="Y5" s="3" t="s">
        <v>84</v>
      </c>
      <c r="Z5" s="3">
        <f t="shared" ref="Z5:Z36" si="6">LEN(Y5)</f>
        <v>5</v>
      </c>
      <c r="AA5" s="3" t="s">
        <v>85</v>
      </c>
      <c r="AB5" s="3">
        <f t="shared" ref="AB5:AB36" si="7">LEN(AA5)</f>
        <v>18</v>
      </c>
      <c r="AC5" t="s">
        <v>86</v>
      </c>
      <c r="AD5" s="3">
        <f t="shared" ref="AD5:AD52" si="8">LEN(AC5)</f>
        <v>23</v>
      </c>
      <c r="AE5" t="s">
        <v>331</v>
      </c>
      <c r="AF5" s="3">
        <f t="shared" ref="AF5:AF52" si="9">LEN(AE5)</f>
        <v>4</v>
      </c>
      <c r="AG5" t="s">
        <v>331</v>
      </c>
      <c r="AH5" s="3">
        <f t="shared" ref="AH5:AH52" si="10">LEN(AG5)</f>
        <v>4</v>
      </c>
      <c r="AI5" t="s">
        <v>331</v>
      </c>
      <c r="AJ5" s="3">
        <f t="shared" ref="AJ5:AJ52" si="11">LEN(AI5)</f>
        <v>4</v>
      </c>
      <c r="AK5" t="s">
        <v>54</v>
      </c>
      <c r="AL5" s="3">
        <f t="shared" ref="AL5:AL52" si="12">LEN(AK5)</f>
        <v>7</v>
      </c>
      <c r="AM5" t="s">
        <v>332</v>
      </c>
      <c r="AN5" s="3">
        <f t="shared" ref="AN5:AN52" si="13">LEN(AM5)</f>
        <v>4</v>
      </c>
      <c r="AO5" t="s">
        <v>332</v>
      </c>
      <c r="AP5" s="3">
        <f t="shared" ref="AP5:AP52" si="14">LEN(AO5)</f>
        <v>4</v>
      </c>
    </row>
    <row r="6" spans="1:42" x14ac:dyDescent="0.25">
      <c r="A6" s="3" t="s">
        <v>41</v>
      </c>
      <c r="B6" s="3">
        <f t="shared" si="0"/>
        <v>4</v>
      </c>
      <c r="C6" s="8" t="s">
        <v>42</v>
      </c>
      <c r="D6" s="3">
        <f t="shared" si="1"/>
        <v>3</v>
      </c>
      <c r="E6" s="8">
        <v>5</v>
      </c>
      <c r="F6" s="3">
        <f>LEN(E6)</f>
        <v>1</v>
      </c>
      <c r="G6" s="8" t="s">
        <v>43</v>
      </c>
      <c r="H6" s="3">
        <f>LEN(G6)</f>
        <v>4</v>
      </c>
      <c r="I6" s="3"/>
      <c r="J6" s="3"/>
      <c r="K6" s="18" t="s">
        <v>44</v>
      </c>
      <c r="L6" s="3">
        <f>LEN(K6)</f>
        <v>8</v>
      </c>
      <c r="M6" s="18" t="s">
        <v>45</v>
      </c>
      <c r="N6" s="3">
        <f>LEN(M6)</f>
        <v>8</v>
      </c>
      <c r="O6" s="3" t="s">
        <v>87</v>
      </c>
      <c r="P6" s="3">
        <f>LEN(O6)</f>
        <v>25</v>
      </c>
      <c r="Q6" s="19" t="s">
        <v>88</v>
      </c>
      <c r="R6" s="3">
        <f t="shared" si="2"/>
        <v>32</v>
      </c>
      <c r="S6" s="21">
        <v>43483.553946759261</v>
      </c>
      <c r="T6" s="3">
        <f t="shared" si="3"/>
        <v>16</v>
      </c>
      <c r="U6" s="8">
        <v>2</v>
      </c>
      <c r="V6" s="3">
        <f t="shared" si="4"/>
        <v>1</v>
      </c>
      <c r="W6" s="3" t="s">
        <v>89</v>
      </c>
      <c r="X6" s="3">
        <f t="shared" si="5"/>
        <v>2</v>
      </c>
      <c r="Y6" s="3" t="s">
        <v>89</v>
      </c>
      <c r="Z6" s="3">
        <f t="shared" si="6"/>
        <v>2</v>
      </c>
      <c r="AA6" s="3" t="s">
        <v>90</v>
      </c>
      <c r="AB6" s="3">
        <f t="shared" si="7"/>
        <v>15</v>
      </c>
      <c r="AC6" t="s">
        <v>91</v>
      </c>
      <c r="AD6" s="3">
        <f t="shared" si="8"/>
        <v>28</v>
      </c>
      <c r="AE6" t="s">
        <v>333</v>
      </c>
      <c r="AF6" s="3">
        <f t="shared" si="9"/>
        <v>3</v>
      </c>
      <c r="AG6" t="s">
        <v>334</v>
      </c>
      <c r="AH6" s="3">
        <f t="shared" si="10"/>
        <v>24</v>
      </c>
      <c r="AI6" t="s">
        <v>335</v>
      </c>
      <c r="AJ6" s="3">
        <f t="shared" si="11"/>
        <v>14</v>
      </c>
      <c r="AK6" t="s">
        <v>248</v>
      </c>
      <c r="AL6" s="3">
        <f t="shared" si="12"/>
        <v>3</v>
      </c>
      <c r="AM6" t="s">
        <v>252</v>
      </c>
      <c r="AN6" s="3">
        <f t="shared" si="13"/>
        <v>3</v>
      </c>
      <c r="AO6" t="s">
        <v>335</v>
      </c>
      <c r="AP6" s="3">
        <f t="shared" si="14"/>
        <v>14</v>
      </c>
    </row>
    <row r="7" spans="1:42" x14ac:dyDescent="0.25">
      <c r="A7" s="3" t="s">
        <v>46</v>
      </c>
      <c r="B7" s="3">
        <f t="shared" si="0"/>
        <v>4</v>
      </c>
      <c r="C7" s="8" t="s">
        <v>47</v>
      </c>
      <c r="D7" s="3">
        <f t="shared" si="1"/>
        <v>4</v>
      </c>
      <c r="E7" s="3"/>
      <c r="F7" s="3"/>
      <c r="G7" s="8" t="s">
        <v>48</v>
      </c>
      <c r="H7" s="3">
        <f>LEN(G7)</f>
        <v>4</v>
      </c>
      <c r="I7" s="3"/>
      <c r="J7" s="3"/>
      <c r="K7" s="3"/>
      <c r="L7" s="3"/>
      <c r="M7" s="18" t="s">
        <v>49</v>
      </c>
      <c r="N7" s="3">
        <f>LEN(M7)</f>
        <v>10</v>
      </c>
      <c r="O7" s="3" t="s">
        <v>92</v>
      </c>
      <c r="P7" s="3">
        <f>LEN(O7)</f>
        <v>21</v>
      </c>
      <c r="Q7" s="19" t="s">
        <v>93</v>
      </c>
      <c r="R7" s="3">
        <f t="shared" si="2"/>
        <v>39</v>
      </c>
      <c r="S7" s="21">
        <v>43483.554386574076</v>
      </c>
      <c r="T7" s="3">
        <f t="shared" si="3"/>
        <v>15</v>
      </c>
      <c r="U7" s="8">
        <v>17</v>
      </c>
      <c r="V7" s="3">
        <f t="shared" si="4"/>
        <v>2</v>
      </c>
      <c r="W7" s="3" t="s">
        <v>94</v>
      </c>
      <c r="X7" s="3">
        <f t="shared" si="5"/>
        <v>10</v>
      </c>
      <c r="Y7" s="3" t="s">
        <v>94</v>
      </c>
      <c r="Z7" s="3">
        <f t="shared" si="6"/>
        <v>10</v>
      </c>
      <c r="AA7" s="3" t="s">
        <v>95</v>
      </c>
      <c r="AB7" s="3">
        <f t="shared" si="7"/>
        <v>22</v>
      </c>
      <c r="AC7" t="s">
        <v>96</v>
      </c>
      <c r="AD7" s="3">
        <f t="shared" si="8"/>
        <v>25</v>
      </c>
      <c r="AE7" t="s">
        <v>248</v>
      </c>
      <c r="AF7" s="3">
        <f t="shared" si="9"/>
        <v>3</v>
      </c>
      <c r="AG7" t="s">
        <v>336</v>
      </c>
      <c r="AH7" s="3">
        <f t="shared" si="10"/>
        <v>11</v>
      </c>
      <c r="AI7" t="s">
        <v>336</v>
      </c>
      <c r="AJ7" s="3">
        <f t="shared" si="11"/>
        <v>11</v>
      </c>
      <c r="AK7" t="s">
        <v>246</v>
      </c>
      <c r="AL7" s="3">
        <f t="shared" si="12"/>
        <v>3</v>
      </c>
      <c r="AM7" t="s">
        <v>248</v>
      </c>
      <c r="AN7" s="3">
        <f t="shared" si="13"/>
        <v>3</v>
      </c>
      <c r="AO7" t="s">
        <v>337</v>
      </c>
      <c r="AP7" s="3">
        <f t="shared" si="14"/>
        <v>4</v>
      </c>
    </row>
    <row r="8" spans="1:42" x14ac:dyDescent="0.25">
      <c r="A8" s="3" t="s">
        <v>50</v>
      </c>
      <c r="B8" s="3">
        <f t="shared" si="0"/>
        <v>7</v>
      </c>
      <c r="C8" s="8" t="s">
        <v>51</v>
      </c>
      <c r="D8" s="3">
        <f t="shared" si="1"/>
        <v>3</v>
      </c>
      <c r="E8" s="3"/>
      <c r="F8" s="3"/>
      <c r="G8" s="3"/>
      <c r="H8" s="3"/>
      <c r="I8" s="3"/>
      <c r="J8" s="3"/>
      <c r="K8" s="3"/>
      <c r="L8" s="3"/>
      <c r="M8" s="3"/>
      <c r="N8" s="3"/>
      <c r="O8" s="3"/>
      <c r="P8" s="3"/>
      <c r="Q8" s="19" t="s">
        <v>97</v>
      </c>
      <c r="R8" s="3">
        <f t="shared" si="2"/>
        <v>18</v>
      </c>
      <c r="S8" s="21">
        <v>43483.551423611112</v>
      </c>
      <c r="T8" s="3">
        <f t="shared" si="3"/>
        <v>16</v>
      </c>
      <c r="U8" s="8">
        <v>15</v>
      </c>
      <c r="V8" s="3">
        <f t="shared" si="4"/>
        <v>2</v>
      </c>
      <c r="W8" s="3" t="s">
        <v>98</v>
      </c>
      <c r="X8" s="3">
        <f t="shared" si="5"/>
        <v>17</v>
      </c>
      <c r="Y8" s="3" t="s">
        <v>99</v>
      </c>
      <c r="Z8" s="3">
        <f t="shared" si="6"/>
        <v>9</v>
      </c>
      <c r="AA8" s="3" t="s">
        <v>100</v>
      </c>
      <c r="AB8" s="3">
        <f t="shared" si="7"/>
        <v>21</v>
      </c>
      <c r="AC8" t="s">
        <v>101</v>
      </c>
      <c r="AD8" s="3">
        <f t="shared" si="8"/>
        <v>20</v>
      </c>
      <c r="AE8" t="s">
        <v>246</v>
      </c>
      <c r="AF8" s="3">
        <f t="shared" si="9"/>
        <v>3</v>
      </c>
      <c r="AG8" t="s">
        <v>338</v>
      </c>
      <c r="AH8" s="3">
        <f t="shared" si="10"/>
        <v>13</v>
      </c>
      <c r="AI8" t="s">
        <v>339</v>
      </c>
      <c r="AJ8" s="3">
        <f t="shared" si="11"/>
        <v>11</v>
      </c>
      <c r="AK8" t="s">
        <v>252</v>
      </c>
      <c r="AL8" s="3">
        <f t="shared" si="12"/>
        <v>3</v>
      </c>
      <c r="AM8" t="s">
        <v>246</v>
      </c>
      <c r="AN8" s="3">
        <f t="shared" si="13"/>
        <v>3</v>
      </c>
      <c r="AO8" t="s">
        <v>340</v>
      </c>
      <c r="AP8" s="3">
        <f t="shared" si="14"/>
        <v>4</v>
      </c>
    </row>
    <row r="9" spans="1:42" x14ac:dyDescent="0.25">
      <c r="A9" s="3" t="s">
        <v>52</v>
      </c>
      <c r="B9" s="3">
        <f t="shared" si="0"/>
        <v>14</v>
      </c>
      <c r="C9" s="8" t="s">
        <v>24</v>
      </c>
      <c r="D9" s="3">
        <f t="shared" si="1"/>
        <v>4</v>
      </c>
      <c r="E9" s="3"/>
      <c r="F9" s="3"/>
      <c r="G9" s="3"/>
      <c r="H9" s="3"/>
      <c r="I9" s="3"/>
      <c r="J9" s="3"/>
      <c r="K9" s="3"/>
      <c r="L9" s="3"/>
      <c r="M9" s="3"/>
      <c r="N9" s="3"/>
      <c r="O9" s="3"/>
      <c r="P9" s="3"/>
      <c r="Q9" s="19" t="s">
        <v>102</v>
      </c>
      <c r="R9" s="3">
        <f t="shared" si="2"/>
        <v>18</v>
      </c>
      <c r="S9" s="21">
        <v>43483.551562499997</v>
      </c>
      <c r="T9" s="3">
        <f t="shared" si="3"/>
        <v>13</v>
      </c>
      <c r="U9" s="8">
        <v>10</v>
      </c>
      <c r="V9" s="3">
        <f t="shared" si="4"/>
        <v>2</v>
      </c>
      <c r="W9" s="3" t="s">
        <v>103</v>
      </c>
      <c r="X9" s="3">
        <f t="shared" si="5"/>
        <v>13</v>
      </c>
      <c r="Y9" s="3" t="s">
        <v>103</v>
      </c>
      <c r="Z9" s="3">
        <f t="shared" si="6"/>
        <v>13</v>
      </c>
      <c r="AA9" s="3" t="s">
        <v>104</v>
      </c>
      <c r="AB9" s="3">
        <f t="shared" si="7"/>
        <v>11</v>
      </c>
      <c r="AC9" t="s">
        <v>105</v>
      </c>
      <c r="AD9" s="3">
        <f t="shared" si="8"/>
        <v>21</v>
      </c>
      <c r="AE9" t="s">
        <v>252</v>
      </c>
      <c r="AF9" s="3">
        <f t="shared" si="9"/>
        <v>3</v>
      </c>
      <c r="AG9" t="s">
        <v>341</v>
      </c>
      <c r="AH9" s="3">
        <f t="shared" si="10"/>
        <v>13</v>
      </c>
      <c r="AI9" t="s">
        <v>342</v>
      </c>
      <c r="AJ9" s="3">
        <f t="shared" si="11"/>
        <v>11</v>
      </c>
      <c r="AK9" t="s">
        <v>226</v>
      </c>
      <c r="AL9" s="3">
        <f t="shared" si="12"/>
        <v>8</v>
      </c>
      <c r="AM9" t="s">
        <v>346</v>
      </c>
      <c r="AN9" s="3">
        <f t="shared" si="13"/>
        <v>4</v>
      </c>
      <c r="AO9" t="s">
        <v>343</v>
      </c>
      <c r="AP9" s="3">
        <f t="shared" si="14"/>
        <v>4</v>
      </c>
    </row>
    <row r="10" spans="1:42" x14ac:dyDescent="0.25">
      <c r="A10" s="3" t="s">
        <v>53</v>
      </c>
      <c r="B10" s="3">
        <f t="shared" si="0"/>
        <v>5</v>
      </c>
      <c r="C10" s="8" t="s">
        <v>54</v>
      </c>
      <c r="D10" s="3">
        <f t="shared" si="1"/>
        <v>7</v>
      </c>
      <c r="E10" s="3"/>
      <c r="F10" s="3"/>
      <c r="G10" s="3"/>
      <c r="H10" s="3"/>
      <c r="I10" s="3"/>
      <c r="J10" s="3"/>
      <c r="K10" s="3"/>
      <c r="L10" s="3"/>
      <c r="M10" s="3"/>
      <c r="N10" s="3"/>
      <c r="O10" s="3"/>
      <c r="P10" s="3"/>
      <c r="Q10" s="19" t="s">
        <v>106</v>
      </c>
      <c r="R10" s="3">
        <f t="shared" si="2"/>
        <v>28</v>
      </c>
      <c r="S10" s="21">
        <v>43483.552106481482</v>
      </c>
      <c r="T10" s="3">
        <f t="shared" si="3"/>
        <v>16</v>
      </c>
      <c r="U10" s="8">
        <v>21</v>
      </c>
      <c r="V10" s="3">
        <f t="shared" si="4"/>
        <v>2</v>
      </c>
      <c r="W10" s="3" t="s">
        <v>107</v>
      </c>
      <c r="X10" s="3">
        <f t="shared" si="5"/>
        <v>15</v>
      </c>
      <c r="Y10" s="3" t="s">
        <v>107</v>
      </c>
      <c r="Z10" s="3">
        <f t="shared" si="6"/>
        <v>15</v>
      </c>
      <c r="AA10" s="3" t="s">
        <v>108</v>
      </c>
      <c r="AB10" s="3">
        <f t="shared" si="7"/>
        <v>9</v>
      </c>
      <c r="AC10" t="s">
        <v>109</v>
      </c>
      <c r="AD10" s="3">
        <f t="shared" si="8"/>
        <v>19</v>
      </c>
      <c r="AE10" t="s">
        <v>344</v>
      </c>
      <c r="AF10" s="3">
        <f t="shared" si="9"/>
        <v>2</v>
      </c>
      <c r="AG10" t="s">
        <v>345</v>
      </c>
      <c r="AH10" s="3">
        <f t="shared" si="10"/>
        <v>19</v>
      </c>
      <c r="AI10" t="s">
        <v>226</v>
      </c>
      <c r="AJ10" s="3">
        <f t="shared" si="11"/>
        <v>8</v>
      </c>
      <c r="AK10" t="s">
        <v>357</v>
      </c>
      <c r="AL10" s="3">
        <f t="shared" si="12"/>
        <v>5</v>
      </c>
      <c r="AM10" t="s">
        <v>357</v>
      </c>
      <c r="AN10" s="3">
        <f t="shared" si="13"/>
        <v>5</v>
      </c>
      <c r="AO10">
        <v>11296</v>
      </c>
      <c r="AP10" s="3">
        <f t="shared" si="14"/>
        <v>5</v>
      </c>
    </row>
    <row r="11" spans="1:42" x14ac:dyDescent="0.25">
      <c r="A11" s="3" t="s">
        <v>55</v>
      </c>
      <c r="B11" s="3">
        <f t="shared" si="0"/>
        <v>5</v>
      </c>
      <c r="C11" s="8" t="s">
        <v>56</v>
      </c>
      <c r="D11" s="3">
        <f t="shared" si="1"/>
        <v>6</v>
      </c>
      <c r="E11" s="3"/>
      <c r="F11" s="3"/>
      <c r="G11" s="3"/>
      <c r="H11" s="3"/>
      <c r="I11" s="3"/>
      <c r="J11" s="3"/>
      <c r="K11" s="3"/>
      <c r="L11" s="3"/>
      <c r="M11" s="3"/>
      <c r="N11" s="3"/>
      <c r="O11" s="3"/>
      <c r="P11" s="3"/>
      <c r="Q11" s="19" t="s">
        <v>110</v>
      </c>
      <c r="R11" s="3">
        <f t="shared" si="2"/>
        <v>21</v>
      </c>
      <c r="S11" s="21">
        <v>43483.55269675926</v>
      </c>
      <c r="T11" s="3">
        <f t="shared" si="3"/>
        <v>16</v>
      </c>
      <c r="U11" s="8">
        <v>14</v>
      </c>
      <c r="V11" s="3">
        <f t="shared" si="4"/>
        <v>2</v>
      </c>
      <c r="W11" s="3" t="s">
        <v>111</v>
      </c>
      <c r="X11" s="3">
        <f t="shared" si="5"/>
        <v>13</v>
      </c>
      <c r="Y11" s="3" t="s">
        <v>111</v>
      </c>
      <c r="Z11" s="3">
        <f t="shared" si="6"/>
        <v>13</v>
      </c>
      <c r="AA11" s="3" t="s">
        <v>112</v>
      </c>
      <c r="AB11" s="3">
        <f t="shared" si="7"/>
        <v>18</v>
      </c>
      <c r="AC11" t="s">
        <v>113</v>
      </c>
      <c r="AD11" s="3">
        <f t="shared" si="8"/>
        <v>6</v>
      </c>
      <c r="AE11" t="s">
        <v>347</v>
      </c>
      <c r="AF11" s="3">
        <f t="shared" si="9"/>
        <v>5</v>
      </c>
      <c r="AG11" t="s">
        <v>354</v>
      </c>
      <c r="AH11" s="3">
        <f t="shared" si="10"/>
        <v>12</v>
      </c>
      <c r="AI11" t="s">
        <v>356</v>
      </c>
      <c r="AJ11" s="3">
        <f t="shared" si="11"/>
        <v>11</v>
      </c>
      <c r="AK11" t="s">
        <v>229</v>
      </c>
      <c r="AL11" s="3">
        <f t="shared" si="12"/>
        <v>7</v>
      </c>
      <c r="AM11" t="s">
        <v>431</v>
      </c>
      <c r="AN11" s="3">
        <f t="shared" si="13"/>
        <v>5</v>
      </c>
      <c r="AO11">
        <v>7647</v>
      </c>
      <c r="AP11" s="3">
        <f t="shared" si="14"/>
        <v>4</v>
      </c>
    </row>
    <row r="12" spans="1:42" x14ac:dyDescent="0.25">
      <c r="A12" s="3" t="s">
        <v>57</v>
      </c>
      <c r="B12" s="3">
        <f t="shared" si="0"/>
        <v>8</v>
      </c>
      <c r="C12" s="8" t="s">
        <v>58</v>
      </c>
      <c r="D12" s="3">
        <f t="shared" si="1"/>
        <v>5</v>
      </c>
      <c r="E12" s="3"/>
      <c r="F12" s="3"/>
      <c r="G12" s="3"/>
      <c r="H12" s="3"/>
      <c r="I12" s="3"/>
      <c r="J12" s="3"/>
      <c r="K12" s="3"/>
      <c r="L12" s="3"/>
      <c r="M12" s="3"/>
      <c r="N12" s="3"/>
      <c r="O12" s="3"/>
      <c r="P12" s="3"/>
      <c r="Q12" s="19" t="s">
        <v>114</v>
      </c>
      <c r="R12" s="3">
        <f t="shared" si="2"/>
        <v>24</v>
      </c>
      <c r="S12" s="21">
        <v>43483.552997685183</v>
      </c>
      <c r="T12" s="3">
        <f t="shared" si="3"/>
        <v>16</v>
      </c>
      <c r="U12" s="8">
        <v>28</v>
      </c>
      <c r="V12" s="3">
        <f t="shared" si="4"/>
        <v>2</v>
      </c>
      <c r="W12" s="3" t="s">
        <v>113</v>
      </c>
      <c r="X12" s="3">
        <f t="shared" si="5"/>
        <v>6</v>
      </c>
      <c r="Y12" s="3" t="s">
        <v>113</v>
      </c>
      <c r="Z12" s="3">
        <f t="shared" si="6"/>
        <v>6</v>
      </c>
      <c r="AA12" s="3" t="s">
        <v>115</v>
      </c>
      <c r="AB12" s="3">
        <f t="shared" si="7"/>
        <v>22</v>
      </c>
      <c r="AC12" t="s">
        <v>116</v>
      </c>
      <c r="AD12" s="3">
        <f t="shared" si="8"/>
        <v>16</v>
      </c>
      <c r="AE12" t="s">
        <v>348</v>
      </c>
      <c r="AF12" s="3">
        <f t="shared" si="9"/>
        <v>5</v>
      </c>
      <c r="AG12" t="s">
        <v>355</v>
      </c>
      <c r="AH12" s="3">
        <f t="shared" si="10"/>
        <v>12</v>
      </c>
      <c r="AI12" t="s">
        <v>360</v>
      </c>
      <c r="AJ12" s="3">
        <f t="shared" si="11"/>
        <v>11</v>
      </c>
      <c r="AL12" s="3">
        <f t="shared" si="12"/>
        <v>0</v>
      </c>
      <c r="AM12" t="s">
        <v>494</v>
      </c>
      <c r="AN12" s="3">
        <f t="shared" si="13"/>
        <v>9</v>
      </c>
      <c r="AO12">
        <v>7205</v>
      </c>
      <c r="AP12" s="3">
        <f t="shared" si="14"/>
        <v>4</v>
      </c>
    </row>
    <row r="13" spans="1:42" x14ac:dyDescent="0.25">
      <c r="A13" s="3" t="s">
        <v>59</v>
      </c>
      <c r="B13" s="3">
        <f t="shared" si="0"/>
        <v>10</v>
      </c>
      <c r="C13" s="8"/>
      <c r="D13" s="3"/>
      <c r="E13" s="3"/>
      <c r="F13" s="3"/>
      <c r="G13" s="3"/>
      <c r="H13" s="3"/>
      <c r="I13" s="3"/>
      <c r="J13" s="3"/>
      <c r="K13" s="3"/>
      <c r="L13" s="3"/>
      <c r="M13" s="3"/>
      <c r="N13" s="3"/>
      <c r="O13" s="3"/>
      <c r="P13" s="3"/>
      <c r="Q13" s="19" t="s">
        <v>117</v>
      </c>
      <c r="R13" s="3">
        <f t="shared" si="2"/>
        <v>28</v>
      </c>
      <c r="S13" s="21">
        <v>43483.55327546296</v>
      </c>
      <c r="T13" s="3">
        <f t="shared" si="3"/>
        <v>15</v>
      </c>
      <c r="U13" s="8">
        <v>19</v>
      </c>
      <c r="V13" s="3">
        <f t="shared" si="4"/>
        <v>2</v>
      </c>
      <c r="W13" s="3" t="s">
        <v>118</v>
      </c>
      <c r="X13" s="3">
        <f t="shared" si="5"/>
        <v>9</v>
      </c>
      <c r="Y13" s="3" t="s">
        <v>118</v>
      </c>
      <c r="Z13" s="3">
        <f t="shared" si="6"/>
        <v>9</v>
      </c>
      <c r="AA13" s="3" t="s">
        <v>119</v>
      </c>
      <c r="AB13" s="3">
        <f t="shared" si="7"/>
        <v>13</v>
      </c>
      <c r="AC13" t="s">
        <v>120</v>
      </c>
      <c r="AD13" s="3">
        <f t="shared" si="8"/>
        <v>27</v>
      </c>
      <c r="AE13" t="s">
        <v>349</v>
      </c>
      <c r="AF13" s="3">
        <f t="shared" si="9"/>
        <v>5</v>
      </c>
      <c r="AG13" t="s">
        <v>359</v>
      </c>
      <c r="AH13" s="3">
        <f t="shared" si="10"/>
        <v>11</v>
      </c>
      <c r="AI13" t="s">
        <v>363</v>
      </c>
      <c r="AJ13" s="3">
        <f t="shared" si="11"/>
        <v>12</v>
      </c>
      <c r="AL13" s="3">
        <f t="shared" si="12"/>
        <v>0</v>
      </c>
      <c r="AM13" t="s">
        <v>229</v>
      </c>
      <c r="AN13" s="3">
        <f t="shared" si="13"/>
        <v>7</v>
      </c>
      <c r="AO13">
        <v>7204</v>
      </c>
      <c r="AP13" s="3">
        <f t="shared" si="14"/>
        <v>4</v>
      </c>
    </row>
    <row r="14" spans="1:42" x14ac:dyDescent="0.25">
      <c r="A14" s="3" t="s">
        <v>60</v>
      </c>
      <c r="B14" s="3">
        <f t="shared" si="0"/>
        <v>9</v>
      </c>
      <c r="C14" s="3"/>
      <c r="D14" s="3"/>
      <c r="E14" s="3"/>
      <c r="F14" s="3"/>
      <c r="G14" s="3"/>
      <c r="H14" s="3"/>
      <c r="I14" s="3"/>
      <c r="J14" s="3"/>
      <c r="K14" s="3"/>
      <c r="L14" s="3"/>
      <c r="M14" s="3"/>
      <c r="N14" s="3"/>
      <c r="O14" s="3"/>
      <c r="P14" s="3"/>
      <c r="Q14" s="3"/>
      <c r="R14" s="3"/>
      <c r="S14" s="1"/>
      <c r="T14" s="3"/>
      <c r="U14" s="8">
        <v>45</v>
      </c>
      <c r="V14" s="3">
        <f t="shared" si="4"/>
        <v>2</v>
      </c>
      <c r="W14" s="3" t="s">
        <v>121</v>
      </c>
      <c r="X14" s="3">
        <f t="shared" si="5"/>
        <v>9</v>
      </c>
      <c r="Y14" s="3" t="s">
        <v>121</v>
      </c>
      <c r="Z14" s="3">
        <f t="shared" si="6"/>
        <v>9</v>
      </c>
      <c r="AA14" s="3" t="s">
        <v>122</v>
      </c>
      <c r="AB14" s="3">
        <f t="shared" si="7"/>
        <v>13</v>
      </c>
      <c r="AC14" t="s">
        <v>123</v>
      </c>
      <c r="AD14" s="3">
        <f t="shared" si="8"/>
        <v>18</v>
      </c>
      <c r="AE14" t="s">
        <v>350</v>
      </c>
      <c r="AF14" s="3">
        <f t="shared" si="9"/>
        <v>5</v>
      </c>
      <c r="AG14" t="s">
        <v>362</v>
      </c>
      <c r="AH14" s="3">
        <f t="shared" si="10"/>
        <v>12</v>
      </c>
      <c r="AI14" t="s">
        <v>366</v>
      </c>
      <c r="AJ14" s="3">
        <f t="shared" si="11"/>
        <v>6</v>
      </c>
      <c r="AL14" s="3">
        <f t="shared" si="12"/>
        <v>0</v>
      </c>
      <c r="AM14" t="s">
        <v>552</v>
      </c>
      <c r="AN14" s="3">
        <f t="shared" si="13"/>
        <v>11</v>
      </c>
      <c r="AO14">
        <v>7203</v>
      </c>
      <c r="AP14" s="3">
        <f t="shared" si="14"/>
        <v>4</v>
      </c>
    </row>
    <row r="15" spans="1:42" x14ac:dyDescent="0.25">
      <c r="A15" s="3" t="s">
        <v>61</v>
      </c>
      <c r="B15" s="3">
        <f t="shared" si="0"/>
        <v>7</v>
      </c>
      <c r="C15" s="3"/>
      <c r="D15" s="3"/>
      <c r="E15" s="3"/>
      <c r="F15" s="3"/>
      <c r="G15" s="3"/>
      <c r="H15" s="3"/>
      <c r="I15" s="3"/>
      <c r="J15" s="3"/>
      <c r="K15" s="3"/>
      <c r="L15" s="3"/>
      <c r="M15" s="3"/>
      <c r="N15" s="3"/>
      <c r="O15" s="3"/>
      <c r="P15" s="3"/>
      <c r="Q15" s="3"/>
      <c r="R15" s="3"/>
      <c r="S15" s="1"/>
      <c r="T15" s="3"/>
      <c r="U15" s="8">
        <v>36</v>
      </c>
      <c r="V15" s="3">
        <f t="shared" si="4"/>
        <v>2</v>
      </c>
      <c r="W15" s="3" t="s">
        <v>124</v>
      </c>
      <c r="X15" s="3">
        <f t="shared" si="5"/>
        <v>9</v>
      </c>
      <c r="Y15" s="3" t="s">
        <v>124</v>
      </c>
      <c r="Z15" s="3">
        <f t="shared" si="6"/>
        <v>9</v>
      </c>
      <c r="AA15" s="3" t="s">
        <v>125</v>
      </c>
      <c r="AB15" s="3">
        <f t="shared" si="7"/>
        <v>19</v>
      </c>
      <c r="AC15" t="s">
        <v>126</v>
      </c>
      <c r="AD15" s="3">
        <f t="shared" si="8"/>
        <v>142</v>
      </c>
      <c r="AE15" t="s">
        <v>351</v>
      </c>
      <c r="AF15" s="3">
        <f t="shared" si="9"/>
        <v>5</v>
      </c>
      <c r="AG15" t="s">
        <v>365</v>
      </c>
      <c r="AH15" s="3">
        <f t="shared" si="10"/>
        <v>11</v>
      </c>
      <c r="AI15" t="s">
        <v>371</v>
      </c>
      <c r="AJ15" s="3">
        <f t="shared" si="11"/>
        <v>23</v>
      </c>
      <c r="AL15" s="3">
        <f t="shared" si="12"/>
        <v>0</v>
      </c>
      <c r="AM15" t="s">
        <v>335</v>
      </c>
      <c r="AN15" s="3">
        <f t="shared" si="13"/>
        <v>14</v>
      </c>
      <c r="AO15">
        <v>25929</v>
      </c>
      <c r="AP15" s="3">
        <f t="shared" si="14"/>
        <v>5</v>
      </c>
    </row>
    <row r="16" spans="1:42" x14ac:dyDescent="0.25">
      <c r="A16" s="3" t="s">
        <v>62</v>
      </c>
      <c r="B16" s="3">
        <f t="shared" si="0"/>
        <v>8</v>
      </c>
      <c r="C16" s="3"/>
      <c r="D16" s="3"/>
      <c r="E16" s="3"/>
      <c r="F16" s="3"/>
      <c r="G16" s="3"/>
      <c r="H16" s="3"/>
      <c r="I16" s="3"/>
      <c r="J16" s="3"/>
      <c r="K16" s="3"/>
      <c r="L16" s="3"/>
      <c r="M16" s="3"/>
      <c r="N16" s="3"/>
      <c r="O16" s="3"/>
      <c r="P16" s="3"/>
      <c r="Q16" s="3"/>
      <c r="R16" s="3"/>
      <c r="S16" s="1"/>
      <c r="T16" s="3"/>
      <c r="U16" s="8">
        <v>27</v>
      </c>
      <c r="V16" s="3">
        <f t="shared" si="4"/>
        <v>2</v>
      </c>
      <c r="W16" s="3" t="s">
        <v>127</v>
      </c>
      <c r="X16" s="3">
        <f t="shared" si="5"/>
        <v>15</v>
      </c>
      <c r="Y16" s="3" t="s">
        <v>127</v>
      </c>
      <c r="Z16" s="3">
        <f t="shared" si="6"/>
        <v>15</v>
      </c>
      <c r="AA16" s="3" t="s">
        <v>128</v>
      </c>
      <c r="AB16" s="3">
        <f t="shared" si="7"/>
        <v>13</v>
      </c>
      <c r="AC16" t="s">
        <v>129</v>
      </c>
      <c r="AD16" s="3">
        <f t="shared" si="8"/>
        <v>23</v>
      </c>
      <c r="AE16" t="s">
        <v>352</v>
      </c>
      <c r="AF16" s="3">
        <f t="shared" si="9"/>
        <v>5</v>
      </c>
      <c r="AG16" t="s">
        <v>370</v>
      </c>
      <c r="AH16" s="3">
        <f t="shared" si="10"/>
        <v>15</v>
      </c>
      <c r="AI16" t="s">
        <v>374</v>
      </c>
      <c r="AJ16" s="3">
        <f t="shared" si="11"/>
        <v>12</v>
      </c>
      <c r="AL16" s="3">
        <f t="shared" si="12"/>
        <v>0</v>
      </c>
      <c r="AM16" t="s">
        <v>1231</v>
      </c>
      <c r="AN16" s="3">
        <f t="shared" si="13"/>
        <v>5</v>
      </c>
      <c r="AO16">
        <v>23131</v>
      </c>
      <c r="AP16" s="3">
        <f t="shared" si="14"/>
        <v>5</v>
      </c>
    </row>
    <row r="17" spans="1:42" x14ac:dyDescent="0.25">
      <c r="A17" s="3" t="s">
        <v>63</v>
      </c>
      <c r="B17" s="3">
        <f t="shared" si="0"/>
        <v>12</v>
      </c>
      <c r="C17" s="3"/>
      <c r="D17" s="3"/>
      <c r="E17" s="3"/>
      <c r="F17" s="3"/>
      <c r="G17" s="3"/>
      <c r="H17" s="3"/>
      <c r="I17" s="3"/>
      <c r="J17" s="3"/>
      <c r="K17" s="3"/>
      <c r="L17" s="3"/>
      <c r="M17" s="3"/>
      <c r="N17" s="3"/>
      <c r="O17" s="3"/>
      <c r="P17" s="3"/>
      <c r="Q17" s="3"/>
      <c r="R17" s="3"/>
      <c r="S17" s="1"/>
      <c r="T17" s="3"/>
      <c r="U17" s="8">
        <v>37</v>
      </c>
      <c r="V17" s="3">
        <f t="shared" si="4"/>
        <v>2</v>
      </c>
      <c r="W17" s="3" t="s">
        <v>130</v>
      </c>
      <c r="X17" s="3">
        <f t="shared" si="5"/>
        <v>9</v>
      </c>
      <c r="Y17" s="3" t="s">
        <v>130</v>
      </c>
      <c r="Z17" s="3">
        <f t="shared" si="6"/>
        <v>9</v>
      </c>
      <c r="AA17" s="3" t="s">
        <v>131</v>
      </c>
      <c r="AB17" s="3">
        <f t="shared" si="7"/>
        <v>20</v>
      </c>
      <c r="AC17" t="s">
        <v>132</v>
      </c>
      <c r="AD17" s="3">
        <f t="shared" si="8"/>
        <v>218</v>
      </c>
      <c r="AE17" t="s">
        <v>353</v>
      </c>
      <c r="AF17" s="3">
        <f t="shared" si="9"/>
        <v>7</v>
      </c>
      <c r="AG17" t="s">
        <v>220</v>
      </c>
      <c r="AH17" s="3">
        <f t="shared" si="10"/>
        <v>6</v>
      </c>
      <c r="AI17" t="s">
        <v>377</v>
      </c>
      <c r="AJ17" s="3">
        <f t="shared" si="11"/>
        <v>13</v>
      </c>
      <c r="AL17" s="3">
        <f t="shared" si="12"/>
        <v>0</v>
      </c>
      <c r="AN17" s="3">
        <f t="shared" si="13"/>
        <v>0</v>
      </c>
      <c r="AO17">
        <v>23130</v>
      </c>
      <c r="AP17" s="3">
        <f t="shared" si="14"/>
        <v>5</v>
      </c>
    </row>
    <row r="18" spans="1:42" x14ac:dyDescent="0.25">
      <c r="A18" s="3" t="s">
        <v>64</v>
      </c>
      <c r="B18" s="3">
        <f t="shared" si="0"/>
        <v>17</v>
      </c>
      <c r="C18" s="3"/>
      <c r="D18" s="3"/>
      <c r="E18" s="3"/>
      <c r="F18" s="3"/>
      <c r="G18" s="3"/>
      <c r="H18" s="3"/>
      <c r="I18" s="3"/>
      <c r="J18" s="3"/>
      <c r="K18" s="3"/>
      <c r="L18" s="3"/>
      <c r="M18" s="3"/>
      <c r="N18" s="3"/>
      <c r="O18" s="3"/>
      <c r="P18" s="3"/>
      <c r="Q18" s="3">
        <f>COUNTA(Q5:Q13)</f>
        <v>9</v>
      </c>
      <c r="R18" s="3" t="s">
        <v>281</v>
      </c>
      <c r="S18" s="1"/>
      <c r="T18" s="3"/>
      <c r="U18" s="8">
        <v>30</v>
      </c>
      <c r="V18" s="3">
        <f t="shared" si="4"/>
        <v>2</v>
      </c>
      <c r="W18" s="3" t="s">
        <v>133</v>
      </c>
      <c r="X18" s="3">
        <f t="shared" si="5"/>
        <v>16</v>
      </c>
      <c r="Y18" s="3" t="s">
        <v>133</v>
      </c>
      <c r="Z18" s="3">
        <f t="shared" si="6"/>
        <v>16</v>
      </c>
      <c r="AA18" s="3" t="s">
        <v>134</v>
      </c>
      <c r="AB18" s="3">
        <f t="shared" si="7"/>
        <v>12</v>
      </c>
      <c r="AC18" t="s">
        <v>135</v>
      </c>
      <c r="AD18" s="3">
        <f t="shared" si="8"/>
        <v>112</v>
      </c>
      <c r="AE18" t="s">
        <v>355</v>
      </c>
      <c r="AF18" s="3">
        <f t="shared" si="9"/>
        <v>12</v>
      </c>
      <c r="AG18" t="s">
        <v>373</v>
      </c>
      <c r="AH18" s="3">
        <f t="shared" si="10"/>
        <v>19</v>
      </c>
      <c r="AI18" t="s">
        <v>380</v>
      </c>
      <c r="AJ18" s="3">
        <f t="shared" si="11"/>
        <v>10</v>
      </c>
      <c r="AL18" s="3">
        <f t="shared" si="12"/>
        <v>0</v>
      </c>
      <c r="AN18" s="3">
        <f t="shared" si="13"/>
        <v>0</v>
      </c>
      <c r="AO18">
        <v>23467</v>
      </c>
      <c r="AP18" s="3">
        <f t="shared" si="14"/>
        <v>5</v>
      </c>
    </row>
    <row r="19" spans="1:42" x14ac:dyDescent="0.25">
      <c r="A19" s="3"/>
      <c r="B19" s="3"/>
      <c r="C19" s="3"/>
      <c r="D19" s="3"/>
      <c r="E19" s="3"/>
      <c r="F19" s="3"/>
      <c r="G19" s="3"/>
      <c r="H19" s="3"/>
      <c r="I19" s="3"/>
      <c r="J19" s="3"/>
      <c r="K19" s="3"/>
      <c r="L19" s="3"/>
      <c r="M19" s="3"/>
      <c r="N19" s="3"/>
      <c r="O19" s="3"/>
      <c r="P19" s="3"/>
      <c r="Q19" s="3">
        <f>COUNTA(W5:W144)</f>
        <v>53</v>
      </c>
      <c r="R19" s="3" t="s">
        <v>282</v>
      </c>
      <c r="S19" s="1"/>
      <c r="T19" s="3"/>
      <c r="U19" s="8">
        <v>26</v>
      </c>
      <c r="V19" s="3">
        <f t="shared" si="4"/>
        <v>2</v>
      </c>
      <c r="W19" s="3" t="s">
        <v>136</v>
      </c>
      <c r="X19" s="3">
        <f t="shared" si="5"/>
        <v>13</v>
      </c>
      <c r="Y19" s="3" t="s">
        <v>136</v>
      </c>
      <c r="Z19" s="3">
        <f t="shared" si="6"/>
        <v>13</v>
      </c>
      <c r="AA19" s="3" t="s">
        <v>137</v>
      </c>
      <c r="AB19" s="3">
        <f t="shared" si="7"/>
        <v>12</v>
      </c>
      <c r="AC19" t="s">
        <v>138</v>
      </c>
      <c r="AD19" s="3">
        <f t="shared" si="8"/>
        <v>91</v>
      </c>
      <c r="AE19" t="s">
        <v>358</v>
      </c>
      <c r="AF19" s="3">
        <f t="shared" si="9"/>
        <v>8</v>
      </c>
      <c r="AG19" t="s">
        <v>376</v>
      </c>
      <c r="AH19" s="3">
        <f t="shared" si="10"/>
        <v>18</v>
      </c>
      <c r="AI19" t="s">
        <v>383</v>
      </c>
      <c r="AJ19" s="3">
        <f t="shared" si="11"/>
        <v>9</v>
      </c>
      <c r="AL19" s="3">
        <f t="shared" si="12"/>
        <v>0</v>
      </c>
      <c r="AN19" s="3">
        <f t="shared" si="13"/>
        <v>0</v>
      </c>
      <c r="AO19">
        <v>23468</v>
      </c>
      <c r="AP19" s="3">
        <f t="shared" si="14"/>
        <v>5</v>
      </c>
    </row>
    <row r="20" spans="1:42" x14ac:dyDescent="0.25">
      <c r="A20" s="3"/>
      <c r="B20" s="3"/>
      <c r="C20" s="3"/>
      <c r="D20" s="3"/>
      <c r="E20" s="3"/>
      <c r="F20" s="3"/>
      <c r="G20" s="3"/>
      <c r="H20" s="3"/>
      <c r="I20" s="3"/>
      <c r="J20" s="3"/>
      <c r="K20" s="3"/>
      <c r="L20" s="3"/>
      <c r="M20" s="3"/>
      <c r="N20" s="3"/>
      <c r="O20" s="3"/>
      <c r="P20" s="3"/>
      <c r="Q20" s="3"/>
      <c r="R20" s="3"/>
      <c r="S20" s="1"/>
      <c r="T20" s="3"/>
      <c r="U20" s="8">
        <v>52</v>
      </c>
      <c r="V20" s="3">
        <f t="shared" si="4"/>
        <v>2</v>
      </c>
      <c r="W20" s="3" t="s">
        <v>139</v>
      </c>
      <c r="X20" s="3">
        <f t="shared" si="5"/>
        <v>9</v>
      </c>
      <c r="Y20" s="3" t="s">
        <v>139</v>
      </c>
      <c r="Z20" s="3">
        <f t="shared" si="6"/>
        <v>9</v>
      </c>
      <c r="AA20" s="3" t="s">
        <v>140</v>
      </c>
      <c r="AB20" s="3">
        <f t="shared" si="7"/>
        <v>16</v>
      </c>
      <c r="AC20" t="s">
        <v>141</v>
      </c>
      <c r="AD20" s="3">
        <f t="shared" si="8"/>
        <v>3</v>
      </c>
      <c r="AE20" t="s">
        <v>361</v>
      </c>
      <c r="AF20" s="3">
        <f t="shared" si="9"/>
        <v>8</v>
      </c>
      <c r="AG20" t="s">
        <v>379</v>
      </c>
      <c r="AH20" s="3">
        <f t="shared" si="10"/>
        <v>15</v>
      </c>
      <c r="AI20" t="s">
        <v>386</v>
      </c>
      <c r="AJ20" s="3">
        <f t="shared" si="11"/>
        <v>12</v>
      </c>
      <c r="AL20" s="3">
        <f t="shared" si="12"/>
        <v>0</v>
      </c>
      <c r="AN20" s="3">
        <f t="shared" si="13"/>
        <v>0</v>
      </c>
      <c r="AO20">
        <v>23464</v>
      </c>
      <c r="AP20" s="3">
        <f t="shared" si="14"/>
        <v>5</v>
      </c>
    </row>
    <row r="21" spans="1:42" x14ac:dyDescent="0.25">
      <c r="A21" s="3"/>
      <c r="B21" s="3"/>
      <c r="C21" s="3"/>
      <c r="D21" s="3"/>
      <c r="E21" s="3"/>
      <c r="F21" s="3"/>
      <c r="G21" s="3"/>
      <c r="H21" s="3"/>
      <c r="I21" s="3"/>
      <c r="J21" s="3"/>
      <c r="K21" s="3"/>
      <c r="L21" s="3"/>
      <c r="M21" s="3"/>
      <c r="N21" s="3"/>
      <c r="O21" s="3"/>
      <c r="P21" s="3"/>
      <c r="Q21" s="3"/>
      <c r="R21" s="3"/>
      <c r="S21" s="1"/>
      <c r="T21" s="3"/>
      <c r="U21" s="8">
        <v>23</v>
      </c>
      <c r="V21" s="3">
        <f t="shared" si="4"/>
        <v>2</v>
      </c>
      <c r="W21" s="3" t="s">
        <v>142</v>
      </c>
      <c r="X21" s="3">
        <f t="shared" si="5"/>
        <v>17</v>
      </c>
      <c r="Y21" s="3" t="s">
        <v>142</v>
      </c>
      <c r="Z21" s="3">
        <f t="shared" si="6"/>
        <v>17</v>
      </c>
      <c r="AA21" s="3" t="s">
        <v>143</v>
      </c>
      <c r="AB21" s="3">
        <f t="shared" si="7"/>
        <v>20</v>
      </c>
      <c r="AC21" t="s">
        <v>144</v>
      </c>
      <c r="AD21" s="3">
        <f t="shared" si="8"/>
        <v>19</v>
      </c>
      <c r="AE21" t="s">
        <v>364</v>
      </c>
      <c r="AF21" s="3">
        <f t="shared" si="9"/>
        <v>8</v>
      </c>
      <c r="AG21" t="s">
        <v>382</v>
      </c>
      <c r="AH21" s="3">
        <f t="shared" si="10"/>
        <v>15</v>
      </c>
      <c r="AI21" t="s">
        <v>388</v>
      </c>
      <c r="AJ21" s="3">
        <f t="shared" si="11"/>
        <v>11</v>
      </c>
      <c r="AL21" s="3">
        <f t="shared" si="12"/>
        <v>0</v>
      </c>
      <c r="AN21" s="3">
        <f t="shared" si="13"/>
        <v>0</v>
      </c>
      <c r="AO21">
        <v>23465</v>
      </c>
      <c r="AP21" s="3">
        <f t="shared" si="14"/>
        <v>5</v>
      </c>
    </row>
    <row r="22" spans="1:42" x14ac:dyDescent="0.25">
      <c r="A22" s="3"/>
      <c r="B22" s="3"/>
      <c r="C22" s="3"/>
      <c r="D22" s="3"/>
      <c r="E22" s="3"/>
      <c r="F22" s="3"/>
      <c r="G22" s="3"/>
      <c r="H22" s="3"/>
      <c r="I22" s="3"/>
      <c r="J22" s="3"/>
      <c r="K22" s="3"/>
      <c r="L22" s="3"/>
      <c r="M22" s="3"/>
      <c r="N22" s="3"/>
      <c r="O22" s="3"/>
      <c r="P22" s="3"/>
      <c r="Q22" s="3"/>
      <c r="R22" s="3"/>
      <c r="S22" s="1"/>
      <c r="T22" s="3"/>
      <c r="U22" s="8">
        <v>44</v>
      </c>
      <c r="V22" s="3">
        <f t="shared" si="4"/>
        <v>2</v>
      </c>
      <c r="W22" s="3" t="s">
        <v>145</v>
      </c>
      <c r="X22" s="3">
        <f t="shared" si="5"/>
        <v>13</v>
      </c>
      <c r="Y22" s="3" t="s">
        <v>145</v>
      </c>
      <c r="Z22" s="3">
        <f t="shared" si="6"/>
        <v>13</v>
      </c>
      <c r="AA22" s="3" t="s">
        <v>146</v>
      </c>
      <c r="AB22" s="3">
        <f t="shared" si="7"/>
        <v>17</v>
      </c>
      <c r="AC22" t="s">
        <v>147</v>
      </c>
      <c r="AD22" s="3">
        <f t="shared" si="8"/>
        <v>33</v>
      </c>
      <c r="AE22" t="s">
        <v>367</v>
      </c>
      <c r="AF22" s="3">
        <f t="shared" si="9"/>
        <v>2</v>
      </c>
      <c r="AG22" t="s">
        <v>385</v>
      </c>
      <c r="AH22" s="3">
        <f t="shared" si="10"/>
        <v>15</v>
      </c>
      <c r="AI22" t="s">
        <v>390</v>
      </c>
      <c r="AJ22" s="3">
        <f t="shared" si="11"/>
        <v>10</v>
      </c>
      <c r="AL22" s="3">
        <f t="shared" si="12"/>
        <v>0</v>
      </c>
      <c r="AN22" s="3">
        <f t="shared" si="13"/>
        <v>0</v>
      </c>
      <c r="AO22">
        <v>24475</v>
      </c>
      <c r="AP22" s="3">
        <f t="shared" si="14"/>
        <v>5</v>
      </c>
    </row>
    <row r="23" spans="1:42" x14ac:dyDescent="0.25">
      <c r="S23" s="1"/>
      <c r="U23" s="8">
        <v>35</v>
      </c>
      <c r="V23" s="3">
        <f t="shared" si="4"/>
        <v>2</v>
      </c>
      <c r="W23" t="s">
        <v>141</v>
      </c>
      <c r="X23" s="3">
        <f t="shared" si="5"/>
        <v>3</v>
      </c>
      <c r="Y23" t="s">
        <v>141</v>
      </c>
      <c r="Z23" s="3">
        <f t="shared" si="6"/>
        <v>3</v>
      </c>
      <c r="AA23" t="s">
        <v>148</v>
      </c>
      <c r="AB23" s="3">
        <f t="shared" si="7"/>
        <v>17</v>
      </c>
      <c r="AC23" t="s">
        <v>149</v>
      </c>
      <c r="AD23" s="3">
        <f t="shared" si="8"/>
        <v>36</v>
      </c>
      <c r="AE23" t="s">
        <v>368</v>
      </c>
      <c r="AF23" s="3">
        <f t="shared" si="9"/>
        <v>2</v>
      </c>
      <c r="AG23" t="s">
        <v>387</v>
      </c>
      <c r="AH23" s="3">
        <f t="shared" si="10"/>
        <v>15</v>
      </c>
      <c r="AI23" t="s">
        <v>392</v>
      </c>
      <c r="AJ23" s="3">
        <f t="shared" si="11"/>
        <v>11</v>
      </c>
      <c r="AL23" s="3">
        <f t="shared" si="12"/>
        <v>0</v>
      </c>
      <c r="AN23" s="3">
        <f t="shared" si="13"/>
        <v>0</v>
      </c>
      <c r="AO23">
        <v>24474</v>
      </c>
      <c r="AP23" s="3">
        <f t="shared" si="14"/>
        <v>5</v>
      </c>
    </row>
    <row r="24" spans="1:42" x14ac:dyDescent="0.25">
      <c r="S24" s="1"/>
      <c r="U24" s="8">
        <v>18</v>
      </c>
      <c r="V24" s="3">
        <f t="shared" si="4"/>
        <v>2</v>
      </c>
      <c r="W24" t="s">
        <v>150</v>
      </c>
      <c r="X24" s="3">
        <f t="shared" si="5"/>
        <v>16</v>
      </c>
      <c r="Y24" t="s">
        <v>150</v>
      </c>
      <c r="Z24" s="3">
        <f t="shared" si="6"/>
        <v>16</v>
      </c>
      <c r="AA24" t="s">
        <v>151</v>
      </c>
      <c r="AB24" s="3">
        <f t="shared" si="7"/>
        <v>14</v>
      </c>
      <c r="AC24" t="s">
        <v>152</v>
      </c>
      <c r="AD24" s="3">
        <f t="shared" si="8"/>
        <v>27</v>
      </c>
      <c r="AE24" t="s">
        <v>369</v>
      </c>
      <c r="AF24" s="3">
        <f t="shared" si="9"/>
        <v>7</v>
      </c>
      <c r="AG24" t="s">
        <v>389</v>
      </c>
      <c r="AH24" s="3">
        <f t="shared" si="10"/>
        <v>6</v>
      </c>
      <c r="AI24" t="s">
        <v>394</v>
      </c>
      <c r="AJ24" s="3">
        <f t="shared" si="11"/>
        <v>11</v>
      </c>
      <c r="AL24" s="3">
        <f t="shared" si="12"/>
        <v>0</v>
      </c>
      <c r="AN24" s="3">
        <f t="shared" si="13"/>
        <v>0</v>
      </c>
      <c r="AO24">
        <v>24477</v>
      </c>
      <c r="AP24" s="3">
        <f t="shared" si="14"/>
        <v>5</v>
      </c>
    </row>
    <row r="25" spans="1:42" x14ac:dyDescent="0.25">
      <c r="S25" s="1"/>
      <c r="U25" s="8">
        <v>40</v>
      </c>
      <c r="V25" s="3">
        <f t="shared" si="4"/>
        <v>2</v>
      </c>
      <c r="W25" t="s">
        <v>153</v>
      </c>
      <c r="X25" s="3">
        <f t="shared" si="5"/>
        <v>13</v>
      </c>
      <c r="Y25" t="s">
        <v>153</v>
      </c>
      <c r="Z25" s="3">
        <f t="shared" si="6"/>
        <v>13</v>
      </c>
      <c r="AA25" t="s">
        <v>154</v>
      </c>
      <c r="AB25" s="3">
        <f t="shared" si="7"/>
        <v>14</v>
      </c>
      <c r="AC25" t="s">
        <v>155</v>
      </c>
      <c r="AD25" s="3">
        <f t="shared" si="8"/>
        <v>40</v>
      </c>
      <c r="AE25" t="s">
        <v>220</v>
      </c>
      <c r="AF25" s="3">
        <f t="shared" si="9"/>
        <v>6</v>
      </c>
      <c r="AG25" t="s">
        <v>391</v>
      </c>
      <c r="AH25" s="3">
        <f t="shared" si="10"/>
        <v>13</v>
      </c>
      <c r="AI25" t="s">
        <v>397</v>
      </c>
      <c r="AJ25" s="3">
        <f t="shared" si="11"/>
        <v>10</v>
      </c>
      <c r="AL25" s="3">
        <f t="shared" si="12"/>
        <v>0</v>
      </c>
      <c r="AN25" s="3">
        <f t="shared" si="13"/>
        <v>0</v>
      </c>
      <c r="AO25">
        <v>24478</v>
      </c>
      <c r="AP25" s="3">
        <f t="shared" si="14"/>
        <v>5</v>
      </c>
    </row>
    <row r="26" spans="1:42" x14ac:dyDescent="0.25">
      <c r="S26" s="1"/>
      <c r="U26" s="8">
        <v>12</v>
      </c>
      <c r="V26" s="3">
        <f t="shared" si="4"/>
        <v>2</v>
      </c>
      <c r="W26" t="s">
        <v>156</v>
      </c>
      <c r="X26" s="3">
        <f t="shared" si="5"/>
        <v>4</v>
      </c>
      <c r="Y26" t="s">
        <v>156</v>
      </c>
      <c r="Z26" s="3">
        <f t="shared" si="6"/>
        <v>4</v>
      </c>
      <c r="AA26" t="s">
        <v>157</v>
      </c>
      <c r="AB26" s="3">
        <f t="shared" si="7"/>
        <v>12</v>
      </c>
      <c r="AC26" t="s">
        <v>158</v>
      </c>
      <c r="AD26" s="3">
        <f t="shared" si="8"/>
        <v>40</v>
      </c>
      <c r="AE26" t="s">
        <v>372</v>
      </c>
      <c r="AF26" s="3">
        <f t="shared" si="9"/>
        <v>14</v>
      </c>
      <c r="AG26" t="s">
        <v>393</v>
      </c>
      <c r="AH26" s="3">
        <f t="shared" si="10"/>
        <v>13</v>
      </c>
      <c r="AI26" t="s">
        <v>399</v>
      </c>
      <c r="AJ26" s="3">
        <f t="shared" si="11"/>
        <v>12</v>
      </c>
      <c r="AL26" s="3">
        <f t="shared" si="12"/>
        <v>0</v>
      </c>
      <c r="AN26" s="3">
        <f t="shared" si="13"/>
        <v>0</v>
      </c>
      <c r="AO26">
        <v>24480</v>
      </c>
      <c r="AP26" s="3">
        <f t="shared" si="14"/>
        <v>5</v>
      </c>
    </row>
    <row r="27" spans="1:42" x14ac:dyDescent="0.25">
      <c r="S27" s="1"/>
      <c r="U27" s="8">
        <v>13</v>
      </c>
      <c r="V27" s="3">
        <f t="shared" si="4"/>
        <v>2</v>
      </c>
      <c r="W27" t="s">
        <v>159</v>
      </c>
      <c r="X27" s="3">
        <f t="shared" si="5"/>
        <v>10</v>
      </c>
      <c r="Y27" t="s">
        <v>159</v>
      </c>
      <c r="Z27" s="3">
        <f t="shared" si="6"/>
        <v>10</v>
      </c>
      <c r="AA27" t="s">
        <v>160</v>
      </c>
      <c r="AB27" s="3">
        <f t="shared" si="7"/>
        <v>14</v>
      </c>
      <c r="AC27" t="s">
        <v>161</v>
      </c>
      <c r="AD27" s="3">
        <f t="shared" si="8"/>
        <v>40</v>
      </c>
      <c r="AE27" t="s">
        <v>375</v>
      </c>
      <c r="AF27" s="3">
        <f t="shared" si="9"/>
        <v>14</v>
      </c>
      <c r="AG27" t="s">
        <v>396</v>
      </c>
      <c r="AH27" s="3">
        <f t="shared" si="10"/>
        <v>16</v>
      </c>
      <c r="AI27" t="s">
        <v>402</v>
      </c>
      <c r="AJ27" s="3">
        <f t="shared" si="11"/>
        <v>11</v>
      </c>
      <c r="AL27" s="3">
        <f t="shared" si="12"/>
        <v>0</v>
      </c>
      <c r="AN27" s="3">
        <f t="shared" si="13"/>
        <v>0</v>
      </c>
      <c r="AO27">
        <v>24481</v>
      </c>
      <c r="AP27" s="3">
        <f t="shared" si="14"/>
        <v>5</v>
      </c>
    </row>
    <row r="28" spans="1:42" x14ac:dyDescent="0.25">
      <c r="S28" s="1"/>
      <c r="U28" s="8">
        <v>55</v>
      </c>
      <c r="V28" s="3">
        <f t="shared" si="4"/>
        <v>2</v>
      </c>
      <c r="W28" t="s">
        <v>162</v>
      </c>
      <c r="X28" s="3">
        <f t="shared" si="5"/>
        <v>10</v>
      </c>
      <c r="Y28" t="s">
        <v>162</v>
      </c>
      <c r="Z28" s="3">
        <f t="shared" si="6"/>
        <v>10</v>
      </c>
      <c r="AA28" t="s">
        <v>163</v>
      </c>
      <c r="AB28" s="3">
        <f t="shared" si="7"/>
        <v>13</v>
      </c>
      <c r="AC28" t="s">
        <v>164</v>
      </c>
      <c r="AD28" s="3">
        <f t="shared" si="8"/>
        <v>35</v>
      </c>
      <c r="AE28" t="s">
        <v>378</v>
      </c>
      <c r="AF28" s="3">
        <f t="shared" si="9"/>
        <v>11</v>
      </c>
      <c r="AG28" t="s">
        <v>398</v>
      </c>
      <c r="AH28" s="3">
        <f t="shared" si="10"/>
        <v>15</v>
      </c>
      <c r="AI28" t="s">
        <v>118</v>
      </c>
      <c r="AJ28" s="3">
        <f t="shared" si="11"/>
        <v>9</v>
      </c>
      <c r="AL28" s="3">
        <f t="shared" si="12"/>
        <v>0</v>
      </c>
      <c r="AN28" s="3">
        <f t="shared" si="13"/>
        <v>0</v>
      </c>
      <c r="AO28">
        <v>7131</v>
      </c>
      <c r="AP28" s="3">
        <f t="shared" si="14"/>
        <v>4</v>
      </c>
    </row>
    <row r="29" spans="1:42" x14ac:dyDescent="0.25">
      <c r="S29" s="1"/>
      <c r="U29" s="8">
        <v>61</v>
      </c>
      <c r="V29" s="3">
        <f t="shared" si="4"/>
        <v>2</v>
      </c>
      <c r="W29" t="s">
        <v>165</v>
      </c>
      <c r="X29" s="3">
        <f t="shared" si="5"/>
        <v>15</v>
      </c>
      <c r="Y29" t="s">
        <v>165</v>
      </c>
      <c r="Z29" s="3">
        <f t="shared" si="6"/>
        <v>15</v>
      </c>
      <c r="AA29" t="s">
        <v>166</v>
      </c>
      <c r="AB29" s="3">
        <f t="shared" si="7"/>
        <v>13</v>
      </c>
      <c r="AC29" t="s">
        <v>167</v>
      </c>
      <c r="AD29" s="3">
        <f t="shared" si="8"/>
        <v>19</v>
      </c>
      <c r="AE29" t="s">
        <v>381</v>
      </c>
      <c r="AF29" s="3">
        <f t="shared" si="9"/>
        <v>11</v>
      </c>
      <c r="AG29" t="s">
        <v>401</v>
      </c>
      <c r="AH29" s="3">
        <f t="shared" si="10"/>
        <v>8</v>
      </c>
      <c r="AI29" t="s">
        <v>404</v>
      </c>
      <c r="AJ29" s="3">
        <f t="shared" si="11"/>
        <v>5</v>
      </c>
      <c r="AL29" s="3">
        <f t="shared" si="12"/>
        <v>0</v>
      </c>
      <c r="AN29" s="3">
        <f t="shared" si="13"/>
        <v>0</v>
      </c>
      <c r="AO29">
        <v>7197</v>
      </c>
      <c r="AP29" s="3">
        <f t="shared" si="14"/>
        <v>4</v>
      </c>
    </row>
    <row r="30" spans="1:42" x14ac:dyDescent="0.25">
      <c r="S30" s="1"/>
      <c r="U30" s="8">
        <v>11</v>
      </c>
      <c r="V30" s="3">
        <f t="shared" si="4"/>
        <v>2</v>
      </c>
      <c r="W30" t="s">
        <v>168</v>
      </c>
      <c r="X30" s="3">
        <f t="shared" si="5"/>
        <v>11</v>
      </c>
      <c r="Y30" t="s">
        <v>168</v>
      </c>
      <c r="Z30" s="3">
        <f t="shared" si="6"/>
        <v>11</v>
      </c>
      <c r="AA30" t="s">
        <v>169</v>
      </c>
      <c r="AB30" s="3">
        <f t="shared" si="7"/>
        <v>13</v>
      </c>
      <c r="AC30" t="s">
        <v>170</v>
      </c>
      <c r="AD30" s="3">
        <f t="shared" si="8"/>
        <v>35</v>
      </c>
      <c r="AE30" t="s">
        <v>384</v>
      </c>
      <c r="AF30" s="3">
        <f t="shared" si="9"/>
        <v>7</v>
      </c>
      <c r="AG30" t="s">
        <v>403</v>
      </c>
      <c r="AH30" s="3">
        <f t="shared" si="10"/>
        <v>13</v>
      </c>
      <c r="AI30" t="s">
        <v>405</v>
      </c>
      <c r="AJ30" s="3">
        <f t="shared" si="11"/>
        <v>7</v>
      </c>
      <c r="AL30" s="3">
        <f t="shared" si="12"/>
        <v>0</v>
      </c>
      <c r="AN30" s="3">
        <f t="shared" si="13"/>
        <v>0</v>
      </c>
      <c r="AO30">
        <v>7148</v>
      </c>
      <c r="AP30" s="3">
        <f t="shared" si="14"/>
        <v>4</v>
      </c>
    </row>
    <row r="31" spans="1:42" x14ac:dyDescent="0.25">
      <c r="S31" s="1"/>
      <c r="U31" s="8">
        <v>25</v>
      </c>
      <c r="V31" s="3">
        <f t="shared" si="4"/>
        <v>2</v>
      </c>
      <c r="W31" t="s">
        <v>171</v>
      </c>
      <c r="X31" s="3">
        <f t="shared" si="5"/>
        <v>9</v>
      </c>
      <c r="Y31" t="s">
        <v>172</v>
      </c>
      <c r="Z31" s="3">
        <f t="shared" si="6"/>
        <v>12</v>
      </c>
      <c r="AA31" t="s">
        <v>173</v>
      </c>
      <c r="AB31" s="3">
        <f t="shared" si="7"/>
        <v>11</v>
      </c>
      <c r="AC31" t="s">
        <v>174</v>
      </c>
      <c r="AD31" s="3">
        <f t="shared" si="8"/>
        <v>27</v>
      </c>
      <c r="AE31" t="s">
        <v>387</v>
      </c>
      <c r="AF31" s="3">
        <f t="shared" si="9"/>
        <v>15</v>
      </c>
      <c r="AG31" t="s">
        <v>118</v>
      </c>
      <c r="AH31" s="3">
        <f t="shared" si="10"/>
        <v>9</v>
      </c>
      <c r="AI31" t="s">
        <v>408</v>
      </c>
      <c r="AJ31" s="3">
        <f t="shared" si="11"/>
        <v>14</v>
      </c>
      <c r="AL31" s="3">
        <f t="shared" si="12"/>
        <v>0</v>
      </c>
      <c r="AN31" s="3">
        <f t="shared" si="13"/>
        <v>0</v>
      </c>
      <c r="AO31">
        <v>9908</v>
      </c>
      <c r="AP31" s="3">
        <f t="shared" si="14"/>
        <v>4</v>
      </c>
    </row>
    <row r="32" spans="1:42" x14ac:dyDescent="0.25">
      <c r="S32" s="1"/>
      <c r="U32" s="8">
        <v>22</v>
      </c>
      <c r="V32" s="3">
        <f t="shared" si="4"/>
        <v>2</v>
      </c>
      <c r="W32" t="s">
        <v>175</v>
      </c>
      <c r="X32" s="3">
        <f t="shared" si="5"/>
        <v>9</v>
      </c>
      <c r="Y32" t="s">
        <v>176</v>
      </c>
      <c r="Z32" s="3">
        <f t="shared" si="6"/>
        <v>12</v>
      </c>
      <c r="AA32" t="s">
        <v>177</v>
      </c>
      <c r="AB32" s="3">
        <f t="shared" si="7"/>
        <v>16</v>
      </c>
      <c r="AC32" t="s">
        <v>178</v>
      </c>
      <c r="AD32" s="3">
        <f t="shared" si="8"/>
        <v>25</v>
      </c>
      <c r="AE32" t="s">
        <v>389</v>
      </c>
      <c r="AF32" s="3">
        <f t="shared" si="9"/>
        <v>6</v>
      </c>
      <c r="AG32" t="s">
        <v>404</v>
      </c>
      <c r="AH32" s="3">
        <f t="shared" si="10"/>
        <v>5</v>
      </c>
      <c r="AI32" t="s">
        <v>410</v>
      </c>
      <c r="AJ32" s="3">
        <f t="shared" si="11"/>
        <v>15</v>
      </c>
      <c r="AL32" s="3">
        <f t="shared" si="12"/>
        <v>0</v>
      </c>
      <c r="AN32" s="3">
        <f t="shared" si="13"/>
        <v>0</v>
      </c>
      <c r="AO32">
        <v>15610</v>
      </c>
      <c r="AP32" s="3">
        <f t="shared" si="14"/>
        <v>5</v>
      </c>
    </row>
    <row r="33" spans="19:42" x14ac:dyDescent="0.25">
      <c r="S33" s="1"/>
      <c r="U33" s="8">
        <v>8</v>
      </c>
      <c r="V33" s="3">
        <f t="shared" si="4"/>
        <v>1</v>
      </c>
      <c r="W33" t="s">
        <v>179</v>
      </c>
      <c r="X33" s="3">
        <f t="shared" si="5"/>
        <v>9</v>
      </c>
      <c r="Y33" t="s">
        <v>180</v>
      </c>
      <c r="Z33" s="3">
        <f t="shared" si="6"/>
        <v>12</v>
      </c>
      <c r="AA33" t="s">
        <v>181</v>
      </c>
      <c r="AB33" s="3">
        <f t="shared" si="7"/>
        <v>18</v>
      </c>
      <c r="AC33" t="s">
        <v>182</v>
      </c>
      <c r="AD33" s="3">
        <f t="shared" si="8"/>
        <v>29</v>
      </c>
      <c r="AE33" t="s">
        <v>391</v>
      </c>
      <c r="AF33" s="3">
        <f t="shared" si="9"/>
        <v>13</v>
      </c>
      <c r="AG33" t="s">
        <v>405</v>
      </c>
      <c r="AH33" s="3">
        <f t="shared" si="10"/>
        <v>7</v>
      </c>
      <c r="AI33" t="s">
        <v>382</v>
      </c>
      <c r="AJ33" s="3">
        <f t="shared" si="11"/>
        <v>15</v>
      </c>
      <c r="AL33" s="3">
        <f t="shared" si="12"/>
        <v>0</v>
      </c>
      <c r="AN33" s="3">
        <f t="shared" si="13"/>
        <v>0</v>
      </c>
      <c r="AO33">
        <v>7201</v>
      </c>
      <c r="AP33" s="3">
        <f t="shared" si="14"/>
        <v>4</v>
      </c>
    </row>
    <row r="34" spans="19:42" x14ac:dyDescent="0.25">
      <c r="S34" s="1"/>
      <c r="U34" s="8">
        <v>7</v>
      </c>
      <c r="V34" s="3">
        <f t="shared" si="4"/>
        <v>1</v>
      </c>
      <c r="W34" t="s">
        <v>183</v>
      </c>
      <c r="X34" s="3">
        <f t="shared" si="5"/>
        <v>8</v>
      </c>
      <c r="Y34" t="s">
        <v>183</v>
      </c>
      <c r="Z34" s="3">
        <f t="shared" si="6"/>
        <v>8</v>
      </c>
      <c r="AA34" t="s">
        <v>184</v>
      </c>
      <c r="AB34" s="3">
        <f t="shared" si="7"/>
        <v>17</v>
      </c>
      <c r="AC34" t="s">
        <v>185</v>
      </c>
      <c r="AD34" s="3">
        <f t="shared" si="8"/>
        <v>26</v>
      </c>
      <c r="AE34" t="s">
        <v>393</v>
      </c>
      <c r="AF34" s="3">
        <f t="shared" si="9"/>
        <v>13</v>
      </c>
      <c r="AG34" t="s">
        <v>407</v>
      </c>
      <c r="AH34" s="3">
        <f t="shared" si="10"/>
        <v>17</v>
      </c>
      <c r="AI34" t="s">
        <v>379</v>
      </c>
      <c r="AJ34" s="3">
        <f t="shared" si="11"/>
        <v>15</v>
      </c>
      <c r="AL34" s="3">
        <f t="shared" si="12"/>
        <v>0</v>
      </c>
      <c r="AN34" s="3">
        <f t="shared" si="13"/>
        <v>0</v>
      </c>
      <c r="AO34">
        <v>7200</v>
      </c>
      <c r="AP34" s="3">
        <f t="shared" si="14"/>
        <v>4</v>
      </c>
    </row>
    <row r="35" spans="19:42" x14ac:dyDescent="0.25">
      <c r="S35" s="1"/>
      <c r="U35" s="8">
        <v>9</v>
      </c>
      <c r="V35" s="3">
        <f t="shared" si="4"/>
        <v>1</v>
      </c>
      <c r="W35" t="s">
        <v>186</v>
      </c>
      <c r="X35" s="3">
        <f t="shared" si="5"/>
        <v>12</v>
      </c>
      <c r="Y35" t="s">
        <v>186</v>
      </c>
      <c r="Z35" s="3">
        <f t="shared" si="6"/>
        <v>12</v>
      </c>
      <c r="AA35" t="s">
        <v>187</v>
      </c>
      <c r="AB35" s="3">
        <f t="shared" si="7"/>
        <v>15</v>
      </c>
      <c r="AC35" t="s">
        <v>188</v>
      </c>
      <c r="AD35" s="3">
        <f t="shared" si="8"/>
        <v>13</v>
      </c>
      <c r="AE35" t="s">
        <v>395</v>
      </c>
      <c r="AF35" s="3">
        <f t="shared" si="9"/>
        <v>5</v>
      </c>
      <c r="AG35" t="s">
        <v>409</v>
      </c>
      <c r="AH35" s="3">
        <f t="shared" si="10"/>
        <v>11</v>
      </c>
      <c r="AI35" t="s">
        <v>411</v>
      </c>
      <c r="AJ35" s="3">
        <f t="shared" si="11"/>
        <v>8</v>
      </c>
      <c r="AL35" s="3">
        <f t="shared" si="12"/>
        <v>0</v>
      </c>
      <c r="AN35" s="3">
        <f t="shared" si="13"/>
        <v>0</v>
      </c>
      <c r="AO35">
        <v>7206</v>
      </c>
      <c r="AP35" s="3">
        <f t="shared" si="14"/>
        <v>4</v>
      </c>
    </row>
    <row r="36" spans="19:42" x14ac:dyDescent="0.25">
      <c r="S36" s="1"/>
      <c r="U36" s="8">
        <v>16</v>
      </c>
      <c r="V36" s="3">
        <f t="shared" si="4"/>
        <v>2</v>
      </c>
      <c r="W36" t="s">
        <v>189</v>
      </c>
      <c r="X36" s="3">
        <f t="shared" si="5"/>
        <v>14</v>
      </c>
      <c r="Y36" t="s">
        <v>190</v>
      </c>
      <c r="Z36" s="3">
        <f t="shared" si="6"/>
        <v>22</v>
      </c>
      <c r="AA36" t="s">
        <v>191</v>
      </c>
      <c r="AB36" s="3">
        <f t="shared" si="7"/>
        <v>19</v>
      </c>
      <c r="AC36" t="s">
        <v>192</v>
      </c>
      <c r="AD36" s="3">
        <f t="shared" si="8"/>
        <v>9</v>
      </c>
      <c r="AE36" t="s">
        <v>398</v>
      </c>
      <c r="AF36" s="3">
        <f t="shared" si="9"/>
        <v>15</v>
      </c>
      <c r="AG36" t="s">
        <v>381</v>
      </c>
      <c r="AH36" s="3">
        <f t="shared" si="10"/>
        <v>11</v>
      </c>
      <c r="AI36" t="s">
        <v>412</v>
      </c>
      <c r="AJ36" s="3">
        <f t="shared" si="11"/>
        <v>7</v>
      </c>
      <c r="AL36" s="3">
        <f t="shared" si="12"/>
        <v>0</v>
      </c>
      <c r="AN36" s="3">
        <f t="shared" si="13"/>
        <v>0</v>
      </c>
      <c r="AO36">
        <v>7207</v>
      </c>
      <c r="AP36" s="3">
        <f t="shared" si="14"/>
        <v>4</v>
      </c>
    </row>
    <row r="37" spans="19:42" x14ac:dyDescent="0.25">
      <c r="S37" s="1"/>
      <c r="W37" t="s">
        <v>193</v>
      </c>
      <c r="X37" s="3">
        <f t="shared" ref="X37:X57" si="15">LEN(W37)</f>
        <v>13</v>
      </c>
      <c r="Y37" t="s">
        <v>194</v>
      </c>
      <c r="Z37" s="3">
        <f t="shared" ref="Z37:Z57" si="16">LEN(Y37)</f>
        <v>21</v>
      </c>
      <c r="AA37" t="s">
        <v>195</v>
      </c>
      <c r="AB37" s="3">
        <f t="shared" ref="AB37:AB57" si="17">LEN(AA37)</f>
        <v>19</v>
      </c>
      <c r="AC37" t="s">
        <v>196</v>
      </c>
      <c r="AD37" s="3">
        <f t="shared" si="8"/>
        <v>26</v>
      </c>
      <c r="AE37" t="s">
        <v>400</v>
      </c>
      <c r="AF37" s="3">
        <f t="shared" si="9"/>
        <v>5</v>
      </c>
      <c r="AG37" t="s">
        <v>378</v>
      </c>
      <c r="AH37" s="3">
        <f t="shared" si="10"/>
        <v>11</v>
      </c>
      <c r="AI37" t="s">
        <v>413</v>
      </c>
      <c r="AJ37" s="3">
        <f t="shared" si="11"/>
        <v>5</v>
      </c>
      <c r="AL37" s="3">
        <f t="shared" si="12"/>
        <v>0</v>
      </c>
      <c r="AN37" s="3">
        <f t="shared" si="13"/>
        <v>0</v>
      </c>
      <c r="AO37">
        <v>14543</v>
      </c>
      <c r="AP37" s="3">
        <f t="shared" si="14"/>
        <v>5</v>
      </c>
    </row>
    <row r="38" spans="19:42" x14ac:dyDescent="0.25">
      <c r="S38" s="1"/>
      <c r="W38" t="s">
        <v>197</v>
      </c>
      <c r="X38" s="3">
        <f t="shared" si="15"/>
        <v>11</v>
      </c>
      <c r="Y38" t="s">
        <v>198</v>
      </c>
      <c r="Z38" s="3">
        <f t="shared" si="16"/>
        <v>19</v>
      </c>
      <c r="AA38" t="s">
        <v>199</v>
      </c>
      <c r="AB38" s="3">
        <f t="shared" si="17"/>
        <v>17</v>
      </c>
      <c r="AC38" t="s">
        <v>200</v>
      </c>
      <c r="AD38" s="3">
        <f t="shared" si="8"/>
        <v>22</v>
      </c>
      <c r="AE38" t="s">
        <v>403</v>
      </c>
      <c r="AF38" s="3">
        <f t="shared" si="9"/>
        <v>13</v>
      </c>
      <c r="AG38" t="s">
        <v>411</v>
      </c>
      <c r="AH38" s="3">
        <f t="shared" si="10"/>
        <v>8</v>
      </c>
      <c r="AI38" t="s">
        <v>416</v>
      </c>
      <c r="AJ38" s="3">
        <f t="shared" si="11"/>
        <v>26</v>
      </c>
      <c r="AL38" s="3">
        <f t="shared" si="12"/>
        <v>0</v>
      </c>
      <c r="AN38" s="3">
        <f t="shared" si="13"/>
        <v>0</v>
      </c>
      <c r="AO38">
        <v>14749</v>
      </c>
      <c r="AP38" s="3">
        <f t="shared" si="14"/>
        <v>5</v>
      </c>
    </row>
    <row r="39" spans="19:42" x14ac:dyDescent="0.25">
      <c r="S39" s="1"/>
      <c r="W39" t="s">
        <v>201</v>
      </c>
      <c r="X39" s="3">
        <f t="shared" si="15"/>
        <v>15</v>
      </c>
      <c r="Y39" t="s">
        <v>202</v>
      </c>
      <c r="Z39" s="3">
        <f t="shared" si="16"/>
        <v>20</v>
      </c>
      <c r="AA39" t="s">
        <v>203</v>
      </c>
      <c r="AB39" s="3">
        <f t="shared" si="17"/>
        <v>13</v>
      </c>
      <c r="AC39" t="s">
        <v>204</v>
      </c>
      <c r="AD39" s="3">
        <f t="shared" si="8"/>
        <v>13</v>
      </c>
      <c r="AE39" t="s">
        <v>118</v>
      </c>
      <c r="AF39" s="3">
        <f t="shared" si="9"/>
        <v>9</v>
      </c>
      <c r="AG39" t="s">
        <v>412</v>
      </c>
      <c r="AH39" s="3">
        <f t="shared" si="10"/>
        <v>7</v>
      </c>
      <c r="AI39" t="s">
        <v>418</v>
      </c>
      <c r="AJ39" s="3">
        <f t="shared" si="11"/>
        <v>12</v>
      </c>
      <c r="AL39" s="3">
        <f t="shared" si="12"/>
        <v>0</v>
      </c>
      <c r="AN39" s="3">
        <f t="shared" si="13"/>
        <v>0</v>
      </c>
      <c r="AO39">
        <v>14812</v>
      </c>
      <c r="AP39" s="3">
        <f t="shared" si="14"/>
        <v>5</v>
      </c>
    </row>
    <row r="40" spans="19:42" x14ac:dyDescent="0.25">
      <c r="S40" s="1"/>
      <c r="W40" t="s">
        <v>205</v>
      </c>
      <c r="X40" s="3">
        <f t="shared" si="15"/>
        <v>15</v>
      </c>
      <c r="Y40" t="s">
        <v>206</v>
      </c>
      <c r="Z40" s="3">
        <f t="shared" si="16"/>
        <v>17</v>
      </c>
      <c r="AA40" t="s">
        <v>207</v>
      </c>
      <c r="AB40" s="3">
        <f t="shared" si="17"/>
        <v>12</v>
      </c>
      <c r="AC40" t="s">
        <v>208</v>
      </c>
      <c r="AD40" s="3">
        <f t="shared" si="8"/>
        <v>4</v>
      </c>
      <c r="AE40" t="s">
        <v>404</v>
      </c>
      <c r="AF40" s="3">
        <f t="shared" si="9"/>
        <v>5</v>
      </c>
      <c r="AG40" t="s">
        <v>413</v>
      </c>
      <c r="AH40" s="3">
        <f t="shared" si="10"/>
        <v>5</v>
      </c>
      <c r="AI40" t="s">
        <v>420</v>
      </c>
      <c r="AJ40" s="3">
        <f t="shared" si="11"/>
        <v>20</v>
      </c>
      <c r="AL40" s="3">
        <f t="shared" si="12"/>
        <v>0</v>
      </c>
      <c r="AN40" s="3">
        <f t="shared" si="13"/>
        <v>0</v>
      </c>
      <c r="AO40">
        <v>14329</v>
      </c>
      <c r="AP40" s="3">
        <f t="shared" si="14"/>
        <v>5</v>
      </c>
    </row>
    <row r="41" spans="19:42" x14ac:dyDescent="0.25">
      <c r="S41" s="1"/>
      <c r="W41" t="s">
        <v>209</v>
      </c>
      <c r="X41" s="3">
        <f t="shared" si="15"/>
        <v>4</v>
      </c>
      <c r="Y41" t="s">
        <v>209</v>
      </c>
      <c r="Z41" s="3">
        <f t="shared" si="16"/>
        <v>4</v>
      </c>
      <c r="AA41" t="s">
        <v>210</v>
      </c>
      <c r="AB41" s="3">
        <f t="shared" si="17"/>
        <v>21</v>
      </c>
      <c r="AC41" t="s">
        <v>211</v>
      </c>
      <c r="AD41" s="3">
        <f t="shared" si="8"/>
        <v>38</v>
      </c>
      <c r="AE41" t="s">
        <v>405</v>
      </c>
      <c r="AF41" s="3">
        <f t="shared" si="9"/>
        <v>7</v>
      </c>
      <c r="AG41" t="s">
        <v>415</v>
      </c>
      <c r="AH41" s="3">
        <f t="shared" si="10"/>
        <v>26</v>
      </c>
      <c r="AI41" t="s">
        <v>421</v>
      </c>
      <c r="AJ41" s="3">
        <f t="shared" si="11"/>
        <v>8</v>
      </c>
      <c r="AL41" s="3">
        <f t="shared" si="12"/>
        <v>0</v>
      </c>
      <c r="AN41" s="3">
        <f t="shared" si="13"/>
        <v>0</v>
      </c>
      <c r="AO41">
        <v>7198</v>
      </c>
      <c r="AP41" s="3">
        <f t="shared" si="14"/>
        <v>4</v>
      </c>
    </row>
    <row r="42" spans="19:42" x14ac:dyDescent="0.25">
      <c r="S42" s="1"/>
      <c r="W42" t="s">
        <v>192</v>
      </c>
      <c r="X42" s="3">
        <f t="shared" si="15"/>
        <v>9</v>
      </c>
      <c r="Y42" t="s">
        <v>192</v>
      </c>
      <c r="Z42" s="3">
        <f t="shared" si="16"/>
        <v>9</v>
      </c>
      <c r="AA42" t="s">
        <v>212</v>
      </c>
      <c r="AB42" s="3">
        <f t="shared" si="17"/>
        <v>10</v>
      </c>
      <c r="AC42" t="s">
        <v>213</v>
      </c>
      <c r="AD42" s="3">
        <f t="shared" si="8"/>
        <v>34</v>
      </c>
      <c r="AE42" t="s">
        <v>406</v>
      </c>
      <c r="AF42" s="3">
        <f t="shared" si="9"/>
        <v>16</v>
      </c>
      <c r="AG42" t="s">
        <v>417</v>
      </c>
      <c r="AH42" s="3">
        <f t="shared" si="10"/>
        <v>13</v>
      </c>
      <c r="AI42" t="s">
        <v>423</v>
      </c>
      <c r="AJ42" s="3">
        <f t="shared" si="11"/>
        <v>12</v>
      </c>
      <c r="AL42" s="3">
        <f t="shared" si="12"/>
        <v>0</v>
      </c>
      <c r="AN42" s="3">
        <f t="shared" si="13"/>
        <v>0</v>
      </c>
      <c r="AO42">
        <v>52590</v>
      </c>
      <c r="AP42" s="3">
        <f t="shared" si="14"/>
        <v>5</v>
      </c>
    </row>
    <row r="43" spans="19:42" x14ac:dyDescent="0.25">
      <c r="S43" s="1"/>
      <c r="W43" t="s">
        <v>214</v>
      </c>
      <c r="X43" s="3">
        <f t="shared" si="15"/>
        <v>8</v>
      </c>
      <c r="Y43" t="s">
        <v>214</v>
      </c>
      <c r="Z43" s="3">
        <f t="shared" si="16"/>
        <v>8</v>
      </c>
      <c r="AA43" t="s">
        <v>215</v>
      </c>
      <c r="AB43" s="3">
        <f t="shared" si="17"/>
        <v>13</v>
      </c>
      <c r="AC43" t="s">
        <v>216</v>
      </c>
      <c r="AD43" s="3">
        <f t="shared" si="8"/>
        <v>46</v>
      </c>
      <c r="AE43" t="s">
        <v>409</v>
      </c>
      <c r="AF43" s="3">
        <f t="shared" si="9"/>
        <v>11</v>
      </c>
      <c r="AG43" t="s">
        <v>419</v>
      </c>
      <c r="AH43" s="3">
        <f t="shared" si="10"/>
        <v>11</v>
      </c>
      <c r="AI43" t="s">
        <v>425</v>
      </c>
      <c r="AJ43" s="3">
        <f t="shared" si="11"/>
        <v>15</v>
      </c>
      <c r="AL43" s="3">
        <f t="shared" si="12"/>
        <v>0</v>
      </c>
      <c r="AN43" s="3">
        <f t="shared" si="13"/>
        <v>0</v>
      </c>
      <c r="AO43">
        <v>15841</v>
      </c>
      <c r="AP43" s="3">
        <f t="shared" si="14"/>
        <v>5</v>
      </c>
    </row>
    <row r="44" spans="19:42" x14ac:dyDescent="0.25">
      <c r="S44" s="1"/>
      <c r="W44" t="s">
        <v>217</v>
      </c>
      <c r="X44" s="3">
        <f t="shared" si="15"/>
        <v>17</v>
      </c>
      <c r="Y44" t="s">
        <v>217</v>
      </c>
      <c r="Z44" s="3">
        <f t="shared" si="16"/>
        <v>17</v>
      </c>
      <c r="AA44" t="s">
        <v>218</v>
      </c>
      <c r="AB44" s="3">
        <f t="shared" si="17"/>
        <v>21</v>
      </c>
      <c r="AC44" t="s">
        <v>219</v>
      </c>
      <c r="AD44" s="3">
        <f t="shared" si="8"/>
        <v>29</v>
      </c>
      <c r="AE44" t="s">
        <v>411</v>
      </c>
      <c r="AF44" s="3">
        <f t="shared" si="9"/>
        <v>8</v>
      </c>
      <c r="AG44" t="s">
        <v>421</v>
      </c>
      <c r="AH44" s="3">
        <f t="shared" si="10"/>
        <v>8</v>
      </c>
      <c r="AI44" t="s">
        <v>427</v>
      </c>
      <c r="AJ44" s="3">
        <f t="shared" si="11"/>
        <v>9</v>
      </c>
      <c r="AL44" s="3">
        <f t="shared" si="12"/>
        <v>0</v>
      </c>
      <c r="AN44" s="3">
        <f t="shared" si="13"/>
        <v>0</v>
      </c>
      <c r="AO44">
        <v>7199</v>
      </c>
      <c r="AP44" s="3">
        <f t="shared" si="14"/>
        <v>4</v>
      </c>
    </row>
    <row r="45" spans="19:42" x14ac:dyDescent="0.25">
      <c r="S45" s="1"/>
      <c r="W45" t="s">
        <v>220</v>
      </c>
      <c r="X45" s="3">
        <f t="shared" si="15"/>
        <v>6</v>
      </c>
      <c r="Y45" t="s">
        <v>220</v>
      </c>
      <c r="Z45" s="3">
        <f t="shared" si="16"/>
        <v>6</v>
      </c>
      <c r="AA45" t="s">
        <v>221</v>
      </c>
      <c r="AB45" s="3">
        <f t="shared" si="17"/>
        <v>20</v>
      </c>
      <c r="AC45" t="s">
        <v>222</v>
      </c>
      <c r="AD45" s="3">
        <f t="shared" si="8"/>
        <v>32</v>
      </c>
      <c r="AE45" t="s">
        <v>412</v>
      </c>
      <c r="AF45" s="3">
        <f t="shared" si="9"/>
        <v>7</v>
      </c>
      <c r="AG45" t="s">
        <v>423</v>
      </c>
      <c r="AH45" s="3">
        <f t="shared" si="10"/>
        <v>12</v>
      </c>
      <c r="AI45" t="s">
        <v>430</v>
      </c>
      <c r="AJ45" s="3">
        <f t="shared" si="11"/>
        <v>21</v>
      </c>
      <c r="AL45" s="3">
        <f t="shared" si="12"/>
        <v>0</v>
      </c>
      <c r="AN45" s="3">
        <f t="shared" si="13"/>
        <v>0</v>
      </c>
      <c r="AO45">
        <v>66184</v>
      </c>
      <c r="AP45" s="3">
        <f t="shared" si="14"/>
        <v>5</v>
      </c>
    </row>
    <row r="46" spans="19:42" x14ac:dyDescent="0.25">
      <c r="S46" s="1"/>
      <c r="W46" t="s">
        <v>223</v>
      </c>
      <c r="X46" s="3">
        <f t="shared" si="15"/>
        <v>9</v>
      </c>
      <c r="Y46" t="s">
        <v>223</v>
      </c>
      <c r="Z46" s="3">
        <f t="shared" si="16"/>
        <v>9</v>
      </c>
      <c r="AA46" t="s">
        <v>224</v>
      </c>
      <c r="AB46" s="3">
        <f t="shared" si="17"/>
        <v>20</v>
      </c>
      <c r="AC46" t="s">
        <v>225</v>
      </c>
      <c r="AD46" s="3">
        <f t="shared" si="8"/>
        <v>31</v>
      </c>
      <c r="AE46" t="s">
        <v>413</v>
      </c>
      <c r="AF46" s="3">
        <f t="shared" si="9"/>
        <v>5</v>
      </c>
      <c r="AG46" t="s">
        <v>424</v>
      </c>
      <c r="AH46" s="3">
        <f t="shared" si="10"/>
        <v>13</v>
      </c>
      <c r="AI46" t="s">
        <v>434</v>
      </c>
      <c r="AJ46" s="3">
        <f t="shared" si="11"/>
        <v>57</v>
      </c>
      <c r="AL46" s="3">
        <f t="shared" si="12"/>
        <v>0</v>
      </c>
      <c r="AN46" s="3">
        <f t="shared" si="13"/>
        <v>0</v>
      </c>
      <c r="AO46" t="s">
        <v>435</v>
      </c>
      <c r="AP46" s="3">
        <f t="shared" si="14"/>
        <v>9</v>
      </c>
    </row>
    <row r="47" spans="19:42" x14ac:dyDescent="0.25">
      <c r="S47" s="1"/>
      <c r="W47" t="s">
        <v>226</v>
      </c>
      <c r="X47" s="3">
        <f t="shared" si="15"/>
        <v>8</v>
      </c>
      <c r="Y47" t="s">
        <v>226</v>
      </c>
      <c r="Z47" s="3">
        <f t="shared" si="16"/>
        <v>8</v>
      </c>
      <c r="AA47" t="s">
        <v>227</v>
      </c>
      <c r="AB47" s="3">
        <f t="shared" si="17"/>
        <v>26</v>
      </c>
      <c r="AC47" t="s">
        <v>228</v>
      </c>
      <c r="AD47" s="3">
        <f t="shared" si="8"/>
        <v>24</v>
      </c>
      <c r="AE47" t="s">
        <v>414</v>
      </c>
      <c r="AF47" s="3">
        <f t="shared" si="9"/>
        <v>16</v>
      </c>
      <c r="AG47" t="s">
        <v>426</v>
      </c>
      <c r="AH47" s="3">
        <f t="shared" si="10"/>
        <v>11</v>
      </c>
      <c r="AI47" t="s">
        <v>438</v>
      </c>
      <c r="AJ47" s="3">
        <f t="shared" si="11"/>
        <v>27</v>
      </c>
      <c r="AL47" s="3">
        <f t="shared" si="12"/>
        <v>0</v>
      </c>
      <c r="AN47" s="3">
        <f t="shared" si="13"/>
        <v>0</v>
      </c>
      <c r="AO47">
        <v>265341</v>
      </c>
      <c r="AP47" s="3">
        <f t="shared" si="14"/>
        <v>6</v>
      </c>
    </row>
    <row r="48" spans="19:42" x14ac:dyDescent="0.25">
      <c r="S48" s="1"/>
      <c r="W48" t="s">
        <v>229</v>
      </c>
      <c r="X48" s="3">
        <f t="shared" si="15"/>
        <v>7</v>
      </c>
      <c r="Y48" t="s">
        <v>229</v>
      </c>
      <c r="Z48" s="3">
        <f t="shared" si="16"/>
        <v>7</v>
      </c>
      <c r="AA48" t="s">
        <v>230</v>
      </c>
      <c r="AB48" s="3">
        <f t="shared" si="17"/>
        <v>25</v>
      </c>
      <c r="AC48" t="s">
        <v>231</v>
      </c>
      <c r="AD48" s="3">
        <f t="shared" si="8"/>
        <v>21</v>
      </c>
      <c r="AE48" t="s">
        <v>417</v>
      </c>
      <c r="AF48" s="3">
        <f t="shared" si="9"/>
        <v>13</v>
      </c>
      <c r="AG48" t="s">
        <v>429</v>
      </c>
      <c r="AH48" s="3">
        <f t="shared" si="10"/>
        <v>22</v>
      </c>
      <c r="AI48" t="s">
        <v>441</v>
      </c>
      <c r="AJ48" s="3">
        <f t="shared" si="11"/>
        <v>26</v>
      </c>
      <c r="AL48" s="3">
        <f t="shared" si="12"/>
        <v>0</v>
      </c>
      <c r="AN48" s="3">
        <f t="shared" si="13"/>
        <v>0</v>
      </c>
      <c r="AO48">
        <v>84599</v>
      </c>
      <c r="AP48" s="3">
        <f t="shared" si="14"/>
        <v>5</v>
      </c>
    </row>
    <row r="49" spans="19:42" x14ac:dyDescent="0.25">
      <c r="S49" s="1"/>
      <c r="W49" t="s">
        <v>232</v>
      </c>
      <c r="X49" s="3">
        <f t="shared" si="15"/>
        <v>3</v>
      </c>
      <c r="Y49" t="s">
        <v>233</v>
      </c>
      <c r="Z49" s="3">
        <f t="shared" si="16"/>
        <v>8</v>
      </c>
      <c r="AA49" t="s">
        <v>234</v>
      </c>
      <c r="AB49" s="3">
        <f t="shared" si="17"/>
        <v>24</v>
      </c>
      <c r="AC49" t="s">
        <v>235</v>
      </c>
      <c r="AD49" s="3">
        <f t="shared" si="8"/>
        <v>21</v>
      </c>
      <c r="AE49" t="s">
        <v>419</v>
      </c>
      <c r="AF49" s="3">
        <f t="shared" si="9"/>
        <v>11</v>
      </c>
      <c r="AG49" t="s">
        <v>433</v>
      </c>
      <c r="AH49" s="3">
        <f t="shared" si="10"/>
        <v>26</v>
      </c>
      <c r="AI49" t="s">
        <v>444</v>
      </c>
      <c r="AJ49" s="3">
        <f t="shared" si="11"/>
        <v>27</v>
      </c>
      <c r="AL49" s="3">
        <f t="shared" si="12"/>
        <v>0</v>
      </c>
      <c r="AN49" s="3">
        <f t="shared" si="13"/>
        <v>0</v>
      </c>
      <c r="AO49">
        <v>71793</v>
      </c>
      <c r="AP49" s="3">
        <f t="shared" si="14"/>
        <v>5</v>
      </c>
    </row>
    <row r="50" spans="19:42" x14ac:dyDescent="0.25">
      <c r="S50" s="1"/>
      <c r="W50" t="s">
        <v>236</v>
      </c>
      <c r="X50" s="3">
        <f t="shared" si="15"/>
        <v>12</v>
      </c>
      <c r="Y50" t="s">
        <v>232</v>
      </c>
      <c r="Z50" s="3">
        <f t="shared" si="16"/>
        <v>3</v>
      </c>
      <c r="AA50" t="s">
        <v>237</v>
      </c>
      <c r="AB50" s="3">
        <f t="shared" si="17"/>
        <v>18</v>
      </c>
      <c r="AC50" t="s">
        <v>238</v>
      </c>
      <c r="AD50" s="3">
        <f t="shared" si="8"/>
        <v>37</v>
      </c>
      <c r="AE50" t="s">
        <v>421</v>
      </c>
      <c r="AF50" s="3">
        <f t="shared" si="9"/>
        <v>8</v>
      </c>
      <c r="AG50" t="s">
        <v>437</v>
      </c>
      <c r="AH50" s="3">
        <f t="shared" si="10"/>
        <v>28</v>
      </c>
      <c r="AI50" t="s">
        <v>447</v>
      </c>
      <c r="AJ50" s="3">
        <f t="shared" si="11"/>
        <v>17</v>
      </c>
      <c r="AL50" s="3">
        <f t="shared" si="12"/>
        <v>0</v>
      </c>
      <c r="AN50" s="3">
        <f t="shared" si="13"/>
        <v>0</v>
      </c>
      <c r="AO50">
        <v>12792</v>
      </c>
      <c r="AP50" s="3">
        <f t="shared" si="14"/>
        <v>5</v>
      </c>
    </row>
    <row r="51" spans="19:42" x14ac:dyDescent="0.25">
      <c r="S51" s="1"/>
      <c r="W51" t="s">
        <v>239</v>
      </c>
      <c r="X51" s="3">
        <f t="shared" si="15"/>
        <v>11</v>
      </c>
      <c r="Y51" t="s">
        <v>236</v>
      </c>
      <c r="Z51" s="3">
        <f t="shared" si="16"/>
        <v>12</v>
      </c>
      <c r="AA51" t="s">
        <v>240</v>
      </c>
      <c r="AB51" s="3">
        <f t="shared" si="17"/>
        <v>16</v>
      </c>
      <c r="AC51" t="s">
        <v>241</v>
      </c>
      <c r="AD51" s="3">
        <f t="shared" si="8"/>
        <v>21</v>
      </c>
      <c r="AE51" t="s">
        <v>422</v>
      </c>
      <c r="AF51" s="3">
        <f t="shared" si="9"/>
        <v>12</v>
      </c>
      <c r="AG51" t="s">
        <v>440</v>
      </c>
      <c r="AH51" s="3">
        <f t="shared" si="10"/>
        <v>27</v>
      </c>
      <c r="AI51" t="s">
        <v>450</v>
      </c>
      <c r="AJ51" s="3">
        <f t="shared" si="11"/>
        <v>25</v>
      </c>
      <c r="AL51" s="3">
        <f t="shared" si="12"/>
        <v>0</v>
      </c>
      <c r="AN51" s="3">
        <f t="shared" si="13"/>
        <v>0</v>
      </c>
      <c r="AO51">
        <v>277259</v>
      </c>
      <c r="AP51" s="3">
        <f t="shared" si="14"/>
        <v>6</v>
      </c>
    </row>
    <row r="52" spans="19:42" x14ac:dyDescent="0.25">
      <c r="S52" s="1"/>
      <c r="W52" t="s">
        <v>242</v>
      </c>
      <c r="X52" s="3">
        <f t="shared" si="15"/>
        <v>6</v>
      </c>
      <c r="Y52" t="s">
        <v>243</v>
      </c>
      <c r="Z52" s="3">
        <f t="shared" si="16"/>
        <v>6</v>
      </c>
      <c r="AA52" t="s">
        <v>244</v>
      </c>
      <c r="AB52" s="3">
        <f t="shared" si="17"/>
        <v>16</v>
      </c>
      <c r="AC52" t="s">
        <v>245</v>
      </c>
      <c r="AD52" s="3">
        <f t="shared" si="8"/>
        <v>37</v>
      </c>
      <c r="AE52" t="s">
        <v>424</v>
      </c>
      <c r="AF52" s="3">
        <f t="shared" si="9"/>
        <v>13</v>
      </c>
      <c r="AG52" t="s">
        <v>443</v>
      </c>
      <c r="AH52" s="3">
        <f t="shared" si="10"/>
        <v>26</v>
      </c>
      <c r="AI52" t="s">
        <v>453</v>
      </c>
      <c r="AJ52" s="3">
        <f t="shared" si="11"/>
        <v>24</v>
      </c>
      <c r="AL52" s="3">
        <f t="shared" si="12"/>
        <v>0</v>
      </c>
      <c r="AN52" s="3">
        <f t="shared" si="13"/>
        <v>0</v>
      </c>
      <c r="AO52">
        <v>75276</v>
      </c>
      <c r="AP52" s="3">
        <f t="shared" si="14"/>
        <v>5</v>
      </c>
    </row>
    <row r="53" spans="19:42" x14ac:dyDescent="0.25">
      <c r="S53" s="1"/>
      <c r="W53" t="s">
        <v>246</v>
      </c>
      <c r="X53" s="3">
        <f t="shared" si="15"/>
        <v>3</v>
      </c>
      <c r="Y53" t="s">
        <v>242</v>
      </c>
      <c r="Z53" s="3">
        <f t="shared" si="16"/>
        <v>6</v>
      </c>
      <c r="AA53" t="s">
        <v>247</v>
      </c>
      <c r="AB53" s="3">
        <f t="shared" si="17"/>
        <v>16</v>
      </c>
      <c r="AE53" t="s">
        <v>426</v>
      </c>
      <c r="AG53" t="s">
        <v>446</v>
      </c>
      <c r="AI53" t="s">
        <v>456</v>
      </c>
      <c r="AO53">
        <v>71790</v>
      </c>
    </row>
    <row r="54" spans="19:42" x14ac:dyDescent="0.25">
      <c r="S54" s="1"/>
      <c r="W54" t="s">
        <v>248</v>
      </c>
      <c r="X54" s="3">
        <f t="shared" si="15"/>
        <v>3</v>
      </c>
      <c r="Y54" t="s">
        <v>246</v>
      </c>
      <c r="Z54" s="3">
        <f t="shared" si="16"/>
        <v>3</v>
      </c>
      <c r="AA54" t="s">
        <v>249</v>
      </c>
      <c r="AB54" s="3">
        <f t="shared" si="17"/>
        <v>16</v>
      </c>
      <c r="AE54" t="s">
        <v>428</v>
      </c>
      <c r="AG54" t="s">
        <v>449</v>
      </c>
      <c r="AI54" t="s">
        <v>459</v>
      </c>
      <c r="AO54">
        <v>71796</v>
      </c>
    </row>
    <row r="55" spans="19:42" x14ac:dyDescent="0.25">
      <c r="S55" s="1"/>
      <c r="W55" t="s">
        <v>250</v>
      </c>
      <c r="X55" s="3">
        <f t="shared" si="15"/>
        <v>7</v>
      </c>
      <c r="Y55" t="s">
        <v>248</v>
      </c>
      <c r="Z55" s="3">
        <f t="shared" si="16"/>
        <v>3</v>
      </c>
      <c r="AA55" t="s">
        <v>251</v>
      </c>
      <c r="AB55" s="3">
        <f t="shared" si="17"/>
        <v>16</v>
      </c>
      <c r="AE55" t="s">
        <v>432</v>
      </c>
      <c r="AG55" t="s">
        <v>452</v>
      </c>
      <c r="AI55" t="s">
        <v>462</v>
      </c>
      <c r="AO55">
        <v>7310</v>
      </c>
    </row>
    <row r="56" spans="19:42" x14ac:dyDescent="0.25">
      <c r="S56" s="1"/>
      <c r="W56" t="s">
        <v>252</v>
      </c>
      <c r="X56" s="3">
        <f t="shared" si="15"/>
        <v>3</v>
      </c>
      <c r="Y56" t="s">
        <v>250</v>
      </c>
      <c r="Z56" s="3">
        <f t="shared" si="16"/>
        <v>7</v>
      </c>
      <c r="AB56" s="3">
        <f t="shared" si="17"/>
        <v>0</v>
      </c>
      <c r="AE56" t="s">
        <v>436</v>
      </c>
      <c r="AG56" t="s">
        <v>455</v>
      </c>
      <c r="AI56" t="s">
        <v>465</v>
      </c>
      <c r="AO56">
        <v>7309</v>
      </c>
    </row>
    <row r="57" spans="19:42" x14ac:dyDescent="0.25">
      <c r="S57" s="1"/>
      <c r="W57" t="s">
        <v>253</v>
      </c>
      <c r="X57" s="3">
        <f t="shared" si="15"/>
        <v>7</v>
      </c>
      <c r="Y57" t="s">
        <v>252</v>
      </c>
      <c r="Z57" s="3">
        <f t="shared" si="16"/>
        <v>3</v>
      </c>
      <c r="AB57" s="3">
        <f t="shared" si="17"/>
        <v>0</v>
      </c>
      <c r="AE57" t="s">
        <v>439</v>
      </c>
      <c r="AG57" t="s">
        <v>458</v>
      </c>
      <c r="AI57" t="s">
        <v>468</v>
      </c>
      <c r="AO57">
        <v>68877</v>
      </c>
    </row>
    <row r="58" spans="19:42" x14ac:dyDescent="0.25">
      <c r="S58" s="1"/>
      <c r="Y58" t="s">
        <v>253</v>
      </c>
      <c r="AE58" t="s">
        <v>442</v>
      </c>
      <c r="AG58" t="s">
        <v>461</v>
      </c>
      <c r="AI58" t="s">
        <v>469</v>
      </c>
      <c r="AO58">
        <v>7394</v>
      </c>
    </row>
    <row r="59" spans="19:42" x14ac:dyDescent="0.25">
      <c r="AE59" t="s">
        <v>445</v>
      </c>
      <c r="AG59" t="s">
        <v>464</v>
      </c>
      <c r="AI59" t="s">
        <v>472</v>
      </c>
      <c r="AO59">
        <v>26660</v>
      </c>
    </row>
    <row r="60" spans="19:42" x14ac:dyDescent="0.25">
      <c r="AE60" t="s">
        <v>448</v>
      </c>
      <c r="AG60" t="s">
        <v>467</v>
      </c>
      <c r="AI60" t="s">
        <v>473</v>
      </c>
      <c r="AO60">
        <v>7088</v>
      </c>
    </row>
    <row r="61" spans="19:42" x14ac:dyDescent="0.25">
      <c r="AE61" t="s">
        <v>451</v>
      </c>
      <c r="AG61" t="s">
        <v>469</v>
      </c>
      <c r="AI61" t="s">
        <v>474</v>
      </c>
      <c r="AO61">
        <v>3734</v>
      </c>
    </row>
    <row r="62" spans="19:42" x14ac:dyDescent="0.25">
      <c r="AE62" t="s">
        <v>454</v>
      </c>
      <c r="AG62" t="s">
        <v>471</v>
      </c>
      <c r="AI62" t="s">
        <v>477</v>
      </c>
      <c r="AO62">
        <v>66326</v>
      </c>
    </row>
    <row r="63" spans="19:42" x14ac:dyDescent="0.25">
      <c r="AE63" t="s">
        <v>457</v>
      </c>
      <c r="AG63" t="s">
        <v>473</v>
      </c>
      <c r="AI63" t="s">
        <v>480</v>
      </c>
      <c r="AO63">
        <v>45245</v>
      </c>
    </row>
    <row r="64" spans="19:42" x14ac:dyDescent="0.25">
      <c r="AE64" t="s">
        <v>460</v>
      </c>
      <c r="AG64" t="s">
        <v>475</v>
      </c>
      <c r="AI64" t="s">
        <v>483</v>
      </c>
      <c r="AO64">
        <v>45244</v>
      </c>
    </row>
    <row r="65" spans="31:41" x14ac:dyDescent="0.25">
      <c r="AE65" t="s">
        <v>463</v>
      </c>
      <c r="AG65" t="s">
        <v>476</v>
      </c>
      <c r="AI65" t="s">
        <v>486</v>
      </c>
      <c r="AO65" t="s">
        <v>487</v>
      </c>
    </row>
    <row r="66" spans="31:41" x14ac:dyDescent="0.25">
      <c r="AE66" t="s">
        <v>466</v>
      </c>
      <c r="AG66" t="s">
        <v>479</v>
      </c>
      <c r="AI66" t="s">
        <v>489</v>
      </c>
      <c r="AO66">
        <v>71331</v>
      </c>
    </row>
    <row r="67" spans="31:41" x14ac:dyDescent="0.25">
      <c r="AE67" t="s">
        <v>469</v>
      </c>
      <c r="AG67" t="s">
        <v>482</v>
      </c>
      <c r="AI67" t="s">
        <v>493</v>
      </c>
      <c r="AO67" t="s">
        <v>493</v>
      </c>
    </row>
    <row r="68" spans="31:41" x14ac:dyDescent="0.25">
      <c r="AE68" t="s">
        <v>470</v>
      </c>
      <c r="AG68" t="s">
        <v>485</v>
      </c>
      <c r="AI68" t="s">
        <v>497</v>
      </c>
      <c r="AO68" t="s">
        <v>498</v>
      </c>
    </row>
    <row r="69" spans="31:41" x14ac:dyDescent="0.25">
      <c r="AE69" t="s">
        <v>473</v>
      </c>
      <c r="AG69" t="s">
        <v>488</v>
      </c>
      <c r="AI69" t="s">
        <v>523</v>
      </c>
      <c r="AO69" t="s">
        <v>524</v>
      </c>
    </row>
    <row r="70" spans="31:41" x14ac:dyDescent="0.25">
      <c r="AE70" t="s">
        <v>474</v>
      </c>
      <c r="AG70" t="s">
        <v>248</v>
      </c>
      <c r="AI70" t="s">
        <v>527</v>
      </c>
      <c r="AO70" t="s">
        <v>527</v>
      </c>
    </row>
    <row r="71" spans="31:41" x14ac:dyDescent="0.25">
      <c r="AE71" t="s">
        <v>476</v>
      </c>
      <c r="AG71" t="s">
        <v>252</v>
      </c>
      <c r="AI71" t="s">
        <v>534</v>
      </c>
      <c r="AO71">
        <v>7163</v>
      </c>
    </row>
    <row r="72" spans="31:41" x14ac:dyDescent="0.25">
      <c r="AE72" t="s">
        <v>478</v>
      </c>
      <c r="AG72" t="s">
        <v>490</v>
      </c>
      <c r="AI72" t="s">
        <v>537</v>
      </c>
      <c r="AO72">
        <v>13354</v>
      </c>
    </row>
    <row r="73" spans="31:41" x14ac:dyDescent="0.25">
      <c r="AE73" t="s">
        <v>481</v>
      </c>
      <c r="AG73" t="s">
        <v>492</v>
      </c>
      <c r="AI73" t="s">
        <v>541</v>
      </c>
      <c r="AO73" t="s">
        <v>229</v>
      </c>
    </row>
    <row r="74" spans="31:41" x14ac:dyDescent="0.25">
      <c r="AE74" t="s">
        <v>484</v>
      </c>
      <c r="AG74" t="s">
        <v>496</v>
      </c>
      <c r="AI74" t="s">
        <v>544</v>
      </c>
      <c r="AO74" t="s">
        <v>544</v>
      </c>
    </row>
    <row r="75" spans="31:41" x14ac:dyDescent="0.25">
      <c r="AE75" t="s">
        <v>488</v>
      </c>
      <c r="AG75" t="s">
        <v>500</v>
      </c>
      <c r="AI75" t="s">
        <v>547</v>
      </c>
      <c r="AO75" t="s">
        <v>548</v>
      </c>
    </row>
    <row r="76" spans="31:41" x14ac:dyDescent="0.25">
      <c r="AE76" t="s">
        <v>491</v>
      </c>
      <c r="AG76" t="s">
        <v>502</v>
      </c>
      <c r="AI76" t="s">
        <v>551</v>
      </c>
      <c r="AO76" t="s">
        <v>551</v>
      </c>
    </row>
    <row r="77" spans="31:41" x14ac:dyDescent="0.25">
      <c r="AE77" t="s">
        <v>495</v>
      </c>
      <c r="AG77" t="s">
        <v>504</v>
      </c>
      <c r="AI77" t="s">
        <v>338</v>
      </c>
      <c r="AO77" t="s">
        <v>559</v>
      </c>
    </row>
    <row r="78" spans="31:41" x14ac:dyDescent="0.25">
      <c r="AE78" t="s">
        <v>499</v>
      </c>
      <c r="AG78" t="s">
        <v>506</v>
      </c>
      <c r="AI78" t="s">
        <v>341</v>
      </c>
      <c r="AO78" t="s">
        <v>561</v>
      </c>
    </row>
    <row r="79" spans="31:41" x14ac:dyDescent="0.25">
      <c r="AE79" t="s">
        <v>501</v>
      </c>
      <c r="AG79" t="s">
        <v>508</v>
      </c>
      <c r="AI79" t="s">
        <v>564</v>
      </c>
      <c r="AO79">
        <v>19910</v>
      </c>
    </row>
    <row r="80" spans="31:41" x14ac:dyDescent="0.25">
      <c r="AE80" t="s">
        <v>503</v>
      </c>
      <c r="AG80" t="s">
        <v>510</v>
      </c>
      <c r="AI80" t="s">
        <v>567</v>
      </c>
      <c r="AO80">
        <v>19908</v>
      </c>
    </row>
    <row r="81" spans="31:41" x14ac:dyDescent="0.25">
      <c r="AE81" t="s">
        <v>505</v>
      </c>
      <c r="AG81" t="s">
        <v>512</v>
      </c>
      <c r="AI81" t="s">
        <v>572</v>
      </c>
      <c r="AO81" t="s">
        <v>573</v>
      </c>
    </row>
    <row r="82" spans="31:41" x14ac:dyDescent="0.25">
      <c r="AE82" t="s">
        <v>507</v>
      </c>
      <c r="AG82" t="s">
        <v>514</v>
      </c>
      <c r="AI82" t="s">
        <v>574</v>
      </c>
      <c r="AO82">
        <v>13109</v>
      </c>
    </row>
    <row r="83" spans="31:41" x14ac:dyDescent="0.25">
      <c r="AE83" t="s">
        <v>509</v>
      </c>
      <c r="AG83" t="s">
        <v>516</v>
      </c>
      <c r="AI83" t="s">
        <v>576</v>
      </c>
      <c r="AO83">
        <v>3951</v>
      </c>
    </row>
    <row r="84" spans="31:41" x14ac:dyDescent="0.25">
      <c r="AE84" t="s">
        <v>511</v>
      </c>
      <c r="AG84" t="s">
        <v>518</v>
      </c>
      <c r="AI84" t="s">
        <v>578</v>
      </c>
      <c r="AO84">
        <v>5453</v>
      </c>
    </row>
    <row r="85" spans="31:41" x14ac:dyDescent="0.25">
      <c r="AE85" t="s">
        <v>513</v>
      </c>
      <c r="AG85" t="s">
        <v>520</v>
      </c>
      <c r="AI85" t="s">
        <v>581</v>
      </c>
      <c r="AO85">
        <v>14194</v>
      </c>
    </row>
    <row r="86" spans="31:41" x14ac:dyDescent="0.25">
      <c r="AE86" t="s">
        <v>515</v>
      </c>
      <c r="AG86" t="s">
        <v>522</v>
      </c>
      <c r="AI86" t="s">
        <v>584</v>
      </c>
      <c r="AO86">
        <v>14195</v>
      </c>
    </row>
    <row r="87" spans="31:41" x14ac:dyDescent="0.25">
      <c r="AE87" t="s">
        <v>517</v>
      </c>
      <c r="AG87" t="s">
        <v>526</v>
      </c>
      <c r="AI87" t="s">
        <v>587</v>
      </c>
      <c r="AO87">
        <v>14196</v>
      </c>
    </row>
    <row r="88" spans="31:41" x14ac:dyDescent="0.25">
      <c r="AE88" t="s">
        <v>519</v>
      </c>
      <c r="AG88" t="s">
        <v>528</v>
      </c>
      <c r="AI88" t="s">
        <v>590</v>
      </c>
      <c r="AO88">
        <v>235068</v>
      </c>
    </row>
    <row r="89" spans="31:41" x14ac:dyDescent="0.25">
      <c r="AE89" t="s">
        <v>521</v>
      </c>
      <c r="AG89" t="s">
        <v>529</v>
      </c>
      <c r="AI89" t="s">
        <v>593</v>
      </c>
      <c r="AO89">
        <v>14192</v>
      </c>
    </row>
    <row r="90" spans="31:41" x14ac:dyDescent="0.25">
      <c r="AE90" t="s">
        <v>525</v>
      </c>
      <c r="AG90" t="s">
        <v>531</v>
      </c>
      <c r="AI90" t="s">
        <v>595</v>
      </c>
      <c r="AO90">
        <v>50801</v>
      </c>
    </row>
    <row r="91" spans="31:41" x14ac:dyDescent="0.25">
      <c r="AE91" t="s">
        <v>527</v>
      </c>
      <c r="AG91" t="s">
        <v>533</v>
      </c>
      <c r="AI91" t="s">
        <v>597</v>
      </c>
      <c r="AO91">
        <v>79876</v>
      </c>
    </row>
    <row r="92" spans="31:41" x14ac:dyDescent="0.25">
      <c r="AE92" t="s">
        <v>530</v>
      </c>
      <c r="AG92" t="s">
        <v>534</v>
      </c>
      <c r="AI92" t="s">
        <v>599</v>
      </c>
      <c r="AO92">
        <v>60203</v>
      </c>
    </row>
    <row r="93" spans="31:41" x14ac:dyDescent="0.25">
      <c r="AE93" t="s">
        <v>532</v>
      </c>
      <c r="AG93" t="s">
        <v>536</v>
      </c>
      <c r="AI93" t="s">
        <v>601</v>
      </c>
      <c r="AO93">
        <v>60202</v>
      </c>
    </row>
    <row r="94" spans="31:41" x14ac:dyDescent="0.25">
      <c r="AE94" t="s">
        <v>534</v>
      </c>
      <c r="AG94" t="s">
        <v>540</v>
      </c>
      <c r="AI94" t="s">
        <v>604</v>
      </c>
      <c r="AO94">
        <v>275024</v>
      </c>
    </row>
    <row r="95" spans="31:41" x14ac:dyDescent="0.25">
      <c r="AE95" t="s">
        <v>535</v>
      </c>
      <c r="AG95" t="s">
        <v>543</v>
      </c>
      <c r="AI95" t="s">
        <v>606</v>
      </c>
      <c r="AO95">
        <v>275022</v>
      </c>
    </row>
    <row r="96" spans="31:41" x14ac:dyDescent="0.25">
      <c r="AE96" t="s">
        <v>538</v>
      </c>
      <c r="AG96" t="s">
        <v>546</v>
      </c>
      <c r="AI96" t="s">
        <v>608</v>
      </c>
      <c r="AO96">
        <v>275020</v>
      </c>
    </row>
    <row r="97" spans="31:41" x14ac:dyDescent="0.25">
      <c r="AE97" t="s">
        <v>539</v>
      </c>
      <c r="AG97" t="s">
        <v>550</v>
      </c>
      <c r="AI97" t="s">
        <v>611</v>
      </c>
      <c r="AO97">
        <v>58243</v>
      </c>
    </row>
    <row r="98" spans="31:41" x14ac:dyDescent="0.25">
      <c r="AE98" t="s">
        <v>542</v>
      </c>
      <c r="AG98" t="s">
        <v>555</v>
      </c>
      <c r="AI98" t="s">
        <v>613</v>
      </c>
      <c r="AO98">
        <v>58242</v>
      </c>
    </row>
    <row r="99" spans="31:41" x14ac:dyDescent="0.25">
      <c r="AE99" t="s">
        <v>545</v>
      </c>
      <c r="AG99" t="s">
        <v>557</v>
      </c>
      <c r="AI99" t="s">
        <v>615</v>
      </c>
      <c r="AO99">
        <v>62045</v>
      </c>
    </row>
    <row r="100" spans="31:41" x14ac:dyDescent="0.25">
      <c r="AE100" t="s">
        <v>549</v>
      </c>
      <c r="AG100" t="s">
        <v>563</v>
      </c>
      <c r="AI100" t="s">
        <v>617</v>
      </c>
      <c r="AO100">
        <v>50878</v>
      </c>
    </row>
    <row r="101" spans="31:41" x14ac:dyDescent="0.25">
      <c r="AE101" t="s">
        <v>553</v>
      </c>
      <c r="AG101" t="s">
        <v>566</v>
      </c>
      <c r="AI101" t="s">
        <v>619</v>
      </c>
      <c r="AO101">
        <v>50875</v>
      </c>
    </row>
    <row r="102" spans="31:41" x14ac:dyDescent="0.25">
      <c r="AE102" t="s">
        <v>554</v>
      </c>
      <c r="AG102" t="s">
        <v>568</v>
      </c>
      <c r="AI102" t="s">
        <v>627</v>
      </c>
      <c r="AO102">
        <v>12515</v>
      </c>
    </row>
    <row r="103" spans="31:41" x14ac:dyDescent="0.25">
      <c r="AE103" t="s">
        <v>556</v>
      </c>
      <c r="AG103" t="s">
        <v>569</v>
      </c>
      <c r="AI103" t="s">
        <v>629</v>
      </c>
      <c r="AO103">
        <v>12514</v>
      </c>
    </row>
    <row r="104" spans="31:41" x14ac:dyDescent="0.25">
      <c r="AE104" t="s">
        <v>558</v>
      </c>
      <c r="AG104" t="s">
        <v>570</v>
      </c>
      <c r="AI104" t="s">
        <v>636</v>
      </c>
      <c r="AO104" t="s">
        <v>637</v>
      </c>
    </row>
    <row r="105" spans="31:41" x14ac:dyDescent="0.25">
      <c r="AE105" t="s">
        <v>560</v>
      </c>
      <c r="AG105" t="s">
        <v>571</v>
      </c>
      <c r="AI105" t="s">
        <v>662</v>
      </c>
      <c r="AO105">
        <v>9608</v>
      </c>
    </row>
    <row r="106" spans="31:41" x14ac:dyDescent="0.25">
      <c r="AE106" t="s">
        <v>562</v>
      </c>
      <c r="AG106" t="s">
        <v>574</v>
      </c>
      <c r="AI106" t="s">
        <v>376</v>
      </c>
      <c r="AO106">
        <v>55012</v>
      </c>
    </row>
    <row r="107" spans="31:41" x14ac:dyDescent="0.25">
      <c r="AE107" t="s">
        <v>565</v>
      </c>
      <c r="AG107" t="s">
        <v>576</v>
      </c>
      <c r="AI107" t="s">
        <v>373</v>
      </c>
      <c r="AO107">
        <v>55011</v>
      </c>
    </row>
    <row r="108" spans="31:41" x14ac:dyDescent="0.25">
      <c r="AE108" t="s">
        <v>569</v>
      </c>
      <c r="AG108" t="s">
        <v>577</v>
      </c>
      <c r="AI108" t="s">
        <v>669</v>
      </c>
      <c r="AO108">
        <v>24966</v>
      </c>
    </row>
    <row r="109" spans="31:41" x14ac:dyDescent="0.25">
      <c r="AE109" t="s">
        <v>570</v>
      </c>
      <c r="AG109" t="s">
        <v>580</v>
      </c>
      <c r="AI109" t="s">
        <v>671</v>
      </c>
      <c r="AO109">
        <v>24965</v>
      </c>
    </row>
    <row r="110" spans="31:41" x14ac:dyDescent="0.25">
      <c r="AE110" t="s">
        <v>574</v>
      </c>
      <c r="AG110" t="s">
        <v>583</v>
      </c>
      <c r="AI110" t="s">
        <v>370</v>
      </c>
      <c r="AO110">
        <v>15900</v>
      </c>
    </row>
    <row r="111" spans="31:41" x14ac:dyDescent="0.25">
      <c r="AE111" t="s">
        <v>575</v>
      </c>
      <c r="AG111" t="s">
        <v>586</v>
      </c>
      <c r="AI111" t="s">
        <v>674</v>
      </c>
      <c r="AO111">
        <v>16656</v>
      </c>
    </row>
    <row r="112" spans="31:41" x14ac:dyDescent="0.25">
      <c r="AE112" t="s">
        <v>577</v>
      </c>
      <c r="AG112" t="s">
        <v>589</v>
      </c>
      <c r="AI112" t="s">
        <v>676</v>
      </c>
      <c r="AO112" t="s">
        <v>677</v>
      </c>
    </row>
    <row r="113" spans="31:41" x14ac:dyDescent="0.25">
      <c r="AE113" t="s">
        <v>579</v>
      </c>
      <c r="AG113" t="s">
        <v>592</v>
      </c>
      <c r="AI113" t="s">
        <v>220</v>
      </c>
      <c r="AO113">
        <v>14544</v>
      </c>
    </row>
    <row r="114" spans="31:41" x14ac:dyDescent="0.25">
      <c r="AE114" t="s">
        <v>582</v>
      </c>
      <c r="AG114" t="s">
        <v>594</v>
      </c>
      <c r="AI114" t="s">
        <v>398</v>
      </c>
      <c r="AO114">
        <v>265331</v>
      </c>
    </row>
    <row r="115" spans="31:41" x14ac:dyDescent="0.25">
      <c r="AE115" t="s">
        <v>585</v>
      </c>
      <c r="AG115" t="s">
        <v>595</v>
      </c>
      <c r="AI115" t="s">
        <v>389</v>
      </c>
      <c r="AO115">
        <v>16202</v>
      </c>
    </row>
    <row r="116" spans="31:41" x14ac:dyDescent="0.25">
      <c r="AE116" t="s">
        <v>588</v>
      </c>
      <c r="AG116" t="s">
        <v>596</v>
      </c>
      <c r="AI116" t="s">
        <v>684</v>
      </c>
      <c r="AO116">
        <v>224275</v>
      </c>
    </row>
    <row r="117" spans="31:41" x14ac:dyDescent="0.25">
      <c r="AE117" t="s">
        <v>591</v>
      </c>
      <c r="AG117" t="s">
        <v>598</v>
      </c>
      <c r="AI117" t="s">
        <v>687</v>
      </c>
      <c r="AO117">
        <v>268855</v>
      </c>
    </row>
    <row r="118" spans="31:41" x14ac:dyDescent="0.25">
      <c r="AE118" t="s">
        <v>595</v>
      </c>
      <c r="AG118" t="s">
        <v>600</v>
      </c>
      <c r="AI118" t="s">
        <v>694</v>
      </c>
      <c r="AO118">
        <v>59798</v>
      </c>
    </row>
    <row r="119" spans="31:41" x14ac:dyDescent="0.25">
      <c r="AE119" t="s">
        <v>596</v>
      </c>
      <c r="AG119" t="s">
        <v>602</v>
      </c>
      <c r="AI119" t="s">
        <v>696</v>
      </c>
      <c r="AO119">
        <v>59797</v>
      </c>
    </row>
    <row r="120" spans="31:41" x14ac:dyDescent="0.25">
      <c r="AE120" t="s">
        <v>598</v>
      </c>
      <c r="AG120" t="s">
        <v>333</v>
      </c>
      <c r="AI120" t="s">
        <v>701</v>
      </c>
      <c r="AO120">
        <v>59802</v>
      </c>
    </row>
    <row r="121" spans="31:41" x14ac:dyDescent="0.25">
      <c r="AE121" t="s">
        <v>600</v>
      </c>
      <c r="AG121" t="s">
        <v>603</v>
      </c>
      <c r="AI121" t="s">
        <v>703</v>
      </c>
      <c r="AO121">
        <v>59803</v>
      </c>
    </row>
    <row r="122" spans="31:41" x14ac:dyDescent="0.25">
      <c r="AE122" t="s">
        <v>602</v>
      </c>
      <c r="AG122" t="s">
        <v>605</v>
      </c>
      <c r="AI122" t="s">
        <v>710</v>
      </c>
      <c r="AO122" t="s">
        <v>711</v>
      </c>
    </row>
    <row r="123" spans="31:41" x14ac:dyDescent="0.25">
      <c r="AE123" t="s">
        <v>603</v>
      </c>
      <c r="AG123" t="s">
        <v>607</v>
      </c>
      <c r="AI123" t="s">
        <v>714</v>
      </c>
      <c r="AO123">
        <v>20292</v>
      </c>
    </row>
    <row r="124" spans="31:41" x14ac:dyDescent="0.25">
      <c r="AE124" t="s">
        <v>605</v>
      </c>
      <c r="AG124" t="s">
        <v>609</v>
      </c>
      <c r="AI124" t="s">
        <v>715</v>
      </c>
      <c r="AO124">
        <v>46688</v>
      </c>
    </row>
    <row r="125" spans="31:41" x14ac:dyDescent="0.25">
      <c r="AE125" t="s">
        <v>607</v>
      </c>
      <c r="AG125" t="s">
        <v>610</v>
      </c>
      <c r="AI125" t="s">
        <v>717</v>
      </c>
      <c r="AO125" t="s">
        <v>718</v>
      </c>
    </row>
    <row r="126" spans="31:41" x14ac:dyDescent="0.25">
      <c r="AE126" t="s">
        <v>609</v>
      </c>
      <c r="AG126" t="s">
        <v>612</v>
      </c>
      <c r="AI126" t="s">
        <v>720</v>
      </c>
      <c r="AO126" t="s">
        <v>721</v>
      </c>
    </row>
    <row r="127" spans="31:41" x14ac:dyDescent="0.25">
      <c r="AE127" t="s">
        <v>610</v>
      </c>
      <c r="AG127" t="s">
        <v>614</v>
      </c>
      <c r="AI127" t="s">
        <v>733</v>
      </c>
      <c r="AO127">
        <v>52748</v>
      </c>
    </row>
    <row r="128" spans="31:41" x14ac:dyDescent="0.25">
      <c r="AE128" t="s">
        <v>612</v>
      </c>
      <c r="AG128" t="s">
        <v>616</v>
      </c>
      <c r="AI128" t="s">
        <v>738</v>
      </c>
      <c r="AO128" t="s">
        <v>739</v>
      </c>
    </row>
    <row r="129" spans="31:41" x14ac:dyDescent="0.25">
      <c r="AE129" t="s">
        <v>614</v>
      </c>
      <c r="AG129" t="s">
        <v>618</v>
      </c>
      <c r="AI129" t="s">
        <v>744</v>
      </c>
      <c r="AO129" t="s">
        <v>745</v>
      </c>
    </row>
    <row r="130" spans="31:41" x14ac:dyDescent="0.25">
      <c r="AE130" t="s">
        <v>616</v>
      </c>
      <c r="AI130" t="s">
        <v>802</v>
      </c>
      <c r="AO130" t="s">
        <v>803</v>
      </c>
    </row>
    <row r="131" spans="31:41" x14ac:dyDescent="0.25">
      <c r="AE131" t="s">
        <v>618</v>
      </c>
      <c r="AG131" t="s">
        <v>622</v>
      </c>
      <c r="AI131" t="s">
        <v>815</v>
      </c>
      <c r="AO131">
        <v>11582</v>
      </c>
    </row>
    <row r="132" spans="31:41" x14ac:dyDescent="0.25">
      <c r="AE132" t="s">
        <v>620</v>
      </c>
      <c r="AG132" t="s">
        <v>623</v>
      </c>
      <c r="AI132" t="s">
        <v>841</v>
      </c>
      <c r="AO132">
        <v>59103</v>
      </c>
    </row>
    <row r="133" spans="31:41" x14ac:dyDescent="0.25">
      <c r="AE133" t="s">
        <v>621</v>
      </c>
      <c r="AG133" t="s">
        <v>624</v>
      </c>
      <c r="AI133" t="s">
        <v>844</v>
      </c>
      <c r="AO133">
        <v>59102</v>
      </c>
    </row>
    <row r="134" spans="31:41" x14ac:dyDescent="0.25">
      <c r="AE134" t="s">
        <v>623</v>
      </c>
      <c r="AG134" t="s">
        <v>625</v>
      </c>
      <c r="AI134" t="s">
        <v>850</v>
      </c>
      <c r="AO134" t="s">
        <v>850</v>
      </c>
    </row>
    <row r="135" spans="31:41" x14ac:dyDescent="0.25">
      <c r="AE135" t="s">
        <v>624</v>
      </c>
      <c r="AG135" t="s">
        <v>626</v>
      </c>
      <c r="AI135" t="s">
        <v>859</v>
      </c>
      <c r="AO135">
        <v>13889</v>
      </c>
    </row>
    <row r="136" spans="31:41" x14ac:dyDescent="0.25">
      <c r="AE136" t="s">
        <v>625</v>
      </c>
      <c r="AG136" t="s">
        <v>628</v>
      </c>
      <c r="AI136" t="s">
        <v>861</v>
      </c>
      <c r="AO136">
        <v>61825</v>
      </c>
    </row>
    <row r="137" spans="31:41" x14ac:dyDescent="0.25">
      <c r="AE137" t="s">
        <v>626</v>
      </c>
      <c r="AG137" t="s">
        <v>630</v>
      </c>
      <c r="AI137" t="s">
        <v>864</v>
      </c>
      <c r="AO137">
        <v>59101</v>
      </c>
    </row>
    <row r="138" spans="31:41" x14ac:dyDescent="0.25">
      <c r="AE138" t="s">
        <v>628</v>
      </c>
      <c r="AG138" t="s">
        <v>631</v>
      </c>
      <c r="AI138" t="s">
        <v>918</v>
      </c>
      <c r="AO138">
        <v>14548</v>
      </c>
    </row>
    <row r="139" spans="31:41" x14ac:dyDescent="0.25">
      <c r="AE139" t="s">
        <v>630</v>
      </c>
      <c r="AG139" t="s">
        <v>633</v>
      </c>
      <c r="AI139" t="s">
        <v>685</v>
      </c>
      <c r="AO139">
        <v>55097</v>
      </c>
    </row>
    <row r="140" spans="31:41" x14ac:dyDescent="0.25">
      <c r="AE140" t="s">
        <v>632</v>
      </c>
      <c r="AG140" t="s">
        <v>635</v>
      </c>
      <c r="AI140" t="s">
        <v>928</v>
      </c>
      <c r="AO140">
        <v>54640</v>
      </c>
    </row>
    <row r="141" spans="31:41" x14ac:dyDescent="0.25">
      <c r="AE141" t="s">
        <v>634</v>
      </c>
      <c r="AG141" t="s">
        <v>246</v>
      </c>
      <c r="AI141" t="s">
        <v>931</v>
      </c>
      <c r="AO141">
        <v>223846</v>
      </c>
    </row>
    <row r="142" spans="31:41" x14ac:dyDescent="0.25">
      <c r="AE142" t="s">
        <v>638</v>
      </c>
      <c r="AG142" t="s">
        <v>638</v>
      </c>
      <c r="AI142" t="s">
        <v>934</v>
      </c>
      <c r="AO142">
        <v>224001</v>
      </c>
    </row>
    <row r="143" spans="31:41" x14ac:dyDescent="0.25">
      <c r="AE143" t="s">
        <v>639</v>
      </c>
      <c r="AG143" t="s">
        <v>639</v>
      </c>
      <c r="AI143" t="s">
        <v>937</v>
      </c>
      <c r="AO143">
        <v>265660</v>
      </c>
    </row>
    <row r="144" spans="31:41" x14ac:dyDescent="0.25">
      <c r="AE144" t="s">
        <v>640</v>
      </c>
      <c r="AG144" t="s">
        <v>641</v>
      </c>
      <c r="AI144" t="s">
        <v>940</v>
      </c>
      <c r="AO144">
        <v>265658</v>
      </c>
    </row>
    <row r="145" spans="31:41" x14ac:dyDescent="0.25">
      <c r="AE145" t="s">
        <v>642</v>
      </c>
      <c r="AG145" t="s">
        <v>642</v>
      </c>
      <c r="AI145" t="s">
        <v>943</v>
      </c>
      <c r="AO145">
        <v>241953</v>
      </c>
    </row>
    <row r="146" spans="31:41" x14ac:dyDescent="0.25">
      <c r="AE146" t="s">
        <v>643</v>
      </c>
      <c r="AG146" t="s">
        <v>644</v>
      </c>
      <c r="AI146" t="s">
        <v>946</v>
      </c>
      <c r="AO146">
        <v>241951</v>
      </c>
    </row>
    <row r="147" spans="31:41" x14ac:dyDescent="0.25">
      <c r="AE147" t="s">
        <v>645</v>
      </c>
      <c r="AG147" t="s">
        <v>646</v>
      </c>
      <c r="AI147" t="s">
        <v>949</v>
      </c>
      <c r="AO147">
        <v>241959</v>
      </c>
    </row>
    <row r="148" spans="31:41" x14ac:dyDescent="0.25">
      <c r="AE148" t="s">
        <v>647</v>
      </c>
      <c r="AG148" t="s">
        <v>647</v>
      </c>
      <c r="AI148" t="s">
        <v>952</v>
      </c>
      <c r="AO148">
        <v>241957</v>
      </c>
    </row>
    <row r="149" spans="31:41" x14ac:dyDescent="0.25">
      <c r="AE149" t="s">
        <v>648</v>
      </c>
      <c r="AG149" t="s">
        <v>650</v>
      </c>
      <c r="AI149" t="s">
        <v>955</v>
      </c>
      <c r="AO149">
        <v>241965</v>
      </c>
    </row>
    <row r="150" spans="31:41" x14ac:dyDescent="0.25">
      <c r="AE150" t="s">
        <v>649</v>
      </c>
      <c r="AG150" t="s">
        <v>652</v>
      </c>
      <c r="AI150" t="s">
        <v>958</v>
      </c>
      <c r="AO150">
        <v>241963</v>
      </c>
    </row>
    <row r="151" spans="31:41" x14ac:dyDescent="0.25">
      <c r="AE151" t="s">
        <v>650</v>
      </c>
      <c r="AG151" t="s">
        <v>653</v>
      </c>
      <c r="AI151" t="s">
        <v>961</v>
      </c>
      <c r="AO151">
        <v>241971</v>
      </c>
    </row>
    <row r="152" spans="31:41" x14ac:dyDescent="0.25">
      <c r="AE152" t="s">
        <v>651</v>
      </c>
      <c r="AG152" t="s">
        <v>654</v>
      </c>
      <c r="AI152" t="s">
        <v>964</v>
      </c>
      <c r="AO152">
        <v>241969</v>
      </c>
    </row>
    <row r="153" spans="31:41" x14ac:dyDescent="0.25">
      <c r="AE153" t="s">
        <v>653</v>
      </c>
      <c r="AG153" t="s">
        <v>657</v>
      </c>
      <c r="AI153" t="s">
        <v>993</v>
      </c>
      <c r="AO153" t="s">
        <v>994</v>
      </c>
    </row>
    <row r="154" spans="31:41" x14ac:dyDescent="0.25">
      <c r="AE154" t="s">
        <v>654</v>
      </c>
      <c r="AG154" t="s">
        <v>660</v>
      </c>
      <c r="AI154" t="s">
        <v>1035</v>
      </c>
      <c r="AO154" t="s">
        <v>1036</v>
      </c>
    </row>
    <row r="155" spans="31:41" x14ac:dyDescent="0.25">
      <c r="AE155" t="s">
        <v>655</v>
      </c>
      <c r="AG155" t="s">
        <v>661</v>
      </c>
      <c r="AI155" t="s">
        <v>1091</v>
      </c>
      <c r="AO155">
        <v>16950</v>
      </c>
    </row>
    <row r="156" spans="31:41" x14ac:dyDescent="0.25">
      <c r="AE156" t="s">
        <v>656</v>
      </c>
      <c r="AG156" t="s">
        <v>663</v>
      </c>
      <c r="AI156" t="s">
        <v>1092</v>
      </c>
      <c r="AO156">
        <v>16590</v>
      </c>
    </row>
    <row r="157" spans="31:41" x14ac:dyDescent="0.25">
      <c r="AE157" t="s">
        <v>659</v>
      </c>
      <c r="AG157" t="s">
        <v>665</v>
      </c>
      <c r="AI157" t="s">
        <v>1093</v>
      </c>
      <c r="AO157">
        <v>16591</v>
      </c>
    </row>
    <row r="158" spans="31:41" x14ac:dyDescent="0.25">
      <c r="AE158" t="s">
        <v>661</v>
      </c>
      <c r="AG158" t="s">
        <v>672</v>
      </c>
      <c r="AI158" t="s">
        <v>1098</v>
      </c>
      <c r="AO158">
        <v>45643</v>
      </c>
    </row>
    <row r="159" spans="31:41" x14ac:dyDescent="0.25">
      <c r="AE159" t="s">
        <v>663</v>
      </c>
      <c r="AG159" t="s">
        <v>673</v>
      </c>
      <c r="AI159" t="s">
        <v>1101</v>
      </c>
      <c r="AO159">
        <v>15902</v>
      </c>
    </row>
    <row r="160" spans="31:41" x14ac:dyDescent="0.25">
      <c r="AE160" t="s">
        <v>664</v>
      </c>
      <c r="AG160" t="s">
        <v>675</v>
      </c>
      <c r="AI160" t="s">
        <v>1104</v>
      </c>
      <c r="AO160">
        <v>259286</v>
      </c>
    </row>
    <row r="161" spans="31:41" x14ac:dyDescent="0.25">
      <c r="AE161" t="s">
        <v>666</v>
      </c>
      <c r="AG161" t="s">
        <v>678</v>
      </c>
      <c r="AI161" t="s">
        <v>1105</v>
      </c>
      <c r="AO161">
        <v>5909</v>
      </c>
    </row>
    <row r="162" spans="31:41" x14ac:dyDescent="0.25">
      <c r="AE162" t="s">
        <v>667</v>
      </c>
      <c r="AG162" t="s">
        <v>679</v>
      </c>
      <c r="AI162" t="s">
        <v>1107</v>
      </c>
      <c r="AO162">
        <v>19388</v>
      </c>
    </row>
    <row r="163" spans="31:41" x14ac:dyDescent="0.25">
      <c r="AE163" t="s">
        <v>668</v>
      </c>
      <c r="AG163" t="s">
        <v>680</v>
      </c>
      <c r="AI163" t="s">
        <v>1109</v>
      </c>
      <c r="AO163">
        <v>19387</v>
      </c>
    </row>
    <row r="164" spans="31:41" x14ac:dyDescent="0.25">
      <c r="AE164" t="s">
        <v>670</v>
      </c>
      <c r="AG164" t="s">
        <v>681</v>
      </c>
      <c r="AI164" t="s">
        <v>214</v>
      </c>
      <c r="AO164">
        <v>9600</v>
      </c>
    </row>
    <row r="165" spans="31:41" x14ac:dyDescent="0.25">
      <c r="AE165" t="s">
        <v>672</v>
      </c>
      <c r="AG165" t="s">
        <v>484</v>
      </c>
      <c r="AI165" t="s">
        <v>1111</v>
      </c>
      <c r="AO165">
        <v>19614</v>
      </c>
    </row>
    <row r="166" spans="31:41" x14ac:dyDescent="0.25">
      <c r="AE166" t="s">
        <v>673</v>
      </c>
      <c r="AG166" t="s">
        <v>344</v>
      </c>
      <c r="AI166" t="s">
        <v>1112</v>
      </c>
      <c r="AO166">
        <v>19667</v>
      </c>
    </row>
    <row r="167" spans="31:41" x14ac:dyDescent="0.25">
      <c r="AE167" t="s">
        <v>675</v>
      </c>
      <c r="AG167" t="s">
        <v>367</v>
      </c>
      <c r="AI167" t="s">
        <v>917</v>
      </c>
      <c r="AO167">
        <v>19949</v>
      </c>
    </row>
    <row r="168" spans="31:41" x14ac:dyDescent="0.25">
      <c r="AE168" t="s">
        <v>678</v>
      </c>
      <c r="AG168" t="s">
        <v>368</v>
      </c>
      <c r="AI168" t="s">
        <v>1114</v>
      </c>
      <c r="AO168">
        <v>17740</v>
      </c>
    </row>
    <row r="169" spans="31:41" x14ac:dyDescent="0.25">
      <c r="AE169" t="s">
        <v>679</v>
      </c>
      <c r="AG169" t="s">
        <v>553</v>
      </c>
      <c r="AI169" t="s">
        <v>1115</v>
      </c>
      <c r="AO169">
        <v>17558</v>
      </c>
    </row>
    <row r="170" spans="31:41" x14ac:dyDescent="0.25">
      <c r="AE170" t="s">
        <v>680</v>
      </c>
      <c r="AG170" t="s">
        <v>554</v>
      </c>
      <c r="AI170" t="s">
        <v>1117</v>
      </c>
      <c r="AO170">
        <v>7214</v>
      </c>
    </row>
    <row r="171" spans="31:41" x14ac:dyDescent="0.25">
      <c r="AE171" t="s">
        <v>681</v>
      </c>
      <c r="AG171" t="s">
        <v>690</v>
      </c>
      <c r="AI171" t="s">
        <v>1119</v>
      </c>
      <c r="AO171">
        <v>7213</v>
      </c>
    </row>
    <row r="172" spans="31:41" x14ac:dyDescent="0.25">
      <c r="AE172" t="s">
        <v>682</v>
      </c>
      <c r="AG172" t="s">
        <v>692</v>
      </c>
      <c r="AI172" t="s">
        <v>1122</v>
      </c>
      <c r="AO172">
        <v>224279</v>
      </c>
    </row>
    <row r="173" spans="31:41" x14ac:dyDescent="0.25">
      <c r="AE173" t="s">
        <v>683</v>
      </c>
      <c r="AG173" t="s">
        <v>611</v>
      </c>
      <c r="AI173" t="s">
        <v>1124</v>
      </c>
      <c r="AO173">
        <v>224277</v>
      </c>
    </row>
    <row r="174" spans="31:41" x14ac:dyDescent="0.25">
      <c r="AE174" t="s">
        <v>685</v>
      </c>
      <c r="AG174" t="s">
        <v>613</v>
      </c>
      <c r="AI174" t="s">
        <v>1127</v>
      </c>
      <c r="AO174">
        <v>234280</v>
      </c>
    </row>
    <row r="175" spans="31:41" x14ac:dyDescent="0.25">
      <c r="AE175" t="s">
        <v>686</v>
      </c>
      <c r="AG175" t="s">
        <v>705</v>
      </c>
      <c r="AI175" t="s">
        <v>1133</v>
      </c>
      <c r="AO175">
        <v>224269</v>
      </c>
    </row>
    <row r="176" spans="31:41" x14ac:dyDescent="0.25">
      <c r="AE176" t="s">
        <v>689</v>
      </c>
      <c r="AG176" t="s">
        <v>716</v>
      </c>
      <c r="AI176" t="s">
        <v>1135</v>
      </c>
      <c r="AO176">
        <v>224271</v>
      </c>
    </row>
    <row r="177" spans="31:41" x14ac:dyDescent="0.25">
      <c r="AE177" t="s">
        <v>691</v>
      </c>
      <c r="AG177" t="s">
        <v>723</v>
      </c>
      <c r="AI177" t="s">
        <v>1137</v>
      </c>
      <c r="AO177">
        <v>224273</v>
      </c>
    </row>
    <row r="178" spans="31:41" x14ac:dyDescent="0.25">
      <c r="AE178" t="s">
        <v>693</v>
      </c>
      <c r="AG178" t="s">
        <v>725</v>
      </c>
      <c r="AI178" t="s">
        <v>1139</v>
      </c>
      <c r="AO178">
        <v>229177</v>
      </c>
    </row>
    <row r="179" spans="31:41" x14ac:dyDescent="0.25">
      <c r="AE179" t="s">
        <v>695</v>
      </c>
      <c r="AG179" t="s">
        <v>726</v>
      </c>
      <c r="AI179" t="s">
        <v>1141</v>
      </c>
      <c r="AO179">
        <v>229179</v>
      </c>
    </row>
    <row r="180" spans="31:41" x14ac:dyDescent="0.25">
      <c r="AE180" t="s">
        <v>697</v>
      </c>
      <c r="AG180" t="s">
        <v>727</v>
      </c>
      <c r="AI180" t="s">
        <v>1143</v>
      </c>
      <c r="AO180">
        <v>229181</v>
      </c>
    </row>
    <row r="181" spans="31:41" x14ac:dyDescent="0.25">
      <c r="AE181" t="s">
        <v>698</v>
      </c>
      <c r="AG181" t="s">
        <v>728</v>
      </c>
    </row>
    <row r="182" spans="31:41" x14ac:dyDescent="0.25">
      <c r="AE182" t="s">
        <v>699</v>
      </c>
      <c r="AG182" t="s">
        <v>729</v>
      </c>
      <c r="AI182" t="s">
        <v>1231</v>
      </c>
      <c r="AO182" t="s">
        <v>1231</v>
      </c>
    </row>
    <row r="183" spans="31:41" x14ac:dyDescent="0.25">
      <c r="AE183" t="s">
        <v>700</v>
      </c>
      <c r="AG183" t="s">
        <v>731</v>
      </c>
      <c r="AI183" t="s">
        <v>1234</v>
      </c>
      <c r="AO183" t="s">
        <v>1235</v>
      </c>
    </row>
    <row r="184" spans="31:41" x14ac:dyDescent="0.25">
      <c r="AE184" t="s">
        <v>702</v>
      </c>
      <c r="AG184" t="s">
        <v>732</v>
      </c>
      <c r="AI184" t="s">
        <v>1237</v>
      </c>
      <c r="AO184" t="s">
        <v>1238</v>
      </c>
    </row>
    <row r="185" spans="31:41" x14ac:dyDescent="0.25">
      <c r="AE185" t="s">
        <v>704</v>
      </c>
      <c r="AG185" t="s">
        <v>735</v>
      </c>
      <c r="AI185" t="s">
        <v>1240</v>
      </c>
      <c r="AO185" t="s">
        <v>1241</v>
      </c>
    </row>
    <row r="186" spans="31:41" x14ac:dyDescent="0.25">
      <c r="AE186" t="s">
        <v>706</v>
      </c>
      <c r="AG186" t="s">
        <v>743</v>
      </c>
      <c r="AI186" t="s">
        <v>1247</v>
      </c>
      <c r="AO186">
        <v>5429</v>
      </c>
    </row>
    <row r="187" spans="31:41" x14ac:dyDescent="0.25">
      <c r="AE187" t="s">
        <v>707</v>
      </c>
      <c r="AG187" t="s">
        <v>746</v>
      </c>
      <c r="AI187" t="s">
        <v>1251</v>
      </c>
      <c r="AO187">
        <v>5607</v>
      </c>
    </row>
    <row r="188" spans="31:41" x14ac:dyDescent="0.25">
      <c r="AE188" t="s">
        <v>708</v>
      </c>
      <c r="AG188" t="s">
        <v>750</v>
      </c>
      <c r="AI188" t="s">
        <v>1254</v>
      </c>
      <c r="AO188">
        <v>28789</v>
      </c>
    </row>
    <row r="189" spans="31:41" x14ac:dyDescent="0.25">
      <c r="AE189" t="s">
        <v>709</v>
      </c>
      <c r="AG189" t="s">
        <v>751</v>
      </c>
      <c r="AI189" t="s">
        <v>1256</v>
      </c>
      <c r="AO189">
        <v>28823</v>
      </c>
    </row>
    <row r="190" spans="31:41" x14ac:dyDescent="0.25">
      <c r="AE190" t="s">
        <v>712</v>
      </c>
      <c r="AG190" t="s">
        <v>752</v>
      </c>
    </row>
    <row r="191" spans="31:41" x14ac:dyDescent="0.25">
      <c r="AE191" t="s">
        <v>713</v>
      </c>
      <c r="AG191" t="s">
        <v>753</v>
      </c>
    </row>
    <row r="192" spans="31:41" x14ac:dyDescent="0.25">
      <c r="AE192" t="s">
        <v>715</v>
      </c>
      <c r="AG192" t="s">
        <v>754</v>
      </c>
    </row>
    <row r="193" spans="31:33" x14ac:dyDescent="0.25">
      <c r="AE193" t="s">
        <v>716</v>
      </c>
      <c r="AG193" t="s">
        <v>755</v>
      </c>
    </row>
    <row r="194" spans="31:33" x14ac:dyDescent="0.25">
      <c r="AE194" t="s">
        <v>719</v>
      </c>
      <c r="AG194" t="s">
        <v>756</v>
      </c>
    </row>
    <row r="195" spans="31:33" x14ac:dyDescent="0.25">
      <c r="AE195" t="s">
        <v>722</v>
      </c>
      <c r="AG195" t="s">
        <v>406</v>
      </c>
    </row>
    <row r="196" spans="31:33" x14ac:dyDescent="0.25">
      <c r="AE196" t="s">
        <v>724</v>
      </c>
      <c r="AG196" t="s">
        <v>758</v>
      </c>
    </row>
    <row r="197" spans="31:33" x14ac:dyDescent="0.25">
      <c r="AE197" t="s">
        <v>728</v>
      </c>
      <c r="AG197" t="s">
        <v>759</v>
      </c>
    </row>
    <row r="198" spans="31:33" x14ac:dyDescent="0.25">
      <c r="AE198" t="s">
        <v>729</v>
      </c>
      <c r="AG198" t="s">
        <v>760</v>
      </c>
    </row>
    <row r="199" spans="31:33" x14ac:dyDescent="0.25">
      <c r="AE199" t="s">
        <v>730</v>
      </c>
      <c r="AG199" t="s">
        <v>761</v>
      </c>
    </row>
    <row r="200" spans="31:33" x14ac:dyDescent="0.25">
      <c r="AE200" t="s">
        <v>732</v>
      </c>
      <c r="AG200" t="s">
        <v>762</v>
      </c>
    </row>
    <row r="201" spans="31:33" x14ac:dyDescent="0.25">
      <c r="AE201" t="s">
        <v>733</v>
      </c>
      <c r="AG201" t="s">
        <v>763</v>
      </c>
    </row>
    <row r="202" spans="31:33" x14ac:dyDescent="0.25">
      <c r="AE202" t="s">
        <v>734</v>
      </c>
      <c r="AG202" t="s">
        <v>764</v>
      </c>
    </row>
    <row r="203" spans="31:33" x14ac:dyDescent="0.25">
      <c r="AE203" t="s">
        <v>736</v>
      </c>
      <c r="AG203" t="s">
        <v>766</v>
      </c>
    </row>
    <row r="204" spans="31:33" x14ac:dyDescent="0.25">
      <c r="AE204" t="s">
        <v>737</v>
      </c>
      <c r="AG204" t="s">
        <v>767</v>
      </c>
    </row>
    <row r="205" spans="31:33" x14ac:dyDescent="0.25">
      <c r="AE205" t="s">
        <v>740</v>
      </c>
      <c r="AG205" t="s">
        <v>769</v>
      </c>
    </row>
    <row r="206" spans="31:33" x14ac:dyDescent="0.25">
      <c r="AE206" t="s">
        <v>741</v>
      </c>
      <c r="AG206" t="s">
        <v>773</v>
      </c>
    </row>
    <row r="207" spans="31:33" x14ac:dyDescent="0.25">
      <c r="AE207" t="s">
        <v>742</v>
      </c>
      <c r="AG207" t="s">
        <v>774</v>
      </c>
    </row>
    <row r="208" spans="31:33" x14ac:dyDescent="0.25">
      <c r="AE208" t="s">
        <v>743</v>
      </c>
      <c r="AG208" t="s">
        <v>775</v>
      </c>
    </row>
    <row r="209" spans="31:33" x14ac:dyDescent="0.25">
      <c r="AE209" t="s">
        <v>746</v>
      </c>
      <c r="AG209" t="s">
        <v>527</v>
      </c>
    </row>
    <row r="210" spans="31:33" x14ac:dyDescent="0.25">
      <c r="AE210" t="s">
        <v>747</v>
      </c>
      <c r="AG210" t="s">
        <v>776</v>
      </c>
    </row>
    <row r="211" spans="31:33" x14ac:dyDescent="0.25">
      <c r="AE211" t="s">
        <v>748</v>
      </c>
      <c r="AG211" t="s">
        <v>778</v>
      </c>
    </row>
    <row r="212" spans="31:33" x14ac:dyDescent="0.25">
      <c r="AE212" t="s">
        <v>749</v>
      </c>
      <c r="AG212" t="s">
        <v>779</v>
      </c>
    </row>
    <row r="213" spans="31:33" x14ac:dyDescent="0.25">
      <c r="AE213" t="s">
        <v>750</v>
      </c>
      <c r="AG213" t="s">
        <v>780</v>
      </c>
    </row>
    <row r="214" spans="31:33" x14ac:dyDescent="0.25">
      <c r="AE214" t="s">
        <v>751</v>
      </c>
      <c r="AG214" t="s">
        <v>781</v>
      </c>
    </row>
    <row r="215" spans="31:33" x14ac:dyDescent="0.25">
      <c r="AE215" t="s">
        <v>752</v>
      </c>
      <c r="AG215" t="s">
        <v>782</v>
      </c>
    </row>
    <row r="216" spans="31:33" x14ac:dyDescent="0.25">
      <c r="AE216" t="s">
        <v>753</v>
      </c>
      <c r="AG216" t="s">
        <v>783</v>
      </c>
    </row>
    <row r="217" spans="31:33" x14ac:dyDescent="0.25">
      <c r="AE217" t="s">
        <v>754</v>
      </c>
      <c r="AG217" t="s">
        <v>784</v>
      </c>
    </row>
    <row r="218" spans="31:33" x14ac:dyDescent="0.25">
      <c r="AE218" t="s">
        <v>755</v>
      </c>
      <c r="AG218" t="s">
        <v>785</v>
      </c>
    </row>
    <row r="219" spans="31:33" x14ac:dyDescent="0.25">
      <c r="AE219" t="s">
        <v>757</v>
      </c>
      <c r="AG219" t="s">
        <v>786</v>
      </c>
    </row>
    <row r="220" spans="31:33" x14ac:dyDescent="0.25">
      <c r="AE220" t="s">
        <v>763</v>
      </c>
      <c r="AG220" t="s">
        <v>788</v>
      </c>
    </row>
    <row r="221" spans="31:33" x14ac:dyDescent="0.25">
      <c r="AE221" t="s">
        <v>766</v>
      </c>
      <c r="AG221" t="s">
        <v>789</v>
      </c>
    </row>
    <row r="222" spans="31:33" x14ac:dyDescent="0.25">
      <c r="AE222" t="s">
        <v>767</v>
      </c>
      <c r="AG222" t="s">
        <v>790</v>
      </c>
    </row>
    <row r="223" spans="31:33" x14ac:dyDescent="0.25">
      <c r="AE223" t="s">
        <v>769</v>
      </c>
      <c r="AG223" t="s">
        <v>791</v>
      </c>
    </row>
    <row r="224" spans="31:33" x14ac:dyDescent="0.25">
      <c r="AE224" t="s">
        <v>773</v>
      </c>
      <c r="AG224" t="s">
        <v>793</v>
      </c>
    </row>
    <row r="225" spans="31:33" x14ac:dyDescent="0.25">
      <c r="AE225" t="s">
        <v>774</v>
      </c>
      <c r="AG225" t="s">
        <v>794</v>
      </c>
    </row>
    <row r="226" spans="31:33" x14ac:dyDescent="0.25">
      <c r="AE226" t="s">
        <v>775</v>
      </c>
      <c r="AG226" t="s">
        <v>795</v>
      </c>
    </row>
    <row r="227" spans="31:33" x14ac:dyDescent="0.25">
      <c r="AE227" t="s">
        <v>776</v>
      </c>
      <c r="AG227" t="s">
        <v>796</v>
      </c>
    </row>
    <row r="228" spans="31:33" x14ac:dyDescent="0.25">
      <c r="AE228" t="s">
        <v>778</v>
      </c>
      <c r="AG228" t="s">
        <v>797</v>
      </c>
    </row>
    <row r="229" spans="31:33" x14ac:dyDescent="0.25">
      <c r="AE229" t="s">
        <v>779</v>
      </c>
      <c r="AG229" t="s">
        <v>799</v>
      </c>
    </row>
    <row r="230" spans="31:33" x14ac:dyDescent="0.25">
      <c r="AE230" t="s">
        <v>780</v>
      </c>
      <c r="AG230" t="s">
        <v>801</v>
      </c>
    </row>
    <row r="231" spans="31:33" x14ac:dyDescent="0.25">
      <c r="AE231" t="s">
        <v>781</v>
      </c>
      <c r="AG231" t="s">
        <v>805</v>
      </c>
    </row>
    <row r="232" spans="31:33" x14ac:dyDescent="0.25">
      <c r="AE232" t="s">
        <v>782</v>
      </c>
      <c r="AG232" t="s">
        <v>806</v>
      </c>
    </row>
    <row r="233" spans="31:33" x14ac:dyDescent="0.25">
      <c r="AE233" t="s">
        <v>783</v>
      </c>
      <c r="AG233" t="s">
        <v>808</v>
      </c>
    </row>
    <row r="234" spans="31:33" x14ac:dyDescent="0.25">
      <c r="AE234" t="s">
        <v>784</v>
      </c>
      <c r="AG234" t="s">
        <v>810</v>
      </c>
    </row>
    <row r="235" spans="31:33" x14ac:dyDescent="0.25">
      <c r="AE235" t="s">
        <v>785</v>
      </c>
      <c r="AG235" t="s">
        <v>811</v>
      </c>
    </row>
    <row r="236" spans="31:33" x14ac:dyDescent="0.25">
      <c r="AE236" t="s">
        <v>786</v>
      </c>
      <c r="AG236" t="s">
        <v>812</v>
      </c>
    </row>
    <row r="237" spans="31:33" x14ac:dyDescent="0.25">
      <c r="AE237" t="s">
        <v>788</v>
      </c>
      <c r="AG237" t="s">
        <v>814</v>
      </c>
    </row>
    <row r="238" spans="31:33" x14ac:dyDescent="0.25">
      <c r="AE238" t="s">
        <v>789</v>
      </c>
      <c r="AG238" t="s">
        <v>817</v>
      </c>
    </row>
    <row r="239" spans="31:33" x14ac:dyDescent="0.25">
      <c r="AE239" t="s">
        <v>790</v>
      </c>
      <c r="AG239" t="s">
        <v>819</v>
      </c>
    </row>
    <row r="240" spans="31:33" x14ac:dyDescent="0.25">
      <c r="AE240" t="s">
        <v>791</v>
      </c>
      <c r="AG240" t="s">
        <v>821</v>
      </c>
    </row>
    <row r="241" spans="31:33" x14ac:dyDescent="0.25">
      <c r="AE241" t="s">
        <v>792</v>
      </c>
      <c r="AG241" t="s">
        <v>823</v>
      </c>
    </row>
    <row r="242" spans="31:33" x14ac:dyDescent="0.25">
      <c r="AE242" t="s">
        <v>794</v>
      </c>
      <c r="AG242" t="s">
        <v>825</v>
      </c>
    </row>
    <row r="243" spans="31:33" x14ac:dyDescent="0.25">
      <c r="AE243" t="s">
        <v>795</v>
      </c>
      <c r="AG243" t="s">
        <v>828</v>
      </c>
    </row>
    <row r="244" spans="31:33" x14ac:dyDescent="0.25">
      <c r="AE244" t="s">
        <v>796</v>
      </c>
      <c r="AG244" t="s">
        <v>829</v>
      </c>
    </row>
    <row r="245" spans="31:33" x14ac:dyDescent="0.25">
      <c r="AE245" t="s">
        <v>797</v>
      </c>
      <c r="AG245" t="s">
        <v>830</v>
      </c>
    </row>
    <row r="246" spans="31:33" x14ac:dyDescent="0.25">
      <c r="AE246" t="s">
        <v>800</v>
      </c>
      <c r="AG246" t="s">
        <v>832</v>
      </c>
    </row>
    <row r="247" spans="31:33" x14ac:dyDescent="0.25">
      <c r="AE247" t="s">
        <v>804</v>
      </c>
      <c r="AG247" t="s">
        <v>834</v>
      </c>
    </row>
    <row r="248" spans="31:33" x14ac:dyDescent="0.25">
      <c r="AE248" t="s">
        <v>807</v>
      </c>
      <c r="AG248" t="s">
        <v>836</v>
      </c>
    </row>
    <row r="249" spans="31:33" x14ac:dyDescent="0.25">
      <c r="AE249" t="s">
        <v>809</v>
      </c>
      <c r="AG249" t="s">
        <v>838</v>
      </c>
    </row>
    <row r="250" spans="31:33" x14ac:dyDescent="0.25">
      <c r="AE250" t="s">
        <v>813</v>
      </c>
      <c r="AG250" t="s">
        <v>840</v>
      </c>
    </row>
    <row r="251" spans="31:33" x14ac:dyDescent="0.25">
      <c r="AE251" t="s">
        <v>816</v>
      </c>
      <c r="AG251" t="s">
        <v>843</v>
      </c>
    </row>
    <row r="252" spans="31:33" x14ac:dyDescent="0.25">
      <c r="AE252" t="s">
        <v>818</v>
      </c>
      <c r="AG252" t="s">
        <v>846</v>
      </c>
    </row>
    <row r="253" spans="31:33" x14ac:dyDescent="0.25">
      <c r="AE253" t="s">
        <v>820</v>
      </c>
      <c r="AG253" t="s">
        <v>849</v>
      </c>
    </row>
    <row r="254" spans="31:33" x14ac:dyDescent="0.25">
      <c r="AE254" t="s">
        <v>822</v>
      </c>
      <c r="AG254" t="s">
        <v>855</v>
      </c>
    </row>
    <row r="255" spans="31:33" x14ac:dyDescent="0.25">
      <c r="AE255" t="s">
        <v>824</v>
      </c>
      <c r="AG255" t="s">
        <v>857</v>
      </c>
    </row>
    <row r="256" spans="31:33" x14ac:dyDescent="0.25">
      <c r="AE256" t="s">
        <v>827</v>
      </c>
      <c r="AG256" t="s">
        <v>858</v>
      </c>
    </row>
    <row r="257" spans="31:33" x14ac:dyDescent="0.25">
      <c r="AE257" t="s">
        <v>831</v>
      </c>
      <c r="AG257" t="s">
        <v>860</v>
      </c>
    </row>
    <row r="258" spans="31:33" x14ac:dyDescent="0.25">
      <c r="AE258" t="s">
        <v>833</v>
      </c>
      <c r="AG258" t="s">
        <v>863</v>
      </c>
    </row>
    <row r="259" spans="31:33" x14ac:dyDescent="0.25">
      <c r="AE259" t="s">
        <v>835</v>
      </c>
      <c r="AG259" t="s">
        <v>868</v>
      </c>
    </row>
    <row r="260" spans="31:33" x14ac:dyDescent="0.25">
      <c r="AE260" t="s">
        <v>837</v>
      </c>
      <c r="AG260" t="s">
        <v>872</v>
      </c>
    </row>
    <row r="261" spans="31:33" x14ac:dyDescent="0.25">
      <c r="AE261" t="s">
        <v>839</v>
      </c>
      <c r="AG261" t="s">
        <v>874</v>
      </c>
    </row>
    <row r="262" spans="31:33" x14ac:dyDescent="0.25">
      <c r="AE262" t="s">
        <v>842</v>
      </c>
      <c r="AG262" t="s">
        <v>876</v>
      </c>
    </row>
    <row r="263" spans="31:33" x14ac:dyDescent="0.25">
      <c r="AE263" t="s">
        <v>845</v>
      </c>
      <c r="AG263" t="s">
        <v>878</v>
      </c>
    </row>
    <row r="264" spans="31:33" x14ac:dyDescent="0.25">
      <c r="AE264" t="s">
        <v>848</v>
      </c>
      <c r="AG264" t="s">
        <v>880</v>
      </c>
    </row>
    <row r="265" spans="31:33" x14ac:dyDescent="0.25">
      <c r="AE265" t="s">
        <v>852</v>
      </c>
      <c r="AG265" t="s">
        <v>882</v>
      </c>
    </row>
    <row r="266" spans="31:33" x14ac:dyDescent="0.25">
      <c r="AE266" t="s">
        <v>853</v>
      </c>
      <c r="AG266" t="s">
        <v>884</v>
      </c>
    </row>
    <row r="267" spans="31:33" x14ac:dyDescent="0.25">
      <c r="AE267" t="s">
        <v>854</v>
      </c>
      <c r="AG267" t="s">
        <v>886</v>
      </c>
    </row>
    <row r="268" spans="31:33" x14ac:dyDescent="0.25">
      <c r="AE268" t="s">
        <v>856</v>
      </c>
      <c r="AG268" t="s">
        <v>888</v>
      </c>
    </row>
    <row r="269" spans="31:33" x14ac:dyDescent="0.25">
      <c r="AE269" t="s">
        <v>858</v>
      </c>
      <c r="AG269" t="s">
        <v>890</v>
      </c>
    </row>
    <row r="270" spans="31:33" x14ac:dyDescent="0.25">
      <c r="AE270" t="s">
        <v>860</v>
      </c>
      <c r="AG270" t="s">
        <v>892</v>
      </c>
    </row>
    <row r="271" spans="31:33" x14ac:dyDescent="0.25">
      <c r="AE271" t="s">
        <v>862</v>
      </c>
      <c r="AG271" t="s">
        <v>894</v>
      </c>
    </row>
    <row r="272" spans="31:33" x14ac:dyDescent="0.25">
      <c r="AE272" t="s">
        <v>865</v>
      </c>
      <c r="AG272" t="s">
        <v>896</v>
      </c>
    </row>
    <row r="273" spans="31:33" x14ac:dyDescent="0.25">
      <c r="AE273" t="s">
        <v>866</v>
      </c>
      <c r="AG273" t="s">
        <v>898</v>
      </c>
    </row>
    <row r="274" spans="31:33" x14ac:dyDescent="0.25">
      <c r="AE274" t="s">
        <v>867</v>
      </c>
      <c r="AG274" t="s">
        <v>900</v>
      </c>
    </row>
    <row r="275" spans="31:33" x14ac:dyDescent="0.25">
      <c r="AE275" t="s">
        <v>869</v>
      </c>
      <c r="AG275" t="s">
        <v>902</v>
      </c>
    </row>
    <row r="276" spans="31:33" x14ac:dyDescent="0.25">
      <c r="AE276" t="s">
        <v>870</v>
      </c>
      <c r="AG276" t="s">
        <v>903</v>
      </c>
    </row>
    <row r="277" spans="31:33" x14ac:dyDescent="0.25">
      <c r="AE277" t="s">
        <v>871</v>
      </c>
      <c r="AG277" t="s">
        <v>904</v>
      </c>
    </row>
    <row r="278" spans="31:33" x14ac:dyDescent="0.25">
      <c r="AE278" t="s">
        <v>873</v>
      </c>
      <c r="AG278" t="s">
        <v>905</v>
      </c>
    </row>
    <row r="279" spans="31:33" x14ac:dyDescent="0.25">
      <c r="AE279" t="s">
        <v>875</v>
      </c>
      <c r="AG279" t="s">
        <v>738</v>
      </c>
    </row>
    <row r="280" spans="31:33" x14ac:dyDescent="0.25">
      <c r="AE280" t="s">
        <v>877</v>
      </c>
      <c r="AG280" t="s">
        <v>556</v>
      </c>
    </row>
    <row r="281" spans="31:33" x14ac:dyDescent="0.25">
      <c r="AE281" t="s">
        <v>879</v>
      </c>
      <c r="AG281" t="s">
        <v>535</v>
      </c>
    </row>
    <row r="282" spans="31:33" x14ac:dyDescent="0.25">
      <c r="AE282" t="s">
        <v>881</v>
      </c>
      <c r="AG282" t="s">
        <v>908</v>
      </c>
    </row>
    <row r="283" spans="31:33" x14ac:dyDescent="0.25">
      <c r="AE283" t="s">
        <v>883</v>
      </c>
      <c r="AG283" t="s">
        <v>910</v>
      </c>
    </row>
    <row r="284" spans="31:33" x14ac:dyDescent="0.25">
      <c r="AE284" t="s">
        <v>885</v>
      </c>
      <c r="AG284" t="s">
        <v>912</v>
      </c>
    </row>
    <row r="285" spans="31:33" x14ac:dyDescent="0.25">
      <c r="AE285" t="s">
        <v>887</v>
      </c>
      <c r="AG285" t="s">
        <v>914</v>
      </c>
    </row>
    <row r="286" spans="31:33" x14ac:dyDescent="0.25">
      <c r="AE286" t="s">
        <v>889</v>
      </c>
      <c r="AG286" t="s">
        <v>916</v>
      </c>
    </row>
    <row r="287" spans="31:33" x14ac:dyDescent="0.25">
      <c r="AE287" t="s">
        <v>891</v>
      </c>
      <c r="AG287" t="s">
        <v>917</v>
      </c>
    </row>
    <row r="288" spans="31:33" x14ac:dyDescent="0.25">
      <c r="AE288" t="s">
        <v>893</v>
      </c>
      <c r="AG288" t="s">
        <v>369</v>
      </c>
    </row>
    <row r="289" spans="31:33" x14ac:dyDescent="0.25">
      <c r="AE289" t="s">
        <v>895</v>
      </c>
      <c r="AG289" t="s">
        <v>384</v>
      </c>
    </row>
    <row r="290" spans="31:33" x14ac:dyDescent="0.25">
      <c r="AE290" t="s">
        <v>897</v>
      </c>
      <c r="AG290" t="s">
        <v>685</v>
      </c>
    </row>
    <row r="291" spans="31:33" x14ac:dyDescent="0.25">
      <c r="AE291" t="s">
        <v>899</v>
      </c>
      <c r="AG291" t="s">
        <v>733</v>
      </c>
    </row>
    <row r="292" spans="31:33" x14ac:dyDescent="0.25">
      <c r="AE292" t="s">
        <v>903</v>
      </c>
      <c r="AG292" t="s">
        <v>920</v>
      </c>
    </row>
    <row r="293" spans="31:33" x14ac:dyDescent="0.25">
      <c r="AE293" t="s">
        <v>904</v>
      </c>
      <c r="AG293" t="s">
        <v>922</v>
      </c>
    </row>
    <row r="294" spans="31:33" x14ac:dyDescent="0.25">
      <c r="AE294" t="s">
        <v>905</v>
      </c>
      <c r="AG294" t="s">
        <v>924</v>
      </c>
    </row>
    <row r="295" spans="31:33" x14ac:dyDescent="0.25">
      <c r="AE295" t="s">
        <v>906</v>
      </c>
      <c r="AG295" t="s">
        <v>926</v>
      </c>
    </row>
    <row r="296" spans="31:33" x14ac:dyDescent="0.25">
      <c r="AE296" t="s">
        <v>907</v>
      </c>
      <c r="AG296" t="s">
        <v>927</v>
      </c>
    </row>
    <row r="297" spans="31:33" x14ac:dyDescent="0.25">
      <c r="AE297" t="s">
        <v>909</v>
      </c>
      <c r="AG297" t="s">
        <v>715</v>
      </c>
    </row>
    <row r="298" spans="31:33" x14ac:dyDescent="0.25">
      <c r="AE298" t="s">
        <v>911</v>
      </c>
      <c r="AG298" t="s">
        <v>928</v>
      </c>
    </row>
    <row r="299" spans="31:33" x14ac:dyDescent="0.25">
      <c r="AE299" t="s">
        <v>913</v>
      </c>
      <c r="AG299" t="s">
        <v>686</v>
      </c>
    </row>
    <row r="300" spans="31:33" x14ac:dyDescent="0.25">
      <c r="AE300" t="s">
        <v>915</v>
      </c>
      <c r="AG300" t="s">
        <v>930</v>
      </c>
    </row>
    <row r="301" spans="31:33" x14ac:dyDescent="0.25">
      <c r="AE301" t="s">
        <v>917</v>
      </c>
      <c r="AG301" t="s">
        <v>933</v>
      </c>
    </row>
    <row r="302" spans="31:33" x14ac:dyDescent="0.25">
      <c r="AE302" t="s">
        <v>919</v>
      </c>
      <c r="AG302" t="s">
        <v>936</v>
      </c>
    </row>
    <row r="303" spans="31:33" x14ac:dyDescent="0.25">
      <c r="AE303" t="s">
        <v>921</v>
      </c>
      <c r="AG303" t="s">
        <v>939</v>
      </c>
    </row>
    <row r="304" spans="31:33" x14ac:dyDescent="0.25">
      <c r="AE304" t="s">
        <v>923</v>
      </c>
      <c r="AG304" t="s">
        <v>942</v>
      </c>
    </row>
    <row r="305" spans="31:33" x14ac:dyDescent="0.25">
      <c r="AE305" t="s">
        <v>925</v>
      </c>
      <c r="AG305" t="s">
        <v>945</v>
      </c>
    </row>
    <row r="306" spans="31:33" x14ac:dyDescent="0.25">
      <c r="AE306" t="s">
        <v>927</v>
      </c>
      <c r="AG306" t="s">
        <v>948</v>
      </c>
    </row>
    <row r="307" spans="31:33" x14ac:dyDescent="0.25">
      <c r="AE307" t="s">
        <v>928</v>
      </c>
      <c r="AG307" t="s">
        <v>951</v>
      </c>
    </row>
    <row r="308" spans="31:33" x14ac:dyDescent="0.25">
      <c r="AE308" t="s">
        <v>929</v>
      </c>
      <c r="AG308" t="s">
        <v>954</v>
      </c>
    </row>
    <row r="309" spans="31:33" x14ac:dyDescent="0.25">
      <c r="AE309" t="s">
        <v>932</v>
      </c>
      <c r="AG309" t="s">
        <v>957</v>
      </c>
    </row>
    <row r="310" spans="31:33" x14ac:dyDescent="0.25">
      <c r="AE310" t="s">
        <v>935</v>
      </c>
      <c r="AG310" t="s">
        <v>960</v>
      </c>
    </row>
    <row r="311" spans="31:33" x14ac:dyDescent="0.25">
      <c r="AE311" t="s">
        <v>938</v>
      </c>
      <c r="AG311" t="s">
        <v>963</v>
      </c>
    </row>
    <row r="312" spans="31:33" x14ac:dyDescent="0.25">
      <c r="AE312" t="s">
        <v>941</v>
      </c>
      <c r="AG312" t="s">
        <v>966</v>
      </c>
    </row>
    <row r="313" spans="31:33" x14ac:dyDescent="0.25">
      <c r="AE313" t="s">
        <v>944</v>
      </c>
      <c r="AG313" t="s">
        <v>968</v>
      </c>
    </row>
    <row r="314" spans="31:33" x14ac:dyDescent="0.25">
      <c r="AE314" t="s">
        <v>947</v>
      </c>
      <c r="AG314" t="s">
        <v>970</v>
      </c>
    </row>
    <row r="315" spans="31:33" x14ac:dyDescent="0.25">
      <c r="AE315" t="s">
        <v>950</v>
      </c>
      <c r="AG315" t="s">
        <v>973</v>
      </c>
    </row>
    <row r="316" spans="31:33" x14ac:dyDescent="0.25">
      <c r="AE316" t="s">
        <v>953</v>
      </c>
      <c r="AG316" t="s">
        <v>975</v>
      </c>
    </row>
    <row r="317" spans="31:33" x14ac:dyDescent="0.25">
      <c r="AE317" t="s">
        <v>956</v>
      </c>
      <c r="AG317" t="s">
        <v>977</v>
      </c>
    </row>
    <row r="318" spans="31:33" x14ac:dyDescent="0.25">
      <c r="AE318" t="s">
        <v>959</v>
      </c>
      <c r="AG318" t="s">
        <v>979</v>
      </c>
    </row>
    <row r="319" spans="31:33" x14ac:dyDescent="0.25">
      <c r="AE319" t="s">
        <v>962</v>
      </c>
      <c r="AG319" t="s">
        <v>981</v>
      </c>
    </row>
    <row r="320" spans="31:33" x14ac:dyDescent="0.25">
      <c r="AE320" t="s">
        <v>965</v>
      </c>
      <c r="AG320" t="s">
        <v>982</v>
      </c>
    </row>
    <row r="321" spans="31:33" x14ac:dyDescent="0.25">
      <c r="AE321" t="s">
        <v>967</v>
      </c>
      <c r="AG321" t="s">
        <v>984</v>
      </c>
    </row>
    <row r="322" spans="31:33" x14ac:dyDescent="0.25">
      <c r="AE322" t="s">
        <v>969</v>
      </c>
      <c r="AG322" t="s">
        <v>986</v>
      </c>
    </row>
    <row r="323" spans="31:33" x14ac:dyDescent="0.25">
      <c r="AE323" t="s">
        <v>971</v>
      </c>
      <c r="AG323" t="s">
        <v>988</v>
      </c>
    </row>
    <row r="324" spans="31:33" x14ac:dyDescent="0.25">
      <c r="AE324" t="s">
        <v>972</v>
      </c>
      <c r="AG324" t="s">
        <v>990</v>
      </c>
    </row>
    <row r="325" spans="31:33" x14ac:dyDescent="0.25">
      <c r="AE325" t="s">
        <v>974</v>
      </c>
      <c r="AG325" t="s">
        <v>992</v>
      </c>
    </row>
    <row r="326" spans="31:33" x14ac:dyDescent="0.25">
      <c r="AE326" t="s">
        <v>976</v>
      </c>
      <c r="AG326" t="s">
        <v>996</v>
      </c>
    </row>
    <row r="327" spans="31:33" x14ac:dyDescent="0.25">
      <c r="AE327" t="s">
        <v>978</v>
      </c>
      <c r="AG327" t="s">
        <v>998</v>
      </c>
    </row>
    <row r="328" spans="31:33" x14ac:dyDescent="0.25">
      <c r="AE328" t="s">
        <v>980</v>
      </c>
      <c r="AG328" t="s">
        <v>1000</v>
      </c>
    </row>
    <row r="329" spans="31:33" x14ac:dyDescent="0.25">
      <c r="AE329" t="s">
        <v>721</v>
      </c>
      <c r="AG329" t="s">
        <v>1002</v>
      </c>
    </row>
    <row r="330" spans="31:33" x14ac:dyDescent="0.25">
      <c r="AE330" t="s">
        <v>983</v>
      </c>
      <c r="AG330" t="s">
        <v>1004</v>
      </c>
    </row>
    <row r="331" spans="31:33" x14ac:dyDescent="0.25">
      <c r="AE331" t="s">
        <v>985</v>
      </c>
      <c r="AG331" t="s">
        <v>1006</v>
      </c>
    </row>
    <row r="332" spans="31:33" x14ac:dyDescent="0.25">
      <c r="AE332" t="s">
        <v>987</v>
      </c>
      <c r="AG332" t="s">
        <v>1008</v>
      </c>
    </row>
    <row r="333" spans="31:33" x14ac:dyDescent="0.25">
      <c r="AE333" t="s">
        <v>989</v>
      </c>
      <c r="AG333" t="s">
        <v>1010</v>
      </c>
    </row>
    <row r="334" spans="31:33" x14ac:dyDescent="0.25">
      <c r="AE334" t="s">
        <v>991</v>
      </c>
      <c r="AG334" t="s">
        <v>1012</v>
      </c>
    </row>
    <row r="335" spans="31:33" x14ac:dyDescent="0.25">
      <c r="AE335" t="s">
        <v>995</v>
      </c>
      <c r="AG335" t="s">
        <v>1014</v>
      </c>
    </row>
    <row r="336" spans="31:33" x14ac:dyDescent="0.25">
      <c r="AE336" t="s">
        <v>997</v>
      </c>
      <c r="AG336" t="s">
        <v>1016</v>
      </c>
    </row>
    <row r="337" spans="31:33" x14ac:dyDescent="0.25">
      <c r="AE337" t="s">
        <v>999</v>
      </c>
      <c r="AG337" t="s">
        <v>1018</v>
      </c>
    </row>
    <row r="338" spans="31:33" x14ac:dyDescent="0.25">
      <c r="AE338" t="s">
        <v>1001</v>
      </c>
      <c r="AG338" t="s">
        <v>1020</v>
      </c>
    </row>
    <row r="339" spans="31:33" x14ac:dyDescent="0.25">
      <c r="AE339" t="s">
        <v>1003</v>
      </c>
      <c r="AG339" t="s">
        <v>1022</v>
      </c>
    </row>
    <row r="340" spans="31:33" x14ac:dyDescent="0.25">
      <c r="AE340" t="s">
        <v>1005</v>
      </c>
      <c r="AG340" t="s">
        <v>1024</v>
      </c>
    </row>
    <row r="341" spans="31:33" x14ac:dyDescent="0.25">
      <c r="AE341" t="s">
        <v>1007</v>
      </c>
      <c r="AG341" t="s">
        <v>1026</v>
      </c>
    </row>
    <row r="342" spans="31:33" x14ac:dyDescent="0.25">
      <c r="AE342" t="s">
        <v>1009</v>
      </c>
      <c r="AG342" t="s">
        <v>1028</v>
      </c>
    </row>
    <row r="343" spans="31:33" x14ac:dyDescent="0.25">
      <c r="AE343" t="s">
        <v>1011</v>
      </c>
      <c r="AG343" t="s">
        <v>1030</v>
      </c>
    </row>
    <row r="344" spans="31:33" x14ac:dyDescent="0.25">
      <c r="AE344" t="s">
        <v>1013</v>
      </c>
      <c r="AG344" t="s">
        <v>1031</v>
      </c>
    </row>
    <row r="345" spans="31:33" x14ac:dyDescent="0.25">
      <c r="AE345" t="s">
        <v>1015</v>
      </c>
      <c r="AG345" t="s">
        <v>1032</v>
      </c>
    </row>
    <row r="346" spans="31:33" x14ac:dyDescent="0.25">
      <c r="AE346" t="s">
        <v>1017</v>
      </c>
      <c r="AG346" t="s">
        <v>1034</v>
      </c>
    </row>
    <row r="347" spans="31:33" x14ac:dyDescent="0.25">
      <c r="AE347" t="s">
        <v>1019</v>
      </c>
      <c r="AG347" t="s">
        <v>1038</v>
      </c>
    </row>
    <row r="348" spans="31:33" x14ac:dyDescent="0.25">
      <c r="AE348" t="s">
        <v>1021</v>
      </c>
      <c r="AG348" t="s">
        <v>1040</v>
      </c>
    </row>
    <row r="349" spans="31:33" x14ac:dyDescent="0.25">
      <c r="AE349" t="s">
        <v>1023</v>
      </c>
      <c r="AG349" t="s">
        <v>1042</v>
      </c>
    </row>
    <row r="350" spans="31:33" x14ac:dyDescent="0.25">
      <c r="AE350" t="s">
        <v>1025</v>
      </c>
      <c r="AG350" t="s">
        <v>1044</v>
      </c>
    </row>
    <row r="351" spans="31:33" x14ac:dyDescent="0.25">
      <c r="AE351" t="s">
        <v>1027</v>
      </c>
      <c r="AG351" t="s">
        <v>1046</v>
      </c>
    </row>
    <row r="352" spans="31:33" x14ac:dyDescent="0.25">
      <c r="AE352" t="s">
        <v>1029</v>
      </c>
      <c r="AG352" t="s">
        <v>1048</v>
      </c>
    </row>
    <row r="353" spans="31:33" x14ac:dyDescent="0.25">
      <c r="AE353" t="s">
        <v>1033</v>
      </c>
      <c r="AG353" t="s">
        <v>1050</v>
      </c>
    </row>
    <row r="354" spans="31:33" x14ac:dyDescent="0.25">
      <c r="AE354" t="s">
        <v>1037</v>
      </c>
      <c r="AG354" t="s">
        <v>1052</v>
      </c>
    </row>
    <row r="355" spans="31:33" x14ac:dyDescent="0.25">
      <c r="AE355" t="s">
        <v>1039</v>
      </c>
      <c r="AG355" t="s">
        <v>1054</v>
      </c>
    </row>
    <row r="356" spans="31:33" x14ac:dyDescent="0.25">
      <c r="AE356" t="s">
        <v>1041</v>
      </c>
      <c r="AG356" t="s">
        <v>1056</v>
      </c>
    </row>
    <row r="357" spans="31:33" x14ac:dyDescent="0.25">
      <c r="AE357" t="s">
        <v>1043</v>
      </c>
      <c r="AG357" t="s">
        <v>1058</v>
      </c>
    </row>
    <row r="358" spans="31:33" x14ac:dyDescent="0.25">
      <c r="AE358" t="s">
        <v>1045</v>
      </c>
      <c r="AG358" t="s">
        <v>1060</v>
      </c>
    </row>
    <row r="359" spans="31:33" x14ac:dyDescent="0.25">
      <c r="AE359" t="s">
        <v>1047</v>
      </c>
      <c r="AG359" t="s">
        <v>1062</v>
      </c>
    </row>
    <row r="360" spans="31:33" x14ac:dyDescent="0.25">
      <c r="AE360" t="s">
        <v>1049</v>
      </c>
      <c r="AG360" t="s">
        <v>1064</v>
      </c>
    </row>
    <row r="361" spans="31:33" x14ac:dyDescent="0.25">
      <c r="AE361" t="s">
        <v>1051</v>
      </c>
      <c r="AG361" t="s">
        <v>1066</v>
      </c>
    </row>
    <row r="362" spans="31:33" x14ac:dyDescent="0.25">
      <c r="AE362" t="s">
        <v>1053</v>
      </c>
      <c r="AG362" t="s">
        <v>1068</v>
      </c>
    </row>
    <row r="363" spans="31:33" x14ac:dyDescent="0.25">
      <c r="AE363" t="s">
        <v>1055</v>
      </c>
      <c r="AG363" t="s">
        <v>1070</v>
      </c>
    </row>
    <row r="364" spans="31:33" x14ac:dyDescent="0.25">
      <c r="AE364" t="s">
        <v>1057</v>
      </c>
      <c r="AG364" t="s">
        <v>1072</v>
      </c>
    </row>
    <row r="365" spans="31:33" x14ac:dyDescent="0.25">
      <c r="AE365" t="s">
        <v>1059</v>
      </c>
      <c r="AG365" t="s">
        <v>1074</v>
      </c>
    </row>
    <row r="366" spans="31:33" x14ac:dyDescent="0.25">
      <c r="AE366" t="s">
        <v>1061</v>
      </c>
      <c r="AG366" t="s">
        <v>1076</v>
      </c>
    </row>
    <row r="367" spans="31:33" x14ac:dyDescent="0.25">
      <c r="AE367" t="s">
        <v>1063</v>
      </c>
      <c r="AG367" t="s">
        <v>1078</v>
      </c>
    </row>
    <row r="368" spans="31:33" x14ac:dyDescent="0.25">
      <c r="AE368" t="s">
        <v>1065</v>
      </c>
      <c r="AG368" t="s">
        <v>1080</v>
      </c>
    </row>
    <row r="369" spans="31:33" x14ac:dyDescent="0.25">
      <c r="AE369" t="s">
        <v>1067</v>
      </c>
      <c r="AG369" t="s">
        <v>1083</v>
      </c>
    </row>
    <row r="370" spans="31:33" x14ac:dyDescent="0.25">
      <c r="AE370" t="s">
        <v>1069</v>
      </c>
      <c r="AG370" t="s">
        <v>1084</v>
      </c>
    </row>
    <row r="371" spans="31:33" x14ac:dyDescent="0.25">
      <c r="AE371" t="s">
        <v>1071</v>
      </c>
      <c r="AG371" t="s">
        <v>1085</v>
      </c>
    </row>
    <row r="372" spans="31:33" x14ac:dyDescent="0.25">
      <c r="AE372" t="s">
        <v>1073</v>
      </c>
      <c r="AG372" t="s">
        <v>1087</v>
      </c>
    </row>
    <row r="373" spans="31:33" x14ac:dyDescent="0.25">
      <c r="AE373" t="s">
        <v>1075</v>
      </c>
      <c r="AG373" t="s">
        <v>1089</v>
      </c>
    </row>
    <row r="374" spans="31:33" x14ac:dyDescent="0.25">
      <c r="AE374" t="s">
        <v>1077</v>
      </c>
      <c r="AG374" t="s">
        <v>1095</v>
      </c>
    </row>
    <row r="375" spans="31:33" x14ac:dyDescent="0.25">
      <c r="AE375" t="s">
        <v>1079</v>
      </c>
      <c r="AG375" t="s">
        <v>1097</v>
      </c>
    </row>
    <row r="376" spans="31:33" x14ac:dyDescent="0.25">
      <c r="AE376" t="s">
        <v>1081</v>
      </c>
      <c r="AG376" t="s">
        <v>1100</v>
      </c>
    </row>
    <row r="377" spans="31:33" x14ac:dyDescent="0.25">
      <c r="AG377" t="s">
        <v>1103</v>
      </c>
    </row>
    <row r="378" spans="31:33" x14ac:dyDescent="0.25">
      <c r="AE378" t="s">
        <v>1082</v>
      </c>
      <c r="AG378" t="s">
        <v>1107</v>
      </c>
    </row>
    <row r="379" spans="31:33" x14ac:dyDescent="0.25">
      <c r="AE379" t="s">
        <v>1086</v>
      </c>
      <c r="AG379" t="s">
        <v>1109</v>
      </c>
    </row>
    <row r="380" spans="31:33" x14ac:dyDescent="0.25">
      <c r="AE380" t="s">
        <v>1088</v>
      </c>
      <c r="AG380" t="s">
        <v>214</v>
      </c>
    </row>
    <row r="381" spans="31:33" x14ac:dyDescent="0.25">
      <c r="AE381" t="s">
        <v>1090</v>
      </c>
      <c r="AG381" t="s">
        <v>1110</v>
      </c>
    </row>
    <row r="382" spans="31:33" x14ac:dyDescent="0.25">
      <c r="AE382" t="s">
        <v>1094</v>
      </c>
      <c r="AG382" t="s">
        <v>1112</v>
      </c>
    </row>
    <row r="383" spans="31:33" x14ac:dyDescent="0.25">
      <c r="AE383" t="s">
        <v>1096</v>
      </c>
      <c r="AG383" t="s">
        <v>1096</v>
      </c>
    </row>
    <row r="384" spans="31:33" x14ac:dyDescent="0.25">
      <c r="AE384" t="s">
        <v>1099</v>
      </c>
      <c r="AG384" t="s">
        <v>1113</v>
      </c>
    </row>
    <row r="385" spans="31:33" x14ac:dyDescent="0.25">
      <c r="AE385" t="s">
        <v>1102</v>
      </c>
      <c r="AG385" t="s">
        <v>1115</v>
      </c>
    </row>
    <row r="386" spans="31:33" x14ac:dyDescent="0.25">
      <c r="AE386" t="s">
        <v>1106</v>
      </c>
      <c r="AG386" t="s">
        <v>1116</v>
      </c>
    </row>
    <row r="387" spans="31:33" x14ac:dyDescent="0.25">
      <c r="AE387" t="s">
        <v>1108</v>
      </c>
      <c r="AG387" t="s">
        <v>1118</v>
      </c>
    </row>
    <row r="388" spans="31:33" x14ac:dyDescent="0.25">
      <c r="AE388" t="s">
        <v>214</v>
      </c>
      <c r="AG388" t="s">
        <v>1121</v>
      </c>
    </row>
    <row r="389" spans="31:33" x14ac:dyDescent="0.25">
      <c r="AE389" t="s">
        <v>1110</v>
      </c>
      <c r="AG389" t="s">
        <v>1124</v>
      </c>
    </row>
    <row r="390" spans="31:33" x14ac:dyDescent="0.25">
      <c r="AE390" t="s">
        <v>1112</v>
      </c>
      <c r="AG390" t="s">
        <v>1126</v>
      </c>
    </row>
    <row r="391" spans="31:33" x14ac:dyDescent="0.25">
      <c r="AE391" t="s">
        <v>1113</v>
      </c>
      <c r="AG391" t="s">
        <v>1129</v>
      </c>
    </row>
    <row r="392" spans="31:33" x14ac:dyDescent="0.25">
      <c r="AE392" t="s">
        <v>1115</v>
      </c>
      <c r="AG392" t="s">
        <v>1131</v>
      </c>
    </row>
    <row r="393" spans="31:33" x14ac:dyDescent="0.25">
      <c r="AE393" t="s">
        <v>1116</v>
      </c>
      <c r="AG393" t="s">
        <v>1133</v>
      </c>
    </row>
    <row r="394" spans="31:33" x14ac:dyDescent="0.25">
      <c r="AE394" t="s">
        <v>1118</v>
      </c>
      <c r="AG394" t="s">
        <v>1135</v>
      </c>
    </row>
    <row r="395" spans="31:33" x14ac:dyDescent="0.25">
      <c r="AE395" t="s">
        <v>1120</v>
      </c>
      <c r="AG395" t="s">
        <v>1137</v>
      </c>
    </row>
    <row r="396" spans="31:33" x14ac:dyDescent="0.25">
      <c r="AE396" t="s">
        <v>1123</v>
      </c>
      <c r="AG396" t="s">
        <v>1139</v>
      </c>
    </row>
    <row r="397" spans="31:33" x14ac:dyDescent="0.25">
      <c r="AE397" t="s">
        <v>1125</v>
      </c>
      <c r="AG397" t="s">
        <v>1141</v>
      </c>
    </row>
    <row r="398" spans="31:33" x14ac:dyDescent="0.25">
      <c r="AE398" t="s">
        <v>1128</v>
      </c>
      <c r="AG398" t="s">
        <v>1143</v>
      </c>
    </row>
    <row r="399" spans="31:33" x14ac:dyDescent="0.25">
      <c r="AE399" t="s">
        <v>1130</v>
      </c>
      <c r="AG399" t="s">
        <v>1144</v>
      </c>
    </row>
    <row r="400" spans="31:33" x14ac:dyDescent="0.25">
      <c r="AE400" t="s">
        <v>1132</v>
      </c>
      <c r="AG400" t="s">
        <v>1145</v>
      </c>
    </row>
    <row r="401" spans="31:33" x14ac:dyDescent="0.25">
      <c r="AE401" t="s">
        <v>1134</v>
      </c>
      <c r="AG401" t="s">
        <v>1146</v>
      </c>
    </row>
    <row r="402" spans="31:33" x14ac:dyDescent="0.25">
      <c r="AE402" t="s">
        <v>1136</v>
      </c>
      <c r="AG402" t="s">
        <v>1147</v>
      </c>
    </row>
    <row r="403" spans="31:33" x14ac:dyDescent="0.25">
      <c r="AE403" t="s">
        <v>1138</v>
      </c>
      <c r="AG403" t="s">
        <v>1148</v>
      </c>
    </row>
    <row r="404" spans="31:33" x14ac:dyDescent="0.25">
      <c r="AE404" t="s">
        <v>1140</v>
      </c>
      <c r="AG404" t="s">
        <v>1150</v>
      </c>
    </row>
    <row r="405" spans="31:33" x14ac:dyDescent="0.25">
      <c r="AE405" t="s">
        <v>1142</v>
      </c>
      <c r="AG405" t="s">
        <v>1152</v>
      </c>
    </row>
    <row r="406" spans="31:33" x14ac:dyDescent="0.25">
      <c r="AE406" t="s">
        <v>47</v>
      </c>
      <c r="AG406" t="s">
        <v>1154</v>
      </c>
    </row>
    <row r="407" spans="31:33" x14ac:dyDescent="0.25">
      <c r="AE407" t="s">
        <v>1149</v>
      </c>
      <c r="AG407" t="s">
        <v>1156</v>
      </c>
    </row>
    <row r="408" spans="31:33" x14ac:dyDescent="0.25">
      <c r="AE408" t="s">
        <v>1151</v>
      </c>
      <c r="AG408" t="s">
        <v>1158</v>
      </c>
    </row>
    <row r="409" spans="31:33" x14ac:dyDescent="0.25">
      <c r="AE409" t="s">
        <v>1153</v>
      </c>
      <c r="AG409" t="s">
        <v>1160</v>
      </c>
    </row>
    <row r="410" spans="31:33" x14ac:dyDescent="0.25">
      <c r="AE410" t="s">
        <v>1155</v>
      </c>
      <c r="AG410" t="s">
        <v>1162</v>
      </c>
    </row>
    <row r="411" spans="31:33" x14ac:dyDescent="0.25">
      <c r="AE411" t="s">
        <v>1157</v>
      </c>
      <c r="AG411" t="s">
        <v>1164</v>
      </c>
    </row>
    <row r="412" spans="31:33" x14ac:dyDescent="0.25">
      <c r="AE412" t="s">
        <v>1159</v>
      </c>
      <c r="AG412" t="s">
        <v>1165</v>
      </c>
    </row>
    <row r="413" spans="31:33" x14ac:dyDescent="0.25">
      <c r="AE413" t="s">
        <v>1161</v>
      </c>
      <c r="AG413" t="s">
        <v>1166</v>
      </c>
    </row>
    <row r="414" spans="31:33" x14ac:dyDescent="0.25">
      <c r="AE414" t="s">
        <v>1163</v>
      </c>
      <c r="AG414" t="s">
        <v>1167</v>
      </c>
    </row>
    <row r="415" spans="31:33" x14ac:dyDescent="0.25">
      <c r="AE415" t="s">
        <v>1170</v>
      </c>
      <c r="AG415" t="s">
        <v>1168</v>
      </c>
    </row>
    <row r="416" spans="31:33" x14ac:dyDescent="0.25">
      <c r="AE416" t="s">
        <v>1171</v>
      </c>
      <c r="AG416" t="s">
        <v>1169</v>
      </c>
    </row>
    <row r="417" spans="31:33" x14ac:dyDescent="0.25">
      <c r="AE417" t="s">
        <v>1172</v>
      </c>
      <c r="AG417" t="s">
        <v>360</v>
      </c>
    </row>
    <row r="418" spans="31:33" x14ac:dyDescent="0.25">
      <c r="AE418" t="s">
        <v>1175</v>
      </c>
      <c r="AG418" t="s">
        <v>363</v>
      </c>
    </row>
    <row r="419" spans="31:33" x14ac:dyDescent="0.25">
      <c r="AE419" t="s">
        <v>1176</v>
      </c>
      <c r="AG419" t="s">
        <v>1173</v>
      </c>
    </row>
    <row r="420" spans="31:33" x14ac:dyDescent="0.25">
      <c r="AE420" t="s">
        <v>1177</v>
      </c>
      <c r="AG420" t="s">
        <v>1174</v>
      </c>
    </row>
    <row r="421" spans="31:33" x14ac:dyDescent="0.25">
      <c r="AE421" t="s">
        <v>1178</v>
      </c>
      <c r="AG421" t="s">
        <v>1127</v>
      </c>
    </row>
    <row r="422" spans="31:33" x14ac:dyDescent="0.25">
      <c r="AE422" t="s">
        <v>1179</v>
      </c>
      <c r="AG422" t="s">
        <v>1182</v>
      </c>
    </row>
    <row r="423" spans="31:33" x14ac:dyDescent="0.25">
      <c r="AE423" t="s">
        <v>1180</v>
      </c>
      <c r="AG423" t="s">
        <v>1185</v>
      </c>
    </row>
    <row r="424" spans="31:33" x14ac:dyDescent="0.25">
      <c r="AE424" t="s">
        <v>1181</v>
      </c>
      <c r="AG424" t="s">
        <v>1188</v>
      </c>
    </row>
    <row r="425" spans="31:33" x14ac:dyDescent="0.25">
      <c r="AE425" t="s">
        <v>1184</v>
      </c>
      <c r="AG425" t="s">
        <v>1190</v>
      </c>
    </row>
    <row r="426" spans="31:33" x14ac:dyDescent="0.25">
      <c r="AE426" t="s">
        <v>1186</v>
      </c>
      <c r="AG426" t="s">
        <v>1191</v>
      </c>
    </row>
    <row r="427" spans="31:33" x14ac:dyDescent="0.25">
      <c r="AE427" t="s">
        <v>1192</v>
      </c>
      <c r="AG427" t="s">
        <v>1193</v>
      </c>
    </row>
    <row r="428" spans="31:33" x14ac:dyDescent="0.25">
      <c r="AE428" t="s">
        <v>1196</v>
      </c>
      <c r="AG428" t="s">
        <v>1194</v>
      </c>
    </row>
    <row r="429" spans="31:33" x14ac:dyDescent="0.25">
      <c r="AE429" t="s">
        <v>1198</v>
      </c>
      <c r="AG429" t="s">
        <v>1195</v>
      </c>
    </row>
    <row r="430" spans="31:33" x14ac:dyDescent="0.25">
      <c r="AE430" t="s">
        <v>1200</v>
      </c>
      <c r="AG430" t="s">
        <v>1197</v>
      </c>
    </row>
    <row r="431" spans="31:33" x14ac:dyDescent="0.25">
      <c r="AE431" t="s">
        <v>340</v>
      </c>
      <c r="AG431" t="s">
        <v>1199</v>
      </c>
    </row>
    <row r="432" spans="31:33" x14ac:dyDescent="0.25">
      <c r="AE432" t="s">
        <v>1204</v>
      </c>
      <c r="AG432" t="s">
        <v>1201</v>
      </c>
    </row>
    <row r="433" spans="31:33" x14ac:dyDescent="0.25">
      <c r="AE433" t="s">
        <v>1206</v>
      </c>
      <c r="AG433" t="s">
        <v>1202</v>
      </c>
    </row>
    <row r="434" spans="31:33" x14ac:dyDescent="0.25">
      <c r="AE434" t="s">
        <v>1208</v>
      </c>
      <c r="AG434" t="s">
        <v>1203</v>
      </c>
    </row>
    <row r="435" spans="31:33" x14ac:dyDescent="0.25">
      <c r="AE435" t="s">
        <v>1209</v>
      </c>
      <c r="AG435" t="s">
        <v>1205</v>
      </c>
    </row>
    <row r="436" spans="31:33" x14ac:dyDescent="0.25">
      <c r="AE436" t="s">
        <v>343</v>
      </c>
      <c r="AG436" t="s">
        <v>1207</v>
      </c>
    </row>
    <row r="437" spans="31:33" x14ac:dyDescent="0.25">
      <c r="AE437" t="s">
        <v>1213</v>
      </c>
      <c r="AG437" t="s">
        <v>1208</v>
      </c>
    </row>
    <row r="438" spans="31:33" x14ac:dyDescent="0.25">
      <c r="AE438" t="s">
        <v>1214</v>
      </c>
      <c r="AG438" t="s">
        <v>1210</v>
      </c>
    </row>
    <row r="439" spans="31:33" x14ac:dyDescent="0.25">
      <c r="AE439" t="s">
        <v>1215</v>
      </c>
      <c r="AG439" t="s">
        <v>1211</v>
      </c>
    </row>
    <row r="440" spans="31:33" x14ac:dyDescent="0.25">
      <c r="AE440" t="s">
        <v>1217</v>
      </c>
      <c r="AG440" t="s">
        <v>1212</v>
      </c>
    </row>
    <row r="441" spans="31:33" x14ac:dyDescent="0.25">
      <c r="AE441" t="s">
        <v>1220</v>
      </c>
      <c r="AG441" t="s">
        <v>1213</v>
      </c>
    </row>
    <row r="442" spans="31:33" x14ac:dyDescent="0.25">
      <c r="AE442" t="s">
        <v>1222</v>
      </c>
      <c r="AG442" t="s">
        <v>1214</v>
      </c>
    </row>
    <row r="443" spans="31:33" x14ac:dyDescent="0.25">
      <c r="AE443" t="s">
        <v>1223</v>
      </c>
      <c r="AG443" t="s">
        <v>1216</v>
      </c>
    </row>
    <row r="444" spans="31:33" x14ac:dyDescent="0.25">
      <c r="AE444" t="s">
        <v>1225</v>
      </c>
      <c r="AG444" t="s">
        <v>1218</v>
      </c>
    </row>
    <row r="445" spans="31:33" x14ac:dyDescent="0.25">
      <c r="AE445" t="s">
        <v>1226</v>
      </c>
      <c r="AG445" t="s">
        <v>1219</v>
      </c>
    </row>
    <row r="446" spans="31:33" x14ac:dyDescent="0.25">
      <c r="AE446" t="s">
        <v>1228</v>
      </c>
      <c r="AG446" t="s">
        <v>1221</v>
      </c>
    </row>
    <row r="447" spans="31:33" x14ac:dyDescent="0.25">
      <c r="AE447" t="s">
        <v>1229</v>
      </c>
      <c r="AG447" t="s">
        <v>1224</v>
      </c>
    </row>
    <row r="448" spans="31:33" x14ac:dyDescent="0.25">
      <c r="AE448" t="s">
        <v>1232</v>
      </c>
      <c r="AG448" t="s">
        <v>1227</v>
      </c>
    </row>
    <row r="449" spans="31:33" x14ac:dyDescent="0.25">
      <c r="AE449" t="s">
        <v>1233</v>
      </c>
      <c r="AG449" t="s">
        <v>335</v>
      </c>
    </row>
    <row r="450" spans="31:33" x14ac:dyDescent="0.25">
      <c r="AE450" t="s">
        <v>1236</v>
      </c>
      <c r="AG450" t="s">
        <v>1230</v>
      </c>
    </row>
    <row r="451" spans="31:33" x14ac:dyDescent="0.25">
      <c r="AE451" t="s">
        <v>1239</v>
      </c>
      <c r="AG451" t="s">
        <v>636</v>
      </c>
    </row>
    <row r="452" spans="31:33" x14ac:dyDescent="0.25">
      <c r="AE452" t="s">
        <v>1242</v>
      </c>
      <c r="AG452" t="s">
        <v>1234</v>
      </c>
    </row>
    <row r="453" spans="31:33" x14ac:dyDescent="0.25">
      <c r="AE453" t="s">
        <v>1243</v>
      </c>
      <c r="AG453" t="s">
        <v>1237</v>
      </c>
    </row>
    <row r="454" spans="31:33" x14ac:dyDescent="0.25">
      <c r="AE454" t="s">
        <v>1244</v>
      </c>
      <c r="AG454" t="s">
        <v>1240</v>
      </c>
    </row>
    <row r="455" spans="31:33" x14ac:dyDescent="0.25">
      <c r="AE455" t="s">
        <v>1245</v>
      </c>
      <c r="AG455" t="s">
        <v>744</v>
      </c>
    </row>
    <row r="456" spans="31:33" x14ac:dyDescent="0.25">
      <c r="AE456" t="s">
        <v>578</v>
      </c>
      <c r="AG456" t="s">
        <v>676</v>
      </c>
    </row>
    <row r="457" spans="31:33" x14ac:dyDescent="0.25">
      <c r="AE457" t="s">
        <v>1249</v>
      </c>
      <c r="AG457" t="s">
        <v>802</v>
      </c>
    </row>
    <row r="458" spans="31:33" x14ac:dyDescent="0.25">
      <c r="AE458" t="s">
        <v>1252</v>
      </c>
      <c r="AG458" t="s">
        <v>1246</v>
      </c>
    </row>
    <row r="459" spans="31:33" x14ac:dyDescent="0.25">
      <c r="AE459" t="s">
        <v>815</v>
      </c>
      <c r="AG459" t="s">
        <v>1248</v>
      </c>
    </row>
    <row r="460" spans="31:33" x14ac:dyDescent="0.25">
      <c r="AE460" t="s">
        <v>1256</v>
      </c>
      <c r="AG460" t="s">
        <v>1250</v>
      </c>
    </row>
    <row r="461" spans="31:33" x14ac:dyDescent="0.25">
      <c r="AE461" t="s">
        <v>1258</v>
      </c>
      <c r="AG461" t="s">
        <v>1253</v>
      </c>
    </row>
    <row r="462" spans="31:33" x14ac:dyDescent="0.25">
      <c r="AE462" t="s">
        <v>1260</v>
      </c>
      <c r="AG462" t="s">
        <v>1255</v>
      </c>
    </row>
    <row r="463" spans="31:33" x14ac:dyDescent="0.25">
      <c r="AE463" t="s">
        <v>1262</v>
      </c>
      <c r="AG463" t="s">
        <v>1257</v>
      </c>
    </row>
    <row r="464" spans="31:33" x14ac:dyDescent="0.25">
      <c r="AE464" t="s">
        <v>1263</v>
      </c>
      <c r="AG464" t="s">
        <v>1259</v>
      </c>
    </row>
    <row r="465" spans="31:33" x14ac:dyDescent="0.25">
      <c r="AE465" t="s">
        <v>1264</v>
      </c>
      <c r="AG465" t="s">
        <v>1261</v>
      </c>
    </row>
    <row r="466" spans="31:33" x14ac:dyDescent="0.25">
      <c r="AE466" t="s">
        <v>1265</v>
      </c>
      <c r="AG466" t="s">
        <v>572</v>
      </c>
    </row>
    <row r="467" spans="31:33" x14ac:dyDescent="0.25">
      <c r="AE467" t="s">
        <v>1266</v>
      </c>
      <c r="AG467" t="s">
        <v>1276</v>
      </c>
    </row>
    <row r="468" spans="31:33" x14ac:dyDescent="0.25">
      <c r="AE468" t="s">
        <v>1267</v>
      </c>
      <c r="AG468" t="s">
        <v>1278</v>
      </c>
    </row>
    <row r="469" spans="31:33" x14ac:dyDescent="0.25">
      <c r="AE469" t="s">
        <v>1268</v>
      </c>
      <c r="AG469" t="s">
        <v>1280</v>
      </c>
    </row>
    <row r="470" spans="31:33" x14ac:dyDescent="0.25">
      <c r="AE470" t="s">
        <v>1269</v>
      </c>
      <c r="AG470" t="s">
        <v>1283</v>
      </c>
    </row>
    <row r="471" spans="31:33" x14ac:dyDescent="0.25">
      <c r="AE471" t="s">
        <v>1270</v>
      </c>
      <c r="AG471" t="s">
        <v>1285</v>
      </c>
    </row>
    <row r="472" spans="31:33" x14ac:dyDescent="0.25">
      <c r="AE472" t="s">
        <v>1271</v>
      </c>
      <c r="AG472" t="s">
        <v>1287</v>
      </c>
    </row>
    <row r="473" spans="31:33" x14ac:dyDescent="0.25">
      <c r="AE473" t="s">
        <v>1272</v>
      </c>
      <c r="AG473" t="s">
        <v>1289</v>
      </c>
    </row>
    <row r="474" spans="31:33" x14ac:dyDescent="0.25">
      <c r="AE474" t="s">
        <v>1273</v>
      </c>
      <c r="AG474" t="s">
        <v>1291</v>
      </c>
    </row>
    <row r="475" spans="31:33" x14ac:dyDescent="0.25">
      <c r="AE475" t="s">
        <v>1274</v>
      </c>
      <c r="AG475" t="s">
        <v>1293</v>
      </c>
    </row>
    <row r="476" spans="31:33" x14ac:dyDescent="0.25">
      <c r="AE476" t="s">
        <v>1275</v>
      </c>
      <c r="AG476" t="s">
        <v>1295</v>
      </c>
    </row>
    <row r="477" spans="31:33" x14ac:dyDescent="0.25">
      <c r="AE477" t="s">
        <v>1277</v>
      </c>
      <c r="AG477" t="s">
        <v>1299</v>
      </c>
    </row>
    <row r="478" spans="31:33" x14ac:dyDescent="0.25">
      <c r="AE478" t="s">
        <v>1279</v>
      </c>
      <c r="AG478" t="s">
        <v>1301</v>
      </c>
    </row>
    <row r="479" spans="31:33" x14ac:dyDescent="0.25">
      <c r="AE479" t="s">
        <v>1281</v>
      </c>
      <c r="AG479" t="s">
        <v>1303</v>
      </c>
    </row>
    <row r="480" spans="31:33" x14ac:dyDescent="0.25">
      <c r="AE480" t="s">
        <v>1282</v>
      </c>
      <c r="AG480" t="s">
        <v>1305</v>
      </c>
    </row>
    <row r="481" spans="31:33" x14ac:dyDescent="0.25">
      <c r="AE481" t="s">
        <v>1284</v>
      </c>
      <c r="AG481" t="s">
        <v>1307</v>
      </c>
    </row>
    <row r="482" spans="31:33" x14ac:dyDescent="0.25">
      <c r="AE482" t="s">
        <v>1286</v>
      </c>
      <c r="AG482" t="s">
        <v>1309</v>
      </c>
    </row>
    <row r="483" spans="31:33" x14ac:dyDescent="0.25">
      <c r="AE483" t="s">
        <v>1288</v>
      </c>
      <c r="AG483" t="s">
        <v>1310</v>
      </c>
    </row>
    <row r="484" spans="31:33" x14ac:dyDescent="0.25">
      <c r="AE484" t="s">
        <v>1290</v>
      </c>
      <c r="AG484" t="s">
        <v>1312</v>
      </c>
    </row>
    <row r="485" spans="31:33" x14ac:dyDescent="0.25">
      <c r="AE485" t="s">
        <v>1292</v>
      </c>
      <c r="AG485" t="s">
        <v>1314</v>
      </c>
    </row>
    <row r="486" spans="31:33" x14ac:dyDescent="0.25">
      <c r="AE486" t="s">
        <v>1294</v>
      </c>
    </row>
    <row r="487" spans="31:33" x14ac:dyDescent="0.25">
      <c r="AE487" t="s">
        <v>1296</v>
      </c>
    </row>
    <row r="488" spans="31:33" x14ac:dyDescent="0.25">
      <c r="AE488" t="s">
        <v>1297</v>
      </c>
    </row>
    <row r="489" spans="31:33" x14ac:dyDescent="0.25">
      <c r="AE489" t="s">
        <v>1298</v>
      </c>
    </row>
    <row r="490" spans="31:33" x14ac:dyDescent="0.25">
      <c r="AE490" t="s">
        <v>1300</v>
      </c>
    </row>
    <row r="491" spans="31:33" x14ac:dyDescent="0.25">
      <c r="AE491" t="s">
        <v>1302</v>
      </c>
    </row>
    <row r="492" spans="31:33" x14ac:dyDescent="0.25">
      <c r="AE492" t="s">
        <v>1304</v>
      </c>
    </row>
    <row r="493" spans="31:33" x14ac:dyDescent="0.25">
      <c r="AE493" t="s">
        <v>1306</v>
      </c>
    </row>
    <row r="494" spans="31:33" x14ac:dyDescent="0.25">
      <c r="AE494" t="s">
        <v>1308</v>
      </c>
    </row>
    <row r="495" spans="31:33" x14ac:dyDescent="0.25">
      <c r="AE495" t="s">
        <v>1311</v>
      </c>
    </row>
    <row r="496" spans="31:33" x14ac:dyDescent="0.25">
      <c r="AE496" t="s">
        <v>1313</v>
      </c>
    </row>
    <row r="497" spans="31:31" x14ac:dyDescent="0.25">
      <c r="AE497" t="s">
        <v>1315</v>
      </c>
    </row>
    <row r="498" spans="31:31" x14ac:dyDescent="0.25">
      <c r="AE498" t="s">
        <v>1316</v>
      </c>
    </row>
    <row r="499" spans="31:31" x14ac:dyDescent="0.25">
      <c r="AE499" t="s">
        <v>1317</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366"/>
  <sheetViews>
    <sheetView workbookViewId="0"/>
  </sheetViews>
  <sheetFormatPr defaultRowHeight="15" x14ac:dyDescent="0.25"/>
  <cols>
    <col min="1" max="1" width="3.28515625" customWidth="1"/>
    <col min="2" max="2" width="17.28515625" bestFit="1" customWidth="1"/>
    <col min="3" max="3" width="63.7109375" bestFit="1" customWidth="1"/>
    <col min="4" max="4" width="12.28515625" bestFit="1" customWidth="1"/>
    <col min="5" max="5" width="7" customWidth="1"/>
    <col min="6" max="6" width="8.28515625" customWidth="1"/>
    <col min="7" max="7" width="8" customWidth="1"/>
    <col min="8" max="8" width="13.7109375" customWidth="1"/>
    <col min="9" max="9" width="15" customWidth="1"/>
    <col min="10" max="10" width="17.28515625" customWidth="1"/>
    <col min="11" max="11" width="13.85546875" customWidth="1"/>
    <col min="12" max="12" width="12.28515625" customWidth="1"/>
    <col min="13" max="13" width="11.28515625" customWidth="1"/>
    <col min="14" max="14" width="6.140625" customWidth="1"/>
    <col min="15" max="15" width="4.5703125" customWidth="1"/>
    <col min="16" max="16" width="6.85546875" customWidth="1"/>
    <col min="17" max="17" width="9.5703125" customWidth="1"/>
    <col min="18" max="18" width="6" customWidth="1"/>
    <col min="19" max="19" width="5.7109375" customWidth="1"/>
    <col min="26" max="26" width="6.140625" customWidth="1"/>
    <col min="27" max="27" width="4.5703125" customWidth="1"/>
    <col min="28" max="28" width="6.85546875" customWidth="1"/>
    <col min="29" max="29" width="9.5703125" bestFit="1" customWidth="1"/>
    <col min="30" max="30" width="6" customWidth="1"/>
    <col min="31" max="31" width="5.7109375" customWidth="1"/>
  </cols>
  <sheetData>
    <row r="1" spans="2:34" x14ac:dyDescent="0.25">
      <c r="C1" t="s">
        <v>254</v>
      </c>
      <c r="D1">
        <f>MAX(Table2[Length])</f>
        <v>64</v>
      </c>
    </row>
    <row r="2" spans="2:34" ht="15.75" x14ac:dyDescent="0.25">
      <c r="C2" t="s">
        <v>255</v>
      </c>
      <c r="D2" s="2">
        <f>MIN(D6:D998)</f>
        <v>2</v>
      </c>
      <c r="E2" s="2"/>
    </row>
    <row r="3" spans="2:34" ht="15.75" x14ac:dyDescent="0.25">
      <c r="C3" s="7"/>
      <c r="D3" s="117"/>
      <c r="E3" s="117"/>
      <c r="P3" s="7"/>
      <c r="AG3" s="7"/>
      <c r="AH3" s="7"/>
    </row>
    <row r="4" spans="2:34" ht="15.75" x14ac:dyDescent="0.25">
      <c r="B4" s="334" t="s">
        <v>1326</v>
      </c>
      <c r="C4" s="334"/>
      <c r="D4" s="334"/>
      <c r="E4" s="117"/>
      <c r="F4" s="138" t="s">
        <v>1329</v>
      </c>
      <c r="G4" s="138" t="s">
        <v>327</v>
      </c>
      <c r="H4" s="138" t="s">
        <v>22</v>
      </c>
      <c r="I4" s="138" t="s">
        <v>1321</v>
      </c>
      <c r="J4" s="138" t="s">
        <v>23</v>
      </c>
      <c r="K4" s="138" t="s">
        <v>1323</v>
      </c>
      <c r="L4" s="138" t="s">
        <v>1330</v>
      </c>
      <c r="P4" s="8"/>
      <c r="AG4" s="8"/>
      <c r="AH4" s="8"/>
    </row>
    <row r="5" spans="2:34" ht="16.5" thickBot="1" x14ac:dyDescent="0.3">
      <c r="B5" s="5" t="s">
        <v>26</v>
      </c>
      <c r="C5" s="5" t="s">
        <v>1328</v>
      </c>
      <c r="D5" s="5" t="s">
        <v>1329</v>
      </c>
      <c r="E5" s="20"/>
      <c r="G5" s="138" t="s">
        <v>327</v>
      </c>
      <c r="H5" s="138" t="s">
        <v>1320</v>
      </c>
      <c r="I5" s="138" t="s">
        <v>1319</v>
      </c>
      <c r="J5" s="138" t="s">
        <v>328</v>
      </c>
      <c r="K5" s="138" t="s">
        <v>330</v>
      </c>
      <c r="L5" s="138" t="s">
        <v>329</v>
      </c>
      <c r="M5" s="138" t="s">
        <v>1336</v>
      </c>
    </row>
    <row r="6" spans="2:34" ht="15.75" thickTop="1" x14ac:dyDescent="0.25">
      <c r="B6" t="s">
        <v>1320</v>
      </c>
      <c r="C6" t="s">
        <v>651</v>
      </c>
      <c r="D6" s="3">
        <f t="shared" ref="D6:D69" si="0">LEN(C6)</f>
        <v>2</v>
      </c>
      <c r="E6" s="3"/>
      <c r="F6" s="3" t="s">
        <v>1333</v>
      </c>
      <c r="G6" s="178">
        <v>16.336956521739129</v>
      </c>
      <c r="H6" s="178">
        <v>9.2262626262626259</v>
      </c>
      <c r="I6" s="178">
        <v>18.047817047817048</v>
      </c>
      <c r="J6" s="178">
        <v>5.1428571428571432</v>
      </c>
      <c r="K6" s="178">
        <v>5.5405405405405403</v>
      </c>
      <c r="L6" s="178">
        <v>6.083333333333333</v>
      </c>
      <c r="M6" s="178">
        <v>12.747800586510264</v>
      </c>
    </row>
    <row r="7" spans="2:34" x14ac:dyDescent="0.25">
      <c r="B7" t="s">
        <v>1320</v>
      </c>
      <c r="C7" t="s">
        <v>655</v>
      </c>
      <c r="D7" s="3">
        <f t="shared" si="0"/>
        <v>2</v>
      </c>
      <c r="E7" s="3"/>
      <c r="F7" s="3" t="s">
        <v>1334</v>
      </c>
      <c r="G7" s="179">
        <v>57</v>
      </c>
      <c r="H7" s="179">
        <v>16</v>
      </c>
      <c r="I7" s="179">
        <v>64</v>
      </c>
      <c r="J7" s="179">
        <v>8</v>
      </c>
      <c r="K7" s="179">
        <v>16</v>
      </c>
      <c r="L7" s="179">
        <v>14</v>
      </c>
      <c r="M7" s="179">
        <v>64</v>
      </c>
    </row>
    <row r="8" spans="2:34" x14ac:dyDescent="0.25">
      <c r="B8" t="s">
        <v>1320</v>
      </c>
      <c r="C8" t="s">
        <v>344</v>
      </c>
      <c r="D8" s="3">
        <f t="shared" si="0"/>
        <v>2</v>
      </c>
      <c r="E8" s="3"/>
      <c r="F8" s="3" t="s">
        <v>1335</v>
      </c>
      <c r="G8" s="179">
        <v>3</v>
      </c>
      <c r="H8" s="179">
        <v>0</v>
      </c>
      <c r="I8" s="179">
        <v>0</v>
      </c>
      <c r="J8" s="179">
        <v>3</v>
      </c>
      <c r="K8" s="179">
        <v>0</v>
      </c>
      <c r="L8" s="179">
        <v>3</v>
      </c>
      <c r="M8" s="179">
        <v>0</v>
      </c>
    </row>
    <row r="9" spans="2:34" x14ac:dyDescent="0.25">
      <c r="B9" t="s">
        <v>1320</v>
      </c>
      <c r="C9" t="s">
        <v>367</v>
      </c>
      <c r="D9" s="3">
        <f t="shared" si="0"/>
        <v>2</v>
      </c>
      <c r="E9" s="3"/>
    </row>
    <row r="10" spans="2:34" x14ac:dyDescent="0.25">
      <c r="B10" t="s">
        <v>1320</v>
      </c>
      <c r="C10" t="s">
        <v>368</v>
      </c>
      <c r="D10" s="3">
        <f t="shared" si="0"/>
        <v>2</v>
      </c>
      <c r="E10" s="3"/>
    </row>
    <row r="11" spans="2:34" ht="15.75" thickBot="1" x14ac:dyDescent="0.3">
      <c r="B11" t="s">
        <v>1320</v>
      </c>
      <c r="C11" t="s">
        <v>553</v>
      </c>
      <c r="D11" s="3">
        <f t="shared" si="0"/>
        <v>2</v>
      </c>
      <c r="E11" s="3"/>
      <c r="G11" s="335" t="s">
        <v>1332</v>
      </c>
      <c r="H11" s="336"/>
      <c r="I11" s="336"/>
      <c r="J11" s="336"/>
      <c r="K11" s="336"/>
      <c r="L11" s="336"/>
      <c r="M11" s="336"/>
      <c r="N11" s="335"/>
      <c r="O11" s="335"/>
      <c r="P11" s="335"/>
      <c r="Q11" s="335"/>
      <c r="R11" s="335"/>
      <c r="S11" s="335"/>
    </row>
    <row r="12" spans="2:34" x14ac:dyDescent="0.25">
      <c r="B12" t="s">
        <v>1320</v>
      </c>
      <c r="C12" t="s">
        <v>554</v>
      </c>
      <c r="D12" s="3">
        <f t="shared" si="0"/>
        <v>2</v>
      </c>
      <c r="E12" s="3"/>
      <c r="G12" s="157" t="s">
        <v>1331</v>
      </c>
      <c r="H12" s="158" t="s">
        <v>327</v>
      </c>
      <c r="I12" s="158" t="s">
        <v>1320</v>
      </c>
      <c r="J12" s="158" t="s">
        <v>1319</v>
      </c>
      <c r="K12" s="183" t="s">
        <v>328</v>
      </c>
      <c r="L12" s="183" t="s">
        <v>330</v>
      </c>
      <c r="M12" s="184" t="s">
        <v>329</v>
      </c>
      <c r="N12" s="158" t="s">
        <v>327</v>
      </c>
      <c r="O12" s="158" t="s">
        <v>22</v>
      </c>
      <c r="P12" s="158" t="s">
        <v>1321</v>
      </c>
      <c r="Q12" s="158" t="s">
        <v>23</v>
      </c>
      <c r="R12" s="158" t="s">
        <v>1323</v>
      </c>
      <c r="S12" s="159" t="s">
        <v>1330</v>
      </c>
    </row>
    <row r="13" spans="2:34" x14ac:dyDescent="0.25">
      <c r="B13" t="s">
        <v>1320</v>
      </c>
      <c r="C13" t="s">
        <v>1262</v>
      </c>
      <c r="D13" s="3">
        <f t="shared" si="0"/>
        <v>2</v>
      </c>
      <c r="E13" s="3"/>
      <c r="F13" s="12">
        <v>1</v>
      </c>
      <c r="G13" s="160" t="str">
        <f t="shared" ref="G13:G22" si="1">CONCATENATE(ROUND(F13,1)," to ",ROUND(F14,1))</f>
        <v>1 to 3</v>
      </c>
      <c r="H13" s="161">
        <f>COUNTIFS(Table2[Variable],H$12,Table2[Length],"&lt;"&amp;$F14)-COUNTIFS(Table2[Variable],H$12,Table2[Length],"&lt;"&amp;$F13)</f>
        <v>0</v>
      </c>
      <c r="I13" s="161">
        <f>COUNTIFS(Table2[Variable],I$12,Table2[Length],"&lt;"&amp;$F14)-COUNTIFS(Table2[Variable],I$12,Table2[Length],"&lt;"&amp;$F13)</f>
        <v>11</v>
      </c>
      <c r="J13" s="161">
        <f>COUNTIFS(Table2[Variable],J$12,Table2[Length],"&lt;"&amp;$F14)-COUNTIFS(Table2[Variable],J$12,Table2[Length],"&lt;"&amp;$F13)</f>
        <v>8</v>
      </c>
      <c r="K13" s="161">
        <f>COUNTIFS(Table2[Variable],K$12,Table2[Length],"&lt;"&amp;$F14)-COUNTIFS(Table2[Variable],K$12,Table2[Length],"&lt;"&amp;$F13)</f>
        <v>0</v>
      </c>
      <c r="L13" s="162">
        <f>COUNTIFS(Table2[Variable],L$12,Table2[Length],"&lt;"&amp;$F14)-COUNTIFS(Table2[Variable],L$12,Table2[Length],"&lt;"&amp;$F13)</f>
        <v>0</v>
      </c>
      <c r="M13" s="163">
        <f>COUNTIFS(Table2[Variable],M$12,Table2[Length],"&lt;"&amp;$F14)-COUNTIFS(Table2[Variable],M$12,Table2[Length],"&lt;"&amp;$F13)</f>
        <v>0</v>
      </c>
      <c r="N13" s="164">
        <f t="shared" ref="N13:N22" si="2">H13/H$23</f>
        <v>0</v>
      </c>
      <c r="O13" s="180">
        <f t="shared" ref="O13:O22" si="3">I13/I$23</f>
        <v>2.2267206477732792E-2</v>
      </c>
      <c r="P13" s="180">
        <f t="shared" ref="P13:P22" si="4">J13/J$23</f>
        <v>1.6666666666666666E-2</v>
      </c>
      <c r="Q13" s="180">
        <f t="shared" ref="Q13:Q22" si="5">K13/K$23</f>
        <v>0</v>
      </c>
      <c r="R13" s="165">
        <f t="shared" ref="R13:R22" si="6">L13/L$23</f>
        <v>0</v>
      </c>
      <c r="S13" s="166">
        <f t="shared" ref="S13:S22" si="7">M13/M$23</f>
        <v>0</v>
      </c>
    </row>
    <row r="14" spans="2:34" x14ac:dyDescent="0.25">
      <c r="B14" t="s">
        <v>1320</v>
      </c>
      <c r="C14" t="s">
        <v>1263</v>
      </c>
      <c r="D14" s="3">
        <f t="shared" si="0"/>
        <v>2</v>
      </c>
      <c r="E14" s="3"/>
      <c r="F14" s="12">
        <v>3</v>
      </c>
      <c r="G14" s="160" t="str">
        <f t="shared" si="1"/>
        <v>3 to 6</v>
      </c>
      <c r="H14" s="167">
        <f>COUNTIFS(Table2[Variable],H$12,Table2[Length],"&lt;"&amp;$F15)-COUNTIFS(Table2[Variable],H$12,Table2[Length],"&lt;"&amp;$F14)</f>
        <v>13</v>
      </c>
      <c r="I14" s="167">
        <f>COUNTIFS(Table2[Variable],I$12,Table2[Length],"&lt;"&amp;$F15)-COUNTIFS(Table2[Variable],I$12,Table2[Length],"&lt;"&amp;$F14)</f>
        <v>65</v>
      </c>
      <c r="J14" s="167">
        <f>COUNTIFS(Table2[Variable],J$12,Table2[Length],"&lt;"&amp;$F15)-COUNTIFS(Table2[Variable],J$12,Table2[Length],"&lt;"&amp;$F14)</f>
        <v>21</v>
      </c>
      <c r="K14" s="167">
        <f>COUNTIFS(Table2[Variable],K$12,Table2[Length],"&lt;"&amp;$F15)-COUNTIFS(Table2[Variable],K$12,Table2[Length],"&lt;"&amp;$F14)</f>
        <v>4</v>
      </c>
      <c r="L14" s="162">
        <f>COUNTIFS(Table2[Variable],L$12,Table2[Length],"&lt;"&amp;$F15)-COUNTIFS(Table2[Variable],L$12,Table2[Length],"&lt;"&amp;$F14)</f>
        <v>132</v>
      </c>
      <c r="M14" s="163">
        <f>COUNTIFS(Table2[Variable],M$12,Table2[Length],"&lt;"&amp;$F15)-COUNTIFS(Table2[Variable],M$12,Table2[Length],"&lt;"&amp;$F14)</f>
        <v>8</v>
      </c>
      <c r="N14" s="164">
        <f t="shared" si="2"/>
        <v>7.0652173913043473E-2</v>
      </c>
      <c r="O14" s="180">
        <f t="shared" si="3"/>
        <v>0.13157894736842105</v>
      </c>
      <c r="P14" s="180">
        <f t="shared" si="4"/>
        <v>4.3749999999999997E-2</v>
      </c>
      <c r="Q14" s="180">
        <f t="shared" si="5"/>
        <v>0.5714285714285714</v>
      </c>
      <c r="R14" s="165">
        <f t="shared" si="6"/>
        <v>0.71739130434782605</v>
      </c>
      <c r="S14" s="166">
        <f t="shared" si="7"/>
        <v>0.66666666666666663</v>
      </c>
    </row>
    <row r="15" spans="2:34" x14ac:dyDescent="0.25">
      <c r="B15" t="s">
        <v>1320</v>
      </c>
      <c r="C15" t="s">
        <v>1264</v>
      </c>
      <c r="D15" s="3">
        <f t="shared" si="0"/>
        <v>2</v>
      </c>
      <c r="E15" s="3"/>
      <c r="F15" s="12">
        <v>6</v>
      </c>
      <c r="G15" s="160" t="str">
        <f t="shared" si="1"/>
        <v>6 to 9</v>
      </c>
      <c r="H15" s="167">
        <f>COUNTIFS(Table2[Variable],H$12,Table2[Length],"&lt;"&amp;$F16)-COUNTIFS(Table2[Variable],H$12,Table2[Length],"&lt;"&amp;$F15)</f>
        <v>19</v>
      </c>
      <c r="I15" s="167">
        <f>COUNTIFS(Table2[Variable],I$12,Table2[Length],"&lt;"&amp;$F16)-COUNTIFS(Table2[Variable],I$12,Table2[Length],"&lt;"&amp;$F15)</f>
        <v>157</v>
      </c>
      <c r="J15" s="167">
        <f>COUNTIFS(Table2[Variable],J$12,Table2[Length],"&lt;"&amp;$F16)-COUNTIFS(Table2[Variable],J$12,Table2[Length],"&lt;"&amp;$F15)</f>
        <v>55</v>
      </c>
      <c r="K15" s="167">
        <f>COUNTIFS(Table2[Variable],K$12,Table2[Length],"&lt;"&amp;$F16)-COUNTIFS(Table2[Variable],K$12,Table2[Length],"&lt;"&amp;$F15)</f>
        <v>3</v>
      </c>
      <c r="L15" s="162">
        <f>COUNTIFS(Table2[Variable],L$12,Table2[Length],"&lt;"&amp;$F16)-COUNTIFS(Table2[Variable],L$12,Table2[Length],"&lt;"&amp;$F15)</f>
        <v>37</v>
      </c>
      <c r="M15" s="163">
        <f>COUNTIFS(Table2[Variable],M$12,Table2[Length],"&lt;"&amp;$F16)-COUNTIFS(Table2[Variable],M$12,Table2[Length],"&lt;"&amp;$F15)</f>
        <v>1</v>
      </c>
      <c r="N15" s="164">
        <f t="shared" si="2"/>
        <v>0.10326086956521739</v>
      </c>
      <c r="O15" s="180">
        <f t="shared" si="3"/>
        <v>0.31781376518218624</v>
      </c>
      <c r="P15" s="180">
        <f t="shared" si="4"/>
        <v>0.11458333333333333</v>
      </c>
      <c r="Q15" s="180">
        <f t="shared" si="5"/>
        <v>0.42857142857142855</v>
      </c>
      <c r="R15" s="165">
        <f t="shared" si="6"/>
        <v>0.20108695652173914</v>
      </c>
      <c r="S15" s="166">
        <f t="shared" si="7"/>
        <v>8.3333333333333329E-2</v>
      </c>
    </row>
    <row r="16" spans="2:34" x14ac:dyDescent="0.25">
      <c r="B16" t="s">
        <v>1320</v>
      </c>
      <c r="C16" t="s">
        <v>1265</v>
      </c>
      <c r="D16" s="3">
        <f t="shared" si="0"/>
        <v>2</v>
      </c>
      <c r="E16" s="3"/>
      <c r="F16" s="12">
        <v>9</v>
      </c>
      <c r="G16" s="160" t="str">
        <f t="shared" si="1"/>
        <v>9 to 12</v>
      </c>
      <c r="H16" s="167">
        <f>COUNTIFS(Table2[Variable],H$12,Table2[Length],"&lt;"&amp;$F17)-COUNTIFS(Table2[Variable],H$12,Table2[Length],"&lt;"&amp;$F16)</f>
        <v>32</v>
      </c>
      <c r="I16" s="167">
        <f>COUNTIFS(Table2[Variable],I$12,Table2[Length],"&lt;"&amp;$F17)-COUNTIFS(Table2[Variable],I$12,Table2[Length],"&lt;"&amp;$F16)</f>
        <v>124</v>
      </c>
      <c r="J16" s="167">
        <f>COUNTIFS(Table2[Variable],J$12,Table2[Length],"&lt;"&amp;$F17)-COUNTIFS(Table2[Variable],J$12,Table2[Length],"&lt;"&amp;$F16)</f>
        <v>64</v>
      </c>
      <c r="K16" s="167">
        <f>COUNTIFS(Table2[Variable],K$12,Table2[Length],"&lt;"&amp;$F17)-COUNTIFS(Table2[Variable],K$12,Table2[Length],"&lt;"&amp;$F16)</f>
        <v>0</v>
      </c>
      <c r="L16" s="162">
        <f>COUNTIFS(Table2[Variable],L$12,Table2[Length],"&lt;"&amp;$F17)-COUNTIFS(Table2[Variable],L$12,Table2[Length],"&lt;"&amp;$F16)</f>
        <v>6</v>
      </c>
      <c r="M16" s="163">
        <f>COUNTIFS(Table2[Variable],M$12,Table2[Length],"&lt;"&amp;$F17)-COUNTIFS(Table2[Variable],M$12,Table2[Length],"&lt;"&amp;$F16)</f>
        <v>2</v>
      </c>
      <c r="N16" s="164">
        <f t="shared" si="2"/>
        <v>0.17391304347826086</v>
      </c>
      <c r="O16" s="180">
        <f t="shared" si="3"/>
        <v>0.25101214574898784</v>
      </c>
      <c r="P16" s="180">
        <f t="shared" si="4"/>
        <v>0.13333333333333333</v>
      </c>
      <c r="Q16" s="180">
        <f t="shared" si="5"/>
        <v>0</v>
      </c>
      <c r="R16" s="165">
        <f t="shared" si="6"/>
        <v>3.2608695652173912E-2</v>
      </c>
      <c r="S16" s="166">
        <f t="shared" si="7"/>
        <v>0.16666666666666666</v>
      </c>
    </row>
    <row r="17" spans="2:19" x14ac:dyDescent="0.25">
      <c r="B17" t="s">
        <v>1319</v>
      </c>
      <c r="C17" t="s">
        <v>760</v>
      </c>
      <c r="D17" s="3">
        <f t="shared" si="0"/>
        <v>2</v>
      </c>
      <c r="E17" s="3"/>
      <c r="F17" s="12">
        <v>12</v>
      </c>
      <c r="G17" s="160" t="str">
        <f t="shared" si="1"/>
        <v>12 to 15</v>
      </c>
      <c r="H17" s="167">
        <f>COUNTIFS(Table2[Variable],H$12,Table2[Length],"&lt;"&amp;$F18)-COUNTIFS(Table2[Variable],H$12,Table2[Length],"&lt;"&amp;$F17)</f>
        <v>34</v>
      </c>
      <c r="I17" s="167">
        <f>COUNTIFS(Table2[Variable],I$12,Table2[Length],"&lt;"&amp;$F18)-COUNTIFS(Table2[Variable],I$12,Table2[Length],"&lt;"&amp;$F17)</f>
        <v>83</v>
      </c>
      <c r="J17" s="167">
        <f>COUNTIFS(Table2[Variable],J$12,Table2[Length],"&lt;"&amp;$F18)-COUNTIFS(Table2[Variable],J$12,Table2[Length],"&lt;"&amp;$F17)</f>
        <v>63</v>
      </c>
      <c r="K17" s="167">
        <f>COUNTIFS(Table2[Variable],K$12,Table2[Length],"&lt;"&amp;$F18)-COUNTIFS(Table2[Variable],K$12,Table2[Length],"&lt;"&amp;$F17)</f>
        <v>0</v>
      </c>
      <c r="L17" s="162">
        <f>COUNTIFS(Table2[Variable],L$12,Table2[Length],"&lt;"&amp;$F18)-COUNTIFS(Table2[Variable],L$12,Table2[Length],"&lt;"&amp;$F17)</f>
        <v>7</v>
      </c>
      <c r="M17" s="163">
        <f>COUNTIFS(Table2[Variable],M$12,Table2[Length],"&lt;"&amp;$F18)-COUNTIFS(Table2[Variable],M$12,Table2[Length],"&lt;"&amp;$F17)</f>
        <v>1</v>
      </c>
      <c r="N17" s="164">
        <f t="shared" si="2"/>
        <v>0.18478260869565216</v>
      </c>
      <c r="O17" s="180">
        <f t="shared" si="3"/>
        <v>0.16801619433198381</v>
      </c>
      <c r="P17" s="180">
        <f t="shared" si="4"/>
        <v>0.13125000000000001</v>
      </c>
      <c r="Q17" s="180">
        <f t="shared" si="5"/>
        <v>0</v>
      </c>
      <c r="R17" s="165">
        <f t="shared" si="6"/>
        <v>3.8043478260869568E-2</v>
      </c>
      <c r="S17" s="166">
        <f t="shared" si="7"/>
        <v>8.3333333333333329E-2</v>
      </c>
    </row>
    <row r="18" spans="2:19" x14ac:dyDescent="0.25">
      <c r="B18" t="s">
        <v>1319</v>
      </c>
      <c r="C18" t="s">
        <v>764</v>
      </c>
      <c r="D18" s="3">
        <f t="shared" si="0"/>
        <v>2</v>
      </c>
      <c r="E18" s="3"/>
      <c r="F18" s="12">
        <v>15</v>
      </c>
      <c r="G18" s="160" t="str">
        <f t="shared" si="1"/>
        <v>15 to 18</v>
      </c>
      <c r="H18" s="167">
        <f>COUNTIFS(Table2[Variable],H$12,Table2[Length],"&lt;"&amp;$F19)-COUNTIFS(Table2[Variable],H$12,Table2[Length],"&lt;"&amp;$F18)</f>
        <v>20</v>
      </c>
      <c r="I18" s="167">
        <f>COUNTIFS(Table2[Variable],I$12,Table2[Length],"&lt;"&amp;$F19)-COUNTIFS(Table2[Variable],I$12,Table2[Length],"&lt;"&amp;$F18)</f>
        <v>54</v>
      </c>
      <c r="J18" s="167">
        <f>COUNTIFS(Table2[Variable],J$12,Table2[Length],"&lt;"&amp;$F19)-COUNTIFS(Table2[Variable],J$12,Table2[Length],"&lt;"&amp;$F18)</f>
        <v>59</v>
      </c>
      <c r="K18" s="167">
        <f>COUNTIFS(Table2[Variable],K$12,Table2[Length],"&lt;"&amp;$F19)-COUNTIFS(Table2[Variable],K$12,Table2[Length],"&lt;"&amp;$F18)</f>
        <v>0</v>
      </c>
      <c r="L18" s="162">
        <f>COUNTIFS(Table2[Variable],L$12,Table2[Length],"&lt;"&amp;$F19)-COUNTIFS(Table2[Variable],L$12,Table2[Length],"&lt;"&amp;$F18)</f>
        <v>2</v>
      </c>
      <c r="M18" s="163">
        <f>COUNTIFS(Table2[Variable],M$12,Table2[Length],"&lt;"&amp;$F19)-COUNTIFS(Table2[Variable],M$12,Table2[Length],"&lt;"&amp;$F18)</f>
        <v>0</v>
      </c>
      <c r="N18" s="164">
        <f t="shared" si="2"/>
        <v>0.10869565217391304</v>
      </c>
      <c r="O18" s="180">
        <f t="shared" si="3"/>
        <v>0.10931174089068826</v>
      </c>
      <c r="P18" s="180">
        <f t="shared" si="4"/>
        <v>0.12291666666666666</v>
      </c>
      <c r="Q18" s="180">
        <f t="shared" si="5"/>
        <v>0</v>
      </c>
      <c r="R18" s="165">
        <f t="shared" si="6"/>
        <v>1.0869565217391304E-2</v>
      </c>
      <c r="S18" s="166">
        <f t="shared" si="7"/>
        <v>0</v>
      </c>
    </row>
    <row r="19" spans="2:19" x14ac:dyDescent="0.25">
      <c r="B19" t="s">
        <v>1319</v>
      </c>
      <c r="C19" t="s">
        <v>799</v>
      </c>
      <c r="D19" s="3">
        <f t="shared" si="0"/>
        <v>2</v>
      </c>
      <c r="E19" s="3"/>
      <c r="F19" s="12">
        <v>18</v>
      </c>
      <c r="G19" s="160" t="str">
        <f t="shared" si="1"/>
        <v>18 to 21</v>
      </c>
      <c r="H19" s="167">
        <f>COUNTIFS(Table2[Variable],H$12,Table2[Length],"&lt;"&amp;$F20)-COUNTIFS(Table2[Variable],H$12,Table2[Length],"&lt;"&amp;$F19)</f>
        <v>17</v>
      </c>
      <c r="I19" s="167">
        <f>COUNTIFS(Table2[Variable],I$12,Table2[Length],"&lt;"&amp;$F20)-COUNTIFS(Table2[Variable],I$12,Table2[Length],"&lt;"&amp;$F19)</f>
        <v>0</v>
      </c>
      <c r="J19" s="167">
        <f>COUNTIFS(Table2[Variable],J$12,Table2[Length],"&lt;"&amp;$F20)-COUNTIFS(Table2[Variable],J$12,Table2[Length],"&lt;"&amp;$F19)</f>
        <v>47</v>
      </c>
      <c r="K19" s="167">
        <f>COUNTIFS(Table2[Variable],K$12,Table2[Length],"&lt;"&amp;$F20)-COUNTIFS(Table2[Variable],K$12,Table2[Length],"&lt;"&amp;$F19)</f>
        <v>0</v>
      </c>
      <c r="L19" s="162">
        <f>COUNTIFS(Table2[Variable],L$12,Table2[Length],"&lt;"&amp;$F20)-COUNTIFS(Table2[Variable],L$12,Table2[Length],"&lt;"&amp;$F19)</f>
        <v>0</v>
      </c>
      <c r="M19" s="163">
        <f>COUNTIFS(Table2[Variable],M$12,Table2[Length],"&lt;"&amp;$F20)-COUNTIFS(Table2[Variable],M$12,Table2[Length],"&lt;"&amp;$F19)</f>
        <v>0</v>
      </c>
      <c r="N19" s="164">
        <f t="shared" si="2"/>
        <v>9.2391304347826081E-2</v>
      </c>
      <c r="O19" s="180">
        <f t="shared" si="3"/>
        <v>0</v>
      </c>
      <c r="P19" s="180">
        <f t="shared" si="4"/>
        <v>9.7916666666666666E-2</v>
      </c>
      <c r="Q19" s="180">
        <f t="shared" si="5"/>
        <v>0</v>
      </c>
      <c r="R19" s="165">
        <f t="shared" si="6"/>
        <v>0</v>
      </c>
      <c r="S19" s="166">
        <f t="shared" si="7"/>
        <v>0</v>
      </c>
    </row>
    <row r="20" spans="2:19" x14ac:dyDescent="0.25">
      <c r="B20" t="s">
        <v>1319</v>
      </c>
      <c r="C20" t="s">
        <v>344</v>
      </c>
      <c r="D20" s="3">
        <f t="shared" si="0"/>
        <v>2</v>
      </c>
      <c r="E20" s="3"/>
      <c r="F20" s="12">
        <v>21</v>
      </c>
      <c r="G20" s="160" t="str">
        <f t="shared" si="1"/>
        <v>21 to 24</v>
      </c>
      <c r="H20" s="167">
        <f>COUNTIFS(Table2[Variable],H$12,Table2[Length],"&lt;"&amp;$F21)-COUNTIFS(Table2[Variable],H$12,Table2[Length],"&lt;"&amp;$F20)</f>
        <v>10</v>
      </c>
      <c r="I20" s="167">
        <f>COUNTIFS(Table2[Variable],I$12,Table2[Length],"&lt;"&amp;$F21)-COUNTIFS(Table2[Variable],I$12,Table2[Length],"&lt;"&amp;$F20)</f>
        <v>0</v>
      </c>
      <c r="J20" s="167">
        <f>COUNTIFS(Table2[Variable],J$12,Table2[Length],"&lt;"&amp;$F21)-COUNTIFS(Table2[Variable],J$12,Table2[Length],"&lt;"&amp;$F20)</f>
        <v>38</v>
      </c>
      <c r="K20" s="167">
        <f>COUNTIFS(Table2[Variable],K$12,Table2[Length],"&lt;"&amp;$F21)-COUNTIFS(Table2[Variable],K$12,Table2[Length],"&lt;"&amp;$F20)</f>
        <v>0</v>
      </c>
      <c r="L20" s="162">
        <f>COUNTIFS(Table2[Variable],L$12,Table2[Length],"&lt;"&amp;$F21)-COUNTIFS(Table2[Variable],L$12,Table2[Length],"&lt;"&amp;$F20)</f>
        <v>0</v>
      </c>
      <c r="M20" s="163">
        <f>COUNTIFS(Table2[Variable],M$12,Table2[Length],"&lt;"&amp;$F21)-COUNTIFS(Table2[Variable],M$12,Table2[Length],"&lt;"&amp;$F20)</f>
        <v>0</v>
      </c>
      <c r="N20" s="164">
        <f t="shared" si="2"/>
        <v>5.434782608695652E-2</v>
      </c>
      <c r="O20" s="180">
        <f t="shared" si="3"/>
        <v>0</v>
      </c>
      <c r="P20" s="180">
        <f t="shared" si="4"/>
        <v>7.9166666666666663E-2</v>
      </c>
      <c r="Q20" s="180">
        <f t="shared" si="5"/>
        <v>0</v>
      </c>
      <c r="R20" s="165">
        <f t="shared" si="6"/>
        <v>0</v>
      </c>
      <c r="S20" s="166">
        <f t="shared" si="7"/>
        <v>0</v>
      </c>
    </row>
    <row r="21" spans="2:19" x14ac:dyDescent="0.25">
      <c r="B21" t="s">
        <v>1319</v>
      </c>
      <c r="C21" t="s">
        <v>367</v>
      </c>
      <c r="D21" s="3">
        <f t="shared" si="0"/>
        <v>2</v>
      </c>
      <c r="E21" s="3"/>
      <c r="F21" s="12">
        <v>24</v>
      </c>
      <c r="G21" s="160" t="str">
        <f t="shared" si="1"/>
        <v>24 to 27</v>
      </c>
      <c r="H21" s="167">
        <f>COUNTIFS(Table2[Variable],H$12,Table2[Length],"&lt;"&amp;$F22)-COUNTIFS(Table2[Variable],H$12,Table2[Length],"&lt;"&amp;$F21)</f>
        <v>11</v>
      </c>
      <c r="I21" s="167">
        <f>COUNTIFS(Table2[Variable],I$12,Table2[Length],"&lt;"&amp;$F22)-COUNTIFS(Table2[Variable],I$12,Table2[Length],"&lt;"&amp;$F21)</f>
        <v>0</v>
      </c>
      <c r="J21" s="167">
        <f>COUNTIFS(Table2[Variable],J$12,Table2[Length],"&lt;"&amp;$F22)-COUNTIFS(Table2[Variable],J$12,Table2[Length],"&lt;"&amp;$F21)</f>
        <v>33</v>
      </c>
      <c r="K21" s="167">
        <f>COUNTIFS(Table2[Variable],K$12,Table2[Length],"&lt;"&amp;$F22)-COUNTIFS(Table2[Variable],K$12,Table2[Length],"&lt;"&amp;$F21)</f>
        <v>0</v>
      </c>
      <c r="L21" s="162">
        <f>COUNTIFS(Table2[Variable],L$12,Table2[Length],"&lt;"&amp;$F22)-COUNTIFS(Table2[Variable],L$12,Table2[Length],"&lt;"&amp;$F21)</f>
        <v>0</v>
      </c>
      <c r="M21" s="163">
        <f>COUNTIFS(Table2[Variable],M$12,Table2[Length],"&lt;"&amp;$F22)-COUNTIFS(Table2[Variable],M$12,Table2[Length],"&lt;"&amp;$F21)</f>
        <v>0</v>
      </c>
      <c r="N21" s="164">
        <f t="shared" si="2"/>
        <v>5.9782608695652176E-2</v>
      </c>
      <c r="O21" s="180">
        <f t="shared" si="3"/>
        <v>0</v>
      </c>
      <c r="P21" s="180">
        <f t="shared" si="4"/>
        <v>6.8750000000000006E-2</v>
      </c>
      <c r="Q21" s="180">
        <f t="shared" si="5"/>
        <v>0</v>
      </c>
      <c r="R21" s="165">
        <f t="shared" si="6"/>
        <v>0</v>
      </c>
      <c r="S21" s="166">
        <f t="shared" si="7"/>
        <v>0</v>
      </c>
    </row>
    <row r="22" spans="2:19" ht="15.75" thickBot="1" x14ac:dyDescent="0.3">
      <c r="B22" t="s">
        <v>1319</v>
      </c>
      <c r="C22" t="s">
        <v>368</v>
      </c>
      <c r="D22" s="3">
        <f t="shared" si="0"/>
        <v>2</v>
      </c>
      <c r="E22" s="3"/>
      <c r="F22" s="12">
        <v>27</v>
      </c>
      <c r="G22" s="160" t="str">
        <f t="shared" si="1"/>
        <v>27 to 65</v>
      </c>
      <c r="H22" s="168">
        <f>COUNTIFS(Table2[Variable],H$12,Table2[Length],"&lt;"&amp;$F23)-COUNTIFS(Table2[Variable],H$12,Table2[Length],"&lt;"&amp;$F22)</f>
        <v>28</v>
      </c>
      <c r="I22" s="168">
        <f>COUNTIFS(Table2[Variable],I$12,Table2[Length],"&lt;"&amp;$F23)-COUNTIFS(Table2[Variable],I$12,Table2[Length],"&lt;"&amp;$F22)</f>
        <v>0</v>
      </c>
      <c r="J22" s="168">
        <f>COUNTIFS(Table2[Variable],J$12,Table2[Length],"&lt;"&amp;$F23)-COUNTIFS(Table2[Variable],J$12,Table2[Length],"&lt;"&amp;$F22)</f>
        <v>92</v>
      </c>
      <c r="K22" s="168">
        <f>COUNTIFS(Table2[Variable],K$12,Table2[Length],"&lt;"&amp;$F23)-COUNTIFS(Table2[Variable],K$12,Table2[Length],"&lt;"&amp;$F22)</f>
        <v>0</v>
      </c>
      <c r="L22" s="169">
        <f>COUNTIFS(Table2[Variable],L$12,Table2[Length],"&lt;"&amp;$F23)-COUNTIFS(Table2[Variable],L$12,Table2[Length],"&lt;"&amp;$F22)</f>
        <v>0</v>
      </c>
      <c r="M22" s="170">
        <f>COUNTIFS(Table2[Variable],M$12,Table2[Length],"&lt;"&amp;$F23)-COUNTIFS(Table2[Variable],M$12,Table2[Length],"&lt;"&amp;$F22)</f>
        <v>0</v>
      </c>
      <c r="N22" s="171">
        <f t="shared" si="2"/>
        <v>0.15217391304347827</v>
      </c>
      <c r="O22" s="181">
        <f t="shared" si="3"/>
        <v>0</v>
      </c>
      <c r="P22" s="181">
        <f t="shared" si="4"/>
        <v>0.19166666666666668</v>
      </c>
      <c r="Q22" s="181">
        <f t="shared" si="5"/>
        <v>0</v>
      </c>
      <c r="R22" s="172">
        <f t="shared" si="6"/>
        <v>0</v>
      </c>
      <c r="S22" s="173">
        <f t="shared" si="7"/>
        <v>0</v>
      </c>
    </row>
    <row r="23" spans="2:19" ht="16.5" thickTop="1" thickBot="1" x14ac:dyDescent="0.3">
      <c r="B23" t="s">
        <v>1319</v>
      </c>
      <c r="C23" t="s">
        <v>553</v>
      </c>
      <c r="D23" s="3">
        <f t="shared" si="0"/>
        <v>2</v>
      </c>
      <c r="E23" s="3"/>
      <c r="F23" s="12">
        <v>65</v>
      </c>
      <c r="G23" s="174" t="s">
        <v>1327</v>
      </c>
      <c r="H23" s="182">
        <f>SUM(H13:H22)</f>
        <v>184</v>
      </c>
      <c r="I23" s="175">
        <f t="shared" ref="I23:M23" si="8">SUM(I13:I22)</f>
        <v>494</v>
      </c>
      <c r="J23" s="175">
        <f t="shared" si="8"/>
        <v>480</v>
      </c>
      <c r="K23" s="175">
        <f t="shared" si="8"/>
        <v>7</v>
      </c>
      <c r="L23" s="175">
        <f t="shared" si="8"/>
        <v>184</v>
      </c>
      <c r="M23" s="176">
        <f t="shared" si="8"/>
        <v>12</v>
      </c>
      <c r="N23" s="177"/>
      <c r="O23" s="177"/>
      <c r="P23" s="177"/>
      <c r="Q23" s="177"/>
      <c r="R23" s="177"/>
      <c r="S23" s="177"/>
    </row>
    <row r="24" spans="2:19" x14ac:dyDescent="0.25">
      <c r="B24" t="s">
        <v>1319</v>
      </c>
      <c r="C24" t="s">
        <v>554</v>
      </c>
      <c r="D24" s="3">
        <f t="shared" si="0"/>
        <v>2</v>
      </c>
      <c r="E24" s="3"/>
    </row>
    <row r="25" spans="2:19" x14ac:dyDescent="0.25">
      <c r="B25" t="s">
        <v>327</v>
      </c>
      <c r="C25" t="s">
        <v>527</v>
      </c>
      <c r="D25" s="3">
        <f t="shared" si="0"/>
        <v>3</v>
      </c>
      <c r="E25" s="3"/>
    </row>
    <row r="26" spans="2:19" x14ac:dyDescent="0.25">
      <c r="B26" t="s">
        <v>327</v>
      </c>
      <c r="C26" t="s">
        <v>493</v>
      </c>
      <c r="D26" s="3">
        <f t="shared" si="0"/>
        <v>3</v>
      </c>
      <c r="E26" s="3"/>
    </row>
    <row r="27" spans="2:19" x14ac:dyDescent="0.25">
      <c r="B27" t="s">
        <v>1320</v>
      </c>
      <c r="C27" t="s">
        <v>1252</v>
      </c>
      <c r="D27" s="3">
        <f t="shared" si="0"/>
        <v>3</v>
      </c>
      <c r="E27" s="3"/>
    </row>
    <row r="28" spans="2:19" x14ac:dyDescent="0.25">
      <c r="B28" t="s">
        <v>1320</v>
      </c>
      <c r="C28" t="s">
        <v>246</v>
      </c>
      <c r="D28" s="3">
        <f t="shared" si="0"/>
        <v>3</v>
      </c>
      <c r="E28" s="3"/>
    </row>
    <row r="29" spans="2:19" x14ac:dyDescent="0.25">
      <c r="B29" t="s">
        <v>1320</v>
      </c>
      <c r="C29" t="s">
        <v>333</v>
      </c>
      <c r="D29" s="3">
        <f t="shared" si="0"/>
        <v>3</v>
      </c>
      <c r="E29" s="3"/>
    </row>
    <row r="30" spans="2:19" x14ac:dyDescent="0.25">
      <c r="B30" t="s">
        <v>1320</v>
      </c>
      <c r="C30" t="s">
        <v>248</v>
      </c>
      <c r="D30" s="3">
        <f t="shared" si="0"/>
        <v>3</v>
      </c>
      <c r="E30" s="3"/>
    </row>
    <row r="31" spans="2:19" x14ac:dyDescent="0.25">
      <c r="B31" t="s">
        <v>1320</v>
      </c>
      <c r="C31" t="s">
        <v>640</v>
      </c>
      <c r="D31" s="3">
        <f t="shared" si="0"/>
        <v>3</v>
      </c>
      <c r="E31" s="3"/>
    </row>
    <row r="32" spans="2:19" x14ac:dyDescent="0.25">
      <c r="B32" t="s">
        <v>1320</v>
      </c>
      <c r="C32" t="s">
        <v>983</v>
      </c>
      <c r="D32" s="3">
        <f t="shared" si="0"/>
        <v>3</v>
      </c>
      <c r="E32" s="3"/>
    </row>
    <row r="33" spans="2:5" x14ac:dyDescent="0.25">
      <c r="B33" t="s">
        <v>1320</v>
      </c>
      <c r="C33" t="s">
        <v>527</v>
      </c>
      <c r="D33" s="3">
        <f t="shared" si="0"/>
        <v>3</v>
      </c>
      <c r="E33" s="3"/>
    </row>
    <row r="34" spans="2:5" x14ac:dyDescent="0.25">
      <c r="B34" t="s">
        <v>1320</v>
      </c>
      <c r="C34" t="s">
        <v>252</v>
      </c>
      <c r="D34" s="3">
        <f t="shared" si="0"/>
        <v>3</v>
      </c>
      <c r="E34" s="3"/>
    </row>
    <row r="35" spans="2:5" x14ac:dyDescent="0.25">
      <c r="B35" t="s">
        <v>1320</v>
      </c>
      <c r="C35" t="s">
        <v>656</v>
      </c>
      <c r="D35" s="3">
        <f t="shared" si="0"/>
        <v>3</v>
      </c>
      <c r="E35" s="3"/>
    </row>
    <row r="36" spans="2:5" x14ac:dyDescent="0.25">
      <c r="B36" t="s">
        <v>1320</v>
      </c>
      <c r="C36" t="s">
        <v>1266</v>
      </c>
      <c r="D36" s="3">
        <f t="shared" si="0"/>
        <v>3</v>
      </c>
      <c r="E36" s="3"/>
    </row>
    <row r="37" spans="2:5" x14ac:dyDescent="0.25">
      <c r="B37" t="s">
        <v>1319</v>
      </c>
      <c r="C37" t="s">
        <v>246</v>
      </c>
      <c r="D37" s="3">
        <f t="shared" si="0"/>
        <v>3</v>
      </c>
      <c r="E37" s="3"/>
    </row>
    <row r="38" spans="2:5" x14ac:dyDescent="0.25">
      <c r="B38" t="s">
        <v>1319</v>
      </c>
      <c r="C38" t="s">
        <v>333</v>
      </c>
      <c r="D38" s="3">
        <f t="shared" si="0"/>
        <v>3</v>
      </c>
      <c r="E38" s="3"/>
    </row>
    <row r="39" spans="2:5" x14ac:dyDescent="0.25">
      <c r="B39" t="s">
        <v>1319</v>
      </c>
      <c r="C39" t="s">
        <v>248</v>
      </c>
      <c r="D39" s="3">
        <f t="shared" si="0"/>
        <v>3</v>
      </c>
      <c r="E39" s="3"/>
    </row>
    <row r="40" spans="2:5" x14ac:dyDescent="0.25">
      <c r="B40" t="s">
        <v>1319</v>
      </c>
      <c r="C40" t="s">
        <v>527</v>
      </c>
      <c r="D40" s="3">
        <f t="shared" si="0"/>
        <v>3</v>
      </c>
      <c r="E40" s="3"/>
    </row>
    <row r="41" spans="2:5" x14ac:dyDescent="0.25">
      <c r="B41" t="s">
        <v>1319</v>
      </c>
      <c r="C41" t="s">
        <v>252</v>
      </c>
      <c r="D41" s="3">
        <f t="shared" si="0"/>
        <v>3</v>
      </c>
      <c r="E41" s="3"/>
    </row>
    <row r="42" spans="2:5" x14ac:dyDescent="0.25">
      <c r="B42" t="s">
        <v>328</v>
      </c>
      <c r="C42" t="s">
        <v>246</v>
      </c>
      <c r="D42" s="3">
        <f t="shared" si="0"/>
        <v>3</v>
      </c>
      <c r="E42" s="3"/>
    </row>
    <row r="43" spans="2:5" x14ac:dyDescent="0.25">
      <c r="B43" t="s">
        <v>328</v>
      </c>
      <c r="C43" t="s">
        <v>248</v>
      </c>
      <c r="D43" s="3">
        <f t="shared" si="0"/>
        <v>3</v>
      </c>
      <c r="E43" s="3"/>
    </row>
    <row r="44" spans="2:5" x14ac:dyDescent="0.25">
      <c r="B44" t="s">
        <v>328</v>
      </c>
      <c r="C44" t="s">
        <v>252</v>
      </c>
      <c r="D44" s="3">
        <f t="shared" si="0"/>
        <v>3</v>
      </c>
      <c r="E44" s="3"/>
    </row>
    <row r="45" spans="2:5" x14ac:dyDescent="0.25">
      <c r="B45" t="s">
        <v>330</v>
      </c>
      <c r="C45" t="s">
        <v>527</v>
      </c>
      <c r="D45" s="3">
        <f t="shared" si="0"/>
        <v>3</v>
      </c>
      <c r="E45" s="3"/>
    </row>
    <row r="46" spans="2:5" x14ac:dyDescent="0.25">
      <c r="B46" t="s">
        <v>330</v>
      </c>
      <c r="C46" t="s">
        <v>524</v>
      </c>
      <c r="D46" s="3">
        <f t="shared" si="0"/>
        <v>3</v>
      </c>
      <c r="E46" s="3"/>
    </row>
    <row r="47" spans="2:5" x14ac:dyDescent="0.25">
      <c r="B47" t="s">
        <v>330</v>
      </c>
      <c r="C47" t="s">
        <v>493</v>
      </c>
      <c r="D47" s="3">
        <f t="shared" si="0"/>
        <v>3</v>
      </c>
      <c r="E47" s="3"/>
    </row>
    <row r="48" spans="2:5" x14ac:dyDescent="0.25">
      <c r="B48" t="s">
        <v>330</v>
      </c>
      <c r="C48" t="s">
        <v>498</v>
      </c>
      <c r="D48" s="3">
        <f t="shared" si="0"/>
        <v>3</v>
      </c>
      <c r="E48" s="3"/>
    </row>
    <row r="49" spans="2:5" x14ac:dyDescent="0.25">
      <c r="B49" t="s">
        <v>329</v>
      </c>
      <c r="C49" t="s">
        <v>246</v>
      </c>
      <c r="D49" s="3">
        <f t="shared" si="0"/>
        <v>3</v>
      </c>
      <c r="E49" s="3"/>
    </row>
    <row r="50" spans="2:5" x14ac:dyDescent="0.25">
      <c r="B50" t="s">
        <v>329</v>
      </c>
      <c r="C50" t="s">
        <v>248</v>
      </c>
      <c r="D50" s="3">
        <f t="shared" si="0"/>
        <v>3</v>
      </c>
      <c r="E50" s="3"/>
    </row>
    <row r="51" spans="2:5" x14ac:dyDescent="0.25">
      <c r="B51" t="s">
        <v>329</v>
      </c>
      <c r="C51" t="s">
        <v>252</v>
      </c>
      <c r="D51" s="3">
        <f t="shared" si="0"/>
        <v>3</v>
      </c>
      <c r="E51" s="3"/>
    </row>
    <row r="52" spans="2:5" x14ac:dyDescent="0.25">
      <c r="B52" t="s">
        <v>327</v>
      </c>
      <c r="C52" t="s">
        <v>331</v>
      </c>
      <c r="D52" s="3">
        <f t="shared" si="0"/>
        <v>4</v>
      </c>
      <c r="E52" s="3"/>
    </row>
    <row r="53" spans="2:5" x14ac:dyDescent="0.25">
      <c r="B53" t="s">
        <v>327</v>
      </c>
      <c r="C53" t="s">
        <v>551</v>
      </c>
      <c r="D53" s="3">
        <f t="shared" si="0"/>
        <v>4</v>
      </c>
      <c r="E53" s="3"/>
    </row>
    <row r="54" spans="2:5" x14ac:dyDescent="0.25">
      <c r="B54" t="s">
        <v>327</v>
      </c>
      <c r="C54" t="s">
        <v>850</v>
      </c>
      <c r="D54" s="3">
        <f t="shared" si="0"/>
        <v>4</v>
      </c>
    </row>
    <row r="55" spans="2:5" x14ac:dyDescent="0.25">
      <c r="B55" t="s">
        <v>327</v>
      </c>
      <c r="C55" t="s">
        <v>534</v>
      </c>
      <c r="D55" s="3">
        <f t="shared" si="0"/>
        <v>4</v>
      </c>
    </row>
    <row r="56" spans="2:5" x14ac:dyDescent="0.25">
      <c r="B56" t="s">
        <v>327</v>
      </c>
      <c r="C56" t="s">
        <v>578</v>
      </c>
      <c r="D56" s="3">
        <f t="shared" si="0"/>
        <v>4</v>
      </c>
    </row>
    <row r="57" spans="2:5" x14ac:dyDescent="0.25">
      <c r="B57" t="s">
        <v>1320</v>
      </c>
      <c r="C57" t="s">
        <v>331</v>
      </c>
      <c r="D57" s="3">
        <f t="shared" si="0"/>
        <v>4</v>
      </c>
    </row>
    <row r="58" spans="2:5" x14ac:dyDescent="0.25">
      <c r="B58" t="s">
        <v>1320</v>
      </c>
      <c r="C58" t="s">
        <v>1245</v>
      </c>
      <c r="D58" s="3">
        <f t="shared" si="0"/>
        <v>4</v>
      </c>
    </row>
    <row r="59" spans="2:5" x14ac:dyDescent="0.25">
      <c r="B59" t="s">
        <v>1320</v>
      </c>
      <c r="C59" t="s">
        <v>754</v>
      </c>
      <c r="D59" s="3">
        <f t="shared" si="0"/>
        <v>4</v>
      </c>
    </row>
    <row r="60" spans="2:5" x14ac:dyDescent="0.25">
      <c r="B60" t="s">
        <v>1320</v>
      </c>
      <c r="C60" t="s">
        <v>753</v>
      </c>
      <c r="D60" s="3">
        <f t="shared" si="0"/>
        <v>4</v>
      </c>
    </row>
    <row r="61" spans="2:5" x14ac:dyDescent="0.25">
      <c r="B61" t="s">
        <v>1320</v>
      </c>
      <c r="C61" t="s">
        <v>755</v>
      </c>
      <c r="D61" s="3">
        <f t="shared" si="0"/>
        <v>4</v>
      </c>
    </row>
    <row r="62" spans="2:5" x14ac:dyDescent="0.25">
      <c r="B62" t="s">
        <v>1320</v>
      </c>
      <c r="C62" t="s">
        <v>1088</v>
      </c>
      <c r="D62" s="3">
        <f t="shared" si="0"/>
        <v>4</v>
      </c>
    </row>
    <row r="63" spans="2:5" x14ac:dyDescent="0.25">
      <c r="B63" t="s">
        <v>1320</v>
      </c>
      <c r="C63" t="s">
        <v>340</v>
      </c>
      <c r="D63" s="3">
        <f t="shared" si="0"/>
        <v>4</v>
      </c>
    </row>
    <row r="64" spans="2:5" x14ac:dyDescent="0.25">
      <c r="B64" t="s">
        <v>1320</v>
      </c>
      <c r="C64" t="s">
        <v>721</v>
      </c>
      <c r="D64" s="3">
        <f t="shared" si="0"/>
        <v>4</v>
      </c>
    </row>
    <row r="65" spans="2:4" x14ac:dyDescent="0.25">
      <c r="B65" t="s">
        <v>1320</v>
      </c>
      <c r="C65" t="s">
        <v>525</v>
      </c>
      <c r="D65" s="3">
        <f t="shared" si="0"/>
        <v>4</v>
      </c>
    </row>
    <row r="66" spans="2:4" x14ac:dyDescent="0.25">
      <c r="B66" t="s">
        <v>1320</v>
      </c>
      <c r="C66" t="s">
        <v>689</v>
      </c>
      <c r="D66" s="3">
        <f t="shared" si="0"/>
        <v>4</v>
      </c>
    </row>
    <row r="67" spans="2:4" x14ac:dyDescent="0.25">
      <c r="B67" t="s">
        <v>1320</v>
      </c>
      <c r="C67" t="s">
        <v>686</v>
      </c>
      <c r="D67" s="3">
        <f t="shared" si="0"/>
        <v>4</v>
      </c>
    </row>
    <row r="68" spans="2:4" x14ac:dyDescent="0.25">
      <c r="B68" t="s">
        <v>1320</v>
      </c>
      <c r="C68" t="s">
        <v>47</v>
      </c>
      <c r="D68" s="3">
        <f t="shared" si="0"/>
        <v>4</v>
      </c>
    </row>
    <row r="69" spans="2:4" x14ac:dyDescent="0.25">
      <c r="B69" t="s">
        <v>1320</v>
      </c>
      <c r="C69" t="s">
        <v>1090</v>
      </c>
      <c r="D69" s="3">
        <f t="shared" si="0"/>
        <v>4</v>
      </c>
    </row>
    <row r="70" spans="2:4" x14ac:dyDescent="0.25">
      <c r="B70" t="s">
        <v>1320</v>
      </c>
      <c r="C70" t="s">
        <v>343</v>
      </c>
      <c r="D70" s="3">
        <f t="shared" ref="D70:D133" si="9">LEN(C70)</f>
        <v>4</v>
      </c>
    </row>
    <row r="71" spans="2:4" x14ac:dyDescent="0.25">
      <c r="B71" t="s">
        <v>1320</v>
      </c>
      <c r="C71" t="s">
        <v>691</v>
      </c>
      <c r="D71" s="3">
        <f t="shared" si="9"/>
        <v>4</v>
      </c>
    </row>
    <row r="72" spans="2:4" x14ac:dyDescent="0.25">
      <c r="B72" t="s">
        <v>1320</v>
      </c>
      <c r="C72" t="s">
        <v>488</v>
      </c>
      <c r="D72" s="3">
        <f t="shared" si="9"/>
        <v>4</v>
      </c>
    </row>
    <row r="73" spans="2:4" x14ac:dyDescent="0.25">
      <c r="B73" t="s">
        <v>1320</v>
      </c>
      <c r="C73" t="s">
        <v>534</v>
      </c>
      <c r="D73" s="3">
        <f t="shared" si="9"/>
        <v>4</v>
      </c>
    </row>
    <row r="74" spans="2:4" x14ac:dyDescent="0.25">
      <c r="B74" t="s">
        <v>1320</v>
      </c>
      <c r="C74" t="s">
        <v>578</v>
      </c>
      <c r="D74" s="3">
        <f t="shared" si="9"/>
        <v>4</v>
      </c>
    </row>
    <row r="75" spans="2:4" x14ac:dyDescent="0.25">
      <c r="B75" t="s">
        <v>1319</v>
      </c>
      <c r="C75" t="s">
        <v>331</v>
      </c>
      <c r="D75" s="3">
        <f t="shared" si="9"/>
        <v>4</v>
      </c>
    </row>
    <row r="76" spans="2:4" x14ac:dyDescent="0.25">
      <c r="B76" t="s">
        <v>1319</v>
      </c>
      <c r="C76" t="s">
        <v>631</v>
      </c>
      <c r="D76" s="3">
        <f t="shared" si="9"/>
        <v>4</v>
      </c>
    </row>
    <row r="77" spans="2:4" x14ac:dyDescent="0.25">
      <c r="B77" t="s">
        <v>1319</v>
      </c>
      <c r="C77" t="s">
        <v>754</v>
      </c>
      <c r="D77" s="3">
        <f t="shared" si="9"/>
        <v>4</v>
      </c>
    </row>
    <row r="78" spans="2:4" x14ac:dyDescent="0.25">
      <c r="B78" t="s">
        <v>1319</v>
      </c>
      <c r="C78" t="s">
        <v>753</v>
      </c>
      <c r="D78" s="3">
        <f t="shared" si="9"/>
        <v>4</v>
      </c>
    </row>
    <row r="79" spans="2:4" x14ac:dyDescent="0.25">
      <c r="B79" t="s">
        <v>1319</v>
      </c>
      <c r="C79" t="s">
        <v>755</v>
      </c>
      <c r="D79" s="3">
        <f t="shared" si="9"/>
        <v>4</v>
      </c>
    </row>
    <row r="80" spans="2:4" x14ac:dyDescent="0.25">
      <c r="B80" t="s">
        <v>1319</v>
      </c>
      <c r="C80" t="s">
        <v>686</v>
      </c>
      <c r="D80" s="3">
        <f t="shared" si="9"/>
        <v>4</v>
      </c>
    </row>
    <row r="81" spans="2:4" x14ac:dyDescent="0.25">
      <c r="B81" t="s">
        <v>1319</v>
      </c>
      <c r="C81" t="s">
        <v>488</v>
      </c>
      <c r="D81" s="3">
        <f t="shared" si="9"/>
        <v>4</v>
      </c>
    </row>
    <row r="82" spans="2:4" x14ac:dyDescent="0.25">
      <c r="B82" t="s">
        <v>1319</v>
      </c>
      <c r="C82" t="s">
        <v>534</v>
      </c>
      <c r="D82" s="3">
        <f t="shared" si="9"/>
        <v>4</v>
      </c>
    </row>
    <row r="83" spans="2:4" x14ac:dyDescent="0.25">
      <c r="B83" t="s">
        <v>330</v>
      </c>
      <c r="C83">
        <v>3734</v>
      </c>
      <c r="D83" s="3">
        <f t="shared" si="9"/>
        <v>4</v>
      </c>
    </row>
    <row r="84" spans="2:4" x14ac:dyDescent="0.25">
      <c r="B84" t="s">
        <v>330</v>
      </c>
      <c r="C84">
        <v>3951</v>
      </c>
      <c r="D84" s="3">
        <f t="shared" si="9"/>
        <v>4</v>
      </c>
    </row>
    <row r="85" spans="2:4" x14ac:dyDescent="0.25">
      <c r="B85" t="s">
        <v>330</v>
      </c>
      <c r="C85">
        <v>5429</v>
      </c>
      <c r="D85" s="3">
        <f t="shared" si="9"/>
        <v>4</v>
      </c>
    </row>
    <row r="86" spans="2:4" x14ac:dyDescent="0.25">
      <c r="B86" t="s">
        <v>330</v>
      </c>
      <c r="C86">
        <v>5453</v>
      </c>
      <c r="D86" s="3">
        <f t="shared" si="9"/>
        <v>4</v>
      </c>
    </row>
    <row r="87" spans="2:4" x14ac:dyDescent="0.25">
      <c r="B87" t="s">
        <v>330</v>
      </c>
      <c r="C87">
        <v>5607</v>
      </c>
      <c r="D87" s="3">
        <f t="shared" si="9"/>
        <v>4</v>
      </c>
    </row>
    <row r="88" spans="2:4" x14ac:dyDescent="0.25">
      <c r="B88" t="s">
        <v>330</v>
      </c>
      <c r="C88">
        <v>5909</v>
      </c>
      <c r="D88" s="3">
        <f t="shared" si="9"/>
        <v>4</v>
      </c>
    </row>
    <row r="89" spans="2:4" x14ac:dyDescent="0.25">
      <c r="B89" t="s">
        <v>330</v>
      </c>
      <c r="C89">
        <v>7088</v>
      </c>
      <c r="D89" s="3">
        <f t="shared" si="9"/>
        <v>4</v>
      </c>
    </row>
    <row r="90" spans="2:4" x14ac:dyDescent="0.25">
      <c r="B90" t="s">
        <v>330</v>
      </c>
      <c r="C90">
        <v>7131</v>
      </c>
      <c r="D90" s="3">
        <f t="shared" si="9"/>
        <v>4</v>
      </c>
    </row>
    <row r="91" spans="2:4" x14ac:dyDescent="0.25">
      <c r="B91" t="s">
        <v>330</v>
      </c>
      <c r="C91">
        <v>7148</v>
      </c>
      <c r="D91" s="3">
        <f t="shared" si="9"/>
        <v>4</v>
      </c>
    </row>
    <row r="92" spans="2:4" x14ac:dyDescent="0.25">
      <c r="B92" t="s">
        <v>330</v>
      </c>
      <c r="C92">
        <v>7163</v>
      </c>
      <c r="D92" s="3">
        <f t="shared" si="9"/>
        <v>4</v>
      </c>
    </row>
    <row r="93" spans="2:4" x14ac:dyDescent="0.25">
      <c r="B93" t="s">
        <v>330</v>
      </c>
      <c r="C93">
        <v>7197</v>
      </c>
      <c r="D93" s="3">
        <f t="shared" si="9"/>
        <v>4</v>
      </c>
    </row>
    <row r="94" spans="2:4" x14ac:dyDescent="0.25">
      <c r="B94" t="s">
        <v>330</v>
      </c>
      <c r="C94">
        <v>7198</v>
      </c>
      <c r="D94" s="3">
        <f t="shared" si="9"/>
        <v>4</v>
      </c>
    </row>
    <row r="95" spans="2:4" x14ac:dyDescent="0.25">
      <c r="B95" t="s">
        <v>330</v>
      </c>
      <c r="C95">
        <v>7199</v>
      </c>
      <c r="D95" s="3">
        <f t="shared" si="9"/>
        <v>4</v>
      </c>
    </row>
    <row r="96" spans="2:4" x14ac:dyDescent="0.25">
      <c r="B96" t="s">
        <v>330</v>
      </c>
      <c r="C96">
        <v>7200</v>
      </c>
      <c r="D96" s="3">
        <f t="shared" si="9"/>
        <v>4</v>
      </c>
    </row>
    <row r="97" spans="2:4" x14ac:dyDescent="0.25">
      <c r="B97" t="s">
        <v>330</v>
      </c>
      <c r="C97">
        <v>7201</v>
      </c>
      <c r="D97" s="3">
        <f t="shared" si="9"/>
        <v>4</v>
      </c>
    </row>
    <row r="98" spans="2:4" x14ac:dyDescent="0.25">
      <c r="B98" t="s">
        <v>330</v>
      </c>
      <c r="C98">
        <v>7203</v>
      </c>
      <c r="D98" s="3">
        <f t="shared" si="9"/>
        <v>4</v>
      </c>
    </row>
    <row r="99" spans="2:4" x14ac:dyDescent="0.25">
      <c r="B99" t="s">
        <v>330</v>
      </c>
      <c r="C99">
        <v>7204</v>
      </c>
      <c r="D99" s="3">
        <f t="shared" si="9"/>
        <v>4</v>
      </c>
    </row>
    <row r="100" spans="2:4" x14ac:dyDescent="0.25">
      <c r="B100" t="s">
        <v>330</v>
      </c>
      <c r="C100">
        <v>7205</v>
      </c>
      <c r="D100" s="3">
        <f t="shared" si="9"/>
        <v>4</v>
      </c>
    </row>
    <row r="101" spans="2:4" x14ac:dyDescent="0.25">
      <c r="B101" t="s">
        <v>330</v>
      </c>
      <c r="C101">
        <v>7206</v>
      </c>
      <c r="D101" s="3">
        <f t="shared" si="9"/>
        <v>4</v>
      </c>
    </row>
    <row r="102" spans="2:4" x14ac:dyDescent="0.25">
      <c r="B102" t="s">
        <v>330</v>
      </c>
      <c r="C102">
        <v>7207</v>
      </c>
      <c r="D102" s="3">
        <f t="shared" si="9"/>
        <v>4</v>
      </c>
    </row>
    <row r="103" spans="2:4" x14ac:dyDescent="0.25">
      <c r="B103" t="s">
        <v>330</v>
      </c>
      <c r="C103">
        <v>7213</v>
      </c>
      <c r="D103" s="3">
        <f t="shared" si="9"/>
        <v>4</v>
      </c>
    </row>
    <row r="104" spans="2:4" x14ac:dyDescent="0.25">
      <c r="B104" t="s">
        <v>330</v>
      </c>
      <c r="C104">
        <v>7214</v>
      </c>
      <c r="D104" s="3">
        <f t="shared" si="9"/>
        <v>4</v>
      </c>
    </row>
    <row r="105" spans="2:4" x14ac:dyDescent="0.25">
      <c r="B105" t="s">
        <v>330</v>
      </c>
      <c r="C105">
        <v>7309</v>
      </c>
      <c r="D105" s="3">
        <f t="shared" si="9"/>
        <v>4</v>
      </c>
    </row>
    <row r="106" spans="2:4" x14ac:dyDescent="0.25">
      <c r="B106" t="s">
        <v>330</v>
      </c>
      <c r="C106">
        <v>7310</v>
      </c>
      <c r="D106" s="3">
        <f t="shared" si="9"/>
        <v>4</v>
      </c>
    </row>
    <row r="107" spans="2:4" x14ac:dyDescent="0.25">
      <c r="B107" t="s">
        <v>330</v>
      </c>
      <c r="C107">
        <v>7394</v>
      </c>
      <c r="D107" s="3">
        <f t="shared" si="9"/>
        <v>4</v>
      </c>
    </row>
    <row r="108" spans="2:4" x14ac:dyDescent="0.25">
      <c r="B108" t="s">
        <v>330</v>
      </c>
      <c r="C108">
        <v>7647</v>
      </c>
      <c r="D108" s="3">
        <f t="shared" si="9"/>
        <v>4</v>
      </c>
    </row>
    <row r="109" spans="2:4" x14ac:dyDescent="0.25">
      <c r="B109" t="s">
        <v>330</v>
      </c>
      <c r="C109">
        <v>9600</v>
      </c>
      <c r="D109" s="3">
        <f t="shared" si="9"/>
        <v>4</v>
      </c>
    </row>
    <row r="110" spans="2:4" x14ac:dyDescent="0.25">
      <c r="B110" t="s">
        <v>330</v>
      </c>
      <c r="C110">
        <v>9608</v>
      </c>
      <c r="D110" s="3">
        <f t="shared" si="9"/>
        <v>4</v>
      </c>
    </row>
    <row r="111" spans="2:4" x14ac:dyDescent="0.25">
      <c r="B111" t="s">
        <v>330</v>
      </c>
      <c r="C111">
        <v>9908</v>
      </c>
      <c r="D111" s="3">
        <f t="shared" si="9"/>
        <v>4</v>
      </c>
    </row>
    <row r="112" spans="2:4" x14ac:dyDescent="0.25">
      <c r="B112" t="s">
        <v>330</v>
      </c>
      <c r="C112" t="s">
        <v>332</v>
      </c>
      <c r="D112" s="3">
        <f t="shared" si="9"/>
        <v>4</v>
      </c>
    </row>
    <row r="113" spans="2:4" x14ac:dyDescent="0.25">
      <c r="B113" t="s">
        <v>330</v>
      </c>
      <c r="C113" t="s">
        <v>340</v>
      </c>
      <c r="D113" s="3">
        <f t="shared" si="9"/>
        <v>4</v>
      </c>
    </row>
    <row r="114" spans="2:4" x14ac:dyDescent="0.25">
      <c r="B114" t="s">
        <v>330</v>
      </c>
      <c r="C114" t="s">
        <v>551</v>
      </c>
      <c r="D114" s="3">
        <f t="shared" si="9"/>
        <v>4</v>
      </c>
    </row>
    <row r="115" spans="2:4" x14ac:dyDescent="0.25">
      <c r="B115" t="s">
        <v>330</v>
      </c>
      <c r="C115" t="s">
        <v>721</v>
      </c>
      <c r="D115" s="3">
        <f t="shared" si="9"/>
        <v>4</v>
      </c>
    </row>
    <row r="116" spans="2:4" x14ac:dyDescent="0.25">
      <c r="B116" t="s">
        <v>330</v>
      </c>
      <c r="C116" t="s">
        <v>337</v>
      </c>
      <c r="D116" s="3">
        <f t="shared" si="9"/>
        <v>4</v>
      </c>
    </row>
    <row r="117" spans="2:4" x14ac:dyDescent="0.25">
      <c r="B117" t="s">
        <v>330</v>
      </c>
      <c r="C117" t="s">
        <v>343</v>
      </c>
      <c r="D117" s="3">
        <f t="shared" si="9"/>
        <v>4</v>
      </c>
    </row>
    <row r="118" spans="2:4" x14ac:dyDescent="0.25">
      <c r="B118" t="s">
        <v>330</v>
      </c>
      <c r="C118" t="s">
        <v>850</v>
      </c>
      <c r="D118" s="3">
        <f t="shared" si="9"/>
        <v>4</v>
      </c>
    </row>
    <row r="119" spans="2:4" x14ac:dyDescent="0.25">
      <c r="B119" t="s">
        <v>329</v>
      </c>
      <c r="C119" t="s">
        <v>332</v>
      </c>
      <c r="D119" s="3">
        <f t="shared" si="9"/>
        <v>4</v>
      </c>
    </row>
    <row r="120" spans="2:4" x14ac:dyDescent="0.25">
      <c r="B120" t="s">
        <v>329</v>
      </c>
      <c r="C120" t="s">
        <v>346</v>
      </c>
      <c r="D120" s="3">
        <f t="shared" si="9"/>
        <v>4</v>
      </c>
    </row>
    <row r="121" spans="2:4" x14ac:dyDescent="0.25">
      <c r="B121" t="s">
        <v>327</v>
      </c>
      <c r="C121" t="s">
        <v>474</v>
      </c>
      <c r="D121" s="3">
        <f t="shared" si="9"/>
        <v>5</v>
      </c>
    </row>
    <row r="122" spans="2:4" x14ac:dyDescent="0.25">
      <c r="B122" t="s">
        <v>327</v>
      </c>
      <c r="C122" t="s">
        <v>1231</v>
      </c>
      <c r="D122" s="3">
        <f t="shared" si="9"/>
        <v>5</v>
      </c>
    </row>
    <row r="123" spans="2:4" x14ac:dyDescent="0.25">
      <c r="B123" t="s">
        <v>327</v>
      </c>
      <c r="C123" t="s">
        <v>595</v>
      </c>
      <c r="D123" s="3">
        <f t="shared" si="9"/>
        <v>5</v>
      </c>
    </row>
    <row r="124" spans="2:4" x14ac:dyDescent="0.25">
      <c r="B124" t="s">
        <v>327</v>
      </c>
      <c r="C124" t="s">
        <v>413</v>
      </c>
      <c r="D124" s="3">
        <f t="shared" si="9"/>
        <v>5</v>
      </c>
    </row>
    <row r="125" spans="2:4" x14ac:dyDescent="0.25">
      <c r="B125" t="s">
        <v>327</v>
      </c>
      <c r="C125" t="s">
        <v>473</v>
      </c>
      <c r="D125" s="3">
        <f t="shared" si="9"/>
        <v>5</v>
      </c>
    </row>
    <row r="126" spans="2:4" x14ac:dyDescent="0.25">
      <c r="B126" t="s">
        <v>327</v>
      </c>
      <c r="C126" t="s">
        <v>404</v>
      </c>
      <c r="D126" s="3">
        <f t="shared" si="9"/>
        <v>5</v>
      </c>
    </row>
    <row r="127" spans="2:4" x14ac:dyDescent="0.25">
      <c r="B127" t="s">
        <v>1320</v>
      </c>
      <c r="C127" t="s">
        <v>474</v>
      </c>
      <c r="D127" s="3">
        <f t="shared" si="9"/>
        <v>5</v>
      </c>
    </row>
    <row r="128" spans="2:4" x14ac:dyDescent="0.25">
      <c r="B128" t="s">
        <v>1320</v>
      </c>
      <c r="C128" t="s">
        <v>774</v>
      </c>
      <c r="D128" s="3">
        <f t="shared" si="9"/>
        <v>5</v>
      </c>
    </row>
    <row r="129" spans="2:4" x14ac:dyDescent="0.25">
      <c r="B129" t="s">
        <v>1320</v>
      </c>
      <c r="C129" t="s">
        <v>395</v>
      </c>
      <c r="D129" s="3">
        <f t="shared" si="9"/>
        <v>5</v>
      </c>
    </row>
    <row r="130" spans="2:4" x14ac:dyDescent="0.25">
      <c r="B130" t="s">
        <v>1320</v>
      </c>
      <c r="C130" t="s">
        <v>595</v>
      </c>
      <c r="D130" s="3">
        <f t="shared" si="9"/>
        <v>5</v>
      </c>
    </row>
    <row r="131" spans="2:4" x14ac:dyDescent="0.25">
      <c r="B131" t="s">
        <v>1320</v>
      </c>
      <c r="C131" t="s">
        <v>413</v>
      </c>
      <c r="D131" s="3">
        <f t="shared" si="9"/>
        <v>5</v>
      </c>
    </row>
    <row r="132" spans="2:4" x14ac:dyDescent="0.25">
      <c r="B132" t="s">
        <v>1320</v>
      </c>
      <c r="C132" t="s">
        <v>1176</v>
      </c>
      <c r="D132" s="3">
        <f t="shared" si="9"/>
        <v>5</v>
      </c>
    </row>
    <row r="133" spans="2:4" x14ac:dyDescent="0.25">
      <c r="B133" t="s">
        <v>1320</v>
      </c>
      <c r="C133" t="s">
        <v>1175</v>
      </c>
      <c r="D133" s="3">
        <f t="shared" si="9"/>
        <v>5</v>
      </c>
    </row>
    <row r="134" spans="2:4" x14ac:dyDescent="0.25">
      <c r="B134" t="s">
        <v>1320</v>
      </c>
      <c r="C134" t="s">
        <v>813</v>
      </c>
      <c r="D134" s="3">
        <f t="shared" ref="D134:D197" si="10">LEN(C134)</f>
        <v>5</v>
      </c>
    </row>
    <row r="135" spans="2:4" x14ac:dyDescent="0.25">
      <c r="B135" t="s">
        <v>1320</v>
      </c>
      <c r="C135" t="s">
        <v>835</v>
      </c>
      <c r="D135" s="3">
        <f t="shared" si="10"/>
        <v>5</v>
      </c>
    </row>
    <row r="136" spans="2:4" x14ac:dyDescent="0.25">
      <c r="B136" t="s">
        <v>1320</v>
      </c>
      <c r="C136" t="s">
        <v>837</v>
      </c>
      <c r="D136" s="3">
        <f t="shared" si="10"/>
        <v>5</v>
      </c>
    </row>
    <row r="137" spans="2:4" x14ac:dyDescent="0.25">
      <c r="B137" t="s">
        <v>1320</v>
      </c>
      <c r="C137" t="s">
        <v>1228</v>
      </c>
      <c r="D137" s="3">
        <f t="shared" si="10"/>
        <v>5</v>
      </c>
    </row>
    <row r="138" spans="2:4" x14ac:dyDescent="0.25">
      <c r="B138" t="s">
        <v>1320</v>
      </c>
      <c r="C138" t="s">
        <v>347</v>
      </c>
      <c r="D138" s="3">
        <f t="shared" si="10"/>
        <v>5</v>
      </c>
    </row>
    <row r="139" spans="2:4" x14ac:dyDescent="0.25">
      <c r="B139" t="s">
        <v>1320</v>
      </c>
      <c r="C139" t="s">
        <v>348</v>
      </c>
      <c r="D139" s="3">
        <f t="shared" si="10"/>
        <v>5</v>
      </c>
    </row>
    <row r="140" spans="2:4" x14ac:dyDescent="0.25">
      <c r="B140" t="s">
        <v>1320</v>
      </c>
      <c r="C140" t="s">
        <v>349</v>
      </c>
      <c r="D140" s="3">
        <f t="shared" si="10"/>
        <v>5</v>
      </c>
    </row>
    <row r="141" spans="2:4" x14ac:dyDescent="0.25">
      <c r="B141" t="s">
        <v>1320</v>
      </c>
      <c r="C141" t="s">
        <v>1315</v>
      </c>
      <c r="D141" s="3">
        <f t="shared" si="10"/>
        <v>5</v>
      </c>
    </row>
    <row r="142" spans="2:4" x14ac:dyDescent="0.25">
      <c r="B142" t="s">
        <v>1320</v>
      </c>
      <c r="C142" t="s">
        <v>1316</v>
      </c>
      <c r="D142" s="3">
        <f t="shared" si="10"/>
        <v>5</v>
      </c>
    </row>
    <row r="143" spans="2:4" x14ac:dyDescent="0.25">
      <c r="B143" t="s">
        <v>1320</v>
      </c>
      <c r="C143" t="s">
        <v>1317</v>
      </c>
      <c r="D143" s="3">
        <f t="shared" si="10"/>
        <v>5</v>
      </c>
    </row>
    <row r="144" spans="2:4" x14ac:dyDescent="0.25">
      <c r="B144" t="s">
        <v>1320</v>
      </c>
      <c r="C144" t="s">
        <v>773</v>
      </c>
      <c r="D144" s="3">
        <f t="shared" si="10"/>
        <v>5</v>
      </c>
    </row>
    <row r="145" spans="2:4" x14ac:dyDescent="0.25">
      <c r="B145" t="s">
        <v>1320</v>
      </c>
      <c r="C145" t="s">
        <v>473</v>
      </c>
      <c r="D145" s="3">
        <f t="shared" si="10"/>
        <v>5</v>
      </c>
    </row>
    <row r="146" spans="2:4" x14ac:dyDescent="0.25">
      <c r="B146" t="s">
        <v>1320</v>
      </c>
      <c r="C146" t="s">
        <v>400</v>
      </c>
      <c r="D146" s="3">
        <f t="shared" si="10"/>
        <v>5</v>
      </c>
    </row>
    <row r="147" spans="2:4" x14ac:dyDescent="0.25">
      <c r="B147" t="s">
        <v>1320</v>
      </c>
      <c r="C147" t="s">
        <v>1094</v>
      </c>
      <c r="D147" s="3">
        <f t="shared" si="10"/>
        <v>5</v>
      </c>
    </row>
    <row r="148" spans="2:4" x14ac:dyDescent="0.25">
      <c r="B148" t="s">
        <v>1320</v>
      </c>
      <c r="C148" t="s">
        <v>668</v>
      </c>
      <c r="D148" s="3">
        <f t="shared" si="10"/>
        <v>5</v>
      </c>
    </row>
    <row r="149" spans="2:4" x14ac:dyDescent="0.25">
      <c r="B149" t="s">
        <v>1320</v>
      </c>
      <c r="C149" t="s">
        <v>670</v>
      </c>
      <c r="D149" s="3">
        <f t="shared" si="10"/>
        <v>5</v>
      </c>
    </row>
    <row r="150" spans="2:4" x14ac:dyDescent="0.25">
      <c r="B150" t="s">
        <v>1320</v>
      </c>
      <c r="C150" t="s">
        <v>404</v>
      </c>
      <c r="D150" s="3">
        <f t="shared" si="10"/>
        <v>5</v>
      </c>
    </row>
    <row r="151" spans="2:4" x14ac:dyDescent="0.25">
      <c r="B151" t="s">
        <v>1320</v>
      </c>
      <c r="C151" t="s">
        <v>698</v>
      </c>
      <c r="D151" s="3">
        <f t="shared" si="10"/>
        <v>5</v>
      </c>
    </row>
    <row r="152" spans="2:4" x14ac:dyDescent="0.25">
      <c r="B152" t="s">
        <v>1320</v>
      </c>
      <c r="C152" t="s">
        <v>779</v>
      </c>
      <c r="D152" s="3">
        <f t="shared" si="10"/>
        <v>5</v>
      </c>
    </row>
    <row r="153" spans="2:4" x14ac:dyDescent="0.25">
      <c r="B153" t="s">
        <v>1320</v>
      </c>
      <c r="C153" t="s">
        <v>350</v>
      </c>
      <c r="D153" s="3">
        <f t="shared" si="10"/>
        <v>5</v>
      </c>
    </row>
    <row r="154" spans="2:4" x14ac:dyDescent="0.25">
      <c r="B154" t="s">
        <v>1320</v>
      </c>
      <c r="C154" t="s">
        <v>351</v>
      </c>
      <c r="D154" s="3">
        <f t="shared" si="10"/>
        <v>5</v>
      </c>
    </row>
    <row r="155" spans="2:4" x14ac:dyDescent="0.25">
      <c r="B155" t="s">
        <v>1320</v>
      </c>
      <c r="C155" t="s">
        <v>352</v>
      </c>
      <c r="D155" s="3">
        <f t="shared" si="10"/>
        <v>5</v>
      </c>
    </row>
    <row r="156" spans="2:4" x14ac:dyDescent="0.25">
      <c r="B156" t="s">
        <v>1320</v>
      </c>
      <c r="C156" t="s">
        <v>1296</v>
      </c>
      <c r="D156" s="3">
        <f t="shared" si="10"/>
        <v>5</v>
      </c>
    </row>
    <row r="157" spans="2:4" x14ac:dyDescent="0.25">
      <c r="B157" t="s">
        <v>1320</v>
      </c>
      <c r="C157" t="s">
        <v>1297</v>
      </c>
      <c r="D157" s="3">
        <f t="shared" si="10"/>
        <v>5</v>
      </c>
    </row>
    <row r="158" spans="2:4" x14ac:dyDescent="0.25">
      <c r="B158" t="s">
        <v>1320</v>
      </c>
      <c r="C158" t="s">
        <v>1298</v>
      </c>
      <c r="D158" s="3">
        <f t="shared" si="10"/>
        <v>5</v>
      </c>
    </row>
    <row r="159" spans="2:4" x14ac:dyDescent="0.25">
      <c r="B159" t="s">
        <v>1320</v>
      </c>
      <c r="C159" t="s">
        <v>1178</v>
      </c>
      <c r="D159" s="3">
        <f t="shared" si="10"/>
        <v>5</v>
      </c>
    </row>
    <row r="160" spans="2:4" x14ac:dyDescent="0.25">
      <c r="B160" t="s">
        <v>1320</v>
      </c>
      <c r="C160" t="s">
        <v>1177</v>
      </c>
      <c r="D160" s="3">
        <f t="shared" si="10"/>
        <v>5</v>
      </c>
    </row>
    <row r="161" spans="2:4" x14ac:dyDescent="0.25">
      <c r="B161" t="s">
        <v>1320</v>
      </c>
      <c r="C161" t="s">
        <v>699</v>
      </c>
      <c r="D161" s="3">
        <f t="shared" si="10"/>
        <v>5</v>
      </c>
    </row>
    <row r="162" spans="2:4" x14ac:dyDescent="0.25">
      <c r="B162" t="s">
        <v>1320</v>
      </c>
      <c r="C162" t="s">
        <v>780</v>
      </c>
      <c r="D162" s="3">
        <f t="shared" si="10"/>
        <v>5</v>
      </c>
    </row>
    <row r="163" spans="2:4" x14ac:dyDescent="0.25">
      <c r="B163" t="s">
        <v>1320</v>
      </c>
      <c r="C163" t="s">
        <v>1226</v>
      </c>
      <c r="D163" s="3">
        <f t="shared" si="10"/>
        <v>5</v>
      </c>
    </row>
    <row r="164" spans="2:4" x14ac:dyDescent="0.25">
      <c r="B164" t="s">
        <v>1319</v>
      </c>
      <c r="C164" t="s">
        <v>774</v>
      </c>
      <c r="D164" s="3">
        <f t="shared" si="10"/>
        <v>5</v>
      </c>
    </row>
    <row r="165" spans="2:4" x14ac:dyDescent="0.25">
      <c r="B165" t="s">
        <v>1319</v>
      </c>
      <c r="C165" t="s">
        <v>595</v>
      </c>
      <c r="D165" s="3">
        <f t="shared" si="10"/>
        <v>5</v>
      </c>
    </row>
    <row r="166" spans="2:4" x14ac:dyDescent="0.25">
      <c r="B166" t="s">
        <v>1319</v>
      </c>
      <c r="C166" t="s">
        <v>413</v>
      </c>
      <c r="D166" s="3">
        <f t="shared" si="10"/>
        <v>5</v>
      </c>
    </row>
    <row r="167" spans="2:4" x14ac:dyDescent="0.25">
      <c r="B167" t="s">
        <v>1319</v>
      </c>
      <c r="C167" t="s">
        <v>773</v>
      </c>
      <c r="D167" s="3">
        <f t="shared" si="10"/>
        <v>5</v>
      </c>
    </row>
    <row r="168" spans="2:4" x14ac:dyDescent="0.25">
      <c r="B168" t="s">
        <v>1319</v>
      </c>
      <c r="C168" t="s">
        <v>473</v>
      </c>
      <c r="D168" s="3">
        <f t="shared" si="10"/>
        <v>5</v>
      </c>
    </row>
    <row r="169" spans="2:4" x14ac:dyDescent="0.25">
      <c r="B169" t="s">
        <v>1319</v>
      </c>
      <c r="C169" t="s">
        <v>404</v>
      </c>
      <c r="D169" s="3">
        <f t="shared" si="10"/>
        <v>5</v>
      </c>
    </row>
    <row r="170" spans="2:4" x14ac:dyDescent="0.25">
      <c r="B170" t="s">
        <v>1319</v>
      </c>
      <c r="C170" t="s">
        <v>779</v>
      </c>
      <c r="D170" s="3">
        <f t="shared" si="10"/>
        <v>5</v>
      </c>
    </row>
    <row r="171" spans="2:4" x14ac:dyDescent="0.25">
      <c r="B171" t="s">
        <v>1319</v>
      </c>
      <c r="C171" t="s">
        <v>780</v>
      </c>
      <c r="D171" s="3">
        <f t="shared" si="10"/>
        <v>5</v>
      </c>
    </row>
    <row r="172" spans="2:4" x14ac:dyDescent="0.25">
      <c r="B172" t="s">
        <v>328</v>
      </c>
      <c r="C172" t="s">
        <v>357</v>
      </c>
      <c r="D172" s="3">
        <f t="shared" si="10"/>
        <v>5</v>
      </c>
    </row>
    <row r="173" spans="2:4" x14ac:dyDescent="0.25">
      <c r="B173" t="s">
        <v>330</v>
      </c>
      <c r="C173">
        <v>11296</v>
      </c>
      <c r="D173" s="3">
        <f t="shared" si="10"/>
        <v>5</v>
      </c>
    </row>
    <row r="174" spans="2:4" x14ac:dyDescent="0.25">
      <c r="B174" t="s">
        <v>330</v>
      </c>
      <c r="C174">
        <v>11582</v>
      </c>
      <c r="D174" s="3">
        <f t="shared" si="10"/>
        <v>5</v>
      </c>
    </row>
    <row r="175" spans="2:4" x14ac:dyDescent="0.25">
      <c r="B175" t="s">
        <v>330</v>
      </c>
      <c r="C175">
        <v>12514</v>
      </c>
      <c r="D175" s="3">
        <f t="shared" si="10"/>
        <v>5</v>
      </c>
    </row>
    <row r="176" spans="2:4" x14ac:dyDescent="0.25">
      <c r="B176" t="s">
        <v>330</v>
      </c>
      <c r="C176">
        <v>12515</v>
      </c>
      <c r="D176" s="3">
        <f t="shared" si="10"/>
        <v>5</v>
      </c>
    </row>
    <row r="177" spans="2:4" x14ac:dyDescent="0.25">
      <c r="B177" t="s">
        <v>330</v>
      </c>
      <c r="C177">
        <v>12792</v>
      </c>
      <c r="D177" s="3">
        <f t="shared" si="10"/>
        <v>5</v>
      </c>
    </row>
    <row r="178" spans="2:4" x14ac:dyDescent="0.25">
      <c r="B178" t="s">
        <v>330</v>
      </c>
      <c r="C178">
        <v>13109</v>
      </c>
      <c r="D178" s="3">
        <f t="shared" si="10"/>
        <v>5</v>
      </c>
    </row>
    <row r="179" spans="2:4" x14ac:dyDescent="0.25">
      <c r="B179" t="s">
        <v>330</v>
      </c>
      <c r="C179">
        <v>13354</v>
      </c>
      <c r="D179" s="3">
        <f t="shared" si="10"/>
        <v>5</v>
      </c>
    </row>
    <row r="180" spans="2:4" x14ac:dyDescent="0.25">
      <c r="B180" t="s">
        <v>330</v>
      </c>
      <c r="C180">
        <v>13889</v>
      </c>
      <c r="D180" s="3">
        <f t="shared" si="10"/>
        <v>5</v>
      </c>
    </row>
    <row r="181" spans="2:4" x14ac:dyDescent="0.25">
      <c r="B181" t="s">
        <v>330</v>
      </c>
      <c r="C181">
        <v>14192</v>
      </c>
      <c r="D181" s="3">
        <f t="shared" si="10"/>
        <v>5</v>
      </c>
    </row>
    <row r="182" spans="2:4" x14ac:dyDescent="0.25">
      <c r="B182" t="s">
        <v>330</v>
      </c>
      <c r="C182">
        <v>14194</v>
      </c>
      <c r="D182" s="3">
        <f t="shared" si="10"/>
        <v>5</v>
      </c>
    </row>
    <row r="183" spans="2:4" x14ac:dyDescent="0.25">
      <c r="B183" t="s">
        <v>330</v>
      </c>
      <c r="C183">
        <v>14195</v>
      </c>
      <c r="D183" s="3">
        <f t="shared" si="10"/>
        <v>5</v>
      </c>
    </row>
    <row r="184" spans="2:4" x14ac:dyDescent="0.25">
      <c r="B184" t="s">
        <v>330</v>
      </c>
      <c r="C184">
        <v>14196</v>
      </c>
      <c r="D184" s="3">
        <f t="shared" si="10"/>
        <v>5</v>
      </c>
    </row>
    <row r="185" spans="2:4" x14ac:dyDescent="0.25">
      <c r="B185" t="s">
        <v>330</v>
      </c>
      <c r="C185">
        <v>14329</v>
      </c>
      <c r="D185" s="3">
        <f t="shared" si="10"/>
        <v>5</v>
      </c>
    </row>
    <row r="186" spans="2:4" x14ac:dyDescent="0.25">
      <c r="B186" t="s">
        <v>330</v>
      </c>
      <c r="C186">
        <v>14543</v>
      </c>
      <c r="D186" s="3">
        <f t="shared" si="10"/>
        <v>5</v>
      </c>
    </row>
    <row r="187" spans="2:4" x14ac:dyDescent="0.25">
      <c r="B187" t="s">
        <v>330</v>
      </c>
      <c r="C187">
        <v>14544</v>
      </c>
      <c r="D187" s="3">
        <f t="shared" si="10"/>
        <v>5</v>
      </c>
    </row>
    <row r="188" spans="2:4" x14ac:dyDescent="0.25">
      <c r="B188" t="s">
        <v>330</v>
      </c>
      <c r="C188">
        <v>14548</v>
      </c>
      <c r="D188" s="3">
        <f t="shared" si="10"/>
        <v>5</v>
      </c>
    </row>
    <row r="189" spans="2:4" x14ac:dyDescent="0.25">
      <c r="B189" t="s">
        <v>330</v>
      </c>
      <c r="C189">
        <v>14749</v>
      </c>
      <c r="D189" s="3">
        <f t="shared" si="10"/>
        <v>5</v>
      </c>
    </row>
    <row r="190" spans="2:4" x14ac:dyDescent="0.25">
      <c r="B190" t="s">
        <v>330</v>
      </c>
      <c r="C190">
        <v>14812</v>
      </c>
      <c r="D190" s="3">
        <f t="shared" si="10"/>
        <v>5</v>
      </c>
    </row>
    <row r="191" spans="2:4" x14ac:dyDescent="0.25">
      <c r="B191" t="s">
        <v>330</v>
      </c>
      <c r="C191">
        <v>15610</v>
      </c>
      <c r="D191" s="3">
        <f t="shared" si="10"/>
        <v>5</v>
      </c>
    </row>
    <row r="192" spans="2:4" x14ac:dyDescent="0.25">
      <c r="B192" t="s">
        <v>330</v>
      </c>
      <c r="C192">
        <v>15841</v>
      </c>
      <c r="D192" s="3">
        <f t="shared" si="10"/>
        <v>5</v>
      </c>
    </row>
    <row r="193" spans="2:4" x14ac:dyDescent="0.25">
      <c r="B193" t="s">
        <v>330</v>
      </c>
      <c r="C193">
        <v>15900</v>
      </c>
      <c r="D193" s="3">
        <f t="shared" si="10"/>
        <v>5</v>
      </c>
    </row>
    <row r="194" spans="2:4" x14ac:dyDescent="0.25">
      <c r="B194" t="s">
        <v>330</v>
      </c>
      <c r="C194">
        <v>15902</v>
      </c>
      <c r="D194" s="3">
        <f t="shared" si="10"/>
        <v>5</v>
      </c>
    </row>
    <row r="195" spans="2:4" x14ac:dyDescent="0.25">
      <c r="B195" t="s">
        <v>330</v>
      </c>
      <c r="C195">
        <v>16202</v>
      </c>
      <c r="D195" s="3">
        <f t="shared" si="10"/>
        <v>5</v>
      </c>
    </row>
    <row r="196" spans="2:4" x14ac:dyDescent="0.25">
      <c r="B196" t="s">
        <v>330</v>
      </c>
      <c r="C196">
        <v>16590</v>
      </c>
      <c r="D196" s="3">
        <f t="shared" si="10"/>
        <v>5</v>
      </c>
    </row>
    <row r="197" spans="2:4" x14ac:dyDescent="0.25">
      <c r="B197" t="s">
        <v>330</v>
      </c>
      <c r="C197">
        <v>16591</v>
      </c>
      <c r="D197" s="3">
        <f t="shared" si="10"/>
        <v>5</v>
      </c>
    </row>
    <row r="198" spans="2:4" x14ac:dyDescent="0.25">
      <c r="B198" t="s">
        <v>330</v>
      </c>
      <c r="C198">
        <v>16656</v>
      </c>
      <c r="D198" s="3">
        <f t="shared" ref="D198:D261" si="11">LEN(C198)</f>
        <v>5</v>
      </c>
    </row>
    <row r="199" spans="2:4" x14ac:dyDescent="0.25">
      <c r="B199" t="s">
        <v>330</v>
      </c>
      <c r="C199">
        <v>16950</v>
      </c>
      <c r="D199" s="3">
        <f t="shared" si="11"/>
        <v>5</v>
      </c>
    </row>
    <row r="200" spans="2:4" x14ac:dyDescent="0.25">
      <c r="B200" t="s">
        <v>330</v>
      </c>
      <c r="C200">
        <v>17558</v>
      </c>
      <c r="D200" s="3">
        <f t="shared" si="11"/>
        <v>5</v>
      </c>
    </row>
    <row r="201" spans="2:4" x14ac:dyDescent="0.25">
      <c r="B201" t="s">
        <v>330</v>
      </c>
      <c r="C201">
        <v>17740</v>
      </c>
      <c r="D201" s="3">
        <f t="shared" si="11"/>
        <v>5</v>
      </c>
    </row>
    <row r="202" spans="2:4" x14ac:dyDescent="0.25">
      <c r="B202" t="s">
        <v>330</v>
      </c>
      <c r="C202">
        <v>19387</v>
      </c>
      <c r="D202" s="3">
        <f t="shared" si="11"/>
        <v>5</v>
      </c>
    </row>
    <row r="203" spans="2:4" x14ac:dyDescent="0.25">
      <c r="B203" t="s">
        <v>330</v>
      </c>
      <c r="C203">
        <v>19388</v>
      </c>
      <c r="D203" s="3">
        <f t="shared" si="11"/>
        <v>5</v>
      </c>
    </row>
    <row r="204" spans="2:4" x14ac:dyDescent="0.25">
      <c r="B204" t="s">
        <v>330</v>
      </c>
      <c r="C204">
        <v>19614</v>
      </c>
      <c r="D204" s="3">
        <f t="shared" si="11"/>
        <v>5</v>
      </c>
    </row>
    <row r="205" spans="2:4" x14ac:dyDescent="0.25">
      <c r="B205" t="s">
        <v>330</v>
      </c>
      <c r="C205">
        <v>19667</v>
      </c>
      <c r="D205" s="3">
        <f t="shared" si="11"/>
        <v>5</v>
      </c>
    </row>
    <row r="206" spans="2:4" x14ac:dyDescent="0.25">
      <c r="B206" t="s">
        <v>330</v>
      </c>
      <c r="C206">
        <v>19908</v>
      </c>
      <c r="D206" s="3">
        <f t="shared" si="11"/>
        <v>5</v>
      </c>
    </row>
    <row r="207" spans="2:4" x14ac:dyDescent="0.25">
      <c r="B207" t="s">
        <v>330</v>
      </c>
      <c r="C207">
        <v>19910</v>
      </c>
      <c r="D207" s="3">
        <f t="shared" si="11"/>
        <v>5</v>
      </c>
    </row>
    <row r="208" spans="2:4" x14ac:dyDescent="0.25">
      <c r="B208" t="s">
        <v>330</v>
      </c>
      <c r="C208">
        <v>19949</v>
      </c>
      <c r="D208" s="3">
        <f t="shared" si="11"/>
        <v>5</v>
      </c>
    </row>
    <row r="209" spans="2:4" x14ac:dyDescent="0.25">
      <c r="B209" t="s">
        <v>330</v>
      </c>
      <c r="C209">
        <v>20292</v>
      </c>
      <c r="D209" s="3">
        <f t="shared" si="11"/>
        <v>5</v>
      </c>
    </row>
    <row r="210" spans="2:4" x14ac:dyDescent="0.25">
      <c r="B210" t="s">
        <v>330</v>
      </c>
      <c r="C210">
        <v>23130</v>
      </c>
      <c r="D210" s="3">
        <f t="shared" si="11"/>
        <v>5</v>
      </c>
    </row>
    <row r="211" spans="2:4" x14ac:dyDescent="0.25">
      <c r="B211" t="s">
        <v>330</v>
      </c>
      <c r="C211">
        <v>23131</v>
      </c>
      <c r="D211" s="3">
        <f t="shared" si="11"/>
        <v>5</v>
      </c>
    </row>
    <row r="212" spans="2:4" x14ac:dyDescent="0.25">
      <c r="B212" t="s">
        <v>330</v>
      </c>
      <c r="C212">
        <v>23464</v>
      </c>
      <c r="D212" s="3">
        <f t="shared" si="11"/>
        <v>5</v>
      </c>
    </row>
    <row r="213" spans="2:4" x14ac:dyDescent="0.25">
      <c r="B213" t="s">
        <v>330</v>
      </c>
      <c r="C213">
        <v>23465</v>
      </c>
      <c r="D213" s="3">
        <f t="shared" si="11"/>
        <v>5</v>
      </c>
    </row>
    <row r="214" spans="2:4" x14ac:dyDescent="0.25">
      <c r="B214" t="s">
        <v>330</v>
      </c>
      <c r="C214">
        <v>23467</v>
      </c>
      <c r="D214" s="3">
        <f t="shared" si="11"/>
        <v>5</v>
      </c>
    </row>
    <row r="215" spans="2:4" x14ac:dyDescent="0.25">
      <c r="B215" t="s">
        <v>330</v>
      </c>
      <c r="C215">
        <v>23468</v>
      </c>
      <c r="D215" s="3">
        <f t="shared" si="11"/>
        <v>5</v>
      </c>
    </row>
    <row r="216" spans="2:4" x14ac:dyDescent="0.25">
      <c r="B216" t="s">
        <v>330</v>
      </c>
      <c r="C216">
        <v>24474</v>
      </c>
      <c r="D216" s="3">
        <f t="shared" si="11"/>
        <v>5</v>
      </c>
    </row>
    <row r="217" spans="2:4" x14ac:dyDescent="0.25">
      <c r="B217" t="s">
        <v>330</v>
      </c>
      <c r="C217">
        <v>24475</v>
      </c>
      <c r="D217" s="3">
        <f t="shared" si="11"/>
        <v>5</v>
      </c>
    </row>
    <row r="218" spans="2:4" x14ac:dyDescent="0.25">
      <c r="B218" t="s">
        <v>330</v>
      </c>
      <c r="C218">
        <v>24477</v>
      </c>
      <c r="D218" s="3">
        <f t="shared" si="11"/>
        <v>5</v>
      </c>
    </row>
    <row r="219" spans="2:4" x14ac:dyDescent="0.25">
      <c r="B219" t="s">
        <v>330</v>
      </c>
      <c r="C219">
        <v>24478</v>
      </c>
      <c r="D219" s="3">
        <f t="shared" si="11"/>
        <v>5</v>
      </c>
    </row>
    <row r="220" spans="2:4" x14ac:dyDescent="0.25">
      <c r="B220" t="s">
        <v>330</v>
      </c>
      <c r="C220">
        <v>24480</v>
      </c>
      <c r="D220" s="3">
        <f t="shared" si="11"/>
        <v>5</v>
      </c>
    </row>
    <row r="221" spans="2:4" x14ac:dyDescent="0.25">
      <c r="B221" t="s">
        <v>330</v>
      </c>
      <c r="C221">
        <v>24481</v>
      </c>
      <c r="D221" s="3">
        <f t="shared" si="11"/>
        <v>5</v>
      </c>
    </row>
    <row r="222" spans="2:4" x14ac:dyDescent="0.25">
      <c r="B222" t="s">
        <v>330</v>
      </c>
      <c r="C222">
        <v>24965</v>
      </c>
      <c r="D222" s="3">
        <f t="shared" si="11"/>
        <v>5</v>
      </c>
    </row>
    <row r="223" spans="2:4" x14ac:dyDescent="0.25">
      <c r="B223" t="s">
        <v>330</v>
      </c>
      <c r="C223">
        <v>24966</v>
      </c>
      <c r="D223" s="3">
        <f t="shared" si="11"/>
        <v>5</v>
      </c>
    </row>
    <row r="224" spans="2:4" x14ac:dyDescent="0.25">
      <c r="B224" t="s">
        <v>330</v>
      </c>
      <c r="C224">
        <v>25929</v>
      </c>
      <c r="D224" s="3">
        <f t="shared" si="11"/>
        <v>5</v>
      </c>
    </row>
    <row r="225" spans="2:4" x14ac:dyDescent="0.25">
      <c r="B225" t="s">
        <v>330</v>
      </c>
      <c r="C225">
        <v>26660</v>
      </c>
      <c r="D225" s="3">
        <f t="shared" si="11"/>
        <v>5</v>
      </c>
    </row>
    <row r="226" spans="2:4" x14ac:dyDescent="0.25">
      <c r="B226" t="s">
        <v>330</v>
      </c>
      <c r="C226">
        <v>28789</v>
      </c>
      <c r="D226" s="3">
        <f t="shared" si="11"/>
        <v>5</v>
      </c>
    </row>
    <row r="227" spans="2:4" x14ac:dyDescent="0.25">
      <c r="B227" t="s">
        <v>330</v>
      </c>
      <c r="C227">
        <v>28823</v>
      </c>
      <c r="D227" s="3">
        <f t="shared" si="11"/>
        <v>5</v>
      </c>
    </row>
    <row r="228" spans="2:4" x14ac:dyDescent="0.25">
      <c r="B228" t="s">
        <v>330</v>
      </c>
      <c r="C228">
        <v>45244</v>
      </c>
      <c r="D228" s="3">
        <f t="shared" si="11"/>
        <v>5</v>
      </c>
    </row>
    <row r="229" spans="2:4" x14ac:dyDescent="0.25">
      <c r="B229" t="s">
        <v>330</v>
      </c>
      <c r="C229">
        <v>45245</v>
      </c>
      <c r="D229" s="3">
        <f t="shared" si="11"/>
        <v>5</v>
      </c>
    </row>
    <row r="230" spans="2:4" x14ac:dyDescent="0.25">
      <c r="B230" t="s">
        <v>330</v>
      </c>
      <c r="C230">
        <v>45643</v>
      </c>
      <c r="D230" s="3">
        <f t="shared" si="11"/>
        <v>5</v>
      </c>
    </row>
    <row r="231" spans="2:4" x14ac:dyDescent="0.25">
      <c r="B231" t="s">
        <v>330</v>
      </c>
      <c r="C231">
        <v>46688</v>
      </c>
      <c r="D231" s="3">
        <f t="shared" si="11"/>
        <v>5</v>
      </c>
    </row>
    <row r="232" spans="2:4" x14ac:dyDescent="0.25">
      <c r="B232" t="s">
        <v>330</v>
      </c>
      <c r="C232">
        <v>50801</v>
      </c>
      <c r="D232" s="3">
        <f t="shared" si="11"/>
        <v>5</v>
      </c>
    </row>
    <row r="233" spans="2:4" x14ac:dyDescent="0.25">
      <c r="B233" t="s">
        <v>330</v>
      </c>
      <c r="C233">
        <v>50875</v>
      </c>
      <c r="D233" s="3">
        <f t="shared" si="11"/>
        <v>5</v>
      </c>
    </row>
    <row r="234" spans="2:4" x14ac:dyDescent="0.25">
      <c r="B234" t="s">
        <v>330</v>
      </c>
      <c r="C234">
        <v>50878</v>
      </c>
      <c r="D234" s="3">
        <f t="shared" si="11"/>
        <v>5</v>
      </c>
    </row>
    <row r="235" spans="2:4" x14ac:dyDescent="0.25">
      <c r="B235" t="s">
        <v>330</v>
      </c>
      <c r="C235">
        <v>52590</v>
      </c>
      <c r="D235" s="3">
        <f t="shared" si="11"/>
        <v>5</v>
      </c>
    </row>
    <row r="236" spans="2:4" x14ac:dyDescent="0.25">
      <c r="B236" t="s">
        <v>330</v>
      </c>
      <c r="C236">
        <v>52748</v>
      </c>
      <c r="D236" s="3">
        <f t="shared" si="11"/>
        <v>5</v>
      </c>
    </row>
    <row r="237" spans="2:4" x14ac:dyDescent="0.25">
      <c r="B237" t="s">
        <v>330</v>
      </c>
      <c r="C237">
        <v>54640</v>
      </c>
      <c r="D237" s="3">
        <f t="shared" si="11"/>
        <v>5</v>
      </c>
    </row>
    <row r="238" spans="2:4" x14ac:dyDescent="0.25">
      <c r="B238" t="s">
        <v>330</v>
      </c>
      <c r="C238">
        <v>55011</v>
      </c>
      <c r="D238" s="3">
        <f t="shared" si="11"/>
        <v>5</v>
      </c>
    </row>
    <row r="239" spans="2:4" x14ac:dyDescent="0.25">
      <c r="B239" t="s">
        <v>330</v>
      </c>
      <c r="C239">
        <v>55012</v>
      </c>
      <c r="D239" s="3">
        <f t="shared" si="11"/>
        <v>5</v>
      </c>
    </row>
    <row r="240" spans="2:4" x14ac:dyDescent="0.25">
      <c r="B240" t="s">
        <v>330</v>
      </c>
      <c r="C240">
        <v>55097</v>
      </c>
      <c r="D240" s="3">
        <f t="shared" si="11"/>
        <v>5</v>
      </c>
    </row>
    <row r="241" spans="2:4" x14ac:dyDescent="0.25">
      <c r="B241" t="s">
        <v>330</v>
      </c>
      <c r="C241">
        <v>58242</v>
      </c>
      <c r="D241" s="3">
        <f t="shared" si="11"/>
        <v>5</v>
      </c>
    </row>
    <row r="242" spans="2:4" x14ac:dyDescent="0.25">
      <c r="B242" t="s">
        <v>330</v>
      </c>
      <c r="C242">
        <v>58243</v>
      </c>
      <c r="D242" s="3">
        <f t="shared" si="11"/>
        <v>5</v>
      </c>
    </row>
    <row r="243" spans="2:4" x14ac:dyDescent="0.25">
      <c r="B243" t="s">
        <v>330</v>
      </c>
      <c r="C243">
        <v>59101</v>
      </c>
      <c r="D243" s="3">
        <f t="shared" si="11"/>
        <v>5</v>
      </c>
    </row>
    <row r="244" spans="2:4" x14ac:dyDescent="0.25">
      <c r="B244" t="s">
        <v>330</v>
      </c>
      <c r="C244">
        <v>59102</v>
      </c>
      <c r="D244" s="3">
        <f t="shared" si="11"/>
        <v>5</v>
      </c>
    </row>
    <row r="245" spans="2:4" x14ac:dyDescent="0.25">
      <c r="B245" t="s">
        <v>330</v>
      </c>
      <c r="C245">
        <v>59103</v>
      </c>
      <c r="D245" s="3">
        <f t="shared" si="11"/>
        <v>5</v>
      </c>
    </row>
    <row r="246" spans="2:4" x14ac:dyDescent="0.25">
      <c r="B246" t="s">
        <v>330</v>
      </c>
      <c r="C246">
        <v>59797</v>
      </c>
      <c r="D246" s="3">
        <f t="shared" si="11"/>
        <v>5</v>
      </c>
    </row>
    <row r="247" spans="2:4" x14ac:dyDescent="0.25">
      <c r="B247" t="s">
        <v>330</v>
      </c>
      <c r="C247">
        <v>59798</v>
      </c>
      <c r="D247" s="3">
        <f t="shared" si="11"/>
        <v>5</v>
      </c>
    </row>
    <row r="248" spans="2:4" x14ac:dyDescent="0.25">
      <c r="B248" t="s">
        <v>330</v>
      </c>
      <c r="C248">
        <v>59802</v>
      </c>
      <c r="D248" s="3">
        <f t="shared" si="11"/>
        <v>5</v>
      </c>
    </row>
    <row r="249" spans="2:4" x14ac:dyDescent="0.25">
      <c r="B249" t="s">
        <v>330</v>
      </c>
      <c r="C249">
        <v>59803</v>
      </c>
      <c r="D249" s="3">
        <f t="shared" si="11"/>
        <v>5</v>
      </c>
    </row>
    <row r="250" spans="2:4" x14ac:dyDescent="0.25">
      <c r="B250" t="s">
        <v>330</v>
      </c>
      <c r="C250">
        <v>60202</v>
      </c>
      <c r="D250" s="3">
        <f t="shared" si="11"/>
        <v>5</v>
      </c>
    </row>
    <row r="251" spans="2:4" x14ac:dyDescent="0.25">
      <c r="B251" t="s">
        <v>330</v>
      </c>
      <c r="C251">
        <v>60203</v>
      </c>
      <c r="D251" s="3">
        <f t="shared" si="11"/>
        <v>5</v>
      </c>
    </row>
    <row r="252" spans="2:4" x14ac:dyDescent="0.25">
      <c r="B252" t="s">
        <v>330</v>
      </c>
      <c r="C252">
        <v>61825</v>
      </c>
      <c r="D252" s="3">
        <f t="shared" si="11"/>
        <v>5</v>
      </c>
    </row>
    <row r="253" spans="2:4" x14ac:dyDescent="0.25">
      <c r="B253" t="s">
        <v>330</v>
      </c>
      <c r="C253">
        <v>62045</v>
      </c>
      <c r="D253" s="3">
        <f t="shared" si="11"/>
        <v>5</v>
      </c>
    </row>
    <row r="254" spans="2:4" x14ac:dyDescent="0.25">
      <c r="B254" t="s">
        <v>330</v>
      </c>
      <c r="C254">
        <v>66184</v>
      </c>
      <c r="D254" s="3">
        <f t="shared" si="11"/>
        <v>5</v>
      </c>
    </row>
    <row r="255" spans="2:4" x14ac:dyDescent="0.25">
      <c r="B255" t="s">
        <v>330</v>
      </c>
      <c r="C255">
        <v>66326</v>
      </c>
      <c r="D255" s="3">
        <f t="shared" si="11"/>
        <v>5</v>
      </c>
    </row>
    <row r="256" spans="2:4" x14ac:dyDescent="0.25">
      <c r="B256" t="s">
        <v>330</v>
      </c>
      <c r="C256">
        <v>68877</v>
      </c>
      <c r="D256" s="3">
        <f t="shared" si="11"/>
        <v>5</v>
      </c>
    </row>
    <row r="257" spans="2:4" x14ac:dyDescent="0.25">
      <c r="B257" t="s">
        <v>330</v>
      </c>
      <c r="C257">
        <v>71331</v>
      </c>
      <c r="D257" s="3">
        <f t="shared" si="11"/>
        <v>5</v>
      </c>
    </row>
    <row r="258" spans="2:4" x14ac:dyDescent="0.25">
      <c r="B258" t="s">
        <v>330</v>
      </c>
      <c r="C258">
        <v>71790</v>
      </c>
      <c r="D258" s="3">
        <f t="shared" si="11"/>
        <v>5</v>
      </c>
    </row>
    <row r="259" spans="2:4" x14ac:dyDescent="0.25">
      <c r="B259" t="s">
        <v>330</v>
      </c>
      <c r="C259">
        <v>71793</v>
      </c>
      <c r="D259" s="3">
        <f t="shared" si="11"/>
        <v>5</v>
      </c>
    </row>
    <row r="260" spans="2:4" x14ac:dyDescent="0.25">
      <c r="B260" t="s">
        <v>330</v>
      </c>
      <c r="C260">
        <v>71796</v>
      </c>
      <c r="D260" s="3">
        <f t="shared" si="11"/>
        <v>5</v>
      </c>
    </row>
    <row r="261" spans="2:4" x14ac:dyDescent="0.25">
      <c r="B261" t="s">
        <v>330</v>
      </c>
      <c r="C261">
        <v>75276</v>
      </c>
      <c r="D261" s="3">
        <f t="shared" si="11"/>
        <v>5</v>
      </c>
    </row>
    <row r="262" spans="2:4" x14ac:dyDescent="0.25">
      <c r="B262" t="s">
        <v>330</v>
      </c>
      <c r="C262">
        <v>79876</v>
      </c>
      <c r="D262" s="3">
        <f t="shared" ref="D262:D325" si="12">LEN(C262)</f>
        <v>5</v>
      </c>
    </row>
    <row r="263" spans="2:4" x14ac:dyDescent="0.25">
      <c r="B263" t="s">
        <v>330</v>
      </c>
      <c r="C263">
        <v>84599</v>
      </c>
      <c r="D263" s="3">
        <f t="shared" si="12"/>
        <v>5</v>
      </c>
    </row>
    <row r="264" spans="2:4" x14ac:dyDescent="0.25">
      <c r="B264" t="s">
        <v>330</v>
      </c>
      <c r="C264" t="s">
        <v>1231</v>
      </c>
      <c r="D264" s="3">
        <f t="shared" si="12"/>
        <v>5</v>
      </c>
    </row>
    <row r="265" spans="2:4" x14ac:dyDescent="0.25">
      <c r="B265" t="s">
        <v>329</v>
      </c>
      <c r="C265" t="s">
        <v>1231</v>
      </c>
      <c r="D265" s="3">
        <f t="shared" si="12"/>
        <v>5</v>
      </c>
    </row>
    <row r="266" spans="2:4" x14ac:dyDescent="0.25">
      <c r="B266" t="s">
        <v>329</v>
      </c>
      <c r="C266" t="s">
        <v>431</v>
      </c>
      <c r="D266" s="3">
        <f t="shared" si="12"/>
        <v>5</v>
      </c>
    </row>
    <row r="267" spans="2:4" x14ac:dyDescent="0.25">
      <c r="B267" t="s">
        <v>329</v>
      </c>
      <c r="C267" t="s">
        <v>357</v>
      </c>
      <c r="D267" s="3">
        <f t="shared" si="12"/>
        <v>5</v>
      </c>
    </row>
    <row r="268" spans="2:4" x14ac:dyDescent="0.25">
      <c r="B268" t="s">
        <v>327</v>
      </c>
      <c r="C268" t="s">
        <v>366</v>
      </c>
      <c r="D268" s="3">
        <f t="shared" si="12"/>
        <v>6</v>
      </c>
    </row>
    <row r="269" spans="2:4" x14ac:dyDescent="0.25">
      <c r="B269" t="s">
        <v>327</v>
      </c>
      <c r="C269" t="s">
        <v>685</v>
      </c>
      <c r="D269" s="3">
        <f t="shared" si="12"/>
        <v>6</v>
      </c>
    </row>
    <row r="270" spans="2:4" x14ac:dyDescent="0.25">
      <c r="B270" t="s">
        <v>327</v>
      </c>
      <c r="C270" t="s">
        <v>220</v>
      </c>
      <c r="D270" s="3">
        <f t="shared" si="12"/>
        <v>6</v>
      </c>
    </row>
    <row r="271" spans="2:4" x14ac:dyDescent="0.25">
      <c r="B271" t="s">
        <v>327</v>
      </c>
      <c r="C271" t="s">
        <v>389</v>
      </c>
      <c r="D271" s="3">
        <f t="shared" si="12"/>
        <v>6</v>
      </c>
    </row>
    <row r="272" spans="2:4" x14ac:dyDescent="0.25">
      <c r="B272" t="s">
        <v>327</v>
      </c>
      <c r="C272" t="s">
        <v>928</v>
      </c>
      <c r="D272" s="3">
        <f t="shared" si="12"/>
        <v>6</v>
      </c>
    </row>
    <row r="273" spans="2:4" x14ac:dyDescent="0.25">
      <c r="B273" t="s">
        <v>327</v>
      </c>
      <c r="C273" t="s">
        <v>1115</v>
      </c>
      <c r="D273" s="3">
        <f t="shared" si="12"/>
        <v>6</v>
      </c>
    </row>
    <row r="274" spans="2:4" x14ac:dyDescent="0.25">
      <c r="B274" t="s">
        <v>327</v>
      </c>
      <c r="C274" t="s">
        <v>917</v>
      </c>
      <c r="D274" s="3">
        <f t="shared" si="12"/>
        <v>6</v>
      </c>
    </row>
    <row r="275" spans="2:4" x14ac:dyDescent="0.25">
      <c r="B275" t="s">
        <v>1320</v>
      </c>
      <c r="C275" t="s">
        <v>556</v>
      </c>
      <c r="D275" s="3">
        <f t="shared" si="12"/>
        <v>6</v>
      </c>
    </row>
    <row r="276" spans="2:4" x14ac:dyDescent="0.25">
      <c r="B276" t="s">
        <v>1320</v>
      </c>
      <c r="C276" t="s">
        <v>1113</v>
      </c>
      <c r="D276" s="3">
        <f t="shared" si="12"/>
        <v>6</v>
      </c>
    </row>
    <row r="277" spans="2:4" x14ac:dyDescent="0.25">
      <c r="B277" t="s">
        <v>1320</v>
      </c>
      <c r="C277" t="s">
        <v>704</v>
      </c>
      <c r="D277" s="3">
        <f t="shared" si="12"/>
        <v>6</v>
      </c>
    </row>
    <row r="278" spans="2:4" x14ac:dyDescent="0.25">
      <c r="B278" t="s">
        <v>1320</v>
      </c>
      <c r="C278" t="s">
        <v>1179</v>
      </c>
      <c r="D278" s="3">
        <f t="shared" si="12"/>
        <v>6</v>
      </c>
    </row>
    <row r="279" spans="2:4" x14ac:dyDescent="0.25">
      <c r="B279" t="s">
        <v>1320</v>
      </c>
      <c r="C279" t="s">
        <v>1200</v>
      </c>
      <c r="D279" s="3">
        <f t="shared" si="12"/>
        <v>6</v>
      </c>
    </row>
    <row r="280" spans="2:4" x14ac:dyDescent="0.25">
      <c r="B280" t="s">
        <v>1320</v>
      </c>
      <c r="C280" t="s">
        <v>1180</v>
      </c>
      <c r="D280" s="3">
        <f t="shared" si="12"/>
        <v>6</v>
      </c>
    </row>
    <row r="281" spans="2:4" x14ac:dyDescent="0.25">
      <c r="B281" t="s">
        <v>1320</v>
      </c>
      <c r="C281" t="s">
        <v>1082</v>
      </c>
      <c r="D281" s="3">
        <f t="shared" si="12"/>
        <v>6</v>
      </c>
    </row>
    <row r="282" spans="2:4" x14ac:dyDescent="0.25">
      <c r="B282" t="s">
        <v>1320</v>
      </c>
      <c r="C282" t="s">
        <v>1045</v>
      </c>
      <c r="D282" s="3">
        <f t="shared" si="12"/>
        <v>6</v>
      </c>
    </row>
    <row r="283" spans="2:4" x14ac:dyDescent="0.25">
      <c r="B283" t="s">
        <v>1320</v>
      </c>
      <c r="C283" t="s">
        <v>980</v>
      </c>
      <c r="D283" s="3">
        <f t="shared" si="12"/>
        <v>6</v>
      </c>
    </row>
    <row r="284" spans="2:4" x14ac:dyDescent="0.25">
      <c r="B284" t="s">
        <v>1320</v>
      </c>
      <c r="C284" t="s">
        <v>1222</v>
      </c>
      <c r="D284" s="3">
        <f t="shared" si="12"/>
        <v>6</v>
      </c>
    </row>
    <row r="285" spans="2:4" x14ac:dyDescent="0.25">
      <c r="B285" t="s">
        <v>1320</v>
      </c>
      <c r="C285" t="s">
        <v>818</v>
      </c>
      <c r="D285" s="3">
        <f t="shared" si="12"/>
        <v>6</v>
      </c>
    </row>
    <row r="286" spans="2:4" x14ac:dyDescent="0.25">
      <c r="B286" t="s">
        <v>1320</v>
      </c>
      <c r="C286" t="s">
        <v>766</v>
      </c>
      <c r="D286" s="3">
        <f t="shared" si="12"/>
        <v>6</v>
      </c>
    </row>
    <row r="287" spans="2:4" x14ac:dyDescent="0.25">
      <c r="B287" t="s">
        <v>1320</v>
      </c>
      <c r="C287" t="s">
        <v>784</v>
      </c>
      <c r="D287" s="3">
        <f t="shared" si="12"/>
        <v>6</v>
      </c>
    </row>
    <row r="288" spans="2:4" x14ac:dyDescent="0.25">
      <c r="B288" t="s">
        <v>1320</v>
      </c>
      <c r="C288" t="s">
        <v>790</v>
      </c>
      <c r="D288" s="3">
        <f t="shared" si="12"/>
        <v>6</v>
      </c>
    </row>
    <row r="289" spans="2:4" x14ac:dyDescent="0.25">
      <c r="B289" t="s">
        <v>1320</v>
      </c>
      <c r="C289" t="s">
        <v>781</v>
      </c>
      <c r="D289" s="3">
        <f t="shared" si="12"/>
        <v>6</v>
      </c>
    </row>
    <row r="290" spans="2:4" x14ac:dyDescent="0.25">
      <c r="B290" t="s">
        <v>1320</v>
      </c>
      <c r="C290" t="s">
        <v>782</v>
      </c>
      <c r="D290" s="3">
        <f t="shared" si="12"/>
        <v>6</v>
      </c>
    </row>
    <row r="291" spans="2:4" x14ac:dyDescent="0.25">
      <c r="B291" t="s">
        <v>1320</v>
      </c>
      <c r="C291" t="s">
        <v>788</v>
      </c>
      <c r="D291" s="3">
        <f t="shared" si="12"/>
        <v>6</v>
      </c>
    </row>
    <row r="292" spans="2:4" x14ac:dyDescent="0.25">
      <c r="B292" t="s">
        <v>1320</v>
      </c>
      <c r="C292" t="s">
        <v>783</v>
      </c>
      <c r="D292" s="3">
        <f t="shared" si="12"/>
        <v>6</v>
      </c>
    </row>
    <row r="293" spans="2:4" x14ac:dyDescent="0.25">
      <c r="B293" t="s">
        <v>1320</v>
      </c>
      <c r="C293" t="s">
        <v>785</v>
      </c>
      <c r="D293" s="3">
        <f t="shared" si="12"/>
        <v>6</v>
      </c>
    </row>
    <row r="294" spans="2:4" x14ac:dyDescent="0.25">
      <c r="B294" t="s">
        <v>1320</v>
      </c>
      <c r="C294" t="s">
        <v>791</v>
      </c>
      <c r="D294" s="3">
        <f t="shared" si="12"/>
        <v>6</v>
      </c>
    </row>
    <row r="295" spans="2:4" x14ac:dyDescent="0.25">
      <c r="B295" t="s">
        <v>1320</v>
      </c>
      <c r="C295" t="s">
        <v>915</v>
      </c>
      <c r="D295" s="3">
        <f t="shared" si="12"/>
        <v>6</v>
      </c>
    </row>
    <row r="296" spans="2:4" x14ac:dyDescent="0.25">
      <c r="B296" t="s">
        <v>1320</v>
      </c>
      <c r="C296" t="s">
        <v>685</v>
      </c>
      <c r="D296" s="3">
        <f t="shared" si="12"/>
        <v>6</v>
      </c>
    </row>
    <row r="297" spans="2:4" x14ac:dyDescent="0.25">
      <c r="B297" t="s">
        <v>1320</v>
      </c>
      <c r="C297" t="s">
        <v>610</v>
      </c>
      <c r="D297" s="3">
        <f t="shared" si="12"/>
        <v>6</v>
      </c>
    </row>
    <row r="298" spans="2:4" x14ac:dyDescent="0.25">
      <c r="B298" t="s">
        <v>1320</v>
      </c>
      <c r="C298" t="s">
        <v>612</v>
      </c>
      <c r="D298" s="3">
        <f t="shared" si="12"/>
        <v>6</v>
      </c>
    </row>
    <row r="299" spans="2:4" x14ac:dyDescent="0.25">
      <c r="B299" t="s">
        <v>1320</v>
      </c>
      <c r="C299" t="s">
        <v>822</v>
      </c>
      <c r="D299" s="3">
        <f t="shared" si="12"/>
        <v>6</v>
      </c>
    </row>
    <row r="300" spans="2:4" x14ac:dyDescent="0.25">
      <c r="B300" t="s">
        <v>1320</v>
      </c>
      <c r="C300" t="s">
        <v>824</v>
      </c>
      <c r="D300" s="3">
        <f t="shared" si="12"/>
        <v>6</v>
      </c>
    </row>
    <row r="301" spans="2:4" x14ac:dyDescent="0.25">
      <c r="B301" t="s">
        <v>1320</v>
      </c>
      <c r="C301" t="s">
        <v>466</v>
      </c>
      <c r="D301" s="3">
        <f t="shared" si="12"/>
        <v>6</v>
      </c>
    </row>
    <row r="302" spans="2:4" x14ac:dyDescent="0.25">
      <c r="B302" t="s">
        <v>1320</v>
      </c>
      <c r="C302" t="s">
        <v>460</v>
      </c>
      <c r="D302" s="3">
        <f t="shared" si="12"/>
        <v>6</v>
      </c>
    </row>
    <row r="303" spans="2:4" x14ac:dyDescent="0.25">
      <c r="B303" t="s">
        <v>1320</v>
      </c>
      <c r="C303" t="s">
        <v>463</v>
      </c>
      <c r="D303" s="3">
        <f t="shared" si="12"/>
        <v>6</v>
      </c>
    </row>
    <row r="304" spans="2:4" x14ac:dyDescent="0.25">
      <c r="B304" t="s">
        <v>1320</v>
      </c>
      <c r="C304" t="s">
        <v>757</v>
      </c>
      <c r="D304" s="3">
        <f t="shared" si="12"/>
        <v>6</v>
      </c>
    </row>
    <row r="305" spans="2:4" x14ac:dyDescent="0.25">
      <c r="B305" t="s">
        <v>1320</v>
      </c>
      <c r="C305" t="s">
        <v>712</v>
      </c>
      <c r="D305" s="3">
        <f t="shared" si="12"/>
        <v>6</v>
      </c>
    </row>
    <row r="306" spans="2:4" x14ac:dyDescent="0.25">
      <c r="B306" t="s">
        <v>1320</v>
      </c>
      <c r="C306" t="s">
        <v>649</v>
      </c>
      <c r="D306" s="3">
        <f t="shared" si="12"/>
        <v>6</v>
      </c>
    </row>
    <row r="307" spans="2:4" x14ac:dyDescent="0.25">
      <c r="B307" t="s">
        <v>1320</v>
      </c>
      <c r="C307" t="s">
        <v>1181</v>
      </c>
      <c r="D307" s="3">
        <f t="shared" si="12"/>
        <v>6</v>
      </c>
    </row>
    <row r="308" spans="2:4" x14ac:dyDescent="0.25">
      <c r="B308" t="s">
        <v>1320</v>
      </c>
      <c r="C308" t="s">
        <v>1209</v>
      </c>
      <c r="D308" s="3">
        <f t="shared" si="12"/>
        <v>6</v>
      </c>
    </row>
    <row r="309" spans="2:4" x14ac:dyDescent="0.25">
      <c r="B309" t="s">
        <v>1320</v>
      </c>
      <c r="C309" t="s">
        <v>1047</v>
      </c>
      <c r="D309" s="3">
        <f t="shared" si="12"/>
        <v>6</v>
      </c>
    </row>
    <row r="310" spans="2:4" x14ac:dyDescent="0.25">
      <c r="B310" t="s">
        <v>1320</v>
      </c>
      <c r="C310" t="s">
        <v>995</v>
      </c>
      <c r="D310" s="3">
        <f t="shared" si="12"/>
        <v>6</v>
      </c>
    </row>
    <row r="311" spans="2:4" x14ac:dyDescent="0.25">
      <c r="B311" t="s">
        <v>1320</v>
      </c>
      <c r="C311" t="s">
        <v>1067</v>
      </c>
      <c r="D311" s="3">
        <f t="shared" si="12"/>
        <v>6</v>
      </c>
    </row>
    <row r="312" spans="2:4" x14ac:dyDescent="0.25">
      <c r="B312" t="s">
        <v>1320</v>
      </c>
      <c r="C312" t="s">
        <v>1015</v>
      </c>
      <c r="D312" s="3">
        <f t="shared" si="12"/>
        <v>6</v>
      </c>
    </row>
    <row r="313" spans="2:4" x14ac:dyDescent="0.25">
      <c r="B313" t="s">
        <v>1320</v>
      </c>
      <c r="C313" t="s">
        <v>1075</v>
      </c>
      <c r="D313" s="3">
        <f t="shared" si="12"/>
        <v>6</v>
      </c>
    </row>
    <row r="314" spans="2:4" x14ac:dyDescent="0.25">
      <c r="B314" t="s">
        <v>1320</v>
      </c>
      <c r="C314" t="s">
        <v>1023</v>
      </c>
      <c r="D314" s="3">
        <f t="shared" si="12"/>
        <v>6</v>
      </c>
    </row>
    <row r="315" spans="2:4" x14ac:dyDescent="0.25">
      <c r="B315" t="s">
        <v>1320</v>
      </c>
      <c r="C315" t="s">
        <v>542</v>
      </c>
      <c r="D315" s="3">
        <f t="shared" si="12"/>
        <v>6</v>
      </c>
    </row>
    <row r="316" spans="2:4" x14ac:dyDescent="0.25">
      <c r="B316" t="s">
        <v>1320</v>
      </c>
      <c r="C316" t="s">
        <v>220</v>
      </c>
      <c r="D316" s="3">
        <f t="shared" si="12"/>
        <v>6</v>
      </c>
    </row>
    <row r="317" spans="2:4" x14ac:dyDescent="0.25">
      <c r="B317" t="s">
        <v>1320</v>
      </c>
      <c r="C317" t="s">
        <v>848</v>
      </c>
      <c r="D317" s="3">
        <f t="shared" si="12"/>
        <v>6</v>
      </c>
    </row>
    <row r="318" spans="2:4" x14ac:dyDescent="0.25">
      <c r="B318" t="s">
        <v>1320</v>
      </c>
      <c r="C318" t="s">
        <v>1220</v>
      </c>
      <c r="D318" s="3">
        <f t="shared" si="12"/>
        <v>6</v>
      </c>
    </row>
    <row r="319" spans="2:4" x14ac:dyDescent="0.25">
      <c r="B319" t="s">
        <v>1320</v>
      </c>
      <c r="C319" t="s">
        <v>389</v>
      </c>
      <c r="D319" s="3">
        <f t="shared" si="12"/>
        <v>6</v>
      </c>
    </row>
    <row r="320" spans="2:4" x14ac:dyDescent="0.25">
      <c r="B320" t="s">
        <v>1320</v>
      </c>
      <c r="C320" t="s">
        <v>659</v>
      </c>
      <c r="D320" s="3">
        <f t="shared" si="12"/>
        <v>6</v>
      </c>
    </row>
    <row r="321" spans="2:4" x14ac:dyDescent="0.25">
      <c r="B321" t="s">
        <v>1320</v>
      </c>
      <c r="C321" t="s">
        <v>928</v>
      </c>
      <c r="D321" s="3">
        <f t="shared" si="12"/>
        <v>6</v>
      </c>
    </row>
    <row r="322" spans="2:4" x14ac:dyDescent="0.25">
      <c r="B322" t="s">
        <v>1320</v>
      </c>
      <c r="C322" t="s">
        <v>1115</v>
      </c>
      <c r="D322" s="3">
        <f t="shared" si="12"/>
        <v>6</v>
      </c>
    </row>
    <row r="323" spans="2:4" x14ac:dyDescent="0.25">
      <c r="B323" t="s">
        <v>1320</v>
      </c>
      <c r="C323" t="s">
        <v>917</v>
      </c>
      <c r="D323" s="3">
        <f t="shared" si="12"/>
        <v>6</v>
      </c>
    </row>
    <row r="324" spans="2:4" x14ac:dyDescent="0.25">
      <c r="B324" t="s">
        <v>1320</v>
      </c>
      <c r="C324" t="s">
        <v>1269</v>
      </c>
      <c r="D324" s="3">
        <f t="shared" si="12"/>
        <v>6</v>
      </c>
    </row>
    <row r="325" spans="2:4" x14ac:dyDescent="0.25">
      <c r="B325" t="s">
        <v>1320</v>
      </c>
      <c r="C325" t="s">
        <v>1270</v>
      </c>
      <c r="D325" s="3">
        <f t="shared" si="12"/>
        <v>6</v>
      </c>
    </row>
    <row r="326" spans="2:4" x14ac:dyDescent="0.25">
      <c r="B326" t="s">
        <v>1320</v>
      </c>
      <c r="C326" t="s">
        <v>1271</v>
      </c>
      <c r="D326" s="3">
        <f t="shared" ref="D326:D389" si="13">LEN(C326)</f>
        <v>6</v>
      </c>
    </row>
    <row r="327" spans="2:4" x14ac:dyDescent="0.25">
      <c r="B327" t="s">
        <v>1319</v>
      </c>
      <c r="C327" t="s">
        <v>556</v>
      </c>
      <c r="D327" s="3">
        <f t="shared" si="13"/>
        <v>6</v>
      </c>
    </row>
    <row r="328" spans="2:4" x14ac:dyDescent="0.25">
      <c r="B328" t="s">
        <v>1319</v>
      </c>
      <c r="C328" t="s">
        <v>1113</v>
      </c>
      <c r="D328" s="3">
        <f t="shared" si="13"/>
        <v>6</v>
      </c>
    </row>
    <row r="329" spans="2:4" x14ac:dyDescent="0.25">
      <c r="B329" t="s">
        <v>1319</v>
      </c>
      <c r="C329" t="s">
        <v>766</v>
      </c>
      <c r="D329" s="3">
        <f t="shared" si="13"/>
        <v>6</v>
      </c>
    </row>
    <row r="330" spans="2:4" x14ac:dyDescent="0.25">
      <c r="B330" t="s">
        <v>1319</v>
      </c>
      <c r="C330" t="s">
        <v>784</v>
      </c>
      <c r="D330" s="3">
        <f t="shared" si="13"/>
        <v>6</v>
      </c>
    </row>
    <row r="331" spans="2:4" x14ac:dyDescent="0.25">
      <c r="B331" t="s">
        <v>1319</v>
      </c>
      <c r="C331" t="s">
        <v>790</v>
      </c>
      <c r="D331" s="3">
        <f t="shared" si="13"/>
        <v>6</v>
      </c>
    </row>
    <row r="332" spans="2:4" x14ac:dyDescent="0.25">
      <c r="B332" t="s">
        <v>1319</v>
      </c>
      <c r="C332" t="s">
        <v>781</v>
      </c>
      <c r="D332" s="3">
        <f t="shared" si="13"/>
        <v>6</v>
      </c>
    </row>
    <row r="333" spans="2:4" x14ac:dyDescent="0.25">
      <c r="B333" t="s">
        <v>1319</v>
      </c>
      <c r="C333" t="s">
        <v>782</v>
      </c>
      <c r="D333" s="3">
        <f t="shared" si="13"/>
        <v>6</v>
      </c>
    </row>
    <row r="334" spans="2:4" x14ac:dyDescent="0.25">
      <c r="B334" t="s">
        <v>1319</v>
      </c>
      <c r="C334" t="s">
        <v>788</v>
      </c>
      <c r="D334" s="3">
        <f t="shared" si="13"/>
        <v>6</v>
      </c>
    </row>
    <row r="335" spans="2:4" x14ac:dyDescent="0.25">
      <c r="B335" t="s">
        <v>1319</v>
      </c>
      <c r="C335" t="s">
        <v>783</v>
      </c>
      <c r="D335" s="3">
        <f t="shared" si="13"/>
        <v>6</v>
      </c>
    </row>
    <row r="336" spans="2:4" x14ac:dyDescent="0.25">
      <c r="B336" t="s">
        <v>1319</v>
      </c>
      <c r="C336" t="s">
        <v>785</v>
      </c>
      <c r="D336" s="3">
        <f t="shared" si="13"/>
        <v>6</v>
      </c>
    </row>
    <row r="337" spans="2:4" x14ac:dyDescent="0.25">
      <c r="B337" t="s">
        <v>1319</v>
      </c>
      <c r="C337" t="s">
        <v>791</v>
      </c>
      <c r="D337" s="3">
        <f t="shared" si="13"/>
        <v>6</v>
      </c>
    </row>
    <row r="338" spans="2:4" x14ac:dyDescent="0.25">
      <c r="B338" t="s">
        <v>1319</v>
      </c>
      <c r="C338" t="s">
        <v>685</v>
      </c>
      <c r="D338" s="3">
        <f t="shared" si="13"/>
        <v>6</v>
      </c>
    </row>
    <row r="339" spans="2:4" x14ac:dyDescent="0.25">
      <c r="B339" t="s">
        <v>1319</v>
      </c>
      <c r="C339" t="s">
        <v>610</v>
      </c>
      <c r="D339" s="3">
        <f t="shared" si="13"/>
        <v>6</v>
      </c>
    </row>
    <row r="340" spans="2:4" x14ac:dyDescent="0.25">
      <c r="B340" t="s">
        <v>1319</v>
      </c>
      <c r="C340" t="s">
        <v>612</v>
      </c>
      <c r="D340" s="3">
        <f t="shared" si="13"/>
        <v>6</v>
      </c>
    </row>
    <row r="341" spans="2:4" x14ac:dyDescent="0.25">
      <c r="B341" t="s">
        <v>1319</v>
      </c>
      <c r="C341" t="s">
        <v>735</v>
      </c>
      <c r="D341" s="3">
        <f t="shared" si="13"/>
        <v>6</v>
      </c>
    </row>
    <row r="342" spans="2:4" x14ac:dyDescent="0.25">
      <c r="B342" t="s">
        <v>1319</v>
      </c>
      <c r="C342" t="s">
        <v>793</v>
      </c>
      <c r="D342" s="3">
        <f t="shared" si="13"/>
        <v>6</v>
      </c>
    </row>
    <row r="343" spans="2:4" x14ac:dyDescent="0.25">
      <c r="B343" t="s">
        <v>1319</v>
      </c>
      <c r="C343" t="s">
        <v>220</v>
      </c>
      <c r="D343" s="3">
        <f t="shared" si="13"/>
        <v>6</v>
      </c>
    </row>
    <row r="344" spans="2:4" x14ac:dyDescent="0.25">
      <c r="B344" t="s">
        <v>1319</v>
      </c>
      <c r="C344" t="s">
        <v>389</v>
      </c>
      <c r="D344" s="3">
        <f t="shared" si="13"/>
        <v>6</v>
      </c>
    </row>
    <row r="345" spans="2:4" x14ac:dyDescent="0.25">
      <c r="B345" t="s">
        <v>1319</v>
      </c>
      <c r="C345" t="s">
        <v>928</v>
      </c>
      <c r="D345" s="3">
        <f t="shared" si="13"/>
        <v>6</v>
      </c>
    </row>
    <row r="346" spans="2:4" x14ac:dyDescent="0.25">
      <c r="B346" t="s">
        <v>1319</v>
      </c>
      <c r="C346" t="s">
        <v>1115</v>
      </c>
      <c r="D346" s="3">
        <f t="shared" si="13"/>
        <v>6</v>
      </c>
    </row>
    <row r="347" spans="2:4" x14ac:dyDescent="0.25">
      <c r="B347" t="s">
        <v>1319</v>
      </c>
      <c r="C347" t="s">
        <v>917</v>
      </c>
      <c r="D347" s="3">
        <f t="shared" si="13"/>
        <v>6</v>
      </c>
    </row>
    <row r="348" spans="2:4" x14ac:dyDescent="0.25">
      <c r="B348" t="s">
        <v>330</v>
      </c>
      <c r="C348">
        <v>223846</v>
      </c>
      <c r="D348" s="3">
        <f t="shared" si="13"/>
        <v>6</v>
      </c>
    </row>
    <row r="349" spans="2:4" x14ac:dyDescent="0.25">
      <c r="B349" t="s">
        <v>330</v>
      </c>
      <c r="C349">
        <v>224001</v>
      </c>
      <c r="D349" s="3">
        <f t="shared" si="13"/>
        <v>6</v>
      </c>
    </row>
    <row r="350" spans="2:4" x14ac:dyDescent="0.25">
      <c r="B350" t="s">
        <v>330</v>
      </c>
      <c r="C350">
        <v>224269</v>
      </c>
      <c r="D350" s="3">
        <f t="shared" si="13"/>
        <v>6</v>
      </c>
    </row>
    <row r="351" spans="2:4" x14ac:dyDescent="0.25">
      <c r="B351" t="s">
        <v>330</v>
      </c>
      <c r="C351">
        <v>224271</v>
      </c>
      <c r="D351" s="3">
        <f t="shared" si="13"/>
        <v>6</v>
      </c>
    </row>
    <row r="352" spans="2:4" x14ac:dyDescent="0.25">
      <c r="B352" t="s">
        <v>330</v>
      </c>
      <c r="C352">
        <v>224273</v>
      </c>
      <c r="D352" s="3">
        <f t="shared" si="13"/>
        <v>6</v>
      </c>
    </row>
    <row r="353" spans="2:4" x14ac:dyDescent="0.25">
      <c r="B353" t="s">
        <v>330</v>
      </c>
      <c r="C353">
        <v>224275</v>
      </c>
      <c r="D353" s="3">
        <f t="shared" si="13"/>
        <v>6</v>
      </c>
    </row>
    <row r="354" spans="2:4" x14ac:dyDescent="0.25">
      <c r="B354" t="s">
        <v>330</v>
      </c>
      <c r="C354">
        <v>224277</v>
      </c>
      <c r="D354" s="3">
        <f t="shared" si="13"/>
        <v>6</v>
      </c>
    </row>
    <row r="355" spans="2:4" x14ac:dyDescent="0.25">
      <c r="B355" t="s">
        <v>330</v>
      </c>
      <c r="C355">
        <v>224279</v>
      </c>
      <c r="D355" s="3">
        <f t="shared" si="13"/>
        <v>6</v>
      </c>
    </row>
    <row r="356" spans="2:4" x14ac:dyDescent="0.25">
      <c r="B356" t="s">
        <v>330</v>
      </c>
      <c r="C356">
        <v>229177</v>
      </c>
      <c r="D356" s="3">
        <f t="shared" si="13"/>
        <v>6</v>
      </c>
    </row>
    <row r="357" spans="2:4" x14ac:dyDescent="0.25">
      <c r="B357" t="s">
        <v>330</v>
      </c>
      <c r="C357">
        <v>229179</v>
      </c>
      <c r="D357" s="3">
        <f t="shared" si="13"/>
        <v>6</v>
      </c>
    </row>
    <row r="358" spans="2:4" x14ac:dyDescent="0.25">
      <c r="B358" t="s">
        <v>330</v>
      </c>
      <c r="C358">
        <v>229181</v>
      </c>
      <c r="D358" s="3">
        <f t="shared" si="13"/>
        <v>6</v>
      </c>
    </row>
    <row r="359" spans="2:4" x14ac:dyDescent="0.25">
      <c r="B359" t="s">
        <v>330</v>
      </c>
      <c r="C359">
        <v>234280</v>
      </c>
      <c r="D359" s="3">
        <f t="shared" si="13"/>
        <v>6</v>
      </c>
    </row>
    <row r="360" spans="2:4" x14ac:dyDescent="0.25">
      <c r="B360" t="s">
        <v>330</v>
      </c>
      <c r="C360">
        <v>235068</v>
      </c>
      <c r="D360" s="3">
        <f t="shared" si="13"/>
        <v>6</v>
      </c>
    </row>
    <row r="361" spans="2:4" x14ac:dyDescent="0.25">
      <c r="B361" t="s">
        <v>330</v>
      </c>
      <c r="C361">
        <v>241951</v>
      </c>
      <c r="D361" s="3">
        <f t="shared" si="13"/>
        <v>6</v>
      </c>
    </row>
    <row r="362" spans="2:4" x14ac:dyDescent="0.25">
      <c r="B362" t="s">
        <v>330</v>
      </c>
      <c r="C362">
        <v>241953</v>
      </c>
      <c r="D362" s="3">
        <f t="shared" si="13"/>
        <v>6</v>
      </c>
    </row>
    <row r="363" spans="2:4" x14ac:dyDescent="0.25">
      <c r="B363" t="s">
        <v>330</v>
      </c>
      <c r="C363">
        <v>241957</v>
      </c>
      <c r="D363" s="3">
        <f t="shared" si="13"/>
        <v>6</v>
      </c>
    </row>
    <row r="364" spans="2:4" x14ac:dyDescent="0.25">
      <c r="B364" t="s">
        <v>330</v>
      </c>
      <c r="C364">
        <v>241959</v>
      </c>
      <c r="D364" s="3">
        <f t="shared" si="13"/>
        <v>6</v>
      </c>
    </row>
    <row r="365" spans="2:4" x14ac:dyDescent="0.25">
      <c r="B365" t="s">
        <v>330</v>
      </c>
      <c r="C365">
        <v>241963</v>
      </c>
      <c r="D365" s="3">
        <f t="shared" si="13"/>
        <v>6</v>
      </c>
    </row>
    <row r="366" spans="2:4" x14ac:dyDescent="0.25">
      <c r="B366" t="s">
        <v>330</v>
      </c>
      <c r="C366">
        <v>241965</v>
      </c>
      <c r="D366" s="3">
        <f t="shared" si="13"/>
        <v>6</v>
      </c>
    </row>
    <row r="367" spans="2:4" x14ac:dyDescent="0.25">
      <c r="B367" t="s">
        <v>330</v>
      </c>
      <c r="C367">
        <v>241969</v>
      </c>
      <c r="D367" s="3">
        <f t="shared" si="13"/>
        <v>6</v>
      </c>
    </row>
    <row r="368" spans="2:4" x14ac:dyDescent="0.25">
      <c r="B368" t="s">
        <v>330</v>
      </c>
      <c r="C368">
        <v>241971</v>
      </c>
      <c r="D368" s="3">
        <f t="shared" si="13"/>
        <v>6</v>
      </c>
    </row>
    <row r="369" spans="2:4" x14ac:dyDescent="0.25">
      <c r="B369" t="s">
        <v>330</v>
      </c>
      <c r="C369">
        <v>259286</v>
      </c>
      <c r="D369" s="3">
        <f t="shared" si="13"/>
        <v>6</v>
      </c>
    </row>
    <row r="370" spans="2:4" x14ac:dyDescent="0.25">
      <c r="B370" t="s">
        <v>330</v>
      </c>
      <c r="C370">
        <v>265331</v>
      </c>
      <c r="D370" s="3">
        <f t="shared" si="13"/>
        <v>6</v>
      </c>
    </row>
    <row r="371" spans="2:4" x14ac:dyDescent="0.25">
      <c r="B371" t="s">
        <v>330</v>
      </c>
      <c r="C371">
        <v>265341</v>
      </c>
      <c r="D371" s="3">
        <f t="shared" si="13"/>
        <v>6</v>
      </c>
    </row>
    <row r="372" spans="2:4" x14ac:dyDescent="0.25">
      <c r="B372" t="s">
        <v>330</v>
      </c>
      <c r="C372">
        <v>265658</v>
      </c>
      <c r="D372" s="3">
        <f t="shared" si="13"/>
        <v>6</v>
      </c>
    </row>
    <row r="373" spans="2:4" x14ac:dyDescent="0.25">
      <c r="B373" t="s">
        <v>330</v>
      </c>
      <c r="C373">
        <v>265660</v>
      </c>
      <c r="D373" s="3">
        <f t="shared" si="13"/>
        <v>6</v>
      </c>
    </row>
    <row r="374" spans="2:4" x14ac:dyDescent="0.25">
      <c r="B374" t="s">
        <v>330</v>
      </c>
      <c r="C374">
        <v>268855</v>
      </c>
      <c r="D374" s="3">
        <f t="shared" si="13"/>
        <v>6</v>
      </c>
    </row>
    <row r="375" spans="2:4" x14ac:dyDescent="0.25">
      <c r="B375" t="s">
        <v>330</v>
      </c>
      <c r="C375">
        <v>275020</v>
      </c>
      <c r="D375" s="3">
        <f t="shared" si="13"/>
        <v>6</v>
      </c>
    </row>
    <row r="376" spans="2:4" x14ac:dyDescent="0.25">
      <c r="B376" t="s">
        <v>330</v>
      </c>
      <c r="C376">
        <v>275022</v>
      </c>
      <c r="D376" s="3">
        <f t="shared" si="13"/>
        <v>6</v>
      </c>
    </row>
    <row r="377" spans="2:4" x14ac:dyDescent="0.25">
      <c r="B377" t="s">
        <v>330</v>
      </c>
      <c r="C377">
        <v>275024</v>
      </c>
      <c r="D377" s="3">
        <f t="shared" si="13"/>
        <v>6</v>
      </c>
    </row>
    <row r="378" spans="2:4" x14ac:dyDescent="0.25">
      <c r="B378" t="s">
        <v>330</v>
      </c>
      <c r="C378">
        <v>277259</v>
      </c>
      <c r="D378" s="3">
        <f t="shared" si="13"/>
        <v>6</v>
      </c>
    </row>
    <row r="379" spans="2:4" x14ac:dyDescent="0.25">
      <c r="B379" t="s">
        <v>327</v>
      </c>
      <c r="C379" t="s">
        <v>412</v>
      </c>
      <c r="D379" s="3">
        <f t="shared" si="13"/>
        <v>7</v>
      </c>
    </row>
    <row r="380" spans="2:4" x14ac:dyDescent="0.25">
      <c r="B380" t="s">
        <v>327</v>
      </c>
      <c r="C380" t="s">
        <v>715</v>
      </c>
      <c r="D380" s="3">
        <f t="shared" si="13"/>
        <v>7</v>
      </c>
    </row>
    <row r="381" spans="2:4" x14ac:dyDescent="0.25">
      <c r="B381" t="s">
        <v>327</v>
      </c>
      <c r="C381" t="s">
        <v>405</v>
      </c>
      <c r="D381" s="3">
        <f t="shared" si="13"/>
        <v>7</v>
      </c>
    </row>
    <row r="382" spans="2:4" x14ac:dyDescent="0.25">
      <c r="B382" t="s">
        <v>327</v>
      </c>
      <c r="C382" t="s">
        <v>469</v>
      </c>
      <c r="D382" s="3">
        <f t="shared" si="13"/>
        <v>7</v>
      </c>
    </row>
    <row r="383" spans="2:4" x14ac:dyDescent="0.25">
      <c r="B383" t="s">
        <v>327</v>
      </c>
      <c r="C383" t="s">
        <v>1112</v>
      </c>
      <c r="D383" s="3">
        <f t="shared" si="13"/>
        <v>7</v>
      </c>
    </row>
    <row r="384" spans="2:4" x14ac:dyDescent="0.25">
      <c r="B384" t="s">
        <v>1320</v>
      </c>
      <c r="C384" t="s">
        <v>1217</v>
      </c>
      <c r="D384" s="3">
        <f t="shared" si="13"/>
        <v>7</v>
      </c>
    </row>
    <row r="385" spans="2:4" x14ac:dyDescent="0.25">
      <c r="B385" t="s">
        <v>1320</v>
      </c>
      <c r="C385" t="s">
        <v>1215</v>
      </c>
      <c r="D385" s="3">
        <f t="shared" si="13"/>
        <v>7</v>
      </c>
    </row>
    <row r="386" spans="2:4" x14ac:dyDescent="0.25">
      <c r="B386" t="s">
        <v>1320</v>
      </c>
      <c r="C386" t="s">
        <v>369</v>
      </c>
      <c r="D386" s="3">
        <f t="shared" si="13"/>
        <v>7</v>
      </c>
    </row>
    <row r="387" spans="2:4" x14ac:dyDescent="0.25">
      <c r="B387" t="s">
        <v>1320</v>
      </c>
      <c r="C387" t="s">
        <v>1267</v>
      </c>
      <c r="D387" s="3">
        <f t="shared" si="13"/>
        <v>7</v>
      </c>
    </row>
    <row r="388" spans="2:4" x14ac:dyDescent="0.25">
      <c r="B388" t="s">
        <v>1320</v>
      </c>
      <c r="C388" t="s">
        <v>666</v>
      </c>
      <c r="D388" s="3">
        <f t="shared" si="13"/>
        <v>7</v>
      </c>
    </row>
    <row r="389" spans="2:4" x14ac:dyDescent="0.25">
      <c r="B389" t="s">
        <v>1320</v>
      </c>
      <c r="C389" t="s">
        <v>667</v>
      </c>
      <c r="D389" s="3">
        <f t="shared" si="13"/>
        <v>7</v>
      </c>
    </row>
    <row r="390" spans="2:4" x14ac:dyDescent="0.25">
      <c r="B390" t="s">
        <v>1320</v>
      </c>
      <c r="C390" t="s">
        <v>854</v>
      </c>
      <c r="D390" s="3">
        <f t="shared" ref="D390:D453" si="14">LEN(C390)</f>
        <v>7</v>
      </c>
    </row>
    <row r="391" spans="2:4" x14ac:dyDescent="0.25">
      <c r="B391" t="s">
        <v>1320</v>
      </c>
      <c r="C391" t="s">
        <v>856</v>
      </c>
      <c r="D391" s="3">
        <f t="shared" si="14"/>
        <v>7</v>
      </c>
    </row>
    <row r="392" spans="2:4" x14ac:dyDescent="0.25">
      <c r="B392" t="s">
        <v>1320</v>
      </c>
      <c r="C392" t="s">
        <v>495</v>
      </c>
      <c r="D392" s="3">
        <f t="shared" si="14"/>
        <v>7</v>
      </c>
    </row>
    <row r="393" spans="2:4" x14ac:dyDescent="0.25">
      <c r="B393" t="s">
        <v>1320</v>
      </c>
      <c r="C393" t="s">
        <v>517</v>
      </c>
      <c r="D393" s="3">
        <f t="shared" si="14"/>
        <v>7</v>
      </c>
    </row>
    <row r="394" spans="2:4" x14ac:dyDescent="0.25">
      <c r="B394" t="s">
        <v>1320</v>
      </c>
      <c r="C394" t="s">
        <v>519</v>
      </c>
      <c r="D394" s="3">
        <f t="shared" si="14"/>
        <v>7</v>
      </c>
    </row>
    <row r="395" spans="2:4" x14ac:dyDescent="0.25">
      <c r="B395" t="s">
        <v>1320</v>
      </c>
      <c r="C395" t="s">
        <v>1313</v>
      </c>
      <c r="D395" s="3">
        <f t="shared" si="14"/>
        <v>7</v>
      </c>
    </row>
    <row r="396" spans="2:4" x14ac:dyDescent="0.25">
      <c r="B396" t="s">
        <v>1320</v>
      </c>
      <c r="C396" t="s">
        <v>521</v>
      </c>
      <c r="D396" s="3">
        <f t="shared" si="14"/>
        <v>7</v>
      </c>
    </row>
    <row r="397" spans="2:4" x14ac:dyDescent="0.25">
      <c r="B397" t="s">
        <v>1320</v>
      </c>
      <c r="C397" t="s">
        <v>794</v>
      </c>
      <c r="D397" s="3">
        <f t="shared" si="14"/>
        <v>7</v>
      </c>
    </row>
    <row r="398" spans="2:4" x14ac:dyDescent="0.25">
      <c r="B398" t="s">
        <v>1320</v>
      </c>
      <c r="C398" t="s">
        <v>776</v>
      </c>
      <c r="D398" s="3">
        <f t="shared" si="14"/>
        <v>7</v>
      </c>
    </row>
    <row r="399" spans="2:4" x14ac:dyDescent="0.25">
      <c r="B399" t="s">
        <v>1320</v>
      </c>
      <c r="C399" t="s">
        <v>603</v>
      </c>
      <c r="D399" s="3">
        <f t="shared" si="14"/>
        <v>7</v>
      </c>
    </row>
    <row r="400" spans="2:4" x14ac:dyDescent="0.25">
      <c r="B400" t="s">
        <v>1320</v>
      </c>
      <c r="C400" t="s">
        <v>605</v>
      </c>
      <c r="D400" s="3">
        <f t="shared" si="14"/>
        <v>7</v>
      </c>
    </row>
    <row r="401" spans="2:4" x14ac:dyDescent="0.25">
      <c r="B401" t="s">
        <v>1320</v>
      </c>
      <c r="C401" t="s">
        <v>1260</v>
      </c>
      <c r="D401" s="3">
        <f t="shared" si="14"/>
        <v>7</v>
      </c>
    </row>
    <row r="402" spans="2:4" x14ac:dyDescent="0.25">
      <c r="B402" t="s">
        <v>1320</v>
      </c>
      <c r="C402" t="s">
        <v>412</v>
      </c>
      <c r="D402" s="3">
        <f t="shared" si="14"/>
        <v>7</v>
      </c>
    </row>
    <row r="403" spans="2:4" x14ac:dyDescent="0.25">
      <c r="B403" t="s">
        <v>1320</v>
      </c>
      <c r="C403" t="s">
        <v>797</v>
      </c>
      <c r="D403" s="3">
        <f t="shared" si="14"/>
        <v>7</v>
      </c>
    </row>
    <row r="404" spans="2:4" x14ac:dyDescent="0.25">
      <c r="B404" t="s">
        <v>1320</v>
      </c>
      <c r="C404" t="s">
        <v>647</v>
      </c>
      <c r="D404" s="3">
        <f t="shared" si="14"/>
        <v>7</v>
      </c>
    </row>
    <row r="405" spans="2:4" x14ac:dyDescent="0.25">
      <c r="B405" t="s">
        <v>1320</v>
      </c>
      <c r="C405" t="s">
        <v>929</v>
      </c>
      <c r="D405" s="3">
        <f t="shared" si="14"/>
        <v>7</v>
      </c>
    </row>
    <row r="406" spans="2:4" x14ac:dyDescent="0.25">
      <c r="B406" t="s">
        <v>1320</v>
      </c>
      <c r="C406" t="s">
        <v>932</v>
      </c>
      <c r="D406" s="3">
        <f t="shared" si="14"/>
        <v>7</v>
      </c>
    </row>
    <row r="407" spans="2:4" x14ac:dyDescent="0.25">
      <c r="B407" t="s">
        <v>1320</v>
      </c>
      <c r="C407" t="s">
        <v>532</v>
      </c>
      <c r="D407" s="3">
        <f t="shared" si="14"/>
        <v>7</v>
      </c>
    </row>
    <row r="408" spans="2:4" x14ac:dyDescent="0.25">
      <c r="B408" t="s">
        <v>1320</v>
      </c>
      <c r="C408" t="s">
        <v>621</v>
      </c>
      <c r="D408" s="3">
        <f t="shared" si="14"/>
        <v>7</v>
      </c>
    </row>
    <row r="409" spans="2:4" x14ac:dyDescent="0.25">
      <c r="B409" t="s">
        <v>1320</v>
      </c>
      <c r="C409" t="s">
        <v>623</v>
      </c>
      <c r="D409" s="3">
        <f t="shared" si="14"/>
        <v>7</v>
      </c>
    </row>
    <row r="410" spans="2:4" x14ac:dyDescent="0.25">
      <c r="B410" t="s">
        <v>1320</v>
      </c>
      <c r="C410" t="s">
        <v>624</v>
      </c>
      <c r="D410" s="3">
        <f t="shared" si="14"/>
        <v>7</v>
      </c>
    </row>
    <row r="411" spans="2:4" x14ac:dyDescent="0.25">
      <c r="B411" t="s">
        <v>1320</v>
      </c>
      <c r="C411" t="s">
        <v>625</v>
      </c>
      <c r="D411" s="3">
        <f t="shared" si="14"/>
        <v>7</v>
      </c>
    </row>
    <row r="412" spans="2:4" x14ac:dyDescent="0.25">
      <c r="B412" t="s">
        <v>1320</v>
      </c>
      <c r="C412" t="s">
        <v>1116</v>
      </c>
      <c r="D412" s="3">
        <f t="shared" si="14"/>
        <v>7</v>
      </c>
    </row>
    <row r="413" spans="2:4" x14ac:dyDescent="0.25">
      <c r="B413" t="s">
        <v>1320</v>
      </c>
      <c r="C413" t="s">
        <v>1118</v>
      </c>
      <c r="D413" s="3">
        <f t="shared" si="14"/>
        <v>7</v>
      </c>
    </row>
    <row r="414" spans="2:4" x14ac:dyDescent="0.25">
      <c r="B414" t="s">
        <v>1320</v>
      </c>
      <c r="C414" t="s">
        <v>715</v>
      </c>
      <c r="D414" s="3">
        <f t="shared" si="14"/>
        <v>7</v>
      </c>
    </row>
    <row r="415" spans="2:4" x14ac:dyDescent="0.25">
      <c r="B415" t="s">
        <v>1320</v>
      </c>
      <c r="C415" t="s">
        <v>1223</v>
      </c>
      <c r="D415" s="3">
        <f t="shared" si="14"/>
        <v>7</v>
      </c>
    </row>
    <row r="416" spans="2:4" x14ac:dyDescent="0.25">
      <c r="B416" t="s">
        <v>1320</v>
      </c>
      <c r="C416" t="s">
        <v>353</v>
      </c>
      <c r="D416" s="3">
        <f t="shared" si="14"/>
        <v>7</v>
      </c>
    </row>
    <row r="417" spans="2:4" x14ac:dyDescent="0.25">
      <c r="B417" t="s">
        <v>1320</v>
      </c>
      <c r="C417" t="s">
        <v>1274</v>
      </c>
      <c r="D417" s="3">
        <f t="shared" si="14"/>
        <v>7</v>
      </c>
    </row>
    <row r="418" spans="2:4" x14ac:dyDescent="0.25">
      <c r="B418" t="s">
        <v>1320</v>
      </c>
      <c r="C418" t="s">
        <v>1279</v>
      </c>
      <c r="D418" s="3">
        <f t="shared" si="14"/>
        <v>7</v>
      </c>
    </row>
    <row r="419" spans="2:4" x14ac:dyDescent="0.25">
      <c r="B419" t="s">
        <v>1320</v>
      </c>
      <c r="C419" t="s">
        <v>1268</v>
      </c>
      <c r="D419" s="3">
        <f t="shared" si="14"/>
        <v>7</v>
      </c>
    </row>
    <row r="420" spans="2:4" x14ac:dyDescent="0.25">
      <c r="B420" t="s">
        <v>1320</v>
      </c>
      <c r="C420" t="s">
        <v>769</v>
      </c>
      <c r="D420" s="3">
        <f t="shared" si="14"/>
        <v>7</v>
      </c>
    </row>
    <row r="421" spans="2:4" x14ac:dyDescent="0.25">
      <c r="B421" t="s">
        <v>1320</v>
      </c>
      <c r="C421" t="s">
        <v>1273</v>
      </c>
      <c r="D421" s="3">
        <f t="shared" si="14"/>
        <v>7</v>
      </c>
    </row>
    <row r="422" spans="2:4" x14ac:dyDescent="0.25">
      <c r="B422" t="s">
        <v>1320</v>
      </c>
      <c r="C422" t="s">
        <v>796</v>
      </c>
      <c r="D422" s="3">
        <f t="shared" si="14"/>
        <v>7</v>
      </c>
    </row>
    <row r="423" spans="2:4" x14ac:dyDescent="0.25">
      <c r="B423" t="s">
        <v>1320</v>
      </c>
      <c r="C423" t="s">
        <v>654</v>
      </c>
      <c r="D423" s="3">
        <f t="shared" si="14"/>
        <v>7</v>
      </c>
    </row>
    <row r="424" spans="2:4" x14ac:dyDescent="0.25">
      <c r="B424" t="s">
        <v>1320</v>
      </c>
      <c r="C424" t="s">
        <v>384</v>
      </c>
      <c r="D424" s="3">
        <f t="shared" si="14"/>
        <v>7</v>
      </c>
    </row>
    <row r="425" spans="2:4" x14ac:dyDescent="0.25">
      <c r="B425" t="s">
        <v>1320</v>
      </c>
      <c r="C425" t="s">
        <v>405</v>
      </c>
      <c r="D425" s="3">
        <f t="shared" si="14"/>
        <v>7</v>
      </c>
    </row>
    <row r="426" spans="2:4" x14ac:dyDescent="0.25">
      <c r="B426" t="s">
        <v>1320</v>
      </c>
      <c r="C426" t="s">
        <v>469</v>
      </c>
      <c r="D426" s="3">
        <f t="shared" si="14"/>
        <v>7</v>
      </c>
    </row>
    <row r="427" spans="2:4" x14ac:dyDescent="0.25">
      <c r="B427" t="s">
        <v>1320</v>
      </c>
      <c r="C427" t="s">
        <v>1112</v>
      </c>
      <c r="D427" s="3">
        <f t="shared" si="14"/>
        <v>7</v>
      </c>
    </row>
    <row r="428" spans="2:4" x14ac:dyDescent="0.25">
      <c r="B428" t="s">
        <v>1320</v>
      </c>
      <c r="C428" t="s">
        <v>484</v>
      </c>
      <c r="D428" s="3">
        <f t="shared" si="14"/>
        <v>7</v>
      </c>
    </row>
    <row r="429" spans="2:4" x14ac:dyDescent="0.25">
      <c r="B429" t="s">
        <v>1319</v>
      </c>
      <c r="C429" t="s">
        <v>369</v>
      </c>
      <c r="D429" s="3">
        <f t="shared" si="14"/>
        <v>7</v>
      </c>
    </row>
    <row r="430" spans="2:4" x14ac:dyDescent="0.25">
      <c r="B430" t="s">
        <v>1319</v>
      </c>
      <c r="C430" t="s">
        <v>794</v>
      </c>
      <c r="D430" s="3">
        <f t="shared" si="14"/>
        <v>7</v>
      </c>
    </row>
    <row r="431" spans="2:4" x14ac:dyDescent="0.25">
      <c r="B431" t="s">
        <v>1319</v>
      </c>
      <c r="C431" t="s">
        <v>776</v>
      </c>
      <c r="D431" s="3">
        <f t="shared" si="14"/>
        <v>7</v>
      </c>
    </row>
    <row r="432" spans="2:4" x14ac:dyDescent="0.25">
      <c r="B432" t="s">
        <v>1319</v>
      </c>
      <c r="C432" t="s">
        <v>603</v>
      </c>
      <c r="D432" s="3">
        <f t="shared" si="14"/>
        <v>7</v>
      </c>
    </row>
    <row r="433" spans="2:4" x14ac:dyDescent="0.25">
      <c r="B433" t="s">
        <v>1319</v>
      </c>
      <c r="C433" t="s">
        <v>605</v>
      </c>
      <c r="D433" s="3">
        <f t="shared" si="14"/>
        <v>7</v>
      </c>
    </row>
    <row r="434" spans="2:4" x14ac:dyDescent="0.25">
      <c r="B434" t="s">
        <v>1319</v>
      </c>
      <c r="C434" t="s">
        <v>412</v>
      </c>
      <c r="D434" s="3">
        <f t="shared" si="14"/>
        <v>7</v>
      </c>
    </row>
    <row r="435" spans="2:4" x14ac:dyDescent="0.25">
      <c r="B435" t="s">
        <v>1319</v>
      </c>
      <c r="C435" t="s">
        <v>797</v>
      </c>
      <c r="D435" s="3">
        <f t="shared" si="14"/>
        <v>7</v>
      </c>
    </row>
    <row r="436" spans="2:4" x14ac:dyDescent="0.25">
      <c r="B436" t="s">
        <v>1319</v>
      </c>
      <c r="C436" t="s">
        <v>647</v>
      </c>
      <c r="D436" s="3">
        <f t="shared" si="14"/>
        <v>7</v>
      </c>
    </row>
    <row r="437" spans="2:4" x14ac:dyDescent="0.25">
      <c r="B437" t="s">
        <v>1319</v>
      </c>
      <c r="C437" t="s">
        <v>623</v>
      </c>
      <c r="D437" s="3">
        <f t="shared" si="14"/>
        <v>7</v>
      </c>
    </row>
    <row r="438" spans="2:4" x14ac:dyDescent="0.25">
      <c r="B438" t="s">
        <v>1319</v>
      </c>
      <c r="C438" t="s">
        <v>624</v>
      </c>
      <c r="D438" s="3">
        <f t="shared" si="14"/>
        <v>7</v>
      </c>
    </row>
    <row r="439" spans="2:4" x14ac:dyDescent="0.25">
      <c r="B439" t="s">
        <v>1319</v>
      </c>
      <c r="C439" t="s">
        <v>625</v>
      </c>
      <c r="D439" s="3">
        <f t="shared" si="14"/>
        <v>7</v>
      </c>
    </row>
    <row r="440" spans="2:4" x14ac:dyDescent="0.25">
      <c r="B440" t="s">
        <v>1319</v>
      </c>
      <c r="C440" t="s">
        <v>1116</v>
      </c>
      <c r="D440" s="3">
        <f t="shared" si="14"/>
        <v>7</v>
      </c>
    </row>
    <row r="441" spans="2:4" x14ac:dyDescent="0.25">
      <c r="B441" t="s">
        <v>1319</v>
      </c>
      <c r="C441" t="s">
        <v>1118</v>
      </c>
      <c r="D441" s="3">
        <f t="shared" si="14"/>
        <v>7</v>
      </c>
    </row>
    <row r="442" spans="2:4" x14ac:dyDescent="0.25">
      <c r="B442" t="s">
        <v>1319</v>
      </c>
      <c r="C442" t="s">
        <v>715</v>
      </c>
      <c r="D442" s="3">
        <f t="shared" si="14"/>
        <v>7</v>
      </c>
    </row>
    <row r="443" spans="2:4" x14ac:dyDescent="0.25">
      <c r="B443" t="s">
        <v>1319</v>
      </c>
      <c r="C443" t="s">
        <v>769</v>
      </c>
      <c r="D443" s="3">
        <f t="shared" si="14"/>
        <v>7</v>
      </c>
    </row>
    <row r="444" spans="2:4" x14ac:dyDescent="0.25">
      <c r="B444" t="s">
        <v>1319</v>
      </c>
      <c r="C444" t="s">
        <v>796</v>
      </c>
      <c r="D444" s="3">
        <f t="shared" si="14"/>
        <v>7</v>
      </c>
    </row>
    <row r="445" spans="2:4" x14ac:dyDescent="0.25">
      <c r="B445" t="s">
        <v>1319</v>
      </c>
      <c r="C445" t="s">
        <v>654</v>
      </c>
      <c r="D445" s="3">
        <f t="shared" si="14"/>
        <v>7</v>
      </c>
    </row>
    <row r="446" spans="2:4" x14ac:dyDescent="0.25">
      <c r="B446" t="s">
        <v>1319</v>
      </c>
      <c r="C446" t="s">
        <v>384</v>
      </c>
      <c r="D446" s="3">
        <f t="shared" si="14"/>
        <v>7</v>
      </c>
    </row>
    <row r="447" spans="2:4" x14ac:dyDescent="0.25">
      <c r="B447" t="s">
        <v>1319</v>
      </c>
      <c r="C447" t="s">
        <v>405</v>
      </c>
      <c r="D447" s="3">
        <f t="shared" si="14"/>
        <v>7</v>
      </c>
    </row>
    <row r="448" spans="2:4" x14ac:dyDescent="0.25">
      <c r="B448" t="s">
        <v>1319</v>
      </c>
      <c r="C448" t="s">
        <v>469</v>
      </c>
      <c r="D448" s="3">
        <f t="shared" si="14"/>
        <v>7</v>
      </c>
    </row>
    <row r="449" spans="2:4" x14ac:dyDescent="0.25">
      <c r="B449" t="s">
        <v>1319</v>
      </c>
      <c r="C449" t="s">
        <v>1112</v>
      </c>
      <c r="D449" s="3">
        <f t="shared" si="14"/>
        <v>7</v>
      </c>
    </row>
    <row r="450" spans="2:4" x14ac:dyDescent="0.25">
      <c r="B450" t="s">
        <v>1319</v>
      </c>
      <c r="C450" t="s">
        <v>484</v>
      </c>
      <c r="D450" s="3">
        <f t="shared" si="14"/>
        <v>7</v>
      </c>
    </row>
    <row r="451" spans="2:4" x14ac:dyDescent="0.25">
      <c r="B451" t="s">
        <v>328</v>
      </c>
      <c r="C451" t="s">
        <v>229</v>
      </c>
      <c r="D451" s="3">
        <f t="shared" si="14"/>
        <v>7</v>
      </c>
    </row>
    <row r="452" spans="2:4" x14ac:dyDescent="0.25">
      <c r="B452" t="s">
        <v>328</v>
      </c>
      <c r="C452" t="s">
        <v>54</v>
      </c>
      <c r="D452" s="3">
        <f t="shared" si="14"/>
        <v>7</v>
      </c>
    </row>
    <row r="453" spans="2:4" x14ac:dyDescent="0.25">
      <c r="B453" t="s">
        <v>330</v>
      </c>
      <c r="C453" t="s">
        <v>229</v>
      </c>
      <c r="D453" s="3">
        <f t="shared" si="14"/>
        <v>7</v>
      </c>
    </row>
    <row r="454" spans="2:4" x14ac:dyDescent="0.25">
      <c r="B454" t="s">
        <v>330</v>
      </c>
      <c r="C454" t="s">
        <v>711</v>
      </c>
      <c r="D454" s="3">
        <f t="shared" ref="D454:D517" si="15">LEN(C454)</f>
        <v>7</v>
      </c>
    </row>
    <row r="455" spans="2:4" x14ac:dyDescent="0.25">
      <c r="B455" t="s">
        <v>330</v>
      </c>
      <c r="C455" t="s">
        <v>718</v>
      </c>
      <c r="D455" s="3">
        <f t="shared" si="15"/>
        <v>7</v>
      </c>
    </row>
    <row r="456" spans="2:4" x14ac:dyDescent="0.25">
      <c r="B456" t="s">
        <v>329</v>
      </c>
      <c r="C456" t="s">
        <v>229</v>
      </c>
      <c r="D456" s="3">
        <f t="shared" si="15"/>
        <v>7</v>
      </c>
    </row>
    <row r="457" spans="2:4" x14ac:dyDescent="0.25">
      <c r="B457" t="s">
        <v>327</v>
      </c>
      <c r="C457" t="s">
        <v>226</v>
      </c>
      <c r="D457" s="3">
        <f t="shared" si="15"/>
        <v>8</v>
      </c>
    </row>
    <row r="458" spans="2:4" x14ac:dyDescent="0.25">
      <c r="B458" t="s">
        <v>327</v>
      </c>
      <c r="C458" t="s">
        <v>815</v>
      </c>
      <c r="D458" s="3">
        <f t="shared" si="15"/>
        <v>8</v>
      </c>
    </row>
    <row r="459" spans="2:4" x14ac:dyDescent="0.25">
      <c r="B459" t="s">
        <v>327</v>
      </c>
      <c r="C459" t="s">
        <v>411</v>
      </c>
      <c r="D459" s="3">
        <f t="shared" si="15"/>
        <v>8</v>
      </c>
    </row>
    <row r="460" spans="2:4" x14ac:dyDescent="0.25">
      <c r="B460" t="s">
        <v>327</v>
      </c>
      <c r="C460" t="s">
        <v>669</v>
      </c>
      <c r="D460" s="3">
        <f t="shared" si="15"/>
        <v>8</v>
      </c>
    </row>
    <row r="461" spans="2:4" x14ac:dyDescent="0.25">
      <c r="B461" t="s">
        <v>327</v>
      </c>
      <c r="C461" t="s">
        <v>733</v>
      </c>
      <c r="D461" s="3">
        <f t="shared" si="15"/>
        <v>8</v>
      </c>
    </row>
    <row r="462" spans="2:4" x14ac:dyDescent="0.25">
      <c r="B462" t="s">
        <v>327</v>
      </c>
      <c r="C462" t="s">
        <v>421</v>
      </c>
      <c r="D462" s="3">
        <f t="shared" si="15"/>
        <v>8</v>
      </c>
    </row>
    <row r="463" spans="2:4" x14ac:dyDescent="0.25">
      <c r="B463" t="s">
        <v>327</v>
      </c>
      <c r="C463" t="s">
        <v>214</v>
      </c>
      <c r="D463" s="3">
        <f t="shared" si="15"/>
        <v>8</v>
      </c>
    </row>
    <row r="464" spans="2:4" x14ac:dyDescent="0.25">
      <c r="B464" t="s">
        <v>1320</v>
      </c>
      <c r="C464" t="s">
        <v>632</v>
      </c>
      <c r="D464" s="3">
        <f t="shared" si="15"/>
        <v>8</v>
      </c>
    </row>
    <row r="465" spans="2:4" x14ac:dyDescent="0.25">
      <c r="B465" t="s">
        <v>1320</v>
      </c>
      <c r="C465" t="s">
        <v>569</v>
      </c>
      <c r="D465" s="3">
        <f t="shared" si="15"/>
        <v>8</v>
      </c>
    </row>
    <row r="466" spans="2:4" x14ac:dyDescent="0.25">
      <c r="B466" t="s">
        <v>1320</v>
      </c>
      <c r="C466" t="s">
        <v>1161</v>
      </c>
      <c r="D466" s="3">
        <f t="shared" si="15"/>
        <v>8</v>
      </c>
    </row>
    <row r="467" spans="2:4" x14ac:dyDescent="0.25">
      <c r="B467" t="s">
        <v>1320</v>
      </c>
      <c r="C467" t="s">
        <v>804</v>
      </c>
      <c r="D467" s="3">
        <f t="shared" si="15"/>
        <v>8</v>
      </c>
    </row>
    <row r="468" spans="2:4" x14ac:dyDescent="0.25">
      <c r="B468" t="s">
        <v>1320</v>
      </c>
      <c r="C468" t="s">
        <v>562</v>
      </c>
      <c r="D468" s="3">
        <f t="shared" si="15"/>
        <v>8</v>
      </c>
    </row>
    <row r="469" spans="2:4" x14ac:dyDescent="0.25">
      <c r="B469" t="s">
        <v>1320</v>
      </c>
      <c r="C469" t="s">
        <v>565</v>
      </c>
      <c r="D469" s="3">
        <f t="shared" si="15"/>
        <v>8</v>
      </c>
    </row>
    <row r="470" spans="2:4" x14ac:dyDescent="0.25">
      <c r="B470" t="s">
        <v>1320</v>
      </c>
      <c r="C470" t="s">
        <v>815</v>
      </c>
      <c r="D470" s="3">
        <f t="shared" si="15"/>
        <v>8</v>
      </c>
    </row>
    <row r="471" spans="2:4" x14ac:dyDescent="0.25">
      <c r="B471" t="s">
        <v>1320</v>
      </c>
      <c r="C471" t="s">
        <v>1149</v>
      </c>
      <c r="D471" s="3">
        <f t="shared" si="15"/>
        <v>8</v>
      </c>
    </row>
    <row r="472" spans="2:4" x14ac:dyDescent="0.25">
      <c r="B472" t="s">
        <v>1320</v>
      </c>
      <c r="C472" t="s">
        <v>1037</v>
      </c>
      <c r="D472" s="3">
        <f t="shared" si="15"/>
        <v>8</v>
      </c>
    </row>
    <row r="473" spans="2:4" x14ac:dyDescent="0.25">
      <c r="B473" t="s">
        <v>1320</v>
      </c>
      <c r="C473" t="s">
        <v>1039</v>
      </c>
      <c r="D473" s="3">
        <f t="shared" si="15"/>
        <v>8</v>
      </c>
    </row>
    <row r="474" spans="2:4" x14ac:dyDescent="0.25">
      <c r="B474" t="s">
        <v>1320</v>
      </c>
      <c r="C474" t="s">
        <v>972</v>
      </c>
      <c r="D474" s="3">
        <f t="shared" si="15"/>
        <v>8</v>
      </c>
    </row>
    <row r="475" spans="2:4" x14ac:dyDescent="0.25">
      <c r="B475" t="s">
        <v>1320</v>
      </c>
      <c r="C475" t="s">
        <v>974</v>
      </c>
      <c r="D475" s="3">
        <f t="shared" si="15"/>
        <v>8</v>
      </c>
    </row>
    <row r="476" spans="2:4" x14ac:dyDescent="0.25">
      <c r="B476" t="s">
        <v>1320</v>
      </c>
      <c r="C476" t="s">
        <v>1041</v>
      </c>
      <c r="D476" s="3">
        <f t="shared" si="15"/>
        <v>8</v>
      </c>
    </row>
    <row r="477" spans="2:4" x14ac:dyDescent="0.25">
      <c r="B477" t="s">
        <v>1320</v>
      </c>
      <c r="C477" t="s">
        <v>1043</v>
      </c>
      <c r="D477" s="3">
        <f t="shared" si="15"/>
        <v>8</v>
      </c>
    </row>
    <row r="478" spans="2:4" x14ac:dyDescent="0.25">
      <c r="B478" t="s">
        <v>1320</v>
      </c>
      <c r="C478" t="s">
        <v>976</v>
      </c>
      <c r="D478" s="3">
        <f t="shared" si="15"/>
        <v>8</v>
      </c>
    </row>
    <row r="479" spans="2:4" x14ac:dyDescent="0.25">
      <c r="B479" t="s">
        <v>1320</v>
      </c>
      <c r="C479" t="s">
        <v>978</v>
      </c>
      <c r="D479" s="3">
        <f t="shared" si="15"/>
        <v>8</v>
      </c>
    </row>
    <row r="480" spans="2:4" x14ac:dyDescent="0.25">
      <c r="B480" t="s">
        <v>1320</v>
      </c>
      <c r="C480" t="s">
        <v>602</v>
      </c>
      <c r="D480" s="3">
        <f t="shared" si="15"/>
        <v>8</v>
      </c>
    </row>
    <row r="481" spans="2:4" x14ac:dyDescent="0.25">
      <c r="B481" t="s">
        <v>1320</v>
      </c>
      <c r="C481" t="s">
        <v>709</v>
      </c>
      <c r="D481" s="3">
        <f t="shared" si="15"/>
        <v>8</v>
      </c>
    </row>
    <row r="482" spans="2:4" x14ac:dyDescent="0.25">
      <c r="B482" t="s">
        <v>1320</v>
      </c>
      <c r="C482" t="s">
        <v>664</v>
      </c>
      <c r="D482" s="3">
        <f t="shared" si="15"/>
        <v>8</v>
      </c>
    </row>
    <row r="483" spans="2:4" x14ac:dyDescent="0.25">
      <c r="B483" t="s">
        <v>1320</v>
      </c>
      <c r="C483" t="s">
        <v>737</v>
      </c>
      <c r="D483" s="3">
        <f t="shared" si="15"/>
        <v>8</v>
      </c>
    </row>
    <row r="484" spans="2:4" x14ac:dyDescent="0.25">
      <c r="B484" t="s">
        <v>1320</v>
      </c>
      <c r="C484" t="s">
        <v>708</v>
      </c>
      <c r="D484" s="3">
        <f t="shared" si="15"/>
        <v>8</v>
      </c>
    </row>
    <row r="485" spans="2:4" x14ac:dyDescent="0.25">
      <c r="B485" t="s">
        <v>1320</v>
      </c>
      <c r="C485" t="s">
        <v>899</v>
      </c>
      <c r="D485" s="3">
        <f t="shared" si="15"/>
        <v>8</v>
      </c>
    </row>
    <row r="486" spans="2:4" x14ac:dyDescent="0.25">
      <c r="B486" t="s">
        <v>1320</v>
      </c>
      <c r="C486" t="s">
        <v>411</v>
      </c>
      <c r="D486" s="3">
        <f t="shared" si="15"/>
        <v>8</v>
      </c>
    </row>
    <row r="487" spans="2:4" x14ac:dyDescent="0.25">
      <c r="B487" t="s">
        <v>1320</v>
      </c>
      <c r="C487" t="s">
        <v>530</v>
      </c>
      <c r="D487" s="3">
        <f t="shared" si="15"/>
        <v>8</v>
      </c>
    </row>
    <row r="488" spans="2:4" x14ac:dyDescent="0.25">
      <c r="B488" t="s">
        <v>1320</v>
      </c>
      <c r="C488" t="s">
        <v>499</v>
      </c>
      <c r="D488" s="3">
        <f t="shared" si="15"/>
        <v>8</v>
      </c>
    </row>
    <row r="489" spans="2:4" x14ac:dyDescent="0.25">
      <c r="B489" t="s">
        <v>1320</v>
      </c>
      <c r="C489" t="s">
        <v>501</v>
      </c>
      <c r="D489" s="3">
        <f t="shared" si="15"/>
        <v>8</v>
      </c>
    </row>
    <row r="490" spans="2:4" x14ac:dyDescent="0.25">
      <c r="B490" t="s">
        <v>1320</v>
      </c>
      <c r="C490" t="s">
        <v>503</v>
      </c>
      <c r="D490" s="3">
        <f t="shared" si="15"/>
        <v>8</v>
      </c>
    </row>
    <row r="491" spans="2:4" x14ac:dyDescent="0.25">
      <c r="B491" t="s">
        <v>1320</v>
      </c>
      <c r="C491" t="s">
        <v>505</v>
      </c>
      <c r="D491" s="3">
        <f t="shared" si="15"/>
        <v>8</v>
      </c>
    </row>
    <row r="492" spans="2:4" x14ac:dyDescent="0.25">
      <c r="B492" t="s">
        <v>1320</v>
      </c>
      <c r="C492" t="s">
        <v>507</v>
      </c>
      <c r="D492" s="3">
        <f t="shared" si="15"/>
        <v>8</v>
      </c>
    </row>
    <row r="493" spans="2:4" x14ac:dyDescent="0.25">
      <c r="B493" t="s">
        <v>1320</v>
      </c>
      <c r="C493" t="s">
        <v>509</v>
      </c>
      <c r="D493" s="3">
        <f t="shared" si="15"/>
        <v>8</v>
      </c>
    </row>
    <row r="494" spans="2:4" x14ac:dyDescent="0.25">
      <c r="B494" t="s">
        <v>1320</v>
      </c>
      <c r="C494" t="s">
        <v>511</v>
      </c>
      <c r="D494" s="3">
        <f t="shared" si="15"/>
        <v>8</v>
      </c>
    </row>
    <row r="495" spans="2:4" x14ac:dyDescent="0.25">
      <c r="B495" t="s">
        <v>1320</v>
      </c>
      <c r="C495" t="s">
        <v>513</v>
      </c>
      <c r="D495" s="3">
        <f t="shared" si="15"/>
        <v>8</v>
      </c>
    </row>
    <row r="496" spans="2:4" x14ac:dyDescent="0.25">
      <c r="B496" t="s">
        <v>1320</v>
      </c>
      <c r="C496" t="s">
        <v>515</v>
      </c>
      <c r="D496" s="3">
        <f t="shared" si="15"/>
        <v>8</v>
      </c>
    </row>
    <row r="497" spans="2:4" x14ac:dyDescent="0.25">
      <c r="B497" t="s">
        <v>1320</v>
      </c>
      <c r="C497" t="s">
        <v>364</v>
      </c>
      <c r="D497" s="3">
        <f t="shared" si="15"/>
        <v>8</v>
      </c>
    </row>
    <row r="498" spans="2:4" x14ac:dyDescent="0.25">
      <c r="B498" t="s">
        <v>1320</v>
      </c>
      <c r="C498" t="s">
        <v>358</v>
      </c>
      <c r="D498" s="3">
        <f t="shared" si="15"/>
        <v>8</v>
      </c>
    </row>
    <row r="499" spans="2:4" x14ac:dyDescent="0.25">
      <c r="B499" t="s">
        <v>1320</v>
      </c>
      <c r="C499" t="s">
        <v>361</v>
      </c>
      <c r="D499" s="3">
        <f t="shared" si="15"/>
        <v>8</v>
      </c>
    </row>
    <row r="500" spans="2:4" x14ac:dyDescent="0.25">
      <c r="B500" t="s">
        <v>1320</v>
      </c>
      <c r="C500" t="s">
        <v>643</v>
      </c>
      <c r="D500" s="3">
        <f t="shared" si="15"/>
        <v>8</v>
      </c>
    </row>
    <row r="501" spans="2:4" x14ac:dyDescent="0.25">
      <c r="B501" t="s">
        <v>1320</v>
      </c>
      <c r="C501" t="s">
        <v>645</v>
      </c>
      <c r="D501" s="3">
        <f t="shared" si="15"/>
        <v>8</v>
      </c>
    </row>
    <row r="502" spans="2:4" x14ac:dyDescent="0.25">
      <c r="B502" t="s">
        <v>1320</v>
      </c>
      <c r="C502" t="s">
        <v>733</v>
      </c>
      <c r="D502" s="3">
        <f t="shared" si="15"/>
        <v>8</v>
      </c>
    </row>
    <row r="503" spans="2:4" x14ac:dyDescent="0.25">
      <c r="B503" t="s">
        <v>1320</v>
      </c>
      <c r="C503" t="s">
        <v>953</v>
      </c>
      <c r="D503" s="3">
        <f t="shared" si="15"/>
        <v>8</v>
      </c>
    </row>
    <row r="504" spans="2:4" x14ac:dyDescent="0.25">
      <c r="B504" t="s">
        <v>1320</v>
      </c>
      <c r="C504" t="s">
        <v>956</v>
      </c>
      <c r="D504" s="3">
        <f t="shared" si="15"/>
        <v>8</v>
      </c>
    </row>
    <row r="505" spans="2:4" x14ac:dyDescent="0.25">
      <c r="B505" t="s">
        <v>1320</v>
      </c>
      <c r="C505" t="s">
        <v>591</v>
      </c>
      <c r="D505" s="3">
        <f t="shared" si="15"/>
        <v>8</v>
      </c>
    </row>
    <row r="506" spans="2:4" x14ac:dyDescent="0.25">
      <c r="B506" t="s">
        <v>1320</v>
      </c>
      <c r="C506" t="s">
        <v>751</v>
      </c>
      <c r="D506" s="3">
        <f t="shared" si="15"/>
        <v>8</v>
      </c>
    </row>
    <row r="507" spans="2:4" x14ac:dyDescent="0.25">
      <c r="B507" t="s">
        <v>1320</v>
      </c>
      <c r="C507" t="s">
        <v>746</v>
      </c>
      <c r="D507" s="3">
        <f t="shared" si="15"/>
        <v>8</v>
      </c>
    </row>
    <row r="508" spans="2:4" x14ac:dyDescent="0.25">
      <c r="B508" t="s">
        <v>1320</v>
      </c>
      <c r="C508" t="s">
        <v>421</v>
      </c>
      <c r="D508" s="3">
        <f t="shared" si="15"/>
        <v>8</v>
      </c>
    </row>
    <row r="509" spans="2:4" x14ac:dyDescent="0.25">
      <c r="B509" t="s">
        <v>1320</v>
      </c>
      <c r="C509" t="s">
        <v>214</v>
      </c>
      <c r="D509" s="3">
        <f t="shared" si="15"/>
        <v>8</v>
      </c>
    </row>
    <row r="510" spans="2:4" x14ac:dyDescent="0.25">
      <c r="B510" t="s">
        <v>1320</v>
      </c>
      <c r="C510" t="s">
        <v>778</v>
      </c>
      <c r="D510" s="3">
        <f t="shared" si="15"/>
        <v>8</v>
      </c>
    </row>
    <row r="511" spans="2:4" x14ac:dyDescent="0.25">
      <c r="B511" t="s">
        <v>1320</v>
      </c>
      <c r="C511" t="s">
        <v>792</v>
      </c>
      <c r="D511" s="3">
        <f t="shared" si="15"/>
        <v>8</v>
      </c>
    </row>
    <row r="512" spans="2:4" x14ac:dyDescent="0.25">
      <c r="B512" t="s">
        <v>1320</v>
      </c>
      <c r="C512" t="s">
        <v>907</v>
      </c>
      <c r="D512" s="3">
        <f t="shared" si="15"/>
        <v>8</v>
      </c>
    </row>
    <row r="513" spans="2:4" x14ac:dyDescent="0.25">
      <c r="B513" t="s">
        <v>1320</v>
      </c>
      <c r="C513" t="s">
        <v>911</v>
      </c>
      <c r="D513" s="3">
        <f t="shared" si="15"/>
        <v>8</v>
      </c>
    </row>
    <row r="514" spans="2:4" x14ac:dyDescent="0.25">
      <c r="B514" t="s">
        <v>1320</v>
      </c>
      <c r="C514" t="s">
        <v>1151</v>
      </c>
      <c r="D514" s="3">
        <f t="shared" si="15"/>
        <v>8</v>
      </c>
    </row>
    <row r="515" spans="2:4" x14ac:dyDescent="0.25">
      <c r="B515" t="s">
        <v>1320</v>
      </c>
      <c r="C515" t="s">
        <v>1051</v>
      </c>
      <c r="D515" s="3">
        <f t="shared" si="15"/>
        <v>8</v>
      </c>
    </row>
    <row r="516" spans="2:4" x14ac:dyDescent="0.25">
      <c r="B516" t="s">
        <v>1320</v>
      </c>
      <c r="C516" t="s">
        <v>1059</v>
      </c>
      <c r="D516" s="3">
        <f t="shared" si="15"/>
        <v>8</v>
      </c>
    </row>
    <row r="517" spans="2:4" x14ac:dyDescent="0.25">
      <c r="B517" t="s">
        <v>1320</v>
      </c>
      <c r="C517" t="s">
        <v>999</v>
      </c>
      <c r="D517" s="3">
        <f t="shared" si="15"/>
        <v>8</v>
      </c>
    </row>
    <row r="518" spans="2:4" x14ac:dyDescent="0.25">
      <c r="B518" t="s">
        <v>1320</v>
      </c>
      <c r="C518" t="s">
        <v>1007</v>
      </c>
      <c r="D518" s="3">
        <f t="shared" ref="D518:D581" si="16">LEN(C518)</f>
        <v>8</v>
      </c>
    </row>
    <row r="519" spans="2:4" x14ac:dyDescent="0.25">
      <c r="B519" t="s">
        <v>1320</v>
      </c>
      <c r="C519" t="s">
        <v>630</v>
      </c>
      <c r="D519" s="3">
        <f t="shared" si="16"/>
        <v>8</v>
      </c>
    </row>
    <row r="520" spans="2:4" x14ac:dyDescent="0.25">
      <c r="B520" t="s">
        <v>1320</v>
      </c>
      <c r="C520" t="s">
        <v>740</v>
      </c>
      <c r="D520" s="3">
        <f t="shared" si="16"/>
        <v>8</v>
      </c>
    </row>
    <row r="521" spans="2:4" x14ac:dyDescent="0.25">
      <c r="B521" t="s">
        <v>1320</v>
      </c>
      <c r="C521" t="s">
        <v>683</v>
      </c>
      <c r="D521" s="3">
        <f t="shared" si="16"/>
        <v>8</v>
      </c>
    </row>
    <row r="522" spans="2:4" x14ac:dyDescent="0.25">
      <c r="B522" t="s">
        <v>1320</v>
      </c>
      <c r="C522" t="s">
        <v>748</v>
      </c>
      <c r="D522" s="3">
        <f t="shared" si="16"/>
        <v>8</v>
      </c>
    </row>
    <row r="523" spans="2:4" x14ac:dyDescent="0.25">
      <c r="B523" t="s">
        <v>1320</v>
      </c>
      <c r="C523" t="s">
        <v>741</v>
      </c>
      <c r="D523" s="3">
        <f t="shared" si="16"/>
        <v>8</v>
      </c>
    </row>
    <row r="524" spans="2:4" x14ac:dyDescent="0.25">
      <c r="B524" t="s">
        <v>1319</v>
      </c>
      <c r="C524" t="s">
        <v>569</v>
      </c>
      <c r="D524" s="3">
        <f t="shared" si="16"/>
        <v>8</v>
      </c>
    </row>
    <row r="525" spans="2:4" x14ac:dyDescent="0.25">
      <c r="B525" t="s">
        <v>1319</v>
      </c>
      <c r="C525" t="s">
        <v>602</v>
      </c>
      <c r="D525" s="3">
        <f t="shared" si="16"/>
        <v>8</v>
      </c>
    </row>
    <row r="526" spans="2:4" x14ac:dyDescent="0.25">
      <c r="B526" t="s">
        <v>1319</v>
      </c>
      <c r="C526" t="s">
        <v>411</v>
      </c>
      <c r="D526" s="3">
        <f t="shared" si="16"/>
        <v>8</v>
      </c>
    </row>
    <row r="527" spans="2:4" x14ac:dyDescent="0.25">
      <c r="B527" t="s">
        <v>1319</v>
      </c>
      <c r="C527" t="s">
        <v>401</v>
      </c>
      <c r="D527" s="3">
        <f t="shared" si="16"/>
        <v>8</v>
      </c>
    </row>
    <row r="528" spans="2:4" x14ac:dyDescent="0.25">
      <c r="B528" t="s">
        <v>1319</v>
      </c>
      <c r="C528" t="s">
        <v>733</v>
      </c>
      <c r="D528" s="3">
        <f t="shared" si="16"/>
        <v>8</v>
      </c>
    </row>
    <row r="529" spans="2:4" x14ac:dyDescent="0.25">
      <c r="B529" t="s">
        <v>1319</v>
      </c>
      <c r="C529" t="s">
        <v>751</v>
      </c>
      <c r="D529" s="3">
        <f t="shared" si="16"/>
        <v>8</v>
      </c>
    </row>
    <row r="530" spans="2:4" x14ac:dyDescent="0.25">
      <c r="B530" t="s">
        <v>1319</v>
      </c>
      <c r="C530" t="s">
        <v>746</v>
      </c>
      <c r="D530" s="3">
        <f t="shared" si="16"/>
        <v>8</v>
      </c>
    </row>
    <row r="531" spans="2:4" x14ac:dyDescent="0.25">
      <c r="B531" t="s">
        <v>1319</v>
      </c>
      <c r="C531" t="s">
        <v>421</v>
      </c>
      <c r="D531" s="3">
        <f t="shared" si="16"/>
        <v>8</v>
      </c>
    </row>
    <row r="532" spans="2:4" x14ac:dyDescent="0.25">
      <c r="B532" t="s">
        <v>1319</v>
      </c>
      <c r="C532" t="s">
        <v>214</v>
      </c>
      <c r="D532" s="3">
        <f t="shared" si="16"/>
        <v>8</v>
      </c>
    </row>
    <row r="533" spans="2:4" x14ac:dyDescent="0.25">
      <c r="B533" t="s">
        <v>1319</v>
      </c>
      <c r="C533" t="s">
        <v>778</v>
      </c>
      <c r="D533" s="3">
        <f t="shared" si="16"/>
        <v>8</v>
      </c>
    </row>
    <row r="534" spans="2:4" x14ac:dyDescent="0.25">
      <c r="B534" t="s">
        <v>1319</v>
      </c>
      <c r="C534" t="s">
        <v>1084</v>
      </c>
      <c r="D534" s="3">
        <f t="shared" si="16"/>
        <v>8</v>
      </c>
    </row>
    <row r="535" spans="2:4" x14ac:dyDescent="0.25">
      <c r="B535" t="s">
        <v>1319</v>
      </c>
      <c r="C535" t="s">
        <v>630</v>
      </c>
      <c r="D535" s="3">
        <f t="shared" si="16"/>
        <v>8</v>
      </c>
    </row>
    <row r="536" spans="2:4" x14ac:dyDescent="0.25">
      <c r="B536" t="s">
        <v>328</v>
      </c>
      <c r="C536" t="s">
        <v>226</v>
      </c>
      <c r="D536" s="3">
        <f t="shared" si="16"/>
        <v>8</v>
      </c>
    </row>
    <row r="537" spans="2:4" x14ac:dyDescent="0.25">
      <c r="B537" t="s">
        <v>330</v>
      </c>
      <c r="C537" t="s">
        <v>559</v>
      </c>
      <c r="D537" s="3">
        <f t="shared" si="16"/>
        <v>8</v>
      </c>
    </row>
    <row r="538" spans="2:4" x14ac:dyDescent="0.25">
      <c r="B538" t="s">
        <v>330</v>
      </c>
      <c r="C538" t="s">
        <v>994</v>
      </c>
      <c r="D538" s="3">
        <f t="shared" si="16"/>
        <v>8</v>
      </c>
    </row>
    <row r="539" spans="2:4" x14ac:dyDescent="0.25">
      <c r="B539" t="s">
        <v>330</v>
      </c>
      <c r="C539" t="s">
        <v>561</v>
      </c>
      <c r="D539" s="3">
        <f t="shared" si="16"/>
        <v>8</v>
      </c>
    </row>
    <row r="540" spans="2:4" x14ac:dyDescent="0.25">
      <c r="B540" t="s">
        <v>327</v>
      </c>
      <c r="C540" t="s">
        <v>597</v>
      </c>
      <c r="D540" s="3">
        <f t="shared" si="16"/>
        <v>9</v>
      </c>
    </row>
    <row r="541" spans="2:4" x14ac:dyDescent="0.25">
      <c r="B541" t="s">
        <v>327</v>
      </c>
      <c r="C541" t="s">
        <v>118</v>
      </c>
      <c r="D541" s="3">
        <f t="shared" si="16"/>
        <v>9</v>
      </c>
    </row>
    <row r="542" spans="2:4" x14ac:dyDescent="0.25">
      <c r="B542" t="s">
        <v>327</v>
      </c>
      <c r="C542" t="s">
        <v>1254</v>
      </c>
      <c r="D542" s="3">
        <f t="shared" si="16"/>
        <v>9</v>
      </c>
    </row>
    <row r="543" spans="2:4" x14ac:dyDescent="0.25">
      <c r="B543" t="s">
        <v>327</v>
      </c>
      <c r="C543" t="s">
        <v>720</v>
      </c>
      <c r="D543" s="3">
        <f t="shared" si="16"/>
        <v>9</v>
      </c>
    </row>
    <row r="544" spans="2:4" x14ac:dyDescent="0.25">
      <c r="B544" t="s">
        <v>327</v>
      </c>
      <c r="C544" t="s">
        <v>427</v>
      </c>
      <c r="D544" s="3">
        <f t="shared" si="16"/>
        <v>9</v>
      </c>
    </row>
    <row r="545" spans="2:4" x14ac:dyDescent="0.25">
      <c r="B545" t="s">
        <v>327</v>
      </c>
      <c r="C545" t="s">
        <v>611</v>
      </c>
      <c r="D545" s="3">
        <f t="shared" si="16"/>
        <v>9</v>
      </c>
    </row>
    <row r="546" spans="2:4" x14ac:dyDescent="0.25">
      <c r="B546" t="s">
        <v>327</v>
      </c>
      <c r="C546" t="s">
        <v>462</v>
      </c>
      <c r="D546" s="3">
        <f t="shared" si="16"/>
        <v>9</v>
      </c>
    </row>
    <row r="547" spans="2:4" x14ac:dyDescent="0.25">
      <c r="B547" t="s">
        <v>327</v>
      </c>
      <c r="C547" t="s">
        <v>383</v>
      </c>
      <c r="D547" s="3">
        <f t="shared" si="16"/>
        <v>9</v>
      </c>
    </row>
    <row r="548" spans="2:4" x14ac:dyDescent="0.25">
      <c r="B548" t="s">
        <v>327</v>
      </c>
      <c r="C548" t="s">
        <v>671</v>
      </c>
      <c r="D548" s="3">
        <f t="shared" si="16"/>
        <v>9</v>
      </c>
    </row>
    <row r="549" spans="2:4" x14ac:dyDescent="0.25">
      <c r="B549" t="s">
        <v>1320</v>
      </c>
      <c r="C549" t="s">
        <v>904</v>
      </c>
      <c r="D549" s="3">
        <f t="shared" si="16"/>
        <v>9</v>
      </c>
    </row>
    <row r="550" spans="2:4" x14ac:dyDescent="0.25">
      <c r="B550" t="s">
        <v>1320</v>
      </c>
      <c r="C550" t="s">
        <v>596</v>
      </c>
      <c r="D550" s="3">
        <f t="shared" si="16"/>
        <v>9</v>
      </c>
    </row>
    <row r="551" spans="2:4" x14ac:dyDescent="0.25">
      <c r="B551" t="s">
        <v>1320</v>
      </c>
      <c r="C551" t="s">
        <v>869</v>
      </c>
      <c r="D551" s="3">
        <f t="shared" si="16"/>
        <v>9</v>
      </c>
    </row>
    <row r="552" spans="2:4" x14ac:dyDescent="0.25">
      <c r="B552" t="s">
        <v>1320</v>
      </c>
      <c r="C552" t="s">
        <v>870</v>
      </c>
      <c r="D552" s="3">
        <f t="shared" si="16"/>
        <v>9</v>
      </c>
    </row>
    <row r="553" spans="2:4" x14ac:dyDescent="0.25">
      <c r="B553" t="s">
        <v>1320</v>
      </c>
      <c r="C553" t="s">
        <v>722</v>
      </c>
      <c r="D553" s="3">
        <f t="shared" si="16"/>
        <v>9</v>
      </c>
    </row>
    <row r="554" spans="2:4" x14ac:dyDescent="0.25">
      <c r="B554" t="s">
        <v>1320</v>
      </c>
      <c r="C554" t="s">
        <v>724</v>
      </c>
      <c r="D554" s="3">
        <f t="shared" si="16"/>
        <v>9</v>
      </c>
    </row>
    <row r="555" spans="2:4" x14ac:dyDescent="0.25">
      <c r="B555" t="s">
        <v>1320</v>
      </c>
      <c r="C555" t="s">
        <v>558</v>
      </c>
      <c r="D555" s="3">
        <f t="shared" si="16"/>
        <v>9</v>
      </c>
    </row>
    <row r="556" spans="2:4" x14ac:dyDescent="0.25">
      <c r="B556" t="s">
        <v>1320</v>
      </c>
      <c r="C556" t="s">
        <v>906</v>
      </c>
      <c r="D556" s="3">
        <f t="shared" si="16"/>
        <v>9</v>
      </c>
    </row>
    <row r="557" spans="2:4" x14ac:dyDescent="0.25">
      <c r="B557" t="s">
        <v>1320</v>
      </c>
      <c r="C557" t="s">
        <v>1300</v>
      </c>
      <c r="D557" s="3">
        <f t="shared" si="16"/>
        <v>9</v>
      </c>
    </row>
    <row r="558" spans="2:4" x14ac:dyDescent="0.25">
      <c r="B558" t="s">
        <v>1320</v>
      </c>
      <c r="C558" t="s">
        <v>1302</v>
      </c>
      <c r="D558" s="3">
        <f t="shared" si="16"/>
        <v>9</v>
      </c>
    </row>
    <row r="559" spans="2:4" x14ac:dyDescent="0.25">
      <c r="B559" t="s">
        <v>1320</v>
      </c>
      <c r="C559" t="s">
        <v>1304</v>
      </c>
      <c r="D559" s="3">
        <f t="shared" si="16"/>
        <v>9</v>
      </c>
    </row>
    <row r="560" spans="2:4" x14ac:dyDescent="0.25">
      <c r="B560" t="s">
        <v>1320</v>
      </c>
      <c r="C560" t="s">
        <v>1306</v>
      </c>
      <c r="D560" s="3">
        <f t="shared" si="16"/>
        <v>9</v>
      </c>
    </row>
    <row r="561" spans="2:4" x14ac:dyDescent="0.25">
      <c r="B561" t="s">
        <v>1320</v>
      </c>
      <c r="C561" t="s">
        <v>747</v>
      </c>
      <c r="D561" s="3">
        <f t="shared" si="16"/>
        <v>9</v>
      </c>
    </row>
    <row r="562" spans="2:4" x14ac:dyDescent="0.25">
      <c r="B562" t="s">
        <v>1320</v>
      </c>
      <c r="C562" t="s">
        <v>736</v>
      </c>
      <c r="D562" s="3">
        <f t="shared" si="16"/>
        <v>9</v>
      </c>
    </row>
    <row r="563" spans="2:4" x14ac:dyDescent="0.25">
      <c r="B563" t="s">
        <v>1320</v>
      </c>
      <c r="C563" t="s">
        <v>118</v>
      </c>
      <c r="D563" s="3">
        <f t="shared" si="16"/>
        <v>9</v>
      </c>
    </row>
    <row r="564" spans="2:4" x14ac:dyDescent="0.25">
      <c r="B564" t="s">
        <v>1320</v>
      </c>
      <c r="C564" t="s">
        <v>1096</v>
      </c>
      <c r="D564" s="3">
        <f t="shared" si="16"/>
        <v>9</v>
      </c>
    </row>
    <row r="565" spans="2:4" x14ac:dyDescent="0.25">
      <c r="B565" t="s">
        <v>1320</v>
      </c>
      <c r="C565" t="s">
        <v>1311</v>
      </c>
      <c r="D565" s="3">
        <f t="shared" si="16"/>
        <v>9</v>
      </c>
    </row>
    <row r="566" spans="2:4" x14ac:dyDescent="0.25">
      <c r="B566" t="s">
        <v>1320</v>
      </c>
      <c r="C566" t="s">
        <v>885</v>
      </c>
      <c r="D566" s="3">
        <f t="shared" si="16"/>
        <v>9</v>
      </c>
    </row>
    <row r="567" spans="2:4" x14ac:dyDescent="0.25">
      <c r="B567" t="s">
        <v>1320</v>
      </c>
      <c r="C567" t="s">
        <v>795</v>
      </c>
      <c r="D567" s="3">
        <f t="shared" si="16"/>
        <v>9</v>
      </c>
    </row>
    <row r="568" spans="2:4" x14ac:dyDescent="0.25">
      <c r="B568" t="s">
        <v>1320</v>
      </c>
      <c r="C568" t="s">
        <v>719</v>
      </c>
      <c r="D568" s="3">
        <f t="shared" si="16"/>
        <v>9</v>
      </c>
    </row>
    <row r="569" spans="2:4" x14ac:dyDescent="0.25">
      <c r="B569" t="s">
        <v>1320</v>
      </c>
      <c r="C569" t="s">
        <v>706</v>
      </c>
      <c r="D569" s="3">
        <f t="shared" si="16"/>
        <v>9</v>
      </c>
    </row>
    <row r="570" spans="2:4" x14ac:dyDescent="0.25">
      <c r="B570" t="s">
        <v>1320</v>
      </c>
      <c r="C570" t="s">
        <v>935</v>
      </c>
      <c r="D570" s="3">
        <f t="shared" si="16"/>
        <v>9</v>
      </c>
    </row>
    <row r="571" spans="2:4" x14ac:dyDescent="0.25">
      <c r="B571" t="s">
        <v>1320</v>
      </c>
      <c r="C571" t="s">
        <v>938</v>
      </c>
      <c r="D571" s="3">
        <f t="shared" si="16"/>
        <v>9</v>
      </c>
    </row>
    <row r="572" spans="2:4" x14ac:dyDescent="0.25">
      <c r="B572" t="s">
        <v>1320</v>
      </c>
      <c r="C572" t="s">
        <v>947</v>
      </c>
      <c r="D572" s="3">
        <f t="shared" si="16"/>
        <v>9</v>
      </c>
    </row>
    <row r="573" spans="2:4" x14ac:dyDescent="0.25">
      <c r="B573" t="s">
        <v>1320</v>
      </c>
      <c r="C573" t="s">
        <v>950</v>
      </c>
      <c r="D573" s="3">
        <f t="shared" si="16"/>
        <v>9</v>
      </c>
    </row>
    <row r="574" spans="2:4" x14ac:dyDescent="0.25">
      <c r="B574" t="s">
        <v>1320</v>
      </c>
      <c r="C574" t="s">
        <v>959</v>
      </c>
      <c r="D574" s="3">
        <f t="shared" si="16"/>
        <v>9</v>
      </c>
    </row>
    <row r="575" spans="2:4" x14ac:dyDescent="0.25">
      <c r="B575" t="s">
        <v>1320</v>
      </c>
      <c r="C575" t="s">
        <v>962</v>
      </c>
      <c r="D575" s="3">
        <f t="shared" si="16"/>
        <v>9</v>
      </c>
    </row>
    <row r="576" spans="2:4" x14ac:dyDescent="0.25">
      <c r="B576" t="s">
        <v>1320</v>
      </c>
      <c r="C576" t="s">
        <v>588</v>
      </c>
      <c r="D576" s="3">
        <f t="shared" si="16"/>
        <v>9</v>
      </c>
    </row>
    <row r="577" spans="2:4" x14ac:dyDescent="0.25">
      <c r="B577" t="s">
        <v>1320</v>
      </c>
      <c r="C577" t="s">
        <v>673</v>
      </c>
      <c r="D577" s="3">
        <f t="shared" si="16"/>
        <v>9</v>
      </c>
    </row>
    <row r="578" spans="2:4" x14ac:dyDescent="0.25">
      <c r="B578" t="s">
        <v>1320</v>
      </c>
      <c r="C578" t="s">
        <v>867</v>
      </c>
      <c r="D578" s="3">
        <f t="shared" si="16"/>
        <v>9</v>
      </c>
    </row>
    <row r="579" spans="2:4" x14ac:dyDescent="0.25">
      <c r="B579" t="s">
        <v>1320</v>
      </c>
      <c r="C579" t="s">
        <v>681</v>
      </c>
      <c r="D579" s="3">
        <f t="shared" si="16"/>
        <v>9</v>
      </c>
    </row>
    <row r="580" spans="2:4" x14ac:dyDescent="0.25">
      <c r="B580" t="s">
        <v>1320</v>
      </c>
      <c r="C580" t="s">
        <v>991</v>
      </c>
      <c r="D580" s="3">
        <f t="shared" si="16"/>
        <v>9</v>
      </c>
    </row>
    <row r="581" spans="2:4" x14ac:dyDescent="0.25">
      <c r="B581" t="s">
        <v>1320</v>
      </c>
      <c r="C581" t="s">
        <v>919</v>
      </c>
      <c r="D581" s="3">
        <f t="shared" si="16"/>
        <v>9</v>
      </c>
    </row>
    <row r="582" spans="2:4" x14ac:dyDescent="0.25">
      <c r="B582" t="s">
        <v>1320</v>
      </c>
      <c r="C582" t="s">
        <v>921</v>
      </c>
      <c r="D582" s="3">
        <f t="shared" ref="D582:D645" si="17">LEN(C582)</f>
        <v>9</v>
      </c>
    </row>
    <row r="583" spans="2:4" x14ac:dyDescent="0.25">
      <c r="B583" t="s">
        <v>1320</v>
      </c>
      <c r="C583" t="s">
        <v>693</v>
      </c>
      <c r="D583" s="3">
        <f t="shared" si="17"/>
        <v>9</v>
      </c>
    </row>
    <row r="584" spans="2:4" x14ac:dyDescent="0.25">
      <c r="B584" t="s">
        <v>1320</v>
      </c>
      <c r="C584" t="s">
        <v>695</v>
      </c>
      <c r="D584" s="3">
        <f t="shared" si="17"/>
        <v>9</v>
      </c>
    </row>
    <row r="585" spans="2:4" x14ac:dyDescent="0.25">
      <c r="B585" t="s">
        <v>1320</v>
      </c>
      <c r="C585" t="s">
        <v>858</v>
      </c>
      <c r="D585" s="3">
        <f t="shared" si="17"/>
        <v>9</v>
      </c>
    </row>
    <row r="586" spans="2:4" x14ac:dyDescent="0.25">
      <c r="B586" t="s">
        <v>1320</v>
      </c>
      <c r="C586" t="s">
        <v>682</v>
      </c>
      <c r="D586" s="3">
        <f t="shared" si="17"/>
        <v>9</v>
      </c>
    </row>
    <row r="587" spans="2:4" x14ac:dyDescent="0.25">
      <c r="B587" t="s">
        <v>1320</v>
      </c>
      <c r="C587" t="s">
        <v>560</v>
      </c>
      <c r="D587" s="3">
        <f t="shared" si="17"/>
        <v>9</v>
      </c>
    </row>
    <row r="588" spans="2:4" x14ac:dyDescent="0.25">
      <c r="B588" t="s">
        <v>1320</v>
      </c>
      <c r="C588" t="s">
        <v>1275</v>
      </c>
      <c r="D588" s="3">
        <f t="shared" si="17"/>
        <v>9</v>
      </c>
    </row>
    <row r="589" spans="2:4" x14ac:dyDescent="0.25">
      <c r="B589" t="s">
        <v>1320</v>
      </c>
      <c r="C589" t="s">
        <v>1277</v>
      </c>
      <c r="D589" s="3">
        <f t="shared" si="17"/>
        <v>9</v>
      </c>
    </row>
    <row r="590" spans="2:4" x14ac:dyDescent="0.25">
      <c r="B590" t="s">
        <v>1320</v>
      </c>
      <c r="C590" t="s">
        <v>1281</v>
      </c>
      <c r="D590" s="3">
        <f t="shared" si="17"/>
        <v>9</v>
      </c>
    </row>
    <row r="591" spans="2:4" x14ac:dyDescent="0.25">
      <c r="B591" t="s">
        <v>1320</v>
      </c>
      <c r="C591" t="s">
        <v>1288</v>
      </c>
      <c r="D591" s="3">
        <f t="shared" si="17"/>
        <v>9</v>
      </c>
    </row>
    <row r="592" spans="2:4" x14ac:dyDescent="0.25">
      <c r="B592" t="s">
        <v>1320</v>
      </c>
      <c r="C592" t="s">
        <v>897</v>
      </c>
      <c r="D592" s="3">
        <f t="shared" si="17"/>
        <v>9</v>
      </c>
    </row>
    <row r="593" spans="2:4" x14ac:dyDescent="0.25">
      <c r="B593" t="s">
        <v>1320</v>
      </c>
      <c r="C593" t="s">
        <v>742</v>
      </c>
      <c r="D593" s="3">
        <f t="shared" si="17"/>
        <v>9</v>
      </c>
    </row>
    <row r="594" spans="2:4" x14ac:dyDescent="0.25">
      <c r="B594" t="s">
        <v>1320</v>
      </c>
      <c r="C594" t="s">
        <v>749</v>
      </c>
      <c r="D594" s="3">
        <f t="shared" si="17"/>
        <v>9</v>
      </c>
    </row>
    <row r="595" spans="2:4" x14ac:dyDescent="0.25">
      <c r="B595" t="s">
        <v>1320</v>
      </c>
      <c r="C595" t="s">
        <v>577</v>
      </c>
      <c r="D595" s="3">
        <f t="shared" si="17"/>
        <v>9</v>
      </c>
    </row>
    <row r="596" spans="2:4" x14ac:dyDescent="0.25">
      <c r="B596" t="s">
        <v>1319</v>
      </c>
      <c r="C596" t="s">
        <v>904</v>
      </c>
      <c r="D596" s="3">
        <f t="shared" si="17"/>
        <v>9</v>
      </c>
    </row>
    <row r="597" spans="2:4" x14ac:dyDescent="0.25">
      <c r="B597" t="s">
        <v>1319</v>
      </c>
      <c r="C597" t="s">
        <v>801</v>
      </c>
      <c r="D597" s="3">
        <f t="shared" si="17"/>
        <v>9</v>
      </c>
    </row>
    <row r="598" spans="2:4" x14ac:dyDescent="0.25">
      <c r="B598" t="s">
        <v>1319</v>
      </c>
      <c r="C598" t="s">
        <v>596</v>
      </c>
      <c r="D598" s="3">
        <f t="shared" si="17"/>
        <v>9</v>
      </c>
    </row>
    <row r="599" spans="2:4" x14ac:dyDescent="0.25">
      <c r="B599" t="s">
        <v>1319</v>
      </c>
      <c r="C599" t="s">
        <v>1089</v>
      </c>
      <c r="D599" s="3">
        <f t="shared" si="17"/>
        <v>9</v>
      </c>
    </row>
    <row r="600" spans="2:4" x14ac:dyDescent="0.25">
      <c r="B600" t="s">
        <v>1319</v>
      </c>
      <c r="C600" t="s">
        <v>118</v>
      </c>
      <c r="D600" s="3">
        <f t="shared" si="17"/>
        <v>9</v>
      </c>
    </row>
    <row r="601" spans="2:4" x14ac:dyDescent="0.25">
      <c r="B601" t="s">
        <v>1319</v>
      </c>
      <c r="C601" t="s">
        <v>1096</v>
      </c>
      <c r="D601" s="3">
        <f t="shared" si="17"/>
        <v>9</v>
      </c>
    </row>
    <row r="602" spans="2:4" x14ac:dyDescent="0.25">
      <c r="B602" t="s">
        <v>1319</v>
      </c>
      <c r="C602" t="s">
        <v>982</v>
      </c>
      <c r="D602" s="3">
        <f t="shared" si="17"/>
        <v>9</v>
      </c>
    </row>
    <row r="603" spans="2:4" x14ac:dyDescent="0.25">
      <c r="B603" t="s">
        <v>1319</v>
      </c>
      <c r="C603" t="s">
        <v>795</v>
      </c>
      <c r="D603" s="3">
        <f t="shared" si="17"/>
        <v>9</v>
      </c>
    </row>
    <row r="604" spans="2:4" x14ac:dyDescent="0.25">
      <c r="B604" t="s">
        <v>1319</v>
      </c>
      <c r="C604" t="s">
        <v>611</v>
      </c>
      <c r="D604" s="3">
        <f t="shared" si="17"/>
        <v>9</v>
      </c>
    </row>
    <row r="605" spans="2:4" x14ac:dyDescent="0.25">
      <c r="B605" t="s">
        <v>1319</v>
      </c>
      <c r="C605" t="s">
        <v>461</v>
      </c>
      <c r="D605" s="3">
        <f t="shared" si="17"/>
        <v>9</v>
      </c>
    </row>
    <row r="606" spans="2:4" x14ac:dyDescent="0.25">
      <c r="B606" t="s">
        <v>1319</v>
      </c>
      <c r="C606" t="s">
        <v>823</v>
      </c>
      <c r="D606" s="3">
        <f t="shared" si="17"/>
        <v>9</v>
      </c>
    </row>
    <row r="607" spans="2:4" x14ac:dyDescent="0.25">
      <c r="B607" t="s">
        <v>1319</v>
      </c>
      <c r="C607" t="s">
        <v>1202</v>
      </c>
      <c r="D607" s="3">
        <f t="shared" si="17"/>
        <v>9</v>
      </c>
    </row>
    <row r="608" spans="2:4" x14ac:dyDescent="0.25">
      <c r="B608" t="s">
        <v>1319</v>
      </c>
      <c r="C608" t="s">
        <v>1211</v>
      </c>
      <c r="D608" s="3">
        <f t="shared" si="17"/>
        <v>9</v>
      </c>
    </row>
    <row r="609" spans="2:4" x14ac:dyDescent="0.25">
      <c r="B609" t="s">
        <v>1319</v>
      </c>
      <c r="C609" t="s">
        <v>673</v>
      </c>
      <c r="D609" s="3">
        <f t="shared" si="17"/>
        <v>9</v>
      </c>
    </row>
    <row r="610" spans="2:4" x14ac:dyDescent="0.25">
      <c r="B610" t="s">
        <v>1319</v>
      </c>
      <c r="C610" t="s">
        <v>681</v>
      </c>
      <c r="D610" s="3">
        <f t="shared" si="17"/>
        <v>9</v>
      </c>
    </row>
    <row r="611" spans="2:4" x14ac:dyDescent="0.25">
      <c r="B611" t="s">
        <v>1319</v>
      </c>
      <c r="C611" t="s">
        <v>858</v>
      </c>
      <c r="D611" s="3">
        <f t="shared" si="17"/>
        <v>9</v>
      </c>
    </row>
    <row r="612" spans="2:4" x14ac:dyDescent="0.25">
      <c r="B612" t="s">
        <v>1319</v>
      </c>
      <c r="C612" t="s">
        <v>571</v>
      </c>
      <c r="D612" s="3">
        <f t="shared" si="17"/>
        <v>9</v>
      </c>
    </row>
    <row r="613" spans="2:4" x14ac:dyDescent="0.25">
      <c r="B613" t="s">
        <v>1319</v>
      </c>
      <c r="C613" t="s">
        <v>1095</v>
      </c>
      <c r="D613" s="3">
        <f t="shared" si="17"/>
        <v>9</v>
      </c>
    </row>
    <row r="614" spans="2:4" x14ac:dyDescent="0.25">
      <c r="B614" t="s">
        <v>1319</v>
      </c>
      <c r="C614" t="s">
        <v>577</v>
      </c>
      <c r="D614" s="3">
        <f t="shared" si="17"/>
        <v>9</v>
      </c>
    </row>
    <row r="615" spans="2:4" x14ac:dyDescent="0.25">
      <c r="B615" t="s">
        <v>330</v>
      </c>
      <c r="C615" t="s">
        <v>1238</v>
      </c>
      <c r="D615" s="3">
        <f t="shared" si="17"/>
        <v>9</v>
      </c>
    </row>
    <row r="616" spans="2:4" x14ac:dyDescent="0.25">
      <c r="B616" t="s">
        <v>330</v>
      </c>
      <c r="C616" t="s">
        <v>435</v>
      </c>
      <c r="D616" s="3">
        <f t="shared" si="17"/>
        <v>9</v>
      </c>
    </row>
    <row r="617" spans="2:4" x14ac:dyDescent="0.25">
      <c r="B617" t="s">
        <v>329</v>
      </c>
      <c r="C617" t="s">
        <v>494</v>
      </c>
      <c r="D617" s="3">
        <f t="shared" si="17"/>
        <v>9</v>
      </c>
    </row>
    <row r="618" spans="2:4" x14ac:dyDescent="0.25">
      <c r="B618" t="s">
        <v>327</v>
      </c>
      <c r="C618" t="s">
        <v>390</v>
      </c>
      <c r="D618" s="3">
        <f t="shared" si="17"/>
        <v>10</v>
      </c>
    </row>
    <row r="619" spans="2:4" x14ac:dyDescent="0.25">
      <c r="B619" t="s">
        <v>327</v>
      </c>
      <c r="C619" t="s">
        <v>1093</v>
      </c>
      <c r="D619" s="3">
        <f t="shared" si="17"/>
        <v>10</v>
      </c>
    </row>
    <row r="620" spans="2:4" x14ac:dyDescent="0.25">
      <c r="B620" t="s">
        <v>327</v>
      </c>
      <c r="C620" t="s">
        <v>1117</v>
      </c>
      <c r="D620" s="3">
        <f t="shared" si="17"/>
        <v>10</v>
      </c>
    </row>
    <row r="621" spans="2:4" x14ac:dyDescent="0.25">
      <c r="B621" t="s">
        <v>327</v>
      </c>
      <c r="C621" t="s">
        <v>397</v>
      </c>
      <c r="D621" s="3">
        <f t="shared" si="17"/>
        <v>10</v>
      </c>
    </row>
    <row r="622" spans="2:4" x14ac:dyDescent="0.25">
      <c r="B622" t="s">
        <v>327</v>
      </c>
      <c r="C622" t="s">
        <v>1256</v>
      </c>
      <c r="D622" s="3">
        <f t="shared" si="17"/>
        <v>10</v>
      </c>
    </row>
    <row r="623" spans="2:4" x14ac:dyDescent="0.25">
      <c r="B623" t="s">
        <v>327</v>
      </c>
      <c r="C623" t="s">
        <v>613</v>
      </c>
      <c r="D623" s="3">
        <f t="shared" si="17"/>
        <v>10</v>
      </c>
    </row>
    <row r="624" spans="2:4" x14ac:dyDescent="0.25">
      <c r="B624" t="s">
        <v>327</v>
      </c>
      <c r="C624" t="s">
        <v>465</v>
      </c>
      <c r="D624" s="3">
        <f t="shared" si="17"/>
        <v>10</v>
      </c>
    </row>
    <row r="625" spans="2:4" x14ac:dyDescent="0.25">
      <c r="B625" t="s">
        <v>327</v>
      </c>
      <c r="C625" t="s">
        <v>380</v>
      </c>
      <c r="D625" s="3">
        <f t="shared" si="17"/>
        <v>10</v>
      </c>
    </row>
    <row r="626" spans="2:4" x14ac:dyDescent="0.25">
      <c r="B626" t="s">
        <v>1320</v>
      </c>
      <c r="C626" t="s">
        <v>965</v>
      </c>
      <c r="D626" s="3">
        <f t="shared" si="17"/>
        <v>10</v>
      </c>
    </row>
    <row r="627" spans="2:4" x14ac:dyDescent="0.25">
      <c r="B627" t="s">
        <v>1320</v>
      </c>
      <c r="C627" t="s">
        <v>1236</v>
      </c>
      <c r="D627" s="3">
        <f t="shared" si="17"/>
        <v>10</v>
      </c>
    </row>
    <row r="628" spans="2:4" x14ac:dyDescent="0.25">
      <c r="B628" t="s">
        <v>1320</v>
      </c>
      <c r="C628" t="s">
        <v>1192</v>
      </c>
      <c r="D628" s="3">
        <f t="shared" si="17"/>
        <v>10</v>
      </c>
    </row>
    <row r="629" spans="2:4" x14ac:dyDescent="0.25">
      <c r="B629" t="s">
        <v>1320</v>
      </c>
      <c r="C629" t="s">
        <v>1229</v>
      </c>
      <c r="D629" s="3">
        <f t="shared" si="17"/>
        <v>10</v>
      </c>
    </row>
    <row r="630" spans="2:4" x14ac:dyDescent="0.25">
      <c r="B630" t="s">
        <v>1320</v>
      </c>
      <c r="C630" t="s">
        <v>661</v>
      </c>
      <c r="D630" s="3">
        <f t="shared" si="17"/>
        <v>10</v>
      </c>
    </row>
    <row r="631" spans="2:4" x14ac:dyDescent="0.25">
      <c r="B631" t="s">
        <v>1320</v>
      </c>
      <c r="C631" t="s">
        <v>663</v>
      </c>
      <c r="D631" s="3">
        <f t="shared" si="17"/>
        <v>10</v>
      </c>
    </row>
    <row r="632" spans="2:4" x14ac:dyDescent="0.25">
      <c r="B632" t="s">
        <v>1320</v>
      </c>
      <c r="C632" t="s">
        <v>535</v>
      </c>
      <c r="D632" s="3">
        <f t="shared" si="17"/>
        <v>10</v>
      </c>
    </row>
    <row r="633" spans="2:4" x14ac:dyDescent="0.25">
      <c r="B633" t="s">
        <v>1320</v>
      </c>
      <c r="C633" t="s">
        <v>638</v>
      </c>
      <c r="D633" s="3">
        <f t="shared" si="17"/>
        <v>10</v>
      </c>
    </row>
    <row r="634" spans="2:4" x14ac:dyDescent="0.25">
      <c r="B634" t="s">
        <v>1320</v>
      </c>
      <c r="C634" t="s">
        <v>875</v>
      </c>
      <c r="D634" s="3">
        <f t="shared" si="17"/>
        <v>10</v>
      </c>
    </row>
    <row r="635" spans="2:4" x14ac:dyDescent="0.25">
      <c r="B635" t="s">
        <v>1320</v>
      </c>
      <c r="C635" t="s">
        <v>877</v>
      </c>
      <c r="D635" s="3">
        <f t="shared" si="17"/>
        <v>10</v>
      </c>
    </row>
    <row r="636" spans="2:4" x14ac:dyDescent="0.25">
      <c r="B636" t="s">
        <v>1320</v>
      </c>
      <c r="C636" t="s">
        <v>879</v>
      </c>
      <c r="D636" s="3">
        <f t="shared" si="17"/>
        <v>10</v>
      </c>
    </row>
    <row r="637" spans="2:4" x14ac:dyDescent="0.25">
      <c r="B637" t="s">
        <v>1320</v>
      </c>
      <c r="C637" t="s">
        <v>881</v>
      </c>
      <c r="D637" s="3">
        <f t="shared" si="17"/>
        <v>10</v>
      </c>
    </row>
    <row r="638" spans="2:4" x14ac:dyDescent="0.25">
      <c r="B638" t="s">
        <v>1320</v>
      </c>
      <c r="C638" t="s">
        <v>883</v>
      </c>
      <c r="D638" s="3">
        <f t="shared" si="17"/>
        <v>10</v>
      </c>
    </row>
    <row r="639" spans="2:4" x14ac:dyDescent="0.25">
      <c r="B639" t="s">
        <v>1320</v>
      </c>
      <c r="C639" t="s">
        <v>607</v>
      </c>
      <c r="D639" s="3">
        <f t="shared" si="17"/>
        <v>10</v>
      </c>
    </row>
    <row r="640" spans="2:4" x14ac:dyDescent="0.25">
      <c r="B640" t="s">
        <v>1320</v>
      </c>
      <c r="C640" t="s">
        <v>1204</v>
      </c>
      <c r="D640" s="3">
        <f t="shared" si="17"/>
        <v>10</v>
      </c>
    </row>
    <row r="641" spans="2:4" x14ac:dyDescent="0.25">
      <c r="B641" t="s">
        <v>1320</v>
      </c>
      <c r="C641" t="s">
        <v>862</v>
      </c>
      <c r="D641" s="3">
        <f t="shared" si="17"/>
        <v>10</v>
      </c>
    </row>
    <row r="642" spans="2:4" x14ac:dyDescent="0.25">
      <c r="B642" t="s">
        <v>1320</v>
      </c>
      <c r="C642" t="s">
        <v>865</v>
      </c>
      <c r="D642" s="3">
        <f t="shared" si="17"/>
        <v>10</v>
      </c>
    </row>
    <row r="643" spans="2:4" x14ac:dyDescent="0.25">
      <c r="B643" t="s">
        <v>1320</v>
      </c>
      <c r="C643" t="s">
        <v>866</v>
      </c>
      <c r="D643" s="3">
        <f t="shared" si="17"/>
        <v>10</v>
      </c>
    </row>
    <row r="644" spans="2:4" x14ac:dyDescent="0.25">
      <c r="B644" t="s">
        <v>1320</v>
      </c>
      <c r="C644" t="s">
        <v>570</v>
      </c>
      <c r="D644" s="3">
        <f t="shared" si="17"/>
        <v>10</v>
      </c>
    </row>
    <row r="645" spans="2:4" x14ac:dyDescent="0.25">
      <c r="B645" t="s">
        <v>1320</v>
      </c>
      <c r="C645" t="s">
        <v>1102</v>
      </c>
      <c r="D645" s="3">
        <f t="shared" si="17"/>
        <v>10</v>
      </c>
    </row>
    <row r="646" spans="2:4" x14ac:dyDescent="0.25">
      <c r="B646" t="s">
        <v>1320</v>
      </c>
      <c r="C646" t="s">
        <v>672</v>
      </c>
      <c r="D646" s="3">
        <f t="shared" ref="D646:D709" si="18">LEN(C646)</f>
        <v>10</v>
      </c>
    </row>
    <row r="647" spans="2:4" x14ac:dyDescent="0.25">
      <c r="B647" t="s">
        <v>1320</v>
      </c>
      <c r="C647" t="s">
        <v>941</v>
      </c>
      <c r="D647" s="3">
        <f t="shared" si="18"/>
        <v>10</v>
      </c>
    </row>
    <row r="648" spans="2:4" x14ac:dyDescent="0.25">
      <c r="B648" t="s">
        <v>1320</v>
      </c>
      <c r="C648" t="s">
        <v>944</v>
      </c>
      <c r="D648" s="3">
        <f t="shared" si="18"/>
        <v>10</v>
      </c>
    </row>
    <row r="649" spans="2:4" x14ac:dyDescent="0.25">
      <c r="B649" t="s">
        <v>1320</v>
      </c>
      <c r="C649" t="s">
        <v>648</v>
      </c>
      <c r="D649" s="3">
        <f t="shared" si="18"/>
        <v>10</v>
      </c>
    </row>
    <row r="650" spans="2:4" x14ac:dyDescent="0.25">
      <c r="B650" t="s">
        <v>1320</v>
      </c>
      <c r="C650" t="s">
        <v>985</v>
      </c>
      <c r="D650" s="3">
        <f t="shared" si="18"/>
        <v>10</v>
      </c>
    </row>
    <row r="651" spans="2:4" x14ac:dyDescent="0.25">
      <c r="B651" t="s">
        <v>1320</v>
      </c>
      <c r="C651" t="s">
        <v>1184</v>
      </c>
      <c r="D651" s="3">
        <f t="shared" si="18"/>
        <v>10</v>
      </c>
    </row>
    <row r="652" spans="2:4" x14ac:dyDescent="0.25">
      <c r="B652" t="s">
        <v>1320</v>
      </c>
      <c r="C652" t="s">
        <v>1186</v>
      </c>
      <c r="D652" s="3">
        <f t="shared" si="18"/>
        <v>10</v>
      </c>
    </row>
    <row r="653" spans="2:4" x14ac:dyDescent="0.25">
      <c r="B653" t="s">
        <v>1320</v>
      </c>
      <c r="C653" t="s">
        <v>1086</v>
      </c>
      <c r="D653" s="3">
        <f t="shared" si="18"/>
        <v>10</v>
      </c>
    </row>
    <row r="654" spans="2:4" x14ac:dyDescent="0.25">
      <c r="B654" t="s">
        <v>1320</v>
      </c>
      <c r="C654" t="s">
        <v>1079</v>
      </c>
      <c r="D654" s="3">
        <f t="shared" si="18"/>
        <v>10</v>
      </c>
    </row>
    <row r="655" spans="2:4" x14ac:dyDescent="0.25">
      <c r="B655" t="s">
        <v>1320</v>
      </c>
      <c r="C655" t="s">
        <v>1027</v>
      </c>
      <c r="D655" s="3">
        <f t="shared" si="18"/>
        <v>10</v>
      </c>
    </row>
    <row r="656" spans="2:4" x14ac:dyDescent="0.25">
      <c r="B656" t="s">
        <v>1320</v>
      </c>
      <c r="C656" t="s">
        <v>1163</v>
      </c>
      <c r="D656" s="3">
        <f t="shared" si="18"/>
        <v>10</v>
      </c>
    </row>
    <row r="657" spans="2:4" x14ac:dyDescent="0.25">
      <c r="B657" t="s">
        <v>1320</v>
      </c>
      <c r="C657" t="s">
        <v>675</v>
      </c>
      <c r="D657" s="3">
        <f t="shared" si="18"/>
        <v>10</v>
      </c>
    </row>
    <row r="658" spans="2:4" x14ac:dyDescent="0.25">
      <c r="B658" t="s">
        <v>1320</v>
      </c>
      <c r="C658" t="s">
        <v>732</v>
      </c>
      <c r="D658" s="3">
        <f t="shared" si="18"/>
        <v>10</v>
      </c>
    </row>
    <row r="659" spans="2:4" x14ac:dyDescent="0.25">
      <c r="B659" t="s">
        <v>1320</v>
      </c>
      <c r="C659" t="s">
        <v>716</v>
      </c>
      <c r="D659" s="3">
        <f t="shared" si="18"/>
        <v>10</v>
      </c>
    </row>
    <row r="660" spans="2:4" x14ac:dyDescent="0.25">
      <c r="B660" t="s">
        <v>1320</v>
      </c>
      <c r="C660" t="s">
        <v>728</v>
      </c>
      <c r="D660" s="3">
        <f t="shared" si="18"/>
        <v>10</v>
      </c>
    </row>
    <row r="661" spans="2:4" x14ac:dyDescent="0.25">
      <c r="B661" t="s">
        <v>1320</v>
      </c>
      <c r="C661" t="s">
        <v>729</v>
      </c>
      <c r="D661" s="3">
        <f t="shared" si="18"/>
        <v>10</v>
      </c>
    </row>
    <row r="662" spans="2:4" x14ac:dyDescent="0.25">
      <c r="B662" t="s">
        <v>1320</v>
      </c>
      <c r="C662" t="s">
        <v>713</v>
      </c>
      <c r="D662" s="3">
        <f t="shared" si="18"/>
        <v>10</v>
      </c>
    </row>
    <row r="663" spans="2:4" x14ac:dyDescent="0.25">
      <c r="B663" t="s">
        <v>1320</v>
      </c>
      <c r="C663" t="s">
        <v>1256</v>
      </c>
      <c r="D663" s="3">
        <f t="shared" si="18"/>
        <v>10</v>
      </c>
    </row>
    <row r="664" spans="2:4" x14ac:dyDescent="0.25">
      <c r="B664" t="s">
        <v>1320</v>
      </c>
      <c r="C664" t="s">
        <v>1081</v>
      </c>
      <c r="D664" s="3">
        <f t="shared" si="18"/>
        <v>10</v>
      </c>
    </row>
    <row r="665" spans="2:4" x14ac:dyDescent="0.25">
      <c r="B665" t="s">
        <v>1320</v>
      </c>
      <c r="C665" t="s">
        <v>887</v>
      </c>
      <c r="D665" s="3">
        <f t="shared" si="18"/>
        <v>10</v>
      </c>
    </row>
    <row r="666" spans="2:4" x14ac:dyDescent="0.25">
      <c r="B666" t="s">
        <v>1320</v>
      </c>
      <c r="C666" t="s">
        <v>889</v>
      </c>
      <c r="D666" s="3">
        <f t="shared" si="18"/>
        <v>10</v>
      </c>
    </row>
    <row r="667" spans="2:4" x14ac:dyDescent="0.25">
      <c r="B667" t="s">
        <v>1320</v>
      </c>
      <c r="C667" t="s">
        <v>891</v>
      </c>
      <c r="D667" s="3">
        <f t="shared" si="18"/>
        <v>10</v>
      </c>
    </row>
    <row r="668" spans="2:4" x14ac:dyDescent="0.25">
      <c r="B668" t="s">
        <v>1320</v>
      </c>
      <c r="C668" t="s">
        <v>893</v>
      </c>
      <c r="D668" s="3">
        <f t="shared" si="18"/>
        <v>10</v>
      </c>
    </row>
    <row r="669" spans="2:4" x14ac:dyDescent="0.25">
      <c r="B669" t="s">
        <v>1320</v>
      </c>
      <c r="C669" t="s">
        <v>895</v>
      </c>
      <c r="D669" s="3">
        <f t="shared" si="18"/>
        <v>10</v>
      </c>
    </row>
    <row r="670" spans="2:4" x14ac:dyDescent="0.25">
      <c r="B670" t="s">
        <v>1320</v>
      </c>
      <c r="C670" t="s">
        <v>697</v>
      </c>
      <c r="D670" s="3">
        <f t="shared" si="18"/>
        <v>10</v>
      </c>
    </row>
    <row r="671" spans="2:4" x14ac:dyDescent="0.25">
      <c r="B671" t="s">
        <v>1319</v>
      </c>
      <c r="C671" t="s">
        <v>661</v>
      </c>
      <c r="D671" s="3">
        <f t="shared" si="18"/>
        <v>10</v>
      </c>
    </row>
    <row r="672" spans="2:4" x14ac:dyDescent="0.25">
      <c r="B672" t="s">
        <v>1319</v>
      </c>
      <c r="C672" t="s">
        <v>467</v>
      </c>
      <c r="D672" s="3">
        <f t="shared" si="18"/>
        <v>10</v>
      </c>
    </row>
    <row r="673" spans="2:4" x14ac:dyDescent="0.25">
      <c r="B673" t="s">
        <v>1319</v>
      </c>
      <c r="C673" t="s">
        <v>663</v>
      </c>
      <c r="D673" s="3">
        <f t="shared" si="18"/>
        <v>10</v>
      </c>
    </row>
    <row r="674" spans="2:4" x14ac:dyDescent="0.25">
      <c r="B674" t="s">
        <v>1319</v>
      </c>
      <c r="C674" t="s">
        <v>806</v>
      </c>
      <c r="D674" s="3">
        <f t="shared" si="18"/>
        <v>10</v>
      </c>
    </row>
    <row r="675" spans="2:4" x14ac:dyDescent="0.25">
      <c r="B675" t="s">
        <v>1319</v>
      </c>
      <c r="C675" t="s">
        <v>535</v>
      </c>
      <c r="D675" s="3">
        <f t="shared" si="18"/>
        <v>10</v>
      </c>
    </row>
    <row r="676" spans="2:4" x14ac:dyDescent="0.25">
      <c r="B676" t="s">
        <v>1319</v>
      </c>
      <c r="C676" t="s">
        <v>1169</v>
      </c>
      <c r="D676" s="3">
        <f t="shared" si="18"/>
        <v>10</v>
      </c>
    </row>
    <row r="677" spans="2:4" x14ac:dyDescent="0.25">
      <c r="B677" t="s">
        <v>1319</v>
      </c>
      <c r="C677" t="s">
        <v>638</v>
      </c>
      <c r="D677" s="3">
        <f t="shared" si="18"/>
        <v>10</v>
      </c>
    </row>
    <row r="678" spans="2:4" x14ac:dyDescent="0.25">
      <c r="B678" t="s">
        <v>1319</v>
      </c>
      <c r="C678" t="s">
        <v>855</v>
      </c>
      <c r="D678" s="3">
        <f t="shared" si="18"/>
        <v>10</v>
      </c>
    </row>
    <row r="679" spans="2:4" x14ac:dyDescent="0.25">
      <c r="B679" t="s">
        <v>1319</v>
      </c>
      <c r="C679" t="s">
        <v>607</v>
      </c>
      <c r="D679" s="3">
        <f t="shared" si="18"/>
        <v>10</v>
      </c>
    </row>
    <row r="680" spans="2:4" x14ac:dyDescent="0.25">
      <c r="B680" t="s">
        <v>1319</v>
      </c>
      <c r="C680" t="s">
        <v>825</v>
      </c>
      <c r="D680" s="3">
        <f t="shared" si="18"/>
        <v>10</v>
      </c>
    </row>
    <row r="681" spans="2:4" x14ac:dyDescent="0.25">
      <c r="B681" t="s">
        <v>1319</v>
      </c>
      <c r="C681" t="s">
        <v>570</v>
      </c>
      <c r="D681" s="3">
        <f t="shared" si="18"/>
        <v>10</v>
      </c>
    </row>
    <row r="682" spans="2:4" x14ac:dyDescent="0.25">
      <c r="B682" t="s">
        <v>1319</v>
      </c>
      <c r="C682" t="s">
        <v>672</v>
      </c>
      <c r="D682" s="3">
        <f t="shared" si="18"/>
        <v>10</v>
      </c>
    </row>
    <row r="683" spans="2:4" x14ac:dyDescent="0.25">
      <c r="B683" t="s">
        <v>1319</v>
      </c>
      <c r="C683" t="s">
        <v>675</v>
      </c>
      <c r="D683" s="3">
        <f t="shared" si="18"/>
        <v>10</v>
      </c>
    </row>
    <row r="684" spans="2:4" x14ac:dyDescent="0.25">
      <c r="B684" t="s">
        <v>1319</v>
      </c>
      <c r="C684" t="s">
        <v>732</v>
      </c>
      <c r="D684" s="3">
        <f t="shared" si="18"/>
        <v>10</v>
      </c>
    </row>
    <row r="685" spans="2:4" x14ac:dyDescent="0.25">
      <c r="B685" t="s">
        <v>1319</v>
      </c>
      <c r="C685" t="s">
        <v>716</v>
      </c>
      <c r="D685" s="3">
        <f t="shared" si="18"/>
        <v>10</v>
      </c>
    </row>
    <row r="686" spans="2:4" x14ac:dyDescent="0.25">
      <c r="B686" t="s">
        <v>1319</v>
      </c>
      <c r="C686" t="s">
        <v>728</v>
      </c>
      <c r="D686" s="3">
        <f t="shared" si="18"/>
        <v>10</v>
      </c>
    </row>
    <row r="687" spans="2:4" x14ac:dyDescent="0.25">
      <c r="B687" t="s">
        <v>1319</v>
      </c>
      <c r="C687" t="s">
        <v>729</v>
      </c>
      <c r="D687" s="3">
        <f t="shared" si="18"/>
        <v>10</v>
      </c>
    </row>
    <row r="688" spans="2:4" x14ac:dyDescent="0.25">
      <c r="B688" t="s">
        <v>1319</v>
      </c>
      <c r="C688" t="s">
        <v>613</v>
      </c>
      <c r="D688" s="3">
        <f t="shared" si="18"/>
        <v>10</v>
      </c>
    </row>
    <row r="689" spans="2:4" x14ac:dyDescent="0.25">
      <c r="B689" t="s">
        <v>1319</v>
      </c>
      <c r="C689" t="s">
        <v>464</v>
      </c>
      <c r="D689" s="3">
        <f t="shared" si="18"/>
        <v>10</v>
      </c>
    </row>
    <row r="690" spans="2:4" x14ac:dyDescent="0.25">
      <c r="B690" t="s">
        <v>330</v>
      </c>
      <c r="C690" t="s">
        <v>803</v>
      </c>
      <c r="D690" s="3">
        <f t="shared" si="18"/>
        <v>10</v>
      </c>
    </row>
    <row r="691" spans="2:4" x14ac:dyDescent="0.25">
      <c r="B691" t="s">
        <v>330</v>
      </c>
      <c r="C691" t="s">
        <v>1241</v>
      </c>
      <c r="D691" s="3">
        <f t="shared" si="18"/>
        <v>10</v>
      </c>
    </row>
    <row r="692" spans="2:4" x14ac:dyDescent="0.25">
      <c r="B692" t="s">
        <v>330</v>
      </c>
      <c r="C692" t="s">
        <v>637</v>
      </c>
      <c r="D692" s="3">
        <f t="shared" si="18"/>
        <v>10</v>
      </c>
    </row>
    <row r="693" spans="2:4" x14ac:dyDescent="0.25">
      <c r="B693" t="s">
        <v>330</v>
      </c>
      <c r="C693" t="s">
        <v>1235</v>
      </c>
      <c r="D693" s="3">
        <f t="shared" si="18"/>
        <v>10</v>
      </c>
    </row>
    <row r="694" spans="2:4" x14ac:dyDescent="0.25">
      <c r="B694" t="s">
        <v>327</v>
      </c>
      <c r="C694" t="s">
        <v>662</v>
      </c>
      <c r="D694" s="3">
        <f t="shared" si="18"/>
        <v>11</v>
      </c>
    </row>
    <row r="695" spans="2:4" x14ac:dyDescent="0.25">
      <c r="B695" t="s">
        <v>327</v>
      </c>
      <c r="C695" t="s">
        <v>339</v>
      </c>
      <c r="D695" s="3">
        <f t="shared" si="18"/>
        <v>11</v>
      </c>
    </row>
    <row r="696" spans="2:4" x14ac:dyDescent="0.25">
      <c r="B696" t="s">
        <v>327</v>
      </c>
      <c r="C696" t="s">
        <v>336</v>
      </c>
      <c r="D696" s="3">
        <f t="shared" si="18"/>
        <v>11</v>
      </c>
    </row>
    <row r="697" spans="2:4" x14ac:dyDescent="0.25">
      <c r="B697" t="s">
        <v>327</v>
      </c>
      <c r="C697" t="s">
        <v>608</v>
      </c>
      <c r="D697" s="3">
        <f t="shared" si="18"/>
        <v>11</v>
      </c>
    </row>
    <row r="698" spans="2:4" x14ac:dyDescent="0.25">
      <c r="B698" t="s">
        <v>327</v>
      </c>
      <c r="C698" t="s">
        <v>402</v>
      </c>
      <c r="D698" s="3">
        <f t="shared" si="18"/>
        <v>11</v>
      </c>
    </row>
    <row r="699" spans="2:4" x14ac:dyDescent="0.25">
      <c r="B699" t="s">
        <v>327</v>
      </c>
      <c r="C699" t="s">
        <v>360</v>
      </c>
      <c r="D699" s="3">
        <f t="shared" si="18"/>
        <v>11</v>
      </c>
    </row>
    <row r="700" spans="2:4" x14ac:dyDescent="0.25">
      <c r="B700" t="s">
        <v>327</v>
      </c>
      <c r="C700" t="s">
        <v>388</v>
      </c>
      <c r="D700" s="3">
        <f t="shared" si="18"/>
        <v>11</v>
      </c>
    </row>
    <row r="701" spans="2:4" x14ac:dyDescent="0.25">
      <c r="B701" t="s">
        <v>327</v>
      </c>
      <c r="C701" t="s">
        <v>342</v>
      </c>
      <c r="D701" s="3">
        <f t="shared" si="18"/>
        <v>11</v>
      </c>
    </row>
    <row r="702" spans="2:4" x14ac:dyDescent="0.25">
      <c r="B702" t="s">
        <v>327</v>
      </c>
      <c r="C702" t="s">
        <v>392</v>
      </c>
      <c r="D702" s="3">
        <f t="shared" si="18"/>
        <v>11</v>
      </c>
    </row>
    <row r="703" spans="2:4" x14ac:dyDescent="0.25">
      <c r="B703" t="s">
        <v>327</v>
      </c>
      <c r="C703" t="s">
        <v>1092</v>
      </c>
      <c r="D703" s="3">
        <f t="shared" si="18"/>
        <v>11</v>
      </c>
    </row>
    <row r="704" spans="2:4" x14ac:dyDescent="0.25">
      <c r="B704" t="s">
        <v>327</v>
      </c>
      <c r="C704" t="s">
        <v>1119</v>
      </c>
      <c r="D704" s="3">
        <f t="shared" si="18"/>
        <v>11</v>
      </c>
    </row>
    <row r="705" spans="2:4" x14ac:dyDescent="0.25">
      <c r="B705" t="s">
        <v>327</v>
      </c>
      <c r="C705" t="s">
        <v>394</v>
      </c>
      <c r="D705" s="3">
        <f t="shared" si="18"/>
        <v>11</v>
      </c>
    </row>
    <row r="706" spans="2:4" x14ac:dyDescent="0.25">
      <c r="B706" t="s">
        <v>327</v>
      </c>
      <c r="C706" t="s">
        <v>687</v>
      </c>
      <c r="D706" s="3">
        <f t="shared" si="18"/>
        <v>11</v>
      </c>
    </row>
    <row r="707" spans="2:4" x14ac:dyDescent="0.25">
      <c r="B707" t="s">
        <v>327</v>
      </c>
      <c r="C707" t="s">
        <v>489</v>
      </c>
      <c r="D707" s="3">
        <f t="shared" si="18"/>
        <v>11</v>
      </c>
    </row>
    <row r="708" spans="2:4" x14ac:dyDescent="0.25">
      <c r="B708" t="s">
        <v>327</v>
      </c>
      <c r="C708" t="s">
        <v>356</v>
      </c>
      <c r="D708" s="3">
        <f t="shared" si="18"/>
        <v>11</v>
      </c>
    </row>
    <row r="709" spans="2:4" x14ac:dyDescent="0.25">
      <c r="B709" t="s">
        <v>1320</v>
      </c>
      <c r="C709" t="s">
        <v>903</v>
      </c>
      <c r="D709" s="3">
        <f t="shared" si="18"/>
        <v>11</v>
      </c>
    </row>
    <row r="710" spans="2:4" x14ac:dyDescent="0.25">
      <c r="B710" t="s">
        <v>1320</v>
      </c>
      <c r="C710" t="s">
        <v>905</v>
      </c>
      <c r="D710" s="3">
        <f t="shared" ref="D710:D773" si="19">LEN(C710)</f>
        <v>11</v>
      </c>
    </row>
    <row r="711" spans="2:4" x14ac:dyDescent="0.25">
      <c r="B711" t="s">
        <v>1320</v>
      </c>
      <c r="C711" t="s">
        <v>545</v>
      </c>
      <c r="D711" s="3">
        <f t="shared" si="19"/>
        <v>11</v>
      </c>
    </row>
    <row r="712" spans="2:4" x14ac:dyDescent="0.25">
      <c r="B712" t="s">
        <v>1320</v>
      </c>
      <c r="C712" t="s">
        <v>1198</v>
      </c>
      <c r="D712" s="3">
        <f t="shared" si="19"/>
        <v>11</v>
      </c>
    </row>
    <row r="713" spans="2:4" x14ac:dyDescent="0.25">
      <c r="B713" t="s">
        <v>1320</v>
      </c>
      <c r="C713" t="s">
        <v>426</v>
      </c>
      <c r="D713" s="3">
        <f t="shared" si="19"/>
        <v>11</v>
      </c>
    </row>
    <row r="714" spans="2:4" x14ac:dyDescent="0.25">
      <c r="B714" t="s">
        <v>1320</v>
      </c>
      <c r="C714" t="s">
        <v>1244</v>
      </c>
      <c r="D714" s="3">
        <f t="shared" si="19"/>
        <v>11</v>
      </c>
    </row>
    <row r="715" spans="2:4" x14ac:dyDescent="0.25">
      <c r="B715" t="s">
        <v>1320</v>
      </c>
      <c r="C715" t="s">
        <v>816</v>
      </c>
      <c r="D715" s="3">
        <f t="shared" si="19"/>
        <v>11</v>
      </c>
    </row>
    <row r="716" spans="2:4" x14ac:dyDescent="0.25">
      <c r="B716" t="s">
        <v>1320</v>
      </c>
      <c r="C716" t="s">
        <v>1049</v>
      </c>
      <c r="D716" s="3">
        <f t="shared" si="19"/>
        <v>11</v>
      </c>
    </row>
    <row r="717" spans="2:4" x14ac:dyDescent="0.25">
      <c r="B717" t="s">
        <v>1320</v>
      </c>
      <c r="C717" t="s">
        <v>997</v>
      </c>
      <c r="D717" s="3">
        <f t="shared" si="19"/>
        <v>11</v>
      </c>
    </row>
    <row r="718" spans="2:4" x14ac:dyDescent="0.25">
      <c r="B718" t="s">
        <v>1320</v>
      </c>
      <c r="C718" t="s">
        <v>1073</v>
      </c>
      <c r="D718" s="3">
        <f t="shared" si="19"/>
        <v>11</v>
      </c>
    </row>
    <row r="719" spans="2:4" x14ac:dyDescent="0.25">
      <c r="B719" t="s">
        <v>1320</v>
      </c>
      <c r="C719" t="s">
        <v>1021</v>
      </c>
      <c r="D719" s="3">
        <f t="shared" si="19"/>
        <v>11</v>
      </c>
    </row>
    <row r="720" spans="2:4" x14ac:dyDescent="0.25">
      <c r="B720" t="s">
        <v>1320</v>
      </c>
      <c r="C720" t="s">
        <v>1077</v>
      </c>
      <c r="D720" s="3">
        <f t="shared" si="19"/>
        <v>11</v>
      </c>
    </row>
    <row r="721" spans="2:4" x14ac:dyDescent="0.25">
      <c r="B721" t="s">
        <v>1320</v>
      </c>
      <c r="C721" t="s">
        <v>1025</v>
      </c>
      <c r="D721" s="3">
        <f t="shared" si="19"/>
        <v>11</v>
      </c>
    </row>
    <row r="722" spans="2:4" x14ac:dyDescent="0.25">
      <c r="B722" t="s">
        <v>1320</v>
      </c>
      <c r="C722" t="s">
        <v>820</v>
      </c>
      <c r="D722" s="3">
        <f t="shared" si="19"/>
        <v>11</v>
      </c>
    </row>
    <row r="723" spans="2:4" x14ac:dyDescent="0.25">
      <c r="B723" t="s">
        <v>1320</v>
      </c>
      <c r="C723" t="s">
        <v>381</v>
      </c>
      <c r="D723" s="3">
        <f t="shared" si="19"/>
        <v>11</v>
      </c>
    </row>
    <row r="724" spans="2:4" x14ac:dyDescent="0.25">
      <c r="B724" t="s">
        <v>1320</v>
      </c>
      <c r="C724" t="s">
        <v>1239</v>
      </c>
      <c r="D724" s="3">
        <f t="shared" si="19"/>
        <v>11</v>
      </c>
    </row>
    <row r="725" spans="2:4" x14ac:dyDescent="0.25">
      <c r="B725" t="s">
        <v>1320</v>
      </c>
      <c r="C725" t="s">
        <v>445</v>
      </c>
      <c r="D725" s="3">
        <f t="shared" si="19"/>
        <v>11</v>
      </c>
    </row>
    <row r="726" spans="2:4" x14ac:dyDescent="0.25">
      <c r="B726" t="s">
        <v>1320</v>
      </c>
      <c r="C726" t="s">
        <v>1125</v>
      </c>
      <c r="D726" s="3">
        <f t="shared" si="19"/>
        <v>11</v>
      </c>
    </row>
    <row r="727" spans="2:4" x14ac:dyDescent="0.25">
      <c r="B727" t="s">
        <v>1320</v>
      </c>
      <c r="C727" t="s">
        <v>1172</v>
      </c>
      <c r="D727" s="3">
        <f t="shared" si="19"/>
        <v>11</v>
      </c>
    </row>
    <row r="728" spans="2:4" x14ac:dyDescent="0.25">
      <c r="B728" t="s">
        <v>1320</v>
      </c>
      <c r="C728" t="s">
        <v>614</v>
      </c>
      <c r="D728" s="3">
        <f t="shared" si="19"/>
        <v>11</v>
      </c>
    </row>
    <row r="729" spans="2:4" x14ac:dyDescent="0.25">
      <c r="B729" t="s">
        <v>1320</v>
      </c>
      <c r="C729" t="s">
        <v>743</v>
      </c>
      <c r="D729" s="3">
        <f t="shared" si="19"/>
        <v>11</v>
      </c>
    </row>
    <row r="730" spans="2:4" x14ac:dyDescent="0.25">
      <c r="B730" t="s">
        <v>1320</v>
      </c>
      <c r="C730" t="s">
        <v>680</v>
      </c>
      <c r="D730" s="3">
        <f t="shared" si="19"/>
        <v>11</v>
      </c>
    </row>
    <row r="731" spans="2:4" x14ac:dyDescent="0.25">
      <c r="B731" t="s">
        <v>1320</v>
      </c>
      <c r="C731" t="s">
        <v>750</v>
      </c>
      <c r="D731" s="3">
        <f t="shared" si="19"/>
        <v>11</v>
      </c>
    </row>
    <row r="732" spans="2:4" x14ac:dyDescent="0.25">
      <c r="B732" t="s">
        <v>1320</v>
      </c>
      <c r="C732" t="s">
        <v>927</v>
      </c>
      <c r="D732" s="3">
        <f t="shared" si="19"/>
        <v>11</v>
      </c>
    </row>
    <row r="733" spans="2:4" x14ac:dyDescent="0.25">
      <c r="B733" t="s">
        <v>1320</v>
      </c>
      <c r="C733" t="s">
        <v>419</v>
      </c>
      <c r="D733" s="3">
        <f t="shared" si="19"/>
        <v>11</v>
      </c>
    </row>
    <row r="734" spans="2:4" x14ac:dyDescent="0.25">
      <c r="B734" t="s">
        <v>1320</v>
      </c>
      <c r="C734" t="s">
        <v>969</v>
      </c>
      <c r="D734" s="3">
        <f t="shared" si="19"/>
        <v>11</v>
      </c>
    </row>
    <row r="735" spans="2:4" x14ac:dyDescent="0.25">
      <c r="B735" t="s">
        <v>1320</v>
      </c>
      <c r="C735" t="s">
        <v>845</v>
      </c>
      <c r="D735" s="3">
        <f t="shared" si="19"/>
        <v>11</v>
      </c>
    </row>
    <row r="736" spans="2:4" x14ac:dyDescent="0.25">
      <c r="B736" t="s">
        <v>1320</v>
      </c>
      <c r="C736" t="s">
        <v>1196</v>
      </c>
      <c r="D736" s="3">
        <f t="shared" si="19"/>
        <v>11</v>
      </c>
    </row>
    <row r="737" spans="2:4" x14ac:dyDescent="0.25">
      <c r="B737" t="s">
        <v>1320</v>
      </c>
      <c r="C737" t="s">
        <v>409</v>
      </c>
      <c r="D737" s="3">
        <f t="shared" si="19"/>
        <v>11</v>
      </c>
    </row>
    <row r="738" spans="2:4" x14ac:dyDescent="0.25">
      <c r="B738" t="s">
        <v>1320</v>
      </c>
      <c r="C738" t="s">
        <v>378</v>
      </c>
      <c r="D738" s="3">
        <f t="shared" si="19"/>
        <v>11</v>
      </c>
    </row>
    <row r="739" spans="2:4" x14ac:dyDescent="0.25">
      <c r="B739" t="s">
        <v>1320</v>
      </c>
      <c r="C739" t="s">
        <v>789</v>
      </c>
      <c r="D739" s="3">
        <f t="shared" si="19"/>
        <v>11</v>
      </c>
    </row>
    <row r="740" spans="2:4" x14ac:dyDescent="0.25">
      <c r="B740" t="s">
        <v>1320</v>
      </c>
      <c r="C740" t="s">
        <v>1214</v>
      </c>
      <c r="D740" s="3">
        <f t="shared" si="19"/>
        <v>11</v>
      </c>
    </row>
    <row r="741" spans="2:4" x14ac:dyDescent="0.25">
      <c r="B741" t="s">
        <v>1319</v>
      </c>
      <c r="C741" t="s">
        <v>903</v>
      </c>
      <c r="D741" s="3">
        <f t="shared" si="19"/>
        <v>11</v>
      </c>
    </row>
    <row r="742" spans="2:4" x14ac:dyDescent="0.25">
      <c r="B742" t="s">
        <v>1319</v>
      </c>
      <c r="C742" t="s">
        <v>905</v>
      </c>
      <c r="D742" s="3">
        <f t="shared" si="19"/>
        <v>11</v>
      </c>
    </row>
    <row r="743" spans="2:4" x14ac:dyDescent="0.25">
      <c r="B743" t="s">
        <v>1319</v>
      </c>
      <c r="C743" t="s">
        <v>426</v>
      </c>
      <c r="D743" s="3">
        <f t="shared" si="19"/>
        <v>11</v>
      </c>
    </row>
    <row r="744" spans="2:4" x14ac:dyDescent="0.25">
      <c r="B744" t="s">
        <v>1319</v>
      </c>
      <c r="C744" t="s">
        <v>857</v>
      </c>
      <c r="D744" s="3">
        <f t="shared" si="19"/>
        <v>11</v>
      </c>
    </row>
    <row r="745" spans="2:4" x14ac:dyDescent="0.25">
      <c r="B745" t="s">
        <v>1319</v>
      </c>
      <c r="C745" t="s">
        <v>336</v>
      </c>
      <c r="D745" s="3">
        <f t="shared" si="19"/>
        <v>11</v>
      </c>
    </row>
    <row r="746" spans="2:4" x14ac:dyDescent="0.25">
      <c r="B746" t="s">
        <v>1319</v>
      </c>
      <c r="C746" t="s">
        <v>365</v>
      </c>
      <c r="D746" s="3">
        <f t="shared" si="19"/>
        <v>11</v>
      </c>
    </row>
    <row r="747" spans="2:4" x14ac:dyDescent="0.25">
      <c r="B747" t="s">
        <v>1319</v>
      </c>
      <c r="C747" t="s">
        <v>359</v>
      </c>
      <c r="D747" s="3">
        <f t="shared" si="19"/>
        <v>11</v>
      </c>
    </row>
    <row r="748" spans="2:4" x14ac:dyDescent="0.25">
      <c r="B748" t="s">
        <v>1319</v>
      </c>
      <c r="C748" t="s">
        <v>381</v>
      </c>
      <c r="D748" s="3">
        <f t="shared" si="19"/>
        <v>11</v>
      </c>
    </row>
    <row r="749" spans="2:4" x14ac:dyDescent="0.25">
      <c r="B749" t="s">
        <v>1319</v>
      </c>
      <c r="C749" t="s">
        <v>360</v>
      </c>
      <c r="D749" s="3">
        <f t="shared" si="19"/>
        <v>11</v>
      </c>
    </row>
    <row r="750" spans="2:4" x14ac:dyDescent="0.25">
      <c r="B750" t="s">
        <v>1319</v>
      </c>
      <c r="C750" t="s">
        <v>635</v>
      </c>
      <c r="D750" s="3">
        <f t="shared" si="19"/>
        <v>11</v>
      </c>
    </row>
    <row r="751" spans="2:4" x14ac:dyDescent="0.25">
      <c r="B751" t="s">
        <v>1319</v>
      </c>
      <c r="C751" t="s">
        <v>614</v>
      </c>
      <c r="D751" s="3">
        <f t="shared" si="19"/>
        <v>11</v>
      </c>
    </row>
    <row r="752" spans="2:4" x14ac:dyDescent="0.25">
      <c r="B752" t="s">
        <v>1319</v>
      </c>
      <c r="C752" t="s">
        <v>743</v>
      </c>
      <c r="D752" s="3">
        <f t="shared" si="19"/>
        <v>11</v>
      </c>
    </row>
    <row r="753" spans="2:4" x14ac:dyDescent="0.25">
      <c r="B753" t="s">
        <v>1319</v>
      </c>
      <c r="C753" t="s">
        <v>680</v>
      </c>
      <c r="D753" s="3">
        <f t="shared" si="19"/>
        <v>11</v>
      </c>
    </row>
    <row r="754" spans="2:4" x14ac:dyDescent="0.25">
      <c r="B754" t="s">
        <v>1319</v>
      </c>
      <c r="C754" t="s">
        <v>750</v>
      </c>
      <c r="D754" s="3">
        <f t="shared" si="19"/>
        <v>11</v>
      </c>
    </row>
    <row r="755" spans="2:4" x14ac:dyDescent="0.25">
      <c r="B755" t="s">
        <v>1319</v>
      </c>
      <c r="C755" t="s">
        <v>927</v>
      </c>
      <c r="D755" s="3">
        <f t="shared" si="19"/>
        <v>11</v>
      </c>
    </row>
    <row r="756" spans="2:4" x14ac:dyDescent="0.25">
      <c r="B756" t="s">
        <v>1319</v>
      </c>
      <c r="C756" t="s">
        <v>419</v>
      </c>
      <c r="D756" s="3">
        <f t="shared" si="19"/>
        <v>11</v>
      </c>
    </row>
    <row r="757" spans="2:4" x14ac:dyDescent="0.25">
      <c r="B757" t="s">
        <v>1319</v>
      </c>
      <c r="C757" t="s">
        <v>731</v>
      </c>
      <c r="D757" s="3">
        <f t="shared" si="19"/>
        <v>11</v>
      </c>
    </row>
    <row r="758" spans="2:4" x14ac:dyDescent="0.25">
      <c r="B758" t="s">
        <v>1319</v>
      </c>
      <c r="C758" t="s">
        <v>531</v>
      </c>
      <c r="D758" s="3">
        <f t="shared" si="19"/>
        <v>11</v>
      </c>
    </row>
    <row r="759" spans="2:4" x14ac:dyDescent="0.25">
      <c r="B759" t="s">
        <v>1319</v>
      </c>
      <c r="C759" t="s">
        <v>409</v>
      </c>
      <c r="D759" s="3">
        <f t="shared" si="19"/>
        <v>11</v>
      </c>
    </row>
    <row r="760" spans="2:4" x14ac:dyDescent="0.25">
      <c r="B760" t="s">
        <v>1319</v>
      </c>
      <c r="C760" t="s">
        <v>378</v>
      </c>
      <c r="D760" s="3">
        <f t="shared" si="19"/>
        <v>11</v>
      </c>
    </row>
    <row r="761" spans="2:4" x14ac:dyDescent="0.25">
      <c r="B761" t="s">
        <v>1319</v>
      </c>
      <c r="C761" t="s">
        <v>660</v>
      </c>
      <c r="D761" s="3">
        <f t="shared" si="19"/>
        <v>11</v>
      </c>
    </row>
    <row r="762" spans="2:4" x14ac:dyDescent="0.25">
      <c r="B762" t="s">
        <v>1319</v>
      </c>
      <c r="C762" t="s">
        <v>789</v>
      </c>
      <c r="D762" s="3">
        <f t="shared" si="19"/>
        <v>11</v>
      </c>
    </row>
    <row r="763" spans="2:4" x14ac:dyDescent="0.25">
      <c r="B763" t="s">
        <v>1319</v>
      </c>
      <c r="C763" t="s">
        <v>1214</v>
      </c>
      <c r="D763" s="3">
        <f t="shared" si="19"/>
        <v>11</v>
      </c>
    </row>
    <row r="764" spans="2:4" x14ac:dyDescent="0.25">
      <c r="B764" t="s">
        <v>1319</v>
      </c>
      <c r="C764" t="s">
        <v>1203</v>
      </c>
      <c r="D764" s="3">
        <f t="shared" si="19"/>
        <v>11</v>
      </c>
    </row>
    <row r="765" spans="2:4" x14ac:dyDescent="0.25">
      <c r="B765" t="s">
        <v>1319</v>
      </c>
      <c r="C765" t="s">
        <v>1205</v>
      </c>
      <c r="D765" s="3">
        <f t="shared" si="19"/>
        <v>11</v>
      </c>
    </row>
    <row r="766" spans="2:4" x14ac:dyDescent="0.25">
      <c r="B766" t="s">
        <v>1319</v>
      </c>
      <c r="C766" t="s">
        <v>1212</v>
      </c>
      <c r="D766" s="3">
        <f t="shared" si="19"/>
        <v>11</v>
      </c>
    </row>
    <row r="767" spans="2:4" x14ac:dyDescent="0.25">
      <c r="B767" t="s">
        <v>329</v>
      </c>
      <c r="C767" t="s">
        <v>552</v>
      </c>
      <c r="D767" s="3">
        <f t="shared" si="19"/>
        <v>11</v>
      </c>
    </row>
    <row r="768" spans="2:4" x14ac:dyDescent="0.25">
      <c r="B768" t="s">
        <v>327</v>
      </c>
      <c r="C768" t="s">
        <v>423</v>
      </c>
      <c r="D768" s="3">
        <f t="shared" si="19"/>
        <v>12</v>
      </c>
    </row>
    <row r="769" spans="2:4" x14ac:dyDescent="0.25">
      <c r="B769" t="s">
        <v>327</v>
      </c>
      <c r="C769" t="s">
        <v>418</v>
      </c>
      <c r="D769" s="3">
        <f t="shared" si="19"/>
        <v>12</v>
      </c>
    </row>
    <row r="770" spans="2:4" x14ac:dyDescent="0.25">
      <c r="B770" t="s">
        <v>327</v>
      </c>
      <c r="C770" t="s">
        <v>710</v>
      </c>
      <c r="D770" s="3">
        <f t="shared" si="19"/>
        <v>12</v>
      </c>
    </row>
    <row r="771" spans="2:4" x14ac:dyDescent="0.25">
      <c r="B771" t="s">
        <v>327</v>
      </c>
      <c r="C771" t="s">
        <v>544</v>
      </c>
      <c r="D771" s="3">
        <f t="shared" si="19"/>
        <v>12</v>
      </c>
    </row>
    <row r="772" spans="2:4" x14ac:dyDescent="0.25">
      <c r="B772" t="s">
        <v>327</v>
      </c>
      <c r="C772" t="s">
        <v>599</v>
      </c>
      <c r="D772" s="3">
        <f t="shared" si="19"/>
        <v>12</v>
      </c>
    </row>
    <row r="773" spans="2:4" x14ac:dyDescent="0.25">
      <c r="B773" t="s">
        <v>327</v>
      </c>
      <c r="C773" t="s">
        <v>627</v>
      </c>
      <c r="D773" s="3">
        <f t="shared" si="19"/>
        <v>12</v>
      </c>
    </row>
    <row r="774" spans="2:4" x14ac:dyDescent="0.25">
      <c r="B774" t="s">
        <v>327</v>
      </c>
      <c r="C774" t="s">
        <v>374</v>
      </c>
      <c r="D774" s="3">
        <f t="shared" ref="D774:D837" si="20">LEN(C774)</f>
        <v>12</v>
      </c>
    </row>
    <row r="775" spans="2:4" x14ac:dyDescent="0.25">
      <c r="B775" t="s">
        <v>327</v>
      </c>
      <c r="C775" t="s">
        <v>615</v>
      </c>
      <c r="D775" s="3">
        <f t="shared" si="20"/>
        <v>12</v>
      </c>
    </row>
    <row r="776" spans="2:4" x14ac:dyDescent="0.25">
      <c r="B776" t="s">
        <v>327</v>
      </c>
      <c r="C776" t="s">
        <v>717</v>
      </c>
      <c r="D776" s="3">
        <f t="shared" si="20"/>
        <v>12</v>
      </c>
    </row>
    <row r="777" spans="2:4" x14ac:dyDescent="0.25">
      <c r="B777" t="s">
        <v>327</v>
      </c>
      <c r="C777" t="s">
        <v>399</v>
      </c>
      <c r="D777" s="3">
        <f t="shared" si="20"/>
        <v>12</v>
      </c>
    </row>
    <row r="778" spans="2:4" x14ac:dyDescent="0.25">
      <c r="B778" t="s">
        <v>327</v>
      </c>
      <c r="C778" t="s">
        <v>363</v>
      </c>
      <c r="D778" s="3">
        <f t="shared" si="20"/>
        <v>12</v>
      </c>
    </row>
    <row r="779" spans="2:4" x14ac:dyDescent="0.25">
      <c r="B779" t="s">
        <v>327</v>
      </c>
      <c r="C779" t="s">
        <v>386</v>
      </c>
      <c r="D779" s="3">
        <f t="shared" si="20"/>
        <v>12</v>
      </c>
    </row>
    <row r="780" spans="2:4" x14ac:dyDescent="0.25">
      <c r="B780" t="s">
        <v>1320</v>
      </c>
      <c r="C780" t="s">
        <v>1099</v>
      </c>
      <c r="D780" s="3">
        <f t="shared" si="20"/>
        <v>12</v>
      </c>
    </row>
    <row r="781" spans="2:4" x14ac:dyDescent="0.25">
      <c r="B781" t="s">
        <v>1320</v>
      </c>
      <c r="C781" t="s">
        <v>734</v>
      </c>
      <c r="D781" s="3">
        <f t="shared" si="20"/>
        <v>12</v>
      </c>
    </row>
    <row r="782" spans="2:4" x14ac:dyDescent="0.25">
      <c r="B782" t="s">
        <v>1320</v>
      </c>
      <c r="C782" t="s">
        <v>422</v>
      </c>
      <c r="D782" s="3">
        <f t="shared" si="20"/>
        <v>12</v>
      </c>
    </row>
    <row r="783" spans="2:4" x14ac:dyDescent="0.25">
      <c r="B783" t="s">
        <v>1320</v>
      </c>
      <c r="C783" t="s">
        <v>707</v>
      </c>
      <c r="D783" s="3">
        <f t="shared" si="20"/>
        <v>12</v>
      </c>
    </row>
    <row r="784" spans="2:4" x14ac:dyDescent="0.25">
      <c r="B784" t="s">
        <v>1320</v>
      </c>
      <c r="C784" t="s">
        <v>1232</v>
      </c>
      <c r="D784" s="3">
        <f t="shared" si="20"/>
        <v>12</v>
      </c>
    </row>
    <row r="785" spans="2:4" x14ac:dyDescent="0.25">
      <c r="B785" t="s">
        <v>1320</v>
      </c>
      <c r="C785" t="s">
        <v>1233</v>
      </c>
      <c r="D785" s="3">
        <f t="shared" si="20"/>
        <v>12</v>
      </c>
    </row>
    <row r="786" spans="2:4" x14ac:dyDescent="0.25">
      <c r="B786" t="s">
        <v>1320</v>
      </c>
      <c r="C786" t="s">
        <v>451</v>
      </c>
      <c r="D786" s="3">
        <f t="shared" si="20"/>
        <v>12</v>
      </c>
    </row>
    <row r="787" spans="2:4" x14ac:dyDescent="0.25">
      <c r="B787" t="s">
        <v>1320</v>
      </c>
      <c r="C787" t="s">
        <v>448</v>
      </c>
      <c r="D787" s="3">
        <f t="shared" si="20"/>
        <v>12</v>
      </c>
    </row>
    <row r="788" spans="2:4" x14ac:dyDescent="0.25">
      <c r="B788" t="s">
        <v>1320</v>
      </c>
      <c r="C788" t="s">
        <v>454</v>
      </c>
      <c r="D788" s="3">
        <f t="shared" si="20"/>
        <v>12</v>
      </c>
    </row>
    <row r="789" spans="2:4" x14ac:dyDescent="0.25">
      <c r="B789" t="s">
        <v>1320</v>
      </c>
      <c r="C789" t="s">
        <v>457</v>
      </c>
      <c r="D789" s="3">
        <f t="shared" si="20"/>
        <v>12</v>
      </c>
    </row>
    <row r="790" spans="2:4" x14ac:dyDescent="0.25">
      <c r="B790" t="s">
        <v>1320</v>
      </c>
      <c r="C790" t="s">
        <v>1155</v>
      </c>
      <c r="D790" s="3">
        <f t="shared" si="20"/>
        <v>12</v>
      </c>
    </row>
    <row r="791" spans="2:4" x14ac:dyDescent="0.25">
      <c r="B791" t="s">
        <v>1320</v>
      </c>
      <c r="C791" t="s">
        <v>1069</v>
      </c>
      <c r="D791" s="3">
        <f t="shared" si="20"/>
        <v>12</v>
      </c>
    </row>
    <row r="792" spans="2:4" x14ac:dyDescent="0.25">
      <c r="B792" t="s">
        <v>1320</v>
      </c>
      <c r="C792" t="s">
        <v>1071</v>
      </c>
      <c r="D792" s="3">
        <f t="shared" si="20"/>
        <v>12</v>
      </c>
    </row>
    <row r="793" spans="2:4" x14ac:dyDescent="0.25">
      <c r="B793" t="s">
        <v>1320</v>
      </c>
      <c r="C793" t="s">
        <v>1017</v>
      </c>
      <c r="D793" s="3">
        <f t="shared" si="20"/>
        <v>12</v>
      </c>
    </row>
    <row r="794" spans="2:4" x14ac:dyDescent="0.25">
      <c r="B794" t="s">
        <v>1320</v>
      </c>
      <c r="C794" t="s">
        <v>1019</v>
      </c>
      <c r="D794" s="3">
        <f t="shared" si="20"/>
        <v>12</v>
      </c>
    </row>
    <row r="795" spans="2:4" x14ac:dyDescent="0.25">
      <c r="B795" t="s">
        <v>1320</v>
      </c>
      <c r="C795" t="s">
        <v>852</v>
      </c>
      <c r="D795" s="3">
        <f t="shared" si="20"/>
        <v>12</v>
      </c>
    </row>
    <row r="796" spans="2:4" x14ac:dyDescent="0.25">
      <c r="B796" t="s">
        <v>1320</v>
      </c>
      <c r="C796" t="s">
        <v>853</v>
      </c>
      <c r="D796" s="3">
        <f t="shared" si="20"/>
        <v>12</v>
      </c>
    </row>
    <row r="797" spans="2:4" x14ac:dyDescent="0.25">
      <c r="B797" t="s">
        <v>1320</v>
      </c>
      <c r="C797" t="s">
        <v>616</v>
      </c>
      <c r="D797" s="3">
        <f t="shared" si="20"/>
        <v>12</v>
      </c>
    </row>
    <row r="798" spans="2:4" x14ac:dyDescent="0.25">
      <c r="B798" t="s">
        <v>1320</v>
      </c>
      <c r="C798" t="s">
        <v>618</v>
      </c>
      <c r="D798" s="3">
        <f t="shared" si="20"/>
        <v>12</v>
      </c>
    </row>
    <row r="799" spans="2:4" x14ac:dyDescent="0.25">
      <c r="B799" t="s">
        <v>1320</v>
      </c>
      <c r="C799" t="s">
        <v>626</v>
      </c>
      <c r="D799" s="3">
        <f t="shared" si="20"/>
        <v>12</v>
      </c>
    </row>
    <row r="800" spans="2:4" x14ac:dyDescent="0.25">
      <c r="B800" t="s">
        <v>1320</v>
      </c>
      <c r="C800" t="s">
        <v>1110</v>
      </c>
      <c r="D800" s="3">
        <f t="shared" si="20"/>
        <v>12</v>
      </c>
    </row>
    <row r="801" spans="2:4" x14ac:dyDescent="0.25">
      <c r="B801" t="s">
        <v>1320</v>
      </c>
      <c r="C801" t="s">
        <v>355</v>
      </c>
      <c r="D801" s="3">
        <f t="shared" si="20"/>
        <v>12</v>
      </c>
    </row>
    <row r="802" spans="2:4" x14ac:dyDescent="0.25">
      <c r="B802" t="s">
        <v>1320</v>
      </c>
      <c r="C802" t="s">
        <v>1213</v>
      </c>
      <c r="D802" s="3">
        <f t="shared" si="20"/>
        <v>12</v>
      </c>
    </row>
    <row r="803" spans="2:4" x14ac:dyDescent="0.25">
      <c r="B803" t="s">
        <v>1319</v>
      </c>
      <c r="C803" t="s">
        <v>594</v>
      </c>
      <c r="D803" s="3">
        <f t="shared" si="20"/>
        <v>12</v>
      </c>
    </row>
    <row r="804" spans="2:4" x14ac:dyDescent="0.25">
      <c r="B804" t="s">
        <v>1319</v>
      </c>
      <c r="C804" t="s">
        <v>423</v>
      </c>
      <c r="D804" s="3">
        <f t="shared" si="20"/>
        <v>12</v>
      </c>
    </row>
    <row r="805" spans="2:4" x14ac:dyDescent="0.25">
      <c r="B805" t="s">
        <v>1319</v>
      </c>
      <c r="C805" t="s">
        <v>811</v>
      </c>
      <c r="D805" s="3">
        <f t="shared" si="20"/>
        <v>12</v>
      </c>
    </row>
    <row r="806" spans="2:4" x14ac:dyDescent="0.25">
      <c r="B806" t="s">
        <v>1319</v>
      </c>
      <c r="C806" t="s">
        <v>1201</v>
      </c>
      <c r="D806" s="3">
        <f t="shared" si="20"/>
        <v>12</v>
      </c>
    </row>
    <row r="807" spans="2:4" x14ac:dyDescent="0.25">
      <c r="B807" t="s">
        <v>1319</v>
      </c>
      <c r="C807" t="s">
        <v>1210</v>
      </c>
      <c r="D807" s="3">
        <f t="shared" si="20"/>
        <v>12</v>
      </c>
    </row>
    <row r="808" spans="2:4" x14ac:dyDescent="0.25">
      <c r="B808" t="s">
        <v>1319</v>
      </c>
      <c r="C808" t="s">
        <v>1150</v>
      </c>
      <c r="D808" s="3">
        <f t="shared" si="20"/>
        <v>12</v>
      </c>
    </row>
    <row r="809" spans="2:4" x14ac:dyDescent="0.25">
      <c r="B809" t="s">
        <v>1319</v>
      </c>
      <c r="C809" t="s">
        <v>836</v>
      </c>
      <c r="D809" s="3">
        <f t="shared" si="20"/>
        <v>12</v>
      </c>
    </row>
    <row r="810" spans="2:4" x14ac:dyDescent="0.25">
      <c r="B810" t="s">
        <v>1319</v>
      </c>
      <c r="C810" t="s">
        <v>522</v>
      </c>
      <c r="D810" s="3">
        <f t="shared" si="20"/>
        <v>12</v>
      </c>
    </row>
    <row r="811" spans="2:4" x14ac:dyDescent="0.25">
      <c r="B811" t="s">
        <v>1319</v>
      </c>
      <c r="C811" t="s">
        <v>1299</v>
      </c>
      <c r="D811" s="3">
        <f t="shared" si="20"/>
        <v>12</v>
      </c>
    </row>
    <row r="812" spans="2:4" x14ac:dyDescent="0.25">
      <c r="B812" t="s">
        <v>1319</v>
      </c>
      <c r="C812" t="s">
        <v>1310</v>
      </c>
      <c r="D812" s="3">
        <f t="shared" si="20"/>
        <v>12</v>
      </c>
    </row>
    <row r="813" spans="2:4" x14ac:dyDescent="0.25">
      <c r="B813" t="s">
        <v>1319</v>
      </c>
      <c r="C813" t="s">
        <v>362</v>
      </c>
      <c r="D813" s="3">
        <f t="shared" si="20"/>
        <v>12</v>
      </c>
    </row>
    <row r="814" spans="2:4" x14ac:dyDescent="0.25">
      <c r="B814" t="s">
        <v>1319</v>
      </c>
      <c r="C814" t="s">
        <v>723</v>
      </c>
      <c r="D814" s="3">
        <f t="shared" si="20"/>
        <v>12</v>
      </c>
    </row>
    <row r="815" spans="2:4" x14ac:dyDescent="0.25">
      <c r="B815" t="s">
        <v>1319</v>
      </c>
      <c r="C815" t="s">
        <v>705</v>
      </c>
      <c r="D815" s="3">
        <f t="shared" si="20"/>
        <v>12</v>
      </c>
    </row>
    <row r="816" spans="2:4" x14ac:dyDescent="0.25">
      <c r="B816" t="s">
        <v>1319</v>
      </c>
      <c r="C816" t="s">
        <v>616</v>
      </c>
      <c r="D816" s="3">
        <f t="shared" si="20"/>
        <v>12</v>
      </c>
    </row>
    <row r="817" spans="2:4" x14ac:dyDescent="0.25">
      <c r="B817" t="s">
        <v>1319</v>
      </c>
      <c r="C817" t="s">
        <v>618</v>
      </c>
      <c r="D817" s="3">
        <f t="shared" si="20"/>
        <v>12</v>
      </c>
    </row>
    <row r="818" spans="2:4" x14ac:dyDescent="0.25">
      <c r="B818" t="s">
        <v>1319</v>
      </c>
      <c r="C818" t="s">
        <v>626</v>
      </c>
      <c r="D818" s="3">
        <f t="shared" si="20"/>
        <v>12</v>
      </c>
    </row>
    <row r="819" spans="2:4" x14ac:dyDescent="0.25">
      <c r="B819" t="s">
        <v>1319</v>
      </c>
      <c r="C819" t="s">
        <v>920</v>
      </c>
      <c r="D819" s="3">
        <f t="shared" si="20"/>
        <v>12</v>
      </c>
    </row>
    <row r="820" spans="2:4" x14ac:dyDescent="0.25">
      <c r="B820" t="s">
        <v>1319</v>
      </c>
      <c r="C820" t="s">
        <v>1110</v>
      </c>
      <c r="D820" s="3">
        <f t="shared" si="20"/>
        <v>12</v>
      </c>
    </row>
    <row r="821" spans="2:4" x14ac:dyDescent="0.25">
      <c r="B821" t="s">
        <v>1319</v>
      </c>
      <c r="C821" t="s">
        <v>1152</v>
      </c>
      <c r="D821" s="3">
        <f t="shared" si="20"/>
        <v>12</v>
      </c>
    </row>
    <row r="822" spans="2:4" x14ac:dyDescent="0.25">
      <c r="B822" t="s">
        <v>1319</v>
      </c>
      <c r="C822" t="s">
        <v>354</v>
      </c>
      <c r="D822" s="3">
        <f t="shared" si="20"/>
        <v>12</v>
      </c>
    </row>
    <row r="823" spans="2:4" x14ac:dyDescent="0.25">
      <c r="B823" t="s">
        <v>1319</v>
      </c>
      <c r="C823" t="s">
        <v>1182</v>
      </c>
      <c r="D823" s="3">
        <f t="shared" si="20"/>
        <v>12</v>
      </c>
    </row>
    <row r="824" spans="2:4" x14ac:dyDescent="0.25">
      <c r="B824" t="s">
        <v>1319</v>
      </c>
      <c r="C824" t="s">
        <v>363</v>
      </c>
      <c r="D824" s="3">
        <f t="shared" si="20"/>
        <v>12</v>
      </c>
    </row>
    <row r="825" spans="2:4" x14ac:dyDescent="0.25">
      <c r="B825" t="s">
        <v>1319</v>
      </c>
      <c r="C825" t="s">
        <v>1126</v>
      </c>
      <c r="D825" s="3">
        <f t="shared" si="20"/>
        <v>12</v>
      </c>
    </row>
    <row r="826" spans="2:4" x14ac:dyDescent="0.25">
      <c r="B826" t="s">
        <v>1319</v>
      </c>
      <c r="C826" t="s">
        <v>355</v>
      </c>
      <c r="D826" s="3">
        <f t="shared" si="20"/>
        <v>12</v>
      </c>
    </row>
    <row r="827" spans="2:4" x14ac:dyDescent="0.25">
      <c r="B827" t="s">
        <v>1319</v>
      </c>
      <c r="C827" t="s">
        <v>1213</v>
      </c>
      <c r="D827" s="3">
        <f t="shared" si="20"/>
        <v>12</v>
      </c>
    </row>
    <row r="828" spans="2:4" x14ac:dyDescent="0.25">
      <c r="B828" t="s">
        <v>330</v>
      </c>
      <c r="C828" t="s">
        <v>677</v>
      </c>
      <c r="D828" s="3">
        <f t="shared" si="20"/>
        <v>12</v>
      </c>
    </row>
    <row r="829" spans="2:4" x14ac:dyDescent="0.25">
      <c r="B829" t="s">
        <v>330</v>
      </c>
      <c r="C829" t="s">
        <v>487</v>
      </c>
      <c r="D829" s="3">
        <f t="shared" si="20"/>
        <v>12</v>
      </c>
    </row>
    <row r="830" spans="2:4" x14ac:dyDescent="0.25">
      <c r="B830" t="s">
        <v>330</v>
      </c>
      <c r="C830" t="s">
        <v>544</v>
      </c>
      <c r="D830" s="3">
        <f t="shared" si="20"/>
        <v>12</v>
      </c>
    </row>
    <row r="831" spans="2:4" x14ac:dyDescent="0.25">
      <c r="B831" t="s">
        <v>330</v>
      </c>
      <c r="C831" t="s">
        <v>548</v>
      </c>
      <c r="D831" s="3">
        <f t="shared" si="20"/>
        <v>12</v>
      </c>
    </row>
    <row r="832" spans="2:4" x14ac:dyDescent="0.25">
      <c r="B832" t="s">
        <v>327</v>
      </c>
      <c r="C832" t="s">
        <v>1237</v>
      </c>
      <c r="D832" s="3">
        <f t="shared" si="20"/>
        <v>13</v>
      </c>
    </row>
    <row r="833" spans="2:4" x14ac:dyDescent="0.25">
      <c r="B833" t="s">
        <v>327</v>
      </c>
      <c r="C833" t="s">
        <v>1111</v>
      </c>
      <c r="D833" s="3">
        <f t="shared" si="20"/>
        <v>13</v>
      </c>
    </row>
    <row r="834" spans="2:4" x14ac:dyDescent="0.25">
      <c r="B834" t="s">
        <v>327</v>
      </c>
      <c r="C834" t="s">
        <v>338</v>
      </c>
      <c r="D834" s="3">
        <f t="shared" si="20"/>
        <v>13</v>
      </c>
    </row>
    <row r="835" spans="2:4" x14ac:dyDescent="0.25">
      <c r="B835" t="s">
        <v>327</v>
      </c>
      <c r="C835" t="s">
        <v>486</v>
      </c>
      <c r="D835" s="3">
        <f t="shared" si="20"/>
        <v>13</v>
      </c>
    </row>
    <row r="836" spans="2:4" x14ac:dyDescent="0.25">
      <c r="B836" t="s">
        <v>327</v>
      </c>
      <c r="C836" t="s">
        <v>468</v>
      </c>
      <c r="D836" s="3">
        <f t="shared" si="20"/>
        <v>13</v>
      </c>
    </row>
    <row r="837" spans="2:4" x14ac:dyDescent="0.25">
      <c r="B837" t="s">
        <v>327</v>
      </c>
      <c r="C837" t="s">
        <v>341</v>
      </c>
      <c r="D837" s="3">
        <f t="shared" si="20"/>
        <v>13</v>
      </c>
    </row>
    <row r="838" spans="2:4" x14ac:dyDescent="0.25">
      <c r="B838" t="s">
        <v>327</v>
      </c>
      <c r="C838" t="s">
        <v>601</v>
      </c>
      <c r="D838" s="3">
        <f t="shared" ref="D838:D901" si="21">LEN(C838)</f>
        <v>13</v>
      </c>
    </row>
    <row r="839" spans="2:4" x14ac:dyDescent="0.25">
      <c r="B839" t="s">
        <v>327</v>
      </c>
      <c r="C839" t="s">
        <v>629</v>
      </c>
      <c r="D839" s="3">
        <f t="shared" si="21"/>
        <v>13</v>
      </c>
    </row>
    <row r="840" spans="2:4" x14ac:dyDescent="0.25">
      <c r="B840" t="s">
        <v>327</v>
      </c>
      <c r="C840" t="s">
        <v>377</v>
      </c>
      <c r="D840" s="3">
        <f t="shared" si="21"/>
        <v>13</v>
      </c>
    </row>
    <row r="841" spans="2:4" x14ac:dyDescent="0.25">
      <c r="B841" t="s">
        <v>327</v>
      </c>
      <c r="C841" t="s">
        <v>918</v>
      </c>
      <c r="D841" s="3">
        <f t="shared" si="21"/>
        <v>13</v>
      </c>
    </row>
    <row r="842" spans="2:4" x14ac:dyDescent="0.25">
      <c r="B842" t="s">
        <v>327</v>
      </c>
      <c r="C842" t="s">
        <v>1251</v>
      </c>
      <c r="D842" s="3">
        <f t="shared" si="21"/>
        <v>13</v>
      </c>
    </row>
    <row r="843" spans="2:4" x14ac:dyDescent="0.25">
      <c r="B843" t="s">
        <v>327</v>
      </c>
      <c r="C843" t="s">
        <v>861</v>
      </c>
      <c r="D843" s="3">
        <f t="shared" si="21"/>
        <v>13</v>
      </c>
    </row>
    <row r="844" spans="2:4" x14ac:dyDescent="0.25">
      <c r="B844" t="s">
        <v>1320</v>
      </c>
      <c r="C844" t="s">
        <v>634</v>
      </c>
      <c r="D844" s="3">
        <f t="shared" si="21"/>
        <v>13</v>
      </c>
    </row>
    <row r="845" spans="2:4" x14ac:dyDescent="0.25">
      <c r="B845" t="s">
        <v>1320</v>
      </c>
      <c r="C845" t="s">
        <v>1243</v>
      </c>
      <c r="D845" s="3">
        <f t="shared" si="21"/>
        <v>13</v>
      </c>
    </row>
    <row r="846" spans="2:4" x14ac:dyDescent="0.25">
      <c r="B846" t="s">
        <v>1320</v>
      </c>
      <c r="C846" t="s">
        <v>470</v>
      </c>
      <c r="D846" s="3">
        <f t="shared" si="21"/>
        <v>13</v>
      </c>
    </row>
    <row r="847" spans="2:4" x14ac:dyDescent="0.25">
      <c r="B847" t="s">
        <v>1320</v>
      </c>
      <c r="C847" t="s">
        <v>417</v>
      </c>
      <c r="D847" s="3">
        <f t="shared" si="21"/>
        <v>13</v>
      </c>
    </row>
    <row r="848" spans="2:4" x14ac:dyDescent="0.25">
      <c r="B848" t="s">
        <v>1320</v>
      </c>
      <c r="C848" t="s">
        <v>1153</v>
      </c>
      <c r="D848" s="3">
        <f t="shared" si="21"/>
        <v>13</v>
      </c>
    </row>
    <row r="849" spans="2:4" x14ac:dyDescent="0.25">
      <c r="B849" t="s">
        <v>1320</v>
      </c>
      <c r="C849" t="s">
        <v>1171</v>
      </c>
      <c r="D849" s="3">
        <f t="shared" si="21"/>
        <v>13</v>
      </c>
    </row>
    <row r="850" spans="2:4" x14ac:dyDescent="0.25">
      <c r="B850" t="s">
        <v>1320</v>
      </c>
      <c r="C850" t="s">
        <v>1170</v>
      </c>
      <c r="D850" s="3">
        <f t="shared" si="21"/>
        <v>13</v>
      </c>
    </row>
    <row r="851" spans="2:4" x14ac:dyDescent="0.25">
      <c r="B851" t="s">
        <v>1320</v>
      </c>
      <c r="C851" t="s">
        <v>391</v>
      </c>
      <c r="D851" s="3">
        <f t="shared" si="21"/>
        <v>13</v>
      </c>
    </row>
    <row r="852" spans="2:4" x14ac:dyDescent="0.25">
      <c r="B852" t="s">
        <v>1320</v>
      </c>
      <c r="C852" t="s">
        <v>393</v>
      </c>
      <c r="D852" s="3">
        <f t="shared" si="21"/>
        <v>13</v>
      </c>
    </row>
    <row r="853" spans="2:4" x14ac:dyDescent="0.25">
      <c r="B853" t="s">
        <v>1320</v>
      </c>
      <c r="C853" t="s">
        <v>1225</v>
      </c>
      <c r="D853" s="3">
        <f t="shared" si="21"/>
        <v>13</v>
      </c>
    </row>
    <row r="854" spans="2:4" x14ac:dyDescent="0.25">
      <c r="B854" t="s">
        <v>1320</v>
      </c>
      <c r="C854" t="s">
        <v>1308</v>
      </c>
      <c r="D854" s="3">
        <f t="shared" si="21"/>
        <v>13</v>
      </c>
    </row>
    <row r="855" spans="2:4" x14ac:dyDescent="0.25">
      <c r="B855" t="s">
        <v>1320</v>
      </c>
      <c r="C855" t="s">
        <v>807</v>
      </c>
      <c r="D855" s="3">
        <f t="shared" si="21"/>
        <v>13</v>
      </c>
    </row>
    <row r="856" spans="2:4" x14ac:dyDescent="0.25">
      <c r="B856" t="s">
        <v>1320</v>
      </c>
      <c r="C856" t="s">
        <v>987</v>
      </c>
      <c r="D856" s="3">
        <f t="shared" si="21"/>
        <v>13</v>
      </c>
    </row>
    <row r="857" spans="2:4" x14ac:dyDescent="0.25">
      <c r="B857" t="s">
        <v>1320</v>
      </c>
      <c r="C857" t="s">
        <v>989</v>
      </c>
      <c r="D857" s="3">
        <f t="shared" si="21"/>
        <v>13</v>
      </c>
    </row>
    <row r="858" spans="2:4" x14ac:dyDescent="0.25">
      <c r="B858" t="s">
        <v>1320</v>
      </c>
      <c r="C858" t="s">
        <v>678</v>
      </c>
      <c r="D858" s="3">
        <f t="shared" si="21"/>
        <v>13</v>
      </c>
    </row>
    <row r="859" spans="2:4" x14ac:dyDescent="0.25">
      <c r="B859" t="s">
        <v>1320</v>
      </c>
      <c r="C859" t="s">
        <v>679</v>
      </c>
      <c r="D859" s="3">
        <f t="shared" si="21"/>
        <v>13</v>
      </c>
    </row>
    <row r="860" spans="2:4" x14ac:dyDescent="0.25">
      <c r="B860" t="s">
        <v>1320</v>
      </c>
      <c r="C860" t="s">
        <v>620</v>
      </c>
      <c r="D860" s="3">
        <f t="shared" si="21"/>
        <v>13</v>
      </c>
    </row>
    <row r="861" spans="2:4" x14ac:dyDescent="0.25">
      <c r="B861" t="s">
        <v>1320</v>
      </c>
      <c r="C861" t="s">
        <v>628</v>
      </c>
      <c r="D861" s="3">
        <f t="shared" si="21"/>
        <v>13</v>
      </c>
    </row>
    <row r="862" spans="2:4" x14ac:dyDescent="0.25">
      <c r="B862" t="s">
        <v>1320</v>
      </c>
      <c r="C862" t="s">
        <v>909</v>
      </c>
      <c r="D862" s="3">
        <f t="shared" si="21"/>
        <v>13</v>
      </c>
    </row>
    <row r="863" spans="2:4" x14ac:dyDescent="0.25">
      <c r="B863" t="s">
        <v>1320</v>
      </c>
      <c r="C863" t="s">
        <v>913</v>
      </c>
      <c r="D863" s="3">
        <f t="shared" si="21"/>
        <v>13</v>
      </c>
    </row>
    <row r="864" spans="2:4" x14ac:dyDescent="0.25">
      <c r="B864" t="s">
        <v>1320</v>
      </c>
      <c r="C864" t="s">
        <v>403</v>
      </c>
      <c r="D864" s="3">
        <f t="shared" si="21"/>
        <v>13</v>
      </c>
    </row>
    <row r="865" spans="2:4" x14ac:dyDescent="0.25">
      <c r="B865" t="s">
        <v>1320</v>
      </c>
      <c r="C865" t="s">
        <v>1106</v>
      </c>
      <c r="D865" s="3">
        <f t="shared" si="21"/>
        <v>13</v>
      </c>
    </row>
    <row r="866" spans="2:4" x14ac:dyDescent="0.25">
      <c r="B866" t="s">
        <v>1320</v>
      </c>
      <c r="C866" t="s">
        <v>1108</v>
      </c>
      <c r="D866" s="3">
        <f t="shared" si="21"/>
        <v>13</v>
      </c>
    </row>
    <row r="867" spans="2:4" x14ac:dyDescent="0.25">
      <c r="B867" t="s">
        <v>1320</v>
      </c>
      <c r="C867" t="s">
        <v>730</v>
      </c>
      <c r="D867" s="3">
        <f t="shared" si="21"/>
        <v>13</v>
      </c>
    </row>
    <row r="868" spans="2:4" x14ac:dyDescent="0.25">
      <c r="B868" t="s">
        <v>1320</v>
      </c>
      <c r="C868" t="s">
        <v>424</v>
      </c>
      <c r="D868" s="3">
        <f t="shared" si="21"/>
        <v>13</v>
      </c>
    </row>
    <row r="869" spans="2:4" x14ac:dyDescent="0.25">
      <c r="B869" t="s">
        <v>1319</v>
      </c>
      <c r="C869" t="s">
        <v>1237</v>
      </c>
      <c r="D869" s="3">
        <f t="shared" si="21"/>
        <v>13</v>
      </c>
    </row>
    <row r="870" spans="2:4" x14ac:dyDescent="0.25">
      <c r="B870" t="s">
        <v>1319</v>
      </c>
      <c r="C870" t="s">
        <v>992</v>
      </c>
      <c r="D870" s="3">
        <f t="shared" si="21"/>
        <v>13</v>
      </c>
    </row>
    <row r="871" spans="2:4" x14ac:dyDescent="0.25">
      <c r="B871" t="s">
        <v>1319</v>
      </c>
      <c r="C871" t="s">
        <v>417</v>
      </c>
      <c r="D871" s="3">
        <f t="shared" si="21"/>
        <v>13</v>
      </c>
    </row>
    <row r="872" spans="2:4" x14ac:dyDescent="0.25">
      <c r="B872" t="s">
        <v>1319</v>
      </c>
      <c r="C872" t="s">
        <v>812</v>
      </c>
      <c r="D872" s="3">
        <f t="shared" si="21"/>
        <v>13</v>
      </c>
    </row>
    <row r="873" spans="2:4" x14ac:dyDescent="0.25">
      <c r="B873" t="s">
        <v>1319</v>
      </c>
      <c r="C873" t="s">
        <v>338</v>
      </c>
      <c r="D873" s="3">
        <f t="shared" si="21"/>
        <v>13</v>
      </c>
    </row>
    <row r="874" spans="2:4" x14ac:dyDescent="0.25">
      <c r="B874" t="s">
        <v>1319</v>
      </c>
      <c r="C874" t="s">
        <v>838</v>
      </c>
      <c r="D874" s="3">
        <f t="shared" si="21"/>
        <v>13</v>
      </c>
    </row>
    <row r="875" spans="2:4" x14ac:dyDescent="0.25">
      <c r="B875" t="s">
        <v>1319</v>
      </c>
      <c r="C875" t="s">
        <v>876</v>
      </c>
      <c r="D875" s="3">
        <f t="shared" si="21"/>
        <v>13</v>
      </c>
    </row>
    <row r="876" spans="2:4" x14ac:dyDescent="0.25">
      <c r="B876" t="s">
        <v>1319</v>
      </c>
      <c r="C876" t="s">
        <v>878</v>
      </c>
      <c r="D876" s="3">
        <f t="shared" si="21"/>
        <v>13</v>
      </c>
    </row>
    <row r="877" spans="2:4" x14ac:dyDescent="0.25">
      <c r="B877" t="s">
        <v>1319</v>
      </c>
      <c r="C877" t="s">
        <v>880</v>
      </c>
      <c r="D877" s="3">
        <f t="shared" si="21"/>
        <v>13</v>
      </c>
    </row>
    <row r="878" spans="2:4" x14ac:dyDescent="0.25">
      <c r="B878" t="s">
        <v>1319</v>
      </c>
      <c r="C878" t="s">
        <v>882</v>
      </c>
      <c r="D878" s="3">
        <f t="shared" si="21"/>
        <v>13</v>
      </c>
    </row>
    <row r="879" spans="2:4" x14ac:dyDescent="0.25">
      <c r="B879" t="s">
        <v>1319</v>
      </c>
      <c r="C879" t="s">
        <v>884</v>
      </c>
      <c r="D879" s="3">
        <f t="shared" si="21"/>
        <v>13</v>
      </c>
    </row>
    <row r="880" spans="2:4" x14ac:dyDescent="0.25">
      <c r="B880" t="s">
        <v>1319</v>
      </c>
      <c r="C880" t="s">
        <v>391</v>
      </c>
      <c r="D880" s="3">
        <f t="shared" si="21"/>
        <v>13</v>
      </c>
    </row>
    <row r="881" spans="2:4" x14ac:dyDescent="0.25">
      <c r="B881" t="s">
        <v>1319</v>
      </c>
      <c r="C881" t="s">
        <v>393</v>
      </c>
      <c r="D881" s="3">
        <f t="shared" si="21"/>
        <v>13</v>
      </c>
    </row>
    <row r="882" spans="2:4" x14ac:dyDescent="0.25">
      <c r="B882" t="s">
        <v>1319</v>
      </c>
      <c r="C882" t="s">
        <v>644</v>
      </c>
      <c r="D882" s="3">
        <f t="shared" si="21"/>
        <v>13</v>
      </c>
    </row>
    <row r="883" spans="2:4" x14ac:dyDescent="0.25">
      <c r="B883" t="s">
        <v>1319</v>
      </c>
      <c r="C883" t="s">
        <v>678</v>
      </c>
      <c r="D883" s="3">
        <f t="shared" si="21"/>
        <v>13</v>
      </c>
    </row>
    <row r="884" spans="2:4" x14ac:dyDescent="0.25">
      <c r="B884" t="s">
        <v>1319</v>
      </c>
      <c r="C884" t="s">
        <v>679</v>
      </c>
      <c r="D884" s="3">
        <f t="shared" si="21"/>
        <v>13</v>
      </c>
    </row>
    <row r="885" spans="2:4" x14ac:dyDescent="0.25">
      <c r="B885" t="s">
        <v>1319</v>
      </c>
      <c r="C885" t="s">
        <v>628</v>
      </c>
      <c r="D885" s="3">
        <f t="shared" si="21"/>
        <v>13</v>
      </c>
    </row>
    <row r="886" spans="2:4" x14ac:dyDescent="0.25">
      <c r="B886" t="s">
        <v>1319</v>
      </c>
      <c r="C886" t="s">
        <v>922</v>
      </c>
      <c r="D886" s="3">
        <f t="shared" si="21"/>
        <v>13</v>
      </c>
    </row>
    <row r="887" spans="2:4" x14ac:dyDescent="0.25">
      <c r="B887" t="s">
        <v>1319</v>
      </c>
      <c r="C887" t="s">
        <v>1227</v>
      </c>
      <c r="D887" s="3">
        <f t="shared" si="21"/>
        <v>13</v>
      </c>
    </row>
    <row r="888" spans="2:4" x14ac:dyDescent="0.25">
      <c r="B888" t="s">
        <v>1319</v>
      </c>
      <c r="C888" t="s">
        <v>341</v>
      </c>
      <c r="D888" s="3">
        <f t="shared" si="21"/>
        <v>13</v>
      </c>
    </row>
    <row r="889" spans="2:4" x14ac:dyDescent="0.25">
      <c r="B889" t="s">
        <v>1319</v>
      </c>
      <c r="C889" t="s">
        <v>725</v>
      </c>
      <c r="D889" s="3">
        <f t="shared" si="21"/>
        <v>13</v>
      </c>
    </row>
    <row r="890" spans="2:4" x14ac:dyDescent="0.25">
      <c r="B890" t="s">
        <v>1319</v>
      </c>
      <c r="C890" t="s">
        <v>403</v>
      </c>
      <c r="D890" s="3">
        <f t="shared" si="21"/>
        <v>13</v>
      </c>
    </row>
    <row r="891" spans="2:4" x14ac:dyDescent="0.25">
      <c r="B891" t="s">
        <v>1319</v>
      </c>
      <c r="C891" t="s">
        <v>424</v>
      </c>
      <c r="D891" s="3">
        <f t="shared" si="21"/>
        <v>13</v>
      </c>
    </row>
    <row r="892" spans="2:4" x14ac:dyDescent="0.25">
      <c r="B892" t="s">
        <v>1319</v>
      </c>
      <c r="C892" t="s">
        <v>1250</v>
      </c>
      <c r="D892" s="3">
        <f t="shared" si="21"/>
        <v>13</v>
      </c>
    </row>
    <row r="893" spans="2:4" x14ac:dyDescent="0.25">
      <c r="B893" t="s">
        <v>330</v>
      </c>
      <c r="C893" t="s">
        <v>745</v>
      </c>
      <c r="D893" s="3">
        <f t="shared" si="21"/>
        <v>13</v>
      </c>
    </row>
    <row r="894" spans="2:4" x14ac:dyDescent="0.25">
      <c r="B894" t="s">
        <v>330</v>
      </c>
      <c r="C894" t="s">
        <v>1036</v>
      </c>
      <c r="D894" s="3">
        <f t="shared" si="21"/>
        <v>13</v>
      </c>
    </row>
    <row r="895" spans="2:4" x14ac:dyDescent="0.25">
      <c r="B895" t="s">
        <v>327</v>
      </c>
      <c r="C895" t="s">
        <v>802</v>
      </c>
      <c r="D895" s="3">
        <f t="shared" si="21"/>
        <v>14</v>
      </c>
    </row>
    <row r="896" spans="2:4" x14ac:dyDescent="0.25">
      <c r="B896" t="s">
        <v>327</v>
      </c>
      <c r="C896" t="s">
        <v>472</v>
      </c>
      <c r="D896" s="3">
        <f t="shared" si="21"/>
        <v>14</v>
      </c>
    </row>
    <row r="897" spans="2:4" x14ac:dyDescent="0.25">
      <c r="B897" t="s">
        <v>327</v>
      </c>
      <c r="C897" t="s">
        <v>541</v>
      </c>
      <c r="D897" s="3">
        <f t="shared" si="21"/>
        <v>14</v>
      </c>
    </row>
    <row r="898" spans="2:4" x14ac:dyDescent="0.25">
      <c r="B898" t="s">
        <v>327</v>
      </c>
      <c r="C898" t="s">
        <v>864</v>
      </c>
      <c r="D898" s="3">
        <f t="shared" si="21"/>
        <v>14</v>
      </c>
    </row>
    <row r="899" spans="2:4" x14ac:dyDescent="0.25">
      <c r="B899" t="s">
        <v>327</v>
      </c>
      <c r="C899" t="s">
        <v>1240</v>
      </c>
      <c r="D899" s="3">
        <f t="shared" si="21"/>
        <v>14</v>
      </c>
    </row>
    <row r="900" spans="2:4" x14ac:dyDescent="0.25">
      <c r="B900" t="s">
        <v>327</v>
      </c>
      <c r="C900" t="s">
        <v>636</v>
      </c>
      <c r="D900" s="3">
        <f t="shared" si="21"/>
        <v>14</v>
      </c>
    </row>
    <row r="901" spans="2:4" x14ac:dyDescent="0.25">
      <c r="B901" t="s">
        <v>327</v>
      </c>
      <c r="C901" t="s">
        <v>1234</v>
      </c>
      <c r="D901" s="3">
        <f t="shared" si="21"/>
        <v>14</v>
      </c>
    </row>
    <row r="902" spans="2:4" x14ac:dyDescent="0.25">
      <c r="B902" t="s">
        <v>327</v>
      </c>
      <c r="C902" t="s">
        <v>993</v>
      </c>
      <c r="D902" s="3">
        <f t="shared" ref="D902:D965" si="22">LEN(C902)</f>
        <v>14</v>
      </c>
    </row>
    <row r="903" spans="2:4" x14ac:dyDescent="0.25">
      <c r="B903" t="s">
        <v>327</v>
      </c>
      <c r="C903" t="s">
        <v>408</v>
      </c>
      <c r="D903" s="3">
        <f t="shared" si="22"/>
        <v>14</v>
      </c>
    </row>
    <row r="904" spans="2:4" x14ac:dyDescent="0.25">
      <c r="B904" t="s">
        <v>327</v>
      </c>
      <c r="C904" t="s">
        <v>335</v>
      </c>
      <c r="D904" s="3">
        <f t="shared" si="22"/>
        <v>14</v>
      </c>
    </row>
    <row r="905" spans="2:4" x14ac:dyDescent="0.25">
      <c r="B905" t="s">
        <v>1320</v>
      </c>
      <c r="C905" t="s">
        <v>1157</v>
      </c>
      <c r="D905" s="3">
        <f t="shared" si="22"/>
        <v>14</v>
      </c>
    </row>
    <row r="906" spans="2:4" x14ac:dyDescent="0.25">
      <c r="B906" t="s">
        <v>1320</v>
      </c>
      <c r="C906" t="s">
        <v>1159</v>
      </c>
      <c r="D906" s="3">
        <f t="shared" si="22"/>
        <v>14</v>
      </c>
    </row>
    <row r="907" spans="2:4" x14ac:dyDescent="0.25">
      <c r="B907" t="s">
        <v>1320</v>
      </c>
      <c r="C907" t="s">
        <v>967</v>
      </c>
      <c r="D907" s="3">
        <f t="shared" si="22"/>
        <v>14</v>
      </c>
    </row>
    <row r="908" spans="2:4" x14ac:dyDescent="0.25">
      <c r="B908" t="s">
        <v>1320</v>
      </c>
      <c r="C908" t="s">
        <v>767</v>
      </c>
      <c r="D908" s="3">
        <f t="shared" si="22"/>
        <v>14</v>
      </c>
    </row>
    <row r="909" spans="2:4" x14ac:dyDescent="0.25">
      <c r="B909" t="s">
        <v>1320</v>
      </c>
      <c r="C909" t="s">
        <v>800</v>
      </c>
      <c r="D909" s="3">
        <f t="shared" si="22"/>
        <v>14</v>
      </c>
    </row>
    <row r="910" spans="2:4" x14ac:dyDescent="0.25">
      <c r="B910" t="s">
        <v>1320</v>
      </c>
      <c r="C910" t="s">
        <v>598</v>
      </c>
      <c r="D910" s="3">
        <f t="shared" si="22"/>
        <v>14</v>
      </c>
    </row>
    <row r="911" spans="2:4" x14ac:dyDescent="0.25">
      <c r="B911" t="s">
        <v>1320</v>
      </c>
      <c r="C911" t="s">
        <v>549</v>
      </c>
      <c r="D911" s="3">
        <f t="shared" si="22"/>
        <v>14</v>
      </c>
    </row>
    <row r="912" spans="2:4" x14ac:dyDescent="0.25">
      <c r="B912" t="s">
        <v>1320</v>
      </c>
      <c r="C912" t="s">
        <v>375</v>
      </c>
      <c r="D912" s="3">
        <f t="shared" si="22"/>
        <v>14</v>
      </c>
    </row>
    <row r="913" spans="2:4" x14ac:dyDescent="0.25">
      <c r="B913" t="s">
        <v>1320</v>
      </c>
      <c r="C913" t="s">
        <v>372</v>
      </c>
      <c r="D913" s="3">
        <f t="shared" si="22"/>
        <v>14</v>
      </c>
    </row>
    <row r="914" spans="2:4" x14ac:dyDescent="0.25">
      <c r="B914" t="s">
        <v>1320</v>
      </c>
      <c r="C914" t="s">
        <v>609</v>
      </c>
      <c r="D914" s="3">
        <f t="shared" si="22"/>
        <v>14</v>
      </c>
    </row>
    <row r="915" spans="2:4" x14ac:dyDescent="0.25">
      <c r="B915" t="s">
        <v>1320</v>
      </c>
      <c r="C915" t="s">
        <v>1132</v>
      </c>
      <c r="D915" s="3">
        <f t="shared" si="22"/>
        <v>14</v>
      </c>
    </row>
    <row r="916" spans="2:4" x14ac:dyDescent="0.25">
      <c r="B916" t="s">
        <v>1320</v>
      </c>
      <c r="C916" t="s">
        <v>1138</v>
      </c>
      <c r="D916" s="3">
        <f t="shared" si="22"/>
        <v>14</v>
      </c>
    </row>
    <row r="917" spans="2:4" x14ac:dyDescent="0.25">
      <c r="B917" t="s">
        <v>1320</v>
      </c>
      <c r="C917" t="s">
        <v>1130</v>
      </c>
      <c r="D917" s="3">
        <f t="shared" si="22"/>
        <v>14</v>
      </c>
    </row>
    <row r="918" spans="2:4" x14ac:dyDescent="0.25">
      <c r="B918" t="s">
        <v>1320</v>
      </c>
      <c r="C918" t="s">
        <v>1128</v>
      </c>
      <c r="D918" s="3">
        <f t="shared" si="22"/>
        <v>14</v>
      </c>
    </row>
    <row r="919" spans="2:4" x14ac:dyDescent="0.25">
      <c r="B919" t="s">
        <v>1320</v>
      </c>
      <c r="C919" t="s">
        <v>579</v>
      </c>
      <c r="D919" s="3">
        <f t="shared" si="22"/>
        <v>14</v>
      </c>
    </row>
    <row r="920" spans="2:4" x14ac:dyDescent="0.25">
      <c r="B920" t="s">
        <v>1320</v>
      </c>
      <c r="C920" t="s">
        <v>1053</v>
      </c>
      <c r="D920" s="3">
        <f t="shared" si="22"/>
        <v>14</v>
      </c>
    </row>
    <row r="921" spans="2:4" x14ac:dyDescent="0.25">
      <c r="B921" t="s">
        <v>1320</v>
      </c>
      <c r="C921" t="s">
        <v>1055</v>
      </c>
      <c r="D921" s="3">
        <f t="shared" si="22"/>
        <v>14</v>
      </c>
    </row>
    <row r="922" spans="2:4" x14ac:dyDescent="0.25">
      <c r="B922" t="s">
        <v>1320</v>
      </c>
      <c r="C922" t="s">
        <v>1057</v>
      </c>
      <c r="D922" s="3">
        <f t="shared" si="22"/>
        <v>14</v>
      </c>
    </row>
    <row r="923" spans="2:4" x14ac:dyDescent="0.25">
      <c r="B923" t="s">
        <v>1320</v>
      </c>
      <c r="C923" t="s">
        <v>1061</v>
      </c>
      <c r="D923" s="3">
        <f t="shared" si="22"/>
        <v>14</v>
      </c>
    </row>
    <row r="924" spans="2:4" x14ac:dyDescent="0.25">
      <c r="B924" t="s">
        <v>1320</v>
      </c>
      <c r="C924" t="s">
        <v>1063</v>
      </c>
      <c r="D924" s="3">
        <f t="shared" si="22"/>
        <v>14</v>
      </c>
    </row>
    <row r="925" spans="2:4" x14ac:dyDescent="0.25">
      <c r="B925" t="s">
        <v>1320</v>
      </c>
      <c r="C925" t="s">
        <v>1065</v>
      </c>
      <c r="D925" s="3">
        <f t="shared" si="22"/>
        <v>14</v>
      </c>
    </row>
    <row r="926" spans="2:4" x14ac:dyDescent="0.25">
      <c r="B926" t="s">
        <v>1320</v>
      </c>
      <c r="C926" t="s">
        <v>1001</v>
      </c>
      <c r="D926" s="3">
        <f t="shared" si="22"/>
        <v>14</v>
      </c>
    </row>
    <row r="927" spans="2:4" x14ac:dyDescent="0.25">
      <c r="B927" t="s">
        <v>1320</v>
      </c>
      <c r="C927" t="s">
        <v>1003</v>
      </c>
      <c r="D927" s="3">
        <f t="shared" si="22"/>
        <v>14</v>
      </c>
    </row>
    <row r="928" spans="2:4" x14ac:dyDescent="0.25">
      <c r="B928" t="s">
        <v>1320</v>
      </c>
      <c r="C928" t="s">
        <v>1005</v>
      </c>
      <c r="D928" s="3">
        <f t="shared" si="22"/>
        <v>14</v>
      </c>
    </row>
    <row r="929" spans="2:4" x14ac:dyDescent="0.25">
      <c r="B929" t="s">
        <v>1320</v>
      </c>
      <c r="C929" t="s">
        <v>1009</v>
      </c>
      <c r="D929" s="3">
        <f t="shared" si="22"/>
        <v>14</v>
      </c>
    </row>
    <row r="930" spans="2:4" x14ac:dyDescent="0.25">
      <c r="B930" t="s">
        <v>1320</v>
      </c>
      <c r="C930" t="s">
        <v>1011</v>
      </c>
      <c r="D930" s="3">
        <f t="shared" si="22"/>
        <v>14</v>
      </c>
    </row>
    <row r="931" spans="2:4" x14ac:dyDescent="0.25">
      <c r="B931" t="s">
        <v>1320</v>
      </c>
      <c r="C931" t="s">
        <v>1013</v>
      </c>
      <c r="D931" s="3">
        <f t="shared" si="22"/>
        <v>14</v>
      </c>
    </row>
    <row r="932" spans="2:4" x14ac:dyDescent="0.25">
      <c r="B932" t="s">
        <v>1320</v>
      </c>
      <c r="C932" t="s">
        <v>827</v>
      </c>
      <c r="D932" s="3">
        <f t="shared" si="22"/>
        <v>14</v>
      </c>
    </row>
    <row r="933" spans="2:4" x14ac:dyDescent="0.25">
      <c r="B933" t="s">
        <v>1320</v>
      </c>
      <c r="C933" t="s">
        <v>752</v>
      </c>
      <c r="D933" s="3">
        <f t="shared" si="22"/>
        <v>14</v>
      </c>
    </row>
    <row r="934" spans="2:4" x14ac:dyDescent="0.25">
      <c r="B934" t="s">
        <v>1320</v>
      </c>
      <c r="C934" t="s">
        <v>786</v>
      </c>
      <c r="D934" s="3">
        <f t="shared" si="22"/>
        <v>14</v>
      </c>
    </row>
    <row r="935" spans="2:4" x14ac:dyDescent="0.25">
      <c r="B935" t="s">
        <v>1320</v>
      </c>
      <c r="C935" t="s">
        <v>809</v>
      </c>
      <c r="D935" s="3">
        <f t="shared" si="22"/>
        <v>14</v>
      </c>
    </row>
    <row r="936" spans="2:4" x14ac:dyDescent="0.25">
      <c r="B936" t="s">
        <v>1320</v>
      </c>
      <c r="C936" t="s">
        <v>702</v>
      </c>
      <c r="D936" s="3">
        <f t="shared" si="22"/>
        <v>14</v>
      </c>
    </row>
    <row r="937" spans="2:4" x14ac:dyDescent="0.25">
      <c r="B937" t="s">
        <v>1320</v>
      </c>
      <c r="C937" t="s">
        <v>700</v>
      </c>
      <c r="D937" s="3">
        <f t="shared" si="22"/>
        <v>14</v>
      </c>
    </row>
    <row r="938" spans="2:4" x14ac:dyDescent="0.25">
      <c r="B938" t="s">
        <v>1320</v>
      </c>
      <c r="C938" t="s">
        <v>1249</v>
      </c>
      <c r="D938" s="3">
        <f t="shared" si="22"/>
        <v>14</v>
      </c>
    </row>
    <row r="939" spans="2:4" x14ac:dyDescent="0.25">
      <c r="B939" t="s">
        <v>1320</v>
      </c>
      <c r="C939" t="s">
        <v>860</v>
      </c>
      <c r="D939" s="3">
        <f t="shared" si="22"/>
        <v>14</v>
      </c>
    </row>
    <row r="940" spans="2:4" x14ac:dyDescent="0.25">
      <c r="B940" t="s">
        <v>1319</v>
      </c>
      <c r="C940" t="s">
        <v>490</v>
      </c>
      <c r="D940" s="3">
        <f t="shared" si="22"/>
        <v>14</v>
      </c>
    </row>
    <row r="941" spans="2:4" x14ac:dyDescent="0.25">
      <c r="B941" t="s">
        <v>1319</v>
      </c>
      <c r="C941" t="s">
        <v>767</v>
      </c>
      <c r="D941" s="3">
        <f t="shared" si="22"/>
        <v>14</v>
      </c>
    </row>
    <row r="942" spans="2:4" x14ac:dyDescent="0.25">
      <c r="B942" t="s">
        <v>1319</v>
      </c>
      <c r="C942" t="s">
        <v>802</v>
      </c>
      <c r="D942" s="3">
        <f t="shared" si="22"/>
        <v>14</v>
      </c>
    </row>
    <row r="943" spans="2:4" x14ac:dyDescent="0.25">
      <c r="B943" t="s">
        <v>1319</v>
      </c>
      <c r="C943" t="s">
        <v>598</v>
      </c>
      <c r="D943" s="3">
        <f t="shared" si="22"/>
        <v>14</v>
      </c>
    </row>
    <row r="944" spans="2:4" x14ac:dyDescent="0.25">
      <c r="B944" t="s">
        <v>1319</v>
      </c>
      <c r="C944" t="s">
        <v>496</v>
      </c>
      <c r="D944" s="3">
        <f t="shared" si="22"/>
        <v>14</v>
      </c>
    </row>
    <row r="945" spans="2:4" x14ac:dyDescent="0.25">
      <c r="B945" t="s">
        <v>1319</v>
      </c>
      <c r="C945" t="s">
        <v>609</v>
      </c>
      <c r="D945" s="3">
        <f t="shared" si="22"/>
        <v>14</v>
      </c>
    </row>
    <row r="946" spans="2:4" x14ac:dyDescent="0.25">
      <c r="B946" t="s">
        <v>1319</v>
      </c>
      <c r="C946" t="s">
        <v>646</v>
      </c>
      <c r="D946" s="3">
        <f t="shared" si="22"/>
        <v>14</v>
      </c>
    </row>
    <row r="947" spans="2:4" x14ac:dyDescent="0.25">
      <c r="B947" t="s">
        <v>1319</v>
      </c>
      <c r="C947" t="s">
        <v>1240</v>
      </c>
      <c r="D947" s="3">
        <f t="shared" si="22"/>
        <v>14</v>
      </c>
    </row>
    <row r="948" spans="2:4" x14ac:dyDescent="0.25">
      <c r="B948" t="s">
        <v>1319</v>
      </c>
      <c r="C948" t="s">
        <v>636</v>
      </c>
      <c r="D948" s="3">
        <f t="shared" si="22"/>
        <v>14</v>
      </c>
    </row>
    <row r="949" spans="2:4" x14ac:dyDescent="0.25">
      <c r="B949" t="s">
        <v>1319</v>
      </c>
      <c r="C949" t="s">
        <v>1234</v>
      </c>
      <c r="D949" s="3">
        <f t="shared" si="22"/>
        <v>14</v>
      </c>
    </row>
    <row r="950" spans="2:4" x14ac:dyDescent="0.25">
      <c r="B950" t="s">
        <v>1319</v>
      </c>
      <c r="C950" t="s">
        <v>752</v>
      </c>
      <c r="D950" s="3">
        <f t="shared" si="22"/>
        <v>14</v>
      </c>
    </row>
    <row r="951" spans="2:4" x14ac:dyDescent="0.25">
      <c r="B951" t="s">
        <v>1319</v>
      </c>
      <c r="C951" t="s">
        <v>786</v>
      </c>
      <c r="D951" s="3">
        <f t="shared" si="22"/>
        <v>14</v>
      </c>
    </row>
    <row r="952" spans="2:4" x14ac:dyDescent="0.25">
      <c r="B952" t="s">
        <v>1319</v>
      </c>
      <c r="C952" t="s">
        <v>860</v>
      </c>
      <c r="D952" s="3">
        <f t="shared" si="22"/>
        <v>14</v>
      </c>
    </row>
    <row r="953" spans="2:4" x14ac:dyDescent="0.25">
      <c r="B953" t="s">
        <v>1319</v>
      </c>
      <c r="C953" t="s">
        <v>335</v>
      </c>
      <c r="D953" s="3">
        <f t="shared" si="22"/>
        <v>14</v>
      </c>
    </row>
    <row r="954" spans="2:4" x14ac:dyDescent="0.25">
      <c r="B954" t="s">
        <v>330</v>
      </c>
      <c r="C954" t="s">
        <v>335</v>
      </c>
      <c r="D954" s="3">
        <f t="shared" si="22"/>
        <v>14</v>
      </c>
    </row>
    <row r="955" spans="2:4" x14ac:dyDescent="0.25">
      <c r="B955" t="s">
        <v>329</v>
      </c>
      <c r="C955" t="s">
        <v>335</v>
      </c>
      <c r="D955" s="3">
        <f t="shared" si="22"/>
        <v>14</v>
      </c>
    </row>
    <row r="956" spans="2:4" x14ac:dyDescent="0.25">
      <c r="B956" t="s">
        <v>327</v>
      </c>
      <c r="C956" t="s">
        <v>714</v>
      </c>
      <c r="D956" s="3">
        <f t="shared" si="22"/>
        <v>15</v>
      </c>
    </row>
    <row r="957" spans="2:4" x14ac:dyDescent="0.25">
      <c r="B957" t="s">
        <v>327</v>
      </c>
      <c r="C957" t="s">
        <v>410</v>
      </c>
      <c r="D957" s="3">
        <f t="shared" si="22"/>
        <v>15</v>
      </c>
    </row>
    <row r="958" spans="2:4" x14ac:dyDescent="0.25">
      <c r="B958" t="s">
        <v>327</v>
      </c>
      <c r="C958" t="s">
        <v>425</v>
      </c>
      <c r="D958" s="3">
        <f t="shared" si="22"/>
        <v>15</v>
      </c>
    </row>
    <row r="959" spans="2:4" x14ac:dyDescent="0.25">
      <c r="B959" t="s">
        <v>327</v>
      </c>
      <c r="C959" t="s">
        <v>382</v>
      </c>
      <c r="D959" s="3">
        <f t="shared" si="22"/>
        <v>15</v>
      </c>
    </row>
    <row r="960" spans="2:4" x14ac:dyDescent="0.25">
      <c r="B960" t="s">
        <v>327</v>
      </c>
      <c r="C960" t="s">
        <v>859</v>
      </c>
      <c r="D960" s="3">
        <f t="shared" si="22"/>
        <v>15</v>
      </c>
    </row>
    <row r="961" spans="2:4" x14ac:dyDescent="0.25">
      <c r="B961" t="s">
        <v>327</v>
      </c>
      <c r="C961" t="s">
        <v>398</v>
      </c>
      <c r="D961" s="3">
        <f t="shared" si="22"/>
        <v>15</v>
      </c>
    </row>
    <row r="962" spans="2:4" x14ac:dyDescent="0.25">
      <c r="B962" t="s">
        <v>327</v>
      </c>
      <c r="C962" t="s">
        <v>1091</v>
      </c>
      <c r="D962" s="3">
        <f t="shared" si="22"/>
        <v>15</v>
      </c>
    </row>
    <row r="963" spans="2:4" x14ac:dyDescent="0.25">
      <c r="B963" t="s">
        <v>327</v>
      </c>
      <c r="C963" t="s">
        <v>379</v>
      </c>
      <c r="D963" s="3">
        <f t="shared" si="22"/>
        <v>15</v>
      </c>
    </row>
    <row r="964" spans="2:4" x14ac:dyDescent="0.25">
      <c r="B964" t="s">
        <v>327</v>
      </c>
      <c r="C964" t="s">
        <v>370</v>
      </c>
      <c r="D964" s="3">
        <f t="shared" si="22"/>
        <v>15</v>
      </c>
    </row>
    <row r="965" spans="2:4" x14ac:dyDescent="0.25">
      <c r="B965" t="s">
        <v>1320</v>
      </c>
      <c r="C965" t="s">
        <v>600</v>
      </c>
      <c r="D965" s="3">
        <f t="shared" si="22"/>
        <v>15</v>
      </c>
    </row>
    <row r="966" spans="2:4" x14ac:dyDescent="0.25">
      <c r="B966" t="s">
        <v>1320</v>
      </c>
      <c r="C966" t="s">
        <v>1258</v>
      </c>
      <c r="D966" s="3">
        <f t="shared" ref="D966:D1029" si="23">LEN(C966)</f>
        <v>15</v>
      </c>
    </row>
    <row r="967" spans="2:4" x14ac:dyDescent="0.25">
      <c r="B967" t="s">
        <v>1320</v>
      </c>
      <c r="C967" t="s">
        <v>642</v>
      </c>
      <c r="D967" s="3">
        <f t="shared" si="23"/>
        <v>15</v>
      </c>
    </row>
    <row r="968" spans="2:4" x14ac:dyDescent="0.25">
      <c r="B968" t="s">
        <v>1320</v>
      </c>
      <c r="C968" t="s">
        <v>839</v>
      </c>
      <c r="D968" s="3">
        <f t="shared" si="23"/>
        <v>15</v>
      </c>
    </row>
    <row r="969" spans="2:4" x14ac:dyDescent="0.25">
      <c r="B969" t="s">
        <v>1320</v>
      </c>
      <c r="C969" t="s">
        <v>842</v>
      </c>
      <c r="D969" s="3">
        <f t="shared" si="23"/>
        <v>15</v>
      </c>
    </row>
    <row r="970" spans="2:4" x14ac:dyDescent="0.25">
      <c r="B970" t="s">
        <v>1320</v>
      </c>
      <c r="C970" t="s">
        <v>432</v>
      </c>
      <c r="D970" s="3">
        <f t="shared" si="23"/>
        <v>15</v>
      </c>
    </row>
    <row r="971" spans="2:4" x14ac:dyDescent="0.25">
      <c r="B971" t="s">
        <v>1320</v>
      </c>
      <c r="C971" t="s">
        <v>442</v>
      </c>
      <c r="D971" s="3">
        <f t="shared" si="23"/>
        <v>15</v>
      </c>
    </row>
    <row r="972" spans="2:4" x14ac:dyDescent="0.25">
      <c r="B972" t="s">
        <v>1320</v>
      </c>
      <c r="C972" t="s">
        <v>428</v>
      </c>
      <c r="D972" s="3">
        <f t="shared" si="23"/>
        <v>15</v>
      </c>
    </row>
    <row r="973" spans="2:4" x14ac:dyDescent="0.25">
      <c r="B973" t="s">
        <v>1320</v>
      </c>
      <c r="C973" t="s">
        <v>582</v>
      </c>
      <c r="D973" s="3">
        <f t="shared" si="23"/>
        <v>15</v>
      </c>
    </row>
    <row r="974" spans="2:4" x14ac:dyDescent="0.25">
      <c r="B974" t="s">
        <v>1320</v>
      </c>
      <c r="C974" t="s">
        <v>1206</v>
      </c>
      <c r="D974" s="3">
        <f t="shared" si="23"/>
        <v>15</v>
      </c>
    </row>
    <row r="975" spans="2:4" x14ac:dyDescent="0.25">
      <c r="B975" t="s">
        <v>1320</v>
      </c>
      <c r="C975" t="s">
        <v>1208</v>
      </c>
      <c r="D975" s="3">
        <f t="shared" si="23"/>
        <v>15</v>
      </c>
    </row>
    <row r="976" spans="2:4" x14ac:dyDescent="0.25">
      <c r="B976" t="s">
        <v>1320</v>
      </c>
      <c r="C976" t="s">
        <v>1282</v>
      </c>
      <c r="D976" s="3">
        <f t="shared" si="23"/>
        <v>15</v>
      </c>
    </row>
    <row r="977" spans="2:4" x14ac:dyDescent="0.25">
      <c r="B977" t="s">
        <v>1320</v>
      </c>
      <c r="C977" t="s">
        <v>1284</v>
      </c>
      <c r="D977" s="3">
        <f t="shared" si="23"/>
        <v>15</v>
      </c>
    </row>
    <row r="978" spans="2:4" x14ac:dyDescent="0.25">
      <c r="B978" t="s">
        <v>1320</v>
      </c>
      <c r="C978" t="s">
        <v>1286</v>
      </c>
      <c r="D978" s="3">
        <f t="shared" si="23"/>
        <v>15</v>
      </c>
    </row>
    <row r="979" spans="2:4" x14ac:dyDescent="0.25">
      <c r="B979" t="s">
        <v>1320</v>
      </c>
      <c r="C979" t="s">
        <v>1290</v>
      </c>
      <c r="D979" s="3">
        <f t="shared" si="23"/>
        <v>15</v>
      </c>
    </row>
    <row r="980" spans="2:4" x14ac:dyDescent="0.25">
      <c r="B980" t="s">
        <v>1320</v>
      </c>
      <c r="C980" t="s">
        <v>1292</v>
      </c>
      <c r="D980" s="3">
        <f t="shared" si="23"/>
        <v>15</v>
      </c>
    </row>
    <row r="981" spans="2:4" x14ac:dyDescent="0.25">
      <c r="B981" t="s">
        <v>1320</v>
      </c>
      <c r="C981" t="s">
        <v>1294</v>
      </c>
      <c r="D981" s="3">
        <f t="shared" si="23"/>
        <v>15</v>
      </c>
    </row>
    <row r="982" spans="2:4" x14ac:dyDescent="0.25">
      <c r="B982" t="s">
        <v>1320</v>
      </c>
      <c r="C982" t="s">
        <v>831</v>
      </c>
      <c r="D982" s="3">
        <f t="shared" si="23"/>
        <v>15</v>
      </c>
    </row>
    <row r="983" spans="2:4" x14ac:dyDescent="0.25">
      <c r="B983" t="s">
        <v>1320</v>
      </c>
      <c r="C983" t="s">
        <v>833</v>
      </c>
      <c r="D983" s="3">
        <f t="shared" si="23"/>
        <v>15</v>
      </c>
    </row>
    <row r="984" spans="2:4" x14ac:dyDescent="0.25">
      <c r="B984" t="s">
        <v>1320</v>
      </c>
      <c r="C984" t="s">
        <v>1242</v>
      </c>
      <c r="D984" s="3">
        <f t="shared" si="23"/>
        <v>15</v>
      </c>
    </row>
    <row r="985" spans="2:4" x14ac:dyDescent="0.25">
      <c r="B985" t="s">
        <v>1320</v>
      </c>
      <c r="C985" t="s">
        <v>398</v>
      </c>
      <c r="D985" s="3">
        <f t="shared" si="23"/>
        <v>15</v>
      </c>
    </row>
    <row r="986" spans="2:4" x14ac:dyDescent="0.25">
      <c r="B986" t="s">
        <v>1320</v>
      </c>
      <c r="C986" t="s">
        <v>971</v>
      </c>
      <c r="D986" s="3">
        <f t="shared" si="23"/>
        <v>15</v>
      </c>
    </row>
    <row r="987" spans="2:4" x14ac:dyDescent="0.25">
      <c r="B987" t="s">
        <v>1320</v>
      </c>
      <c r="C987" t="s">
        <v>873</v>
      </c>
      <c r="D987" s="3">
        <f t="shared" si="23"/>
        <v>15</v>
      </c>
    </row>
    <row r="988" spans="2:4" x14ac:dyDescent="0.25">
      <c r="B988" t="s">
        <v>1320</v>
      </c>
      <c r="C988" t="s">
        <v>387</v>
      </c>
      <c r="D988" s="3">
        <f t="shared" si="23"/>
        <v>15</v>
      </c>
    </row>
    <row r="989" spans="2:4" x14ac:dyDescent="0.25">
      <c r="B989" t="s">
        <v>1320</v>
      </c>
      <c r="C989" t="s">
        <v>538</v>
      </c>
      <c r="D989" s="3">
        <f t="shared" si="23"/>
        <v>15</v>
      </c>
    </row>
    <row r="990" spans="2:4" x14ac:dyDescent="0.25">
      <c r="B990" t="s">
        <v>1320</v>
      </c>
      <c r="C990" t="s">
        <v>653</v>
      </c>
      <c r="D990" s="3">
        <f t="shared" si="23"/>
        <v>15</v>
      </c>
    </row>
    <row r="991" spans="2:4" x14ac:dyDescent="0.25">
      <c r="B991" t="s">
        <v>1320</v>
      </c>
      <c r="C991" t="s">
        <v>1033</v>
      </c>
      <c r="D991" s="3">
        <f t="shared" si="23"/>
        <v>15</v>
      </c>
    </row>
    <row r="992" spans="2:4" x14ac:dyDescent="0.25">
      <c r="B992" t="s">
        <v>1320</v>
      </c>
      <c r="C992" t="s">
        <v>923</v>
      </c>
      <c r="D992" s="3">
        <f t="shared" si="23"/>
        <v>15</v>
      </c>
    </row>
    <row r="993" spans="2:4" x14ac:dyDescent="0.25">
      <c r="B993" t="s">
        <v>1320</v>
      </c>
      <c r="C993" t="s">
        <v>925</v>
      </c>
      <c r="D993" s="3">
        <f t="shared" si="23"/>
        <v>15</v>
      </c>
    </row>
    <row r="994" spans="2:4" x14ac:dyDescent="0.25">
      <c r="B994" t="s">
        <v>1319</v>
      </c>
      <c r="C994" t="s">
        <v>600</v>
      </c>
      <c r="D994" s="3">
        <f t="shared" si="23"/>
        <v>15</v>
      </c>
    </row>
    <row r="995" spans="2:4" x14ac:dyDescent="0.25">
      <c r="B995" t="s">
        <v>1319</v>
      </c>
      <c r="C995" t="s">
        <v>633</v>
      </c>
      <c r="D995" s="3">
        <f t="shared" si="23"/>
        <v>15</v>
      </c>
    </row>
    <row r="996" spans="2:4" x14ac:dyDescent="0.25">
      <c r="B996" t="s">
        <v>1319</v>
      </c>
      <c r="C996" t="s">
        <v>500</v>
      </c>
      <c r="D996" s="3">
        <f t="shared" si="23"/>
        <v>15</v>
      </c>
    </row>
    <row r="997" spans="2:4" x14ac:dyDescent="0.25">
      <c r="B997" t="s">
        <v>1319</v>
      </c>
      <c r="C997" t="s">
        <v>502</v>
      </c>
      <c r="D997" s="3">
        <f t="shared" si="23"/>
        <v>15</v>
      </c>
    </row>
    <row r="998" spans="2:4" x14ac:dyDescent="0.25">
      <c r="B998" t="s">
        <v>1319</v>
      </c>
      <c r="C998" t="s">
        <v>504</v>
      </c>
      <c r="D998" s="3">
        <f t="shared" si="23"/>
        <v>15</v>
      </c>
    </row>
    <row r="999" spans="2:4" x14ac:dyDescent="0.25">
      <c r="B999" t="s">
        <v>1319</v>
      </c>
      <c r="C999" t="s">
        <v>506</v>
      </c>
      <c r="D999" s="3">
        <f t="shared" si="23"/>
        <v>15</v>
      </c>
    </row>
    <row r="1000" spans="2:4" x14ac:dyDescent="0.25">
      <c r="B1000" t="s">
        <v>1319</v>
      </c>
      <c r="C1000" t="s">
        <v>508</v>
      </c>
      <c r="D1000" s="3">
        <f t="shared" si="23"/>
        <v>15</v>
      </c>
    </row>
    <row r="1001" spans="2:4" x14ac:dyDescent="0.25">
      <c r="B1001" t="s">
        <v>1319</v>
      </c>
      <c r="C1001" t="s">
        <v>510</v>
      </c>
      <c r="D1001" s="3">
        <f t="shared" si="23"/>
        <v>15</v>
      </c>
    </row>
    <row r="1002" spans="2:4" x14ac:dyDescent="0.25">
      <c r="B1002" t="s">
        <v>1319</v>
      </c>
      <c r="C1002" t="s">
        <v>512</v>
      </c>
      <c r="D1002" s="3">
        <f t="shared" si="23"/>
        <v>15</v>
      </c>
    </row>
    <row r="1003" spans="2:4" x14ac:dyDescent="0.25">
      <c r="B1003" t="s">
        <v>1319</v>
      </c>
      <c r="C1003" t="s">
        <v>514</v>
      </c>
      <c r="D1003" s="3">
        <f t="shared" si="23"/>
        <v>15</v>
      </c>
    </row>
    <row r="1004" spans="2:4" x14ac:dyDescent="0.25">
      <c r="B1004" t="s">
        <v>1319</v>
      </c>
      <c r="C1004" t="s">
        <v>516</v>
      </c>
      <c r="D1004" s="3">
        <f t="shared" si="23"/>
        <v>15</v>
      </c>
    </row>
    <row r="1005" spans="2:4" x14ac:dyDescent="0.25">
      <c r="B1005" t="s">
        <v>1319</v>
      </c>
      <c r="C1005" t="s">
        <v>642</v>
      </c>
      <c r="D1005" s="3">
        <f t="shared" si="23"/>
        <v>15</v>
      </c>
    </row>
    <row r="1006" spans="2:4" x14ac:dyDescent="0.25">
      <c r="B1006" t="s">
        <v>1319</v>
      </c>
      <c r="C1006" t="s">
        <v>863</v>
      </c>
      <c r="D1006" s="3">
        <f t="shared" si="23"/>
        <v>15</v>
      </c>
    </row>
    <row r="1007" spans="2:4" x14ac:dyDescent="0.25">
      <c r="B1007" t="s">
        <v>1319</v>
      </c>
      <c r="C1007" t="s">
        <v>382</v>
      </c>
      <c r="D1007" s="3">
        <f t="shared" si="23"/>
        <v>15</v>
      </c>
    </row>
    <row r="1008" spans="2:4" x14ac:dyDescent="0.25">
      <c r="B1008" t="s">
        <v>1319</v>
      </c>
      <c r="C1008" t="s">
        <v>1129</v>
      </c>
      <c r="D1008" s="3">
        <f t="shared" si="23"/>
        <v>15</v>
      </c>
    </row>
    <row r="1009" spans="2:4" x14ac:dyDescent="0.25">
      <c r="B1009" t="s">
        <v>1319</v>
      </c>
      <c r="C1009" t="s">
        <v>1208</v>
      </c>
      <c r="D1009" s="3">
        <f t="shared" si="23"/>
        <v>15</v>
      </c>
    </row>
    <row r="1010" spans="2:4" x14ac:dyDescent="0.25">
      <c r="B1010" t="s">
        <v>1319</v>
      </c>
      <c r="C1010" t="s">
        <v>398</v>
      </c>
      <c r="D1010" s="3">
        <f t="shared" si="23"/>
        <v>15</v>
      </c>
    </row>
    <row r="1011" spans="2:4" x14ac:dyDescent="0.25">
      <c r="B1011" t="s">
        <v>1319</v>
      </c>
      <c r="C1011" t="s">
        <v>888</v>
      </c>
      <c r="D1011" s="3">
        <f t="shared" si="23"/>
        <v>15</v>
      </c>
    </row>
    <row r="1012" spans="2:4" x14ac:dyDescent="0.25">
      <c r="B1012" t="s">
        <v>1319</v>
      </c>
      <c r="C1012" t="s">
        <v>890</v>
      </c>
      <c r="D1012" s="3">
        <f t="shared" si="23"/>
        <v>15</v>
      </c>
    </row>
    <row r="1013" spans="2:4" x14ac:dyDescent="0.25">
      <c r="B1013" t="s">
        <v>1319</v>
      </c>
      <c r="C1013" t="s">
        <v>892</v>
      </c>
      <c r="D1013" s="3">
        <f t="shared" si="23"/>
        <v>15</v>
      </c>
    </row>
    <row r="1014" spans="2:4" x14ac:dyDescent="0.25">
      <c r="B1014" t="s">
        <v>1319</v>
      </c>
      <c r="C1014" t="s">
        <v>894</v>
      </c>
      <c r="D1014" s="3">
        <f t="shared" si="23"/>
        <v>15</v>
      </c>
    </row>
    <row r="1015" spans="2:4" x14ac:dyDescent="0.25">
      <c r="B1015" t="s">
        <v>1319</v>
      </c>
      <c r="C1015" t="s">
        <v>896</v>
      </c>
      <c r="D1015" s="3">
        <f t="shared" si="23"/>
        <v>15</v>
      </c>
    </row>
    <row r="1016" spans="2:4" x14ac:dyDescent="0.25">
      <c r="B1016" t="s">
        <v>1319</v>
      </c>
      <c r="C1016" t="s">
        <v>387</v>
      </c>
      <c r="D1016" s="3">
        <f t="shared" si="23"/>
        <v>15</v>
      </c>
    </row>
    <row r="1017" spans="2:4" x14ac:dyDescent="0.25">
      <c r="B1017" t="s">
        <v>1319</v>
      </c>
      <c r="C1017" t="s">
        <v>653</v>
      </c>
      <c r="D1017" s="3">
        <f t="shared" si="23"/>
        <v>15</v>
      </c>
    </row>
    <row r="1018" spans="2:4" x14ac:dyDescent="0.25">
      <c r="B1018" t="s">
        <v>1319</v>
      </c>
      <c r="C1018" t="s">
        <v>385</v>
      </c>
      <c r="D1018" s="3">
        <f t="shared" si="23"/>
        <v>15</v>
      </c>
    </row>
    <row r="1019" spans="2:4" x14ac:dyDescent="0.25">
      <c r="B1019" t="s">
        <v>1319</v>
      </c>
      <c r="C1019" t="s">
        <v>379</v>
      </c>
      <c r="D1019" s="3">
        <f t="shared" si="23"/>
        <v>15</v>
      </c>
    </row>
    <row r="1020" spans="2:4" x14ac:dyDescent="0.25">
      <c r="B1020" t="s">
        <v>1319</v>
      </c>
      <c r="C1020" t="s">
        <v>370</v>
      </c>
      <c r="D1020" s="3">
        <f t="shared" si="23"/>
        <v>15</v>
      </c>
    </row>
    <row r="1021" spans="2:4" x14ac:dyDescent="0.25">
      <c r="B1021" t="s">
        <v>1319</v>
      </c>
      <c r="C1021" t="s">
        <v>1100</v>
      </c>
      <c r="D1021" s="3">
        <f t="shared" si="23"/>
        <v>15</v>
      </c>
    </row>
    <row r="1022" spans="2:4" x14ac:dyDescent="0.25">
      <c r="B1022" t="s">
        <v>327</v>
      </c>
      <c r="C1022" t="s">
        <v>676</v>
      </c>
      <c r="D1022" s="3">
        <f t="shared" si="23"/>
        <v>16</v>
      </c>
    </row>
    <row r="1023" spans="2:4" x14ac:dyDescent="0.25">
      <c r="B1023" t="s">
        <v>327</v>
      </c>
      <c r="C1023" t="s">
        <v>1114</v>
      </c>
      <c r="D1023" s="3">
        <f t="shared" si="23"/>
        <v>16</v>
      </c>
    </row>
    <row r="1024" spans="2:4" x14ac:dyDescent="0.25">
      <c r="B1024" t="s">
        <v>327</v>
      </c>
      <c r="C1024" t="s">
        <v>604</v>
      </c>
      <c r="D1024" s="3">
        <f t="shared" si="23"/>
        <v>16</v>
      </c>
    </row>
    <row r="1025" spans="2:4" x14ac:dyDescent="0.25">
      <c r="B1025" t="s">
        <v>327</v>
      </c>
      <c r="C1025" t="s">
        <v>617</v>
      </c>
      <c r="D1025" s="3">
        <f t="shared" si="23"/>
        <v>16</v>
      </c>
    </row>
    <row r="1026" spans="2:4" x14ac:dyDescent="0.25">
      <c r="B1026" t="s">
        <v>327</v>
      </c>
      <c r="C1026" t="s">
        <v>574</v>
      </c>
      <c r="D1026" s="3">
        <f t="shared" si="23"/>
        <v>16</v>
      </c>
    </row>
    <row r="1027" spans="2:4" x14ac:dyDescent="0.25">
      <c r="B1027" t="s">
        <v>327</v>
      </c>
      <c r="C1027" t="s">
        <v>477</v>
      </c>
      <c r="D1027" s="3">
        <f t="shared" si="23"/>
        <v>16</v>
      </c>
    </row>
    <row r="1028" spans="2:4" x14ac:dyDescent="0.25">
      <c r="B1028" t="s">
        <v>1320</v>
      </c>
      <c r="C1028" t="s">
        <v>575</v>
      </c>
      <c r="D1028" s="3">
        <f t="shared" si="23"/>
        <v>16</v>
      </c>
    </row>
    <row r="1029" spans="2:4" x14ac:dyDescent="0.25">
      <c r="B1029" t="s">
        <v>1320</v>
      </c>
      <c r="C1029" t="s">
        <v>763</v>
      </c>
      <c r="D1029" s="3">
        <f t="shared" si="23"/>
        <v>16</v>
      </c>
    </row>
    <row r="1030" spans="2:4" x14ac:dyDescent="0.25">
      <c r="B1030" t="s">
        <v>1320</v>
      </c>
      <c r="C1030" t="s">
        <v>478</v>
      </c>
      <c r="D1030" s="3">
        <f t="shared" ref="D1030:D1093" si="24">LEN(C1030)</f>
        <v>16</v>
      </c>
    </row>
    <row r="1031" spans="2:4" x14ac:dyDescent="0.25">
      <c r="B1031" t="s">
        <v>1320</v>
      </c>
      <c r="C1031" t="s">
        <v>481</v>
      </c>
      <c r="D1031" s="3">
        <f t="shared" si="24"/>
        <v>16</v>
      </c>
    </row>
    <row r="1032" spans="2:4" x14ac:dyDescent="0.25">
      <c r="B1032" t="s">
        <v>1320</v>
      </c>
      <c r="C1032" t="s">
        <v>1272</v>
      </c>
      <c r="D1032" s="3">
        <f t="shared" si="24"/>
        <v>16</v>
      </c>
    </row>
    <row r="1033" spans="2:4" x14ac:dyDescent="0.25">
      <c r="B1033" t="s">
        <v>1320</v>
      </c>
      <c r="C1033" t="s">
        <v>639</v>
      </c>
      <c r="D1033" s="3">
        <f t="shared" si="24"/>
        <v>16</v>
      </c>
    </row>
    <row r="1034" spans="2:4" x14ac:dyDescent="0.25">
      <c r="B1034" t="s">
        <v>1320</v>
      </c>
      <c r="C1034" t="s">
        <v>1134</v>
      </c>
      <c r="D1034" s="3">
        <f t="shared" si="24"/>
        <v>16</v>
      </c>
    </row>
    <row r="1035" spans="2:4" x14ac:dyDescent="0.25">
      <c r="B1035" t="s">
        <v>1320</v>
      </c>
      <c r="C1035" t="s">
        <v>1136</v>
      </c>
      <c r="D1035" s="3">
        <f t="shared" si="24"/>
        <v>16</v>
      </c>
    </row>
    <row r="1036" spans="2:4" x14ac:dyDescent="0.25">
      <c r="B1036" t="s">
        <v>1320</v>
      </c>
      <c r="C1036" t="s">
        <v>1140</v>
      </c>
      <c r="D1036" s="3">
        <f t="shared" si="24"/>
        <v>16</v>
      </c>
    </row>
    <row r="1037" spans="2:4" x14ac:dyDescent="0.25">
      <c r="B1037" t="s">
        <v>1320</v>
      </c>
      <c r="C1037" t="s">
        <v>1142</v>
      </c>
      <c r="D1037" s="3">
        <f t="shared" si="24"/>
        <v>16</v>
      </c>
    </row>
    <row r="1038" spans="2:4" x14ac:dyDescent="0.25">
      <c r="B1038" t="s">
        <v>1320</v>
      </c>
      <c r="C1038" t="s">
        <v>436</v>
      </c>
      <c r="D1038" s="3">
        <f t="shared" si="24"/>
        <v>16</v>
      </c>
    </row>
    <row r="1039" spans="2:4" x14ac:dyDescent="0.25">
      <c r="B1039" t="s">
        <v>1320</v>
      </c>
      <c r="C1039" t="s">
        <v>1120</v>
      </c>
      <c r="D1039" s="3">
        <f t="shared" si="24"/>
        <v>16</v>
      </c>
    </row>
    <row r="1040" spans="2:4" x14ac:dyDescent="0.25">
      <c r="B1040" t="s">
        <v>1320</v>
      </c>
      <c r="C1040" t="s">
        <v>1123</v>
      </c>
      <c r="D1040" s="3">
        <f t="shared" si="24"/>
        <v>16</v>
      </c>
    </row>
    <row r="1041" spans="2:4" x14ac:dyDescent="0.25">
      <c r="B1041" t="s">
        <v>1320</v>
      </c>
      <c r="C1041" t="s">
        <v>439</v>
      </c>
      <c r="D1041" s="3">
        <f t="shared" si="24"/>
        <v>16</v>
      </c>
    </row>
    <row r="1042" spans="2:4" x14ac:dyDescent="0.25">
      <c r="B1042" t="s">
        <v>1320</v>
      </c>
      <c r="C1042" t="s">
        <v>585</v>
      </c>
      <c r="D1042" s="3">
        <f t="shared" si="24"/>
        <v>16</v>
      </c>
    </row>
    <row r="1043" spans="2:4" x14ac:dyDescent="0.25">
      <c r="B1043" t="s">
        <v>1320</v>
      </c>
      <c r="C1043" t="s">
        <v>871</v>
      </c>
      <c r="D1043" s="3">
        <f t="shared" si="24"/>
        <v>16</v>
      </c>
    </row>
    <row r="1044" spans="2:4" x14ac:dyDescent="0.25">
      <c r="B1044" t="s">
        <v>1320</v>
      </c>
      <c r="C1044" t="s">
        <v>650</v>
      </c>
      <c r="D1044" s="3">
        <f t="shared" si="24"/>
        <v>16</v>
      </c>
    </row>
    <row r="1045" spans="2:4" x14ac:dyDescent="0.25">
      <c r="B1045" t="s">
        <v>1320</v>
      </c>
      <c r="C1045" t="s">
        <v>574</v>
      </c>
      <c r="D1045" s="3">
        <f t="shared" si="24"/>
        <v>16</v>
      </c>
    </row>
    <row r="1046" spans="2:4" x14ac:dyDescent="0.25">
      <c r="B1046" t="s">
        <v>1320</v>
      </c>
      <c r="C1046" t="s">
        <v>406</v>
      </c>
      <c r="D1046" s="3">
        <f t="shared" si="24"/>
        <v>16</v>
      </c>
    </row>
    <row r="1047" spans="2:4" x14ac:dyDescent="0.25">
      <c r="B1047" t="s">
        <v>1320</v>
      </c>
      <c r="C1047" t="s">
        <v>539</v>
      </c>
      <c r="D1047" s="3">
        <f t="shared" si="24"/>
        <v>16</v>
      </c>
    </row>
    <row r="1048" spans="2:4" x14ac:dyDescent="0.25">
      <c r="B1048" t="s">
        <v>1320</v>
      </c>
      <c r="C1048" t="s">
        <v>491</v>
      </c>
      <c r="D1048" s="3">
        <f t="shared" si="24"/>
        <v>16</v>
      </c>
    </row>
    <row r="1049" spans="2:4" x14ac:dyDescent="0.25">
      <c r="B1049" t="s">
        <v>1320</v>
      </c>
      <c r="C1049" t="s">
        <v>1029</v>
      </c>
      <c r="D1049" s="3">
        <f t="shared" si="24"/>
        <v>16</v>
      </c>
    </row>
    <row r="1050" spans="2:4" x14ac:dyDescent="0.25">
      <c r="B1050" t="s">
        <v>1320</v>
      </c>
      <c r="C1050" t="s">
        <v>476</v>
      </c>
      <c r="D1050" s="3">
        <f t="shared" si="24"/>
        <v>16</v>
      </c>
    </row>
    <row r="1051" spans="2:4" x14ac:dyDescent="0.25">
      <c r="B1051" t="s">
        <v>1320</v>
      </c>
      <c r="C1051" t="s">
        <v>775</v>
      </c>
      <c r="D1051" s="3">
        <f t="shared" si="24"/>
        <v>16</v>
      </c>
    </row>
    <row r="1052" spans="2:4" x14ac:dyDescent="0.25">
      <c r="B1052" t="s">
        <v>1320</v>
      </c>
      <c r="C1052" t="s">
        <v>414</v>
      </c>
      <c r="D1052" s="3">
        <f t="shared" si="24"/>
        <v>16</v>
      </c>
    </row>
    <row r="1053" spans="2:4" x14ac:dyDescent="0.25">
      <c r="B1053" t="s">
        <v>1319</v>
      </c>
      <c r="C1053" t="s">
        <v>763</v>
      </c>
      <c r="D1053" s="3">
        <f t="shared" si="24"/>
        <v>16</v>
      </c>
    </row>
    <row r="1054" spans="2:4" x14ac:dyDescent="0.25">
      <c r="B1054" t="s">
        <v>1319</v>
      </c>
      <c r="C1054" t="s">
        <v>676</v>
      </c>
      <c r="D1054" s="3">
        <f t="shared" si="24"/>
        <v>16</v>
      </c>
    </row>
    <row r="1055" spans="2:4" x14ac:dyDescent="0.25">
      <c r="B1055" t="s">
        <v>1319</v>
      </c>
      <c r="C1055" t="s">
        <v>1314</v>
      </c>
      <c r="D1055" s="3">
        <f t="shared" si="24"/>
        <v>16</v>
      </c>
    </row>
    <row r="1056" spans="2:4" x14ac:dyDescent="0.25">
      <c r="B1056" t="s">
        <v>1319</v>
      </c>
      <c r="C1056" t="s">
        <v>639</v>
      </c>
      <c r="D1056" s="3">
        <f t="shared" si="24"/>
        <v>16</v>
      </c>
    </row>
    <row r="1057" spans="2:4" x14ac:dyDescent="0.25">
      <c r="B1057" t="s">
        <v>1319</v>
      </c>
      <c r="C1057" t="s">
        <v>641</v>
      </c>
      <c r="D1057" s="3">
        <f t="shared" si="24"/>
        <v>16</v>
      </c>
    </row>
    <row r="1058" spans="2:4" x14ac:dyDescent="0.25">
      <c r="B1058" t="s">
        <v>1319</v>
      </c>
      <c r="C1058" t="s">
        <v>396</v>
      </c>
      <c r="D1058" s="3">
        <f t="shared" si="24"/>
        <v>16</v>
      </c>
    </row>
    <row r="1059" spans="2:4" x14ac:dyDescent="0.25">
      <c r="B1059" t="s">
        <v>1319</v>
      </c>
      <c r="C1059" t="s">
        <v>819</v>
      </c>
      <c r="D1059" s="3">
        <f t="shared" si="24"/>
        <v>16</v>
      </c>
    </row>
    <row r="1060" spans="2:4" x14ac:dyDescent="0.25">
      <c r="B1060" t="s">
        <v>1319</v>
      </c>
      <c r="C1060" t="s">
        <v>828</v>
      </c>
      <c r="D1060" s="3">
        <f t="shared" si="24"/>
        <v>16</v>
      </c>
    </row>
    <row r="1061" spans="2:4" x14ac:dyDescent="0.25">
      <c r="B1061" t="s">
        <v>1319</v>
      </c>
      <c r="C1061" t="s">
        <v>829</v>
      </c>
      <c r="D1061" s="3">
        <f t="shared" si="24"/>
        <v>16</v>
      </c>
    </row>
    <row r="1062" spans="2:4" x14ac:dyDescent="0.25">
      <c r="B1062" t="s">
        <v>1319</v>
      </c>
      <c r="C1062" t="s">
        <v>650</v>
      </c>
      <c r="D1062" s="3">
        <f t="shared" si="24"/>
        <v>16</v>
      </c>
    </row>
    <row r="1063" spans="2:4" x14ac:dyDescent="0.25">
      <c r="B1063" t="s">
        <v>1319</v>
      </c>
      <c r="C1063" t="s">
        <v>574</v>
      </c>
      <c r="D1063" s="3">
        <f t="shared" si="24"/>
        <v>16</v>
      </c>
    </row>
    <row r="1064" spans="2:4" x14ac:dyDescent="0.25">
      <c r="B1064" t="s">
        <v>1319</v>
      </c>
      <c r="C1064" t="s">
        <v>406</v>
      </c>
      <c r="D1064" s="3">
        <f t="shared" si="24"/>
        <v>16</v>
      </c>
    </row>
    <row r="1065" spans="2:4" x14ac:dyDescent="0.25">
      <c r="B1065" t="s">
        <v>1319</v>
      </c>
      <c r="C1065" t="s">
        <v>908</v>
      </c>
      <c r="D1065" s="3">
        <f t="shared" si="24"/>
        <v>16</v>
      </c>
    </row>
    <row r="1066" spans="2:4" x14ac:dyDescent="0.25">
      <c r="B1066" t="s">
        <v>1319</v>
      </c>
      <c r="C1066" t="s">
        <v>912</v>
      </c>
      <c r="D1066" s="3">
        <f t="shared" si="24"/>
        <v>16</v>
      </c>
    </row>
    <row r="1067" spans="2:4" x14ac:dyDescent="0.25">
      <c r="B1067" t="s">
        <v>1319</v>
      </c>
      <c r="C1067" t="s">
        <v>1085</v>
      </c>
      <c r="D1067" s="3">
        <f t="shared" si="24"/>
        <v>16</v>
      </c>
    </row>
    <row r="1068" spans="2:4" x14ac:dyDescent="0.25">
      <c r="B1068" t="s">
        <v>1319</v>
      </c>
      <c r="C1068" t="s">
        <v>476</v>
      </c>
      <c r="D1068" s="3">
        <f t="shared" si="24"/>
        <v>16</v>
      </c>
    </row>
    <row r="1069" spans="2:4" x14ac:dyDescent="0.25">
      <c r="B1069" t="s">
        <v>1319</v>
      </c>
      <c r="C1069" t="s">
        <v>775</v>
      </c>
      <c r="D1069" s="3">
        <f t="shared" si="24"/>
        <v>16</v>
      </c>
    </row>
    <row r="1070" spans="2:4" x14ac:dyDescent="0.25">
      <c r="B1070" t="s">
        <v>330</v>
      </c>
      <c r="C1070" t="s">
        <v>739</v>
      </c>
      <c r="D1070" s="3">
        <f t="shared" si="24"/>
        <v>16</v>
      </c>
    </row>
    <row r="1071" spans="2:4" x14ac:dyDescent="0.25">
      <c r="B1071" t="s">
        <v>330</v>
      </c>
      <c r="C1071" t="s">
        <v>573</v>
      </c>
      <c r="D1071" s="3">
        <f t="shared" si="24"/>
        <v>16</v>
      </c>
    </row>
    <row r="1072" spans="2:4" x14ac:dyDescent="0.25">
      <c r="B1072" t="s">
        <v>327</v>
      </c>
      <c r="C1072" t="s">
        <v>447</v>
      </c>
      <c r="D1072" s="3">
        <f t="shared" si="24"/>
        <v>17</v>
      </c>
    </row>
    <row r="1073" spans="2:4" x14ac:dyDescent="0.25">
      <c r="B1073" t="s">
        <v>327</v>
      </c>
      <c r="C1073" t="s">
        <v>744</v>
      </c>
      <c r="D1073" s="3">
        <f t="shared" si="24"/>
        <v>17</v>
      </c>
    </row>
    <row r="1074" spans="2:4" x14ac:dyDescent="0.25">
      <c r="B1074" t="s">
        <v>327</v>
      </c>
      <c r="C1074" t="s">
        <v>606</v>
      </c>
      <c r="D1074" s="3">
        <f t="shared" si="24"/>
        <v>17</v>
      </c>
    </row>
    <row r="1075" spans="2:4" x14ac:dyDescent="0.25">
      <c r="B1075" t="s">
        <v>327</v>
      </c>
      <c r="C1075" t="s">
        <v>619</v>
      </c>
      <c r="D1075" s="3">
        <f t="shared" si="24"/>
        <v>17</v>
      </c>
    </row>
    <row r="1076" spans="2:4" x14ac:dyDescent="0.25">
      <c r="B1076" t="s">
        <v>327</v>
      </c>
      <c r="C1076" t="s">
        <v>576</v>
      </c>
      <c r="D1076" s="3">
        <f t="shared" si="24"/>
        <v>17</v>
      </c>
    </row>
    <row r="1077" spans="2:4" x14ac:dyDescent="0.25">
      <c r="B1077" t="s">
        <v>1319</v>
      </c>
      <c r="C1077" t="s">
        <v>1199</v>
      </c>
      <c r="D1077" s="3">
        <f t="shared" si="24"/>
        <v>17</v>
      </c>
    </row>
    <row r="1078" spans="2:4" x14ac:dyDescent="0.25">
      <c r="B1078" t="s">
        <v>1319</v>
      </c>
      <c r="C1078" t="s">
        <v>1305</v>
      </c>
      <c r="D1078" s="3">
        <f t="shared" si="24"/>
        <v>17</v>
      </c>
    </row>
    <row r="1079" spans="2:4" x14ac:dyDescent="0.25">
      <c r="B1079" t="s">
        <v>1319</v>
      </c>
      <c r="C1079" t="s">
        <v>1191</v>
      </c>
      <c r="D1079" s="3">
        <f t="shared" si="24"/>
        <v>17</v>
      </c>
    </row>
    <row r="1080" spans="2:4" x14ac:dyDescent="0.25">
      <c r="B1080" t="s">
        <v>1319</v>
      </c>
      <c r="C1080" t="s">
        <v>1194</v>
      </c>
      <c r="D1080" s="3">
        <f t="shared" si="24"/>
        <v>17</v>
      </c>
    </row>
    <row r="1081" spans="2:4" x14ac:dyDescent="0.25">
      <c r="B1081" t="s">
        <v>1319</v>
      </c>
      <c r="C1081" t="s">
        <v>830</v>
      </c>
      <c r="D1081" s="3">
        <f t="shared" si="24"/>
        <v>17</v>
      </c>
    </row>
    <row r="1082" spans="2:4" x14ac:dyDescent="0.25">
      <c r="B1082" t="s">
        <v>1319</v>
      </c>
      <c r="C1082" t="s">
        <v>744</v>
      </c>
      <c r="D1082" s="3">
        <f t="shared" si="24"/>
        <v>17</v>
      </c>
    </row>
    <row r="1083" spans="2:4" x14ac:dyDescent="0.25">
      <c r="B1083" t="s">
        <v>1319</v>
      </c>
      <c r="C1083" t="s">
        <v>407</v>
      </c>
      <c r="D1083" s="3">
        <f t="shared" si="24"/>
        <v>17</v>
      </c>
    </row>
    <row r="1084" spans="2:4" x14ac:dyDescent="0.25">
      <c r="B1084" t="s">
        <v>1319</v>
      </c>
      <c r="C1084" t="s">
        <v>1167</v>
      </c>
      <c r="D1084" s="3">
        <f t="shared" si="24"/>
        <v>17</v>
      </c>
    </row>
    <row r="1085" spans="2:4" x14ac:dyDescent="0.25">
      <c r="B1085" t="s">
        <v>1319</v>
      </c>
      <c r="C1085" t="s">
        <v>622</v>
      </c>
      <c r="D1085" s="3">
        <f t="shared" si="24"/>
        <v>17</v>
      </c>
    </row>
    <row r="1086" spans="2:4" x14ac:dyDescent="0.25">
      <c r="B1086" t="s">
        <v>1319</v>
      </c>
      <c r="C1086" t="s">
        <v>1048</v>
      </c>
      <c r="D1086" s="3">
        <f t="shared" si="24"/>
        <v>17</v>
      </c>
    </row>
    <row r="1087" spans="2:4" x14ac:dyDescent="0.25">
      <c r="B1087" t="s">
        <v>1319</v>
      </c>
      <c r="C1087" t="s">
        <v>996</v>
      </c>
      <c r="D1087" s="3">
        <f t="shared" si="24"/>
        <v>17</v>
      </c>
    </row>
    <row r="1088" spans="2:4" x14ac:dyDescent="0.25">
      <c r="B1088" t="s">
        <v>1319</v>
      </c>
      <c r="C1088" t="s">
        <v>1280</v>
      </c>
      <c r="D1088" s="3">
        <f t="shared" si="24"/>
        <v>17</v>
      </c>
    </row>
    <row r="1089" spans="2:4" x14ac:dyDescent="0.25">
      <c r="B1089" t="s">
        <v>1319</v>
      </c>
      <c r="C1089" t="s">
        <v>1195</v>
      </c>
      <c r="D1089" s="3">
        <f t="shared" si="24"/>
        <v>17</v>
      </c>
    </row>
    <row r="1090" spans="2:4" x14ac:dyDescent="0.25">
      <c r="B1090" t="s">
        <v>1319</v>
      </c>
      <c r="C1090" t="s">
        <v>576</v>
      </c>
      <c r="D1090" s="3">
        <f t="shared" si="24"/>
        <v>17</v>
      </c>
    </row>
    <row r="1091" spans="2:4" x14ac:dyDescent="0.25">
      <c r="B1091" t="s">
        <v>327</v>
      </c>
      <c r="C1091" t="s">
        <v>1098</v>
      </c>
      <c r="D1091" s="3">
        <f t="shared" si="24"/>
        <v>18</v>
      </c>
    </row>
    <row r="1092" spans="2:4" x14ac:dyDescent="0.25">
      <c r="B1092" t="s">
        <v>327</v>
      </c>
      <c r="C1092" t="s">
        <v>376</v>
      </c>
      <c r="D1092" s="3">
        <f t="shared" si="24"/>
        <v>18</v>
      </c>
    </row>
    <row r="1093" spans="2:4" x14ac:dyDescent="0.25">
      <c r="B1093" t="s">
        <v>327</v>
      </c>
      <c r="C1093" t="s">
        <v>1247</v>
      </c>
      <c r="D1093" s="3">
        <f t="shared" si="24"/>
        <v>18</v>
      </c>
    </row>
    <row r="1094" spans="2:4" x14ac:dyDescent="0.25">
      <c r="B1094" t="s">
        <v>327</v>
      </c>
      <c r="C1094" t="s">
        <v>537</v>
      </c>
      <c r="D1094" s="3">
        <f t="shared" ref="D1094:D1157" si="25">LEN(C1094)</f>
        <v>18</v>
      </c>
    </row>
    <row r="1095" spans="2:4" x14ac:dyDescent="0.25">
      <c r="B1095" t="s">
        <v>327</v>
      </c>
      <c r="C1095" t="s">
        <v>564</v>
      </c>
      <c r="D1095" s="3">
        <f t="shared" si="25"/>
        <v>18</v>
      </c>
    </row>
    <row r="1096" spans="2:4" x14ac:dyDescent="0.25">
      <c r="B1096" t="s">
        <v>327</v>
      </c>
      <c r="C1096" t="s">
        <v>694</v>
      </c>
      <c r="D1096" s="3">
        <f t="shared" si="25"/>
        <v>18</v>
      </c>
    </row>
    <row r="1097" spans="2:4" x14ac:dyDescent="0.25">
      <c r="B1097" t="s">
        <v>1319</v>
      </c>
      <c r="C1097" t="s">
        <v>849</v>
      </c>
      <c r="D1097" s="3">
        <f t="shared" si="25"/>
        <v>18</v>
      </c>
    </row>
    <row r="1098" spans="2:4" x14ac:dyDescent="0.25">
      <c r="B1098" t="s">
        <v>1319</v>
      </c>
      <c r="C1098" t="s">
        <v>810</v>
      </c>
      <c r="D1098" s="3">
        <f t="shared" si="25"/>
        <v>18</v>
      </c>
    </row>
    <row r="1099" spans="2:4" x14ac:dyDescent="0.25">
      <c r="B1099" t="s">
        <v>1319</v>
      </c>
      <c r="C1099" t="s">
        <v>446</v>
      </c>
      <c r="D1099" s="3">
        <f t="shared" si="25"/>
        <v>18</v>
      </c>
    </row>
    <row r="1100" spans="2:4" x14ac:dyDescent="0.25">
      <c r="B1100" t="s">
        <v>1319</v>
      </c>
      <c r="C1100" t="s">
        <v>1255</v>
      </c>
      <c r="D1100" s="3">
        <f t="shared" si="25"/>
        <v>18</v>
      </c>
    </row>
    <row r="1101" spans="2:4" x14ac:dyDescent="0.25">
      <c r="B1101" t="s">
        <v>1319</v>
      </c>
      <c r="C1101" t="s">
        <v>1046</v>
      </c>
      <c r="D1101" s="3">
        <f t="shared" si="25"/>
        <v>18</v>
      </c>
    </row>
    <row r="1102" spans="2:4" x14ac:dyDescent="0.25">
      <c r="B1102" t="s">
        <v>1319</v>
      </c>
      <c r="C1102" t="s">
        <v>981</v>
      </c>
      <c r="D1102" s="3">
        <f t="shared" si="25"/>
        <v>18</v>
      </c>
    </row>
    <row r="1103" spans="2:4" x14ac:dyDescent="0.25">
      <c r="B1103" t="s">
        <v>1319</v>
      </c>
      <c r="C1103" t="s">
        <v>1307</v>
      </c>
      <c r="D1103" s="3">
        <f t="shared" si="25"/>
        <v>18</v>
      </c>
    </row>
    <row r="1104" spans="2:4" x14ac:dyDescent="0.25">
      <c r="B1104" t="s">
        <v>1319</v>
      </c>
      <c r="C1104" t="s">
        <v>1188</v>
      </c>
      <c r="D1104" s="3">
        <f t="shared" si="25"/>
        <v>18</v>
      </c>
    </row>
    <row r="1105" spans="2:4" x14ac:dyDescent="0.25">
      <c r="B1105" t="s">
        <v>1319</v>
      </c>
      <c r="C1105" t="s">
        <v>376</v>
      </c>
      <c r="D1105" s="3">
        <f t="shared" si="25"/>
        <v>18</v>
      </c>
    </row>
    <row r="1106" spans="2:4" x14ac:dyDescent="0.25">
      <c r="B1106" t="s">
        <v>1319</v>
      </c>
      <c r="C1106" t="s">
        <v>563</v>
      </c>
      <c r="D1106" s="3">
        <f t="shared" si="25"/>
        <v>18</v>
      </c>
    </row>
    <row r="1107" spans="2:4" x14ac:dyDescent="0.25">
      <c r="B1107" t="s">
        <v>1319</v>
      </c>
      <c r="C1107" t="s">
        <v>727</v>
      </c>
      <c r="D1107" s="3">
        <f t="shared" si="25"/>
        <v>18</v>
      </c>
    </row>
    <row r="1108" spans="2:4" x14ac:dyDescent="0.25">
      <c r="B1108" t="s">
        <v>1319</v>
      </c>
      <c r="C1108" t="s">
        <v>1076</v>
      </c>
      <c r="D1108" s="3">
        <f t="shared" si="25"/>
        <v>18</v>
      </c>
    </row>
    <row r="1109" spans="2:4" x14ac:dyDescent="0.25">
      <c r="B1109" t="s">
        <v>1319</v>
      </c>
      <c r="C1109" t="s">
        <v>1024</v>
      </c>
      <c r="D1109" s="3">
        <f t="shared" si="25"/>
        <v>18</v>
      </c>
    </row>
    <row r="1110" spans="2:4" x14ac:dyDescent="0.25">
      <c r="B1110" t="s">
        <v>1319</v>
      </c>
      <c r="C1110" t="s">
        <v>1289</v>
      </c>
      <c r="D1110" s="3">
        <f t="shared" si="25"/>
        <v>18</v>
      </c>
    </row>
    <row r="1111" spans="2:4" x14ac:dyDescent="0.25">
      <c r="B1111" t="s">
        <v>1319</v>
      </c>
      <c r="C1111" t="s">
        <v>665</v>
      </c>
      <c r="D1111" s="3">
        <f t="shared" si="25"/>
        <v>18</v>
      </c>
    </row>
    <row r="1112" spans="2:4" x14ac:dyDescent="0.25">
      <c r="B1112" t="s">
        <v>1319</v>
      </c>
      <c r="C1112" t="s">
        <v>1190</v>
      </c>
      <c r="D1112" s="3">
        <f t="shared" si="25"/>
        <v>18</v>
      </c>
    </row>
    <row r="1113" spans="2:4" x14ac:dyDescent="0.25">
      <c r="B1113" t="s">
        <v>327</v>
      </c>
      <c r="C1113" t="s">
        <v>373</v>
      </c>
      <c r="D1113" s="3">
        <f t="shared" si="25"/>
        <v>19</v>
      </c>
    </row>
    <row r="1114" spans="2:4" x14ac:dyDescent="0.25">
      <c r="B1114" t="s">
        <v>327</v>
      </c>
      <c r="C1114" t="s">
        <v>841</v>
      </c>
      <c r="D1114" s="3">
        <f t="shared" si="25"/>
        <v>19</v>
      </c>
    </row>
    <row r="1115" spans="2:4" x14ac:dyDescent="0.25">
      <c r="B1115" t="s">
        <v>327</v>
      </c>
      <c r="C1115" t="s">
        <v>1104</v>
      </c>
      <c r="D1115" s="3">
        <f t="shared" si="25"/>
        <v>19</v>
      </c>
    </row>
    <row r="1116" spans="2:4" x14ac:dyDescent="0.25">
      <c r="B1116" t="s">
        <v>327</v>
      </c>
      <c r="C1116" t="s">
        <v>567</v>
      </c>
      <c r="D1116" s="3">
        <f t="shared" si="25"/>
        <v>19</v>
      </c>
    </row>
    <row r="1117" spans="2:4" x14ac:dyDescent="0.25">
      <c r="B1117" t="s">
        <v>327</v>
      </c>
      <c r="C1117" t="s">
        <v>696</v>
      </c>
      <c r="D1117" s="3">
        <f t="shared" si="25"/>
        <v>19</v>
      </c>
    </row>
    <row r="1118" spans="2:4" x14ac:dyDescent="0.25">
      <c r="B1118" t="s">
        <v>327</v>
      </c>
      <c r="C1118" t="s">
        <v>1105</v>
      </c>
      <c r="D1118" s="3">
        <f t="shared" si="25"/>
        <v>19</v>
      </c>
    </row>
    <row r="1119" spans="2:4" x14ac:dyDescent="0.25">
      <c r="B1119" t="s">
        <v>1319</v>
      </c>
      <c r="C1119" t="s">
        <v>1221</v>
      </c>
      <c r="D1119" s="3">
        <f t="shared" si="25"/>
        <v>19</v>
      </c>
    </row>
    <row r="1120" spans="2:4" x14ac:dyDescent="0.25">
      <c r="B1120" t="s">
        <v>1319</v>
      </c>
      <c r="C1120" t="s">
        <v>1216</v>
      </c>
      <c r="D1120" s="3">
        <f t="shared" si="25"/>
        <v>19</v>
      </c>
    </row>
    <row r="1121" spans="2:4" x14ac:dyDescent="0.25">
      <c r="B1121" t="s">
        <v>1319</v>
      </c>
      <c r="C1121" t="s">
        <v>868</v>
      </c>
      <c r="D1121" s="3">
        <f t="shared" si="25"/>
        <v>19</v>
      </c>
    </row>
    <row r="1122" spans="2:4" x14ac:dyDescent="0.25">
      <c r="B1122" t="s">
        <v>1319</v>
      </c>
      <c r="C1122" t="s">
        <v>805</v>
      </c>
      <c r="D1122" s="3">
        <f t="shared" si="25"/>
        <v>19</v>
      </c>
    </row>
    <row r="1123" spans="2:4" x14ac:dyDescent="0.25">
      <c r="B1123" t="s">
        <v>1319</v>
      </c>
      <c r="C1123" t="s">
        <v>817</v>
      </c>
      <c r="D1123" s="3">
        <f t="shared" si="25"/>
        <v>19</v>
      </c>
    </row>
    <row r="1124" spans="2:4" x14ac:dyDescent="0.25">
      <c r="B1124" t="s">
        <v>1319</v>
      </c>
      <c r="C1124" t="s">
        <v>1165</v>
      </c>
      <c r="D1124" s="3">
        <f t="shared" si="25"/>
        <v>19</v>
      </c>
    </row>
    <row r="1125" spans="2:4" x14ac:dyDescent="0.25">
      <c r="B1125" t="s">
        <v>1319</v>
      </c>
      <c r="C1125" t="s">
        <v>1144</v>
      </c>
      <c r="D1125" s="3">
        <f t="shared" si="25"/>
        <v>19</v>
      </c>
    </row>
    <row r="1126" spans="2:4" x14ac:dyDescent="0.25">
      <c r="B1126" t="s">
        <v>1319</v>
      </c>
      <c r="C1126" t="s">
        <v>452</v>
      </c>
      <c r="D1126" s="3">
        <f t="shared" si="25"/>
        <v>19</v>
      </c>
    </row>
    <row r="1127" spans="2:4" x14ac:dyDescent="0.25">
      <c r="B1127" t="s">
        <v>1319</v>
      </c>
      <c r="C1127" t="s">
        <v>555</v>
      </c>
      <c r="D1127" s="3">
        <f t="shared" si="25"/>
        <v>19</v>
      </c>
    </row>
    <row r="1128" spans="2:4" x14ac:dyDescent="0.25">
      <c r="B1128" t="s">
        <v>1319</v>
      </c>
      <c r="C1128" t="s">
        <v>821</v>
      </c>
      <c r="D1128" s="3">
        <f t="shared" si="25"/>
        <v>19</v>
      </c>
    </row>
    <row r="1129" spans="2:4" x14ac:dyDescent="0.25">
      <c r="B1129" t="s">
        <v>1319</v>
      </c>
      <c r="C1129" t="s">
        <v>373</v>
      </c>
      <c r="D1129" s="3">
        <f t="shared" si="25"/>
        <v>19</v>
      </c>
    </row>
    <row r="1130" spans="2:4" x14ac:dyDescent="0.25">
      <c r="B1130" t="s">
        <v>1319</v>
      </c>
      <c r="C1130" t="s">
        <v>726</v>
      </c>
      <c r="D1130" s="3">
        <f t="shared" si="25"/>
        <v>19</v>
      </c>
    </row>
    <row r="1131" spans="2:4" x14ac:dyDescent="0.25">
      <c r="B1131" t="s">
        <v>1319</v>
      </c>
      <c r="C1131" t="s">
        <v>874</v>
      </c>
      <c r="D1131" s="3">
        <f t="shared" si="25"/>
        <v>19</v>
      </c>
    </row>
    <row r="1132" spans="2:4" x14ac:dyDescent="0.25">
      <c r="B1132" t="s">
        <v>1319</v>
      </c>
      <c r="C1132" t="s">
        <v>846</v>
      </c>
      <c r="D1132" s="3">
        <f t="shared" si="25"/>
        <v>19</v>
      </c>
    </row>
    <row r="1133" spans="2:4" x14ac:dyDescent="0.25">
      <c r="B1133" t="s">
        <v>1319</v>
      </c>
      <c r="C1133" t="s">
        <v>1166</v>
      </c>
      <c r="D1133" s="3">
        <f t="shared" si="25"/>
        <v>19</v>
      </c>
    </row>
    <row r="1134" spans="2:4" x14ac:dyDescent="0.25">
      <c r="B1134" t="s">
        <v>1319</v>
      </c>
      <c r="C1134" t="s">
        <v>455</v>
      </c>
      <c r="D1134" s="3">
        <f t="shared" si="25"/>
        <v>19</v>
      </c>
    </row>
    <row r="1135" spans="2:4" x14ac:dyDescent="0.25">
      <c r="B1135" t="s">
        <v>1319</v>
      </c>
      <c r="C1135" t="s">
        <v>566</v>
      </c>
      <c r="D1135" s="3">
        <f t="shared" si="25"/>
        <v>19</v>
      </c>
    </row>
    <row r="1136" spans="2:4" x14ac:dyDescent="0.25">
      <c r="B1136" t="s">
        <v>1319</v>
      </c>
      <c r="C1136" t="s">
        <v>345</v>
      </c>
      <c r="D1136" s="3">
        <f t="shared" si="25"/>
        <v>19</v>
      </c>
    </row>
    <row r="1137" spans="2:4" x14ac:dyDescent="0.25">
      <c r="B1137" t="s">
        <v>1319</v>
      </c>
      <c r="C1137" t="s">
        <v>492</v>
      </c>
      <c r="D1137" s="3">
        <f t="shared" si="25"/>
        <v>19</v>
      </c>
    </row>
    <row r="1138" spans="2:4" x14ac:dyDescent="0.25">
      <c r="B1138" t="s">
        <v>1319</v>
      </c>
      <c r="C1138" t="s">
        <v>1030</v>
      </c>
      <c r="D1138" s="3">
        <f t="shared" si="25"/>
        <v>19</v>
      </c>
    </row>
    <row r="1139" spans="2:4" x14ac:dyDescent="0.25">
      <c r="B1139" t="s">
        <v>1319</v>
      </c>
      <c r="C1139" t="s">
        <v>458</v>
      </c>
      <c r="D1139" s="3">
        <f t="shared" si="25"/>
        <v>19</v>
      </c>
    </row>
    <row r="1140" spans="2:4" x14ac:dyDescent="0.25">
      <c r="B1140" t="s">
        <v>327</v>
      </c>
      <c r="C1140" t="s">
        <v>1107</v>
      </c>
      <c r="D1140" s="3">
        <f t="shared" si="25"/>
        <v>20</v>
      </c>
    </row>
    <row r="1141" spans="2:4" x14ac:dyDescent="0.25">
      <c r="B1141" t="s">
        <v>327</v>
      </c>
      <c r="C1141" t="s">
        <v>674</v>
      </c>
      <c r="D1141" s="3">
        <f t="shared" si="25"/>
        <v>20</v>
      </c>
    </row>
    <row r="1142" spans="2:4" x14ac:dyDescent="0.25">
      <c r="B1142" t="s">
        <v>327</v>
      </c>
      <c r="C1142" t="s">
        <v>844</v>
      </c>
      <c r="D1142" s="3">
        <f t="shared" si="25"/>
        <v>20</v>
      </c>
    </row>
    <row r="1143" spans="2:4" x14ac:dyDescent="0.25">
      <c r="B1143" t="s">
        <v>327</v>
      </c>
      <c r="C1143" t="s">
        <v>1035</v>
      </c>
      <c r="D1143" s="3">
        <f t="shared" si="25"/>
        <v>20</v>
      </c>
    </row>
    <row r="1144" spans="2:4" x14ac:dyDescent="0.25">
      <c r="B1144" t="s">
        <v>327</v>
      </c>
      <c r="C1144" t="s">
        <v>420</v>
      </c>
      <c r="D1144" s="3">
        <f t="shared" si="25"/>
        <v>20</v>
      </c>
    </row>
    <row r="1145" spans="2:4" x14ac:dyDescent="0.25">
      <c r="B1145" t="s">
        <v>1319</v>
      </c>
      <c r="C1145" t="s">
        <v>1230</v>
      </c>
      <c r="D1145" s="3">
        <f t="shared" si="25"/>
        <v>20</v>
      </c>
    </row>
    <row r="1146" spans="2:4" x14ac:dyDescent="0.25">
      <c r="B1146" t="s">
        <v>1319</v>
      </c>
      <c r="C1146" t="s">
        <v>886</v>
      </c>
      <c r="D1146" s="3">
        <f t="shared" si="25"/>
        <v>20</v>
      </c>
    </row>
    <row r="1147" spans="2:4" x14ac:dyDescent="0.25">
      <c r="B1147" t="s">
        <v>1319</v>
      </c>
      <c r="C1147" t="s">
        <v>1131</v>
      </c>
      <c r="D1147" s="3">
        <f t="shared" si="25"/>
        <v>20</v>
      </c>
    </row>
    <row r="1148" spans="2:4" x14ac:dyDescent="0.25">
      <c r="B1148" t="s">
        <v>1319</v>
      </c>
      <c r="C1148" t="s">
        <v>840</v>
      </c>
      <c r="D1148" s="3">
        <f t="shared" si="25"/>
        <v>20</v>
      </c>
    </row>
    <row r="1149" spans="2:4" x14ac:dyDescent="0.25">
      <c r="B1149" t="s">
        <v>1319</v>
      </c>
      <c r="C1149" t="s">
        <v>986</v>
      </c>
      <c r="D1149" s="3">
        <f t="shared" si="25"/>
        <v>20</v>
      </c>
    </row>
    <row r="1150" spans="2:4" x14ac:dyDescent="0.25">
      <c r="B1150" t="s">
        <v>1319</v>
      </c>
      <c r="C1150" t="s">
        <v>479</v>
      </c>
      <c r="D1150" s="3">
        <f t="shared" si="25"/>
        <v>20</v>
      </c>
    </row>
    <row r="1151" spans="2:4" x14ac:dyDescent="0.25">
      <c r="B1151" t="s">
        <v>1319</v>
      </c>
      <c r="C1151" t="s">
        <v>1107</v>
      </c>
      <c r="D1151" s="3">
        <f t="shared" si="25"/>
        <v>20</v>
      </c>
    </row>
    <row r="1152" spans="2:4" x14ac:dyDescent="0.25">
      <c r="B1152" t="s">
        <v>1319</v>
      </c>
      <c r="C1152" t="s">
        <v>690</v>
      </c>
      <c r="D1152" s="3">
        <f t="shared" si="25"/>
        <v>20</v>
      </c>
    </row>
    <row r="1153" spans="2:4" x14ac:dyDescent="0.25">
      <c r="B1153" t="s">
        <v>1319</v>
      </c>
      <c r="C1153" t="s">
        <v>1154</v>
      </c>
      <c r="D1153" s="3">
        <f t="shared" si="25"/>
        <v>20</v>
      </c>
    </row>
    <row r="1154" spans="2:4" x14ac:dyDescent="0.25">
      <c r="B1154" t="s">
        <v>1319</v>
      </c>
      <c r="C1154" t="s">
        <v>1164</v>
      </c>
      <c r="D1154" s="3">
        <f t="shared" si="25"/>
        <v>20</v>
      </c>
    </row>
    <row r="1155" spans="2:4" x14ac:dyDescent="0.25">
      <c r="B1155" t="s">
        <v>327</v>
      </c>
      <c r="C1155" t="s">
        <v>738</v>
      </c>
      <c r="D1155" s="3">
        <f t="shared" si="25"/>
        <v>21</v>
      </c>
    </row>
    <row r="1156" spans="2:4" x14ac:dyDescent="0.25">
      <c r="B1156" t="s">
        <v>327</v>
      </c>
      <c r="C1156" t="s">
        <v>572</v>
      </c>
      <c r="D1156" s="3">
        <f t="shared" si="25"/>
        <v>21</v>
      </c>
    </row>
    <row r="1157" spans="2:4" x14ac:dyDescent="0.25">
      <c r="B1157" t="s">
        <v>327</v>
      </c>
      <c r="C1157" t="s">
        <v>1109</v>
      </c>
      <c r="D1157" s="3">
        <f t="shared" si="25"/>
        <v>21</v>
      </c>
    </row>
    <row r="1158" spans="2:4" x14ac:dyDescent="0.25">
      <c r="B1158" t="s">
        <v>327</v>
      </c>
      <c r="C1158" t="s">
        <v>430</v>
      </c>
      <c r="D1158" s="3">
        <f t="shared" ref="D1158:D1221" si="26">LEN(C1158)</f>
        <v>21</v>
      </c>
    </row>
    <row r="1159" spans="2:4" x14ac:dyDescent="0.25">
      <c r="B1159" t="s">
        <v>1319</v>
      </c>
      <c r="C1159" t="s">
        <v>546</v>
      </c>
      <c r="D1159" s="3">
        <f t="shared" si="26"/>
        <v>21</v>
      </c>
    </row>
    <row r="1160" spans="2:4" x14ac:dyDescent="0.25">
      <c r="B1160" t="s">
        <v>1319</v>
      </c>
      <c r="C1160" t="s">
        <v>738</v>
      </c>
      <c r="D1160" s="3">
        <f t="shared" si="26"/>
        <v>21</v>
      </c>
    </row>
    <row r="1161" spans="2:4" x14ac:dyDescent="0.25">
      <c r="B1161" t="s">
        <v>1319</v>
      </c>
      <c r="C1161" t="s">
        <v>814</v>
      </c>
      <c r="D1161" s="3">
        <f t="shared" si="26"/>
        <v>21</v>
      </c>
    </row>
    <row r="1162" spans="2:4" x14ac:dyDescent="0.25">
      <c r="B1162" t="s">
        <v>1319</v>
      </c>
      <c r="C1162" t="s">
        <v>518</v>
      </c>
      <c r="D1162" s="3">
        <f t="shared" si="26"/>
        <v>21</v>
      </c>
    </row>
    <row r="1163" spans="2:4" x14ac:dyDescent="0.25">
      <c r="B1163" t="s">
        <v>1319</v>
      </c>
      <c r="C1163" t="s">
        <v>520</v>
      </c>
      <c r="D1163" s="3">
        <f t="shared" si="26"/>
        <v>21</v>
      </c>
    </row>
    <row r="1164" spans="2:4" x14ac:dyDescent="0.25">
      <c r="B1164" t="s">
        <v>1319</v>
      </c>
      <c r="C1164" t="s">
        <v>843</v>
      </c>
      <c r="D1164" s="3">
        <f t="shared" si="26"/>
        <v>21</v>
      </c>
    </row>
    <row r="1165" spans="2:4" x14ac:dyDescent="0.25">
      <c r="B1165" t="s">
        <v>1319</v>
      </c>
      <c r="C1165" t="s">
        <v>1207</v>
      </c>
      <c r="D1165" s="3">
        <f t="shared" si="26"/>
        <v>21</v>
      </c>
    </row>
    <row r="1166" spans="2:4" x14ac:dyDescent="0.25">
      <c r="B1166" t="s">
        <v>1319</v>
      </c>
      <c r="C1166" t="s">
        <v>692</v>
      </c>
      <c r="D1166" s="3">
        <f t="shared" si="26"/>
        <v>21</v>
      </c>
    </row>
    <row r="1167" spans="2:4" x14ac:dyDescent="0.25">
      <c r="B1167" t="s">
        <v>1319</v>
      </c>
      <c r="C1167" t="s">
        <v>1197</v>
      </c>
      <c r="D1167" s="3">
        <f t="shared" si="26"/>
        <v>21</v>
      </c>
    </row>
    <row r="1168" spans="2:4" x14ac:dyDescent="0.25">
      <c r="B1168" t="s">
        <v>1319</v>
      </c>
      <c r="C1168" t="s">
        <v>1174</v>
      </c>
      <c r="D1168" s="3">
        <f t="shared" si="26"/>
        <v>21</v>
      </c>
    </row>
    <row r="1169" spans="2:4" x14ac:dyDescent="0.25">
      <c r="B1169" t="s">
        <v>1319</v>
      </c>
      <c r="C1169" t="s">
        <v>572</v>
      </c>
      <c r="D1169" s="3">
        <f t="shared" si="26"/>
        <v>21</v>
      </c>
    </row>
    <row r="1170" spans="2:4" x14ac:dyDescent="0.25">
      <c r="B1170" t="s">
        <v>1319</v>
      </c>
      <c r="C1170" t="s">
        <v>482</v>
      </c>
      <c r="D1170" s="3">
        <f t="shared" si="26"/>
        <v>21</v>
      </c>
    </row>
    <row r="1171" spans="2:4" x14ac:dyDescent="0.25">
      <c r="B1171" t="s">
        <v>1319</v>
      </c>
      <c r="C1171" t="s">
        <v>1109</v>
      </c>
      <c r="D1171" s="3">
        <f t="shared" si="26"/>
        <v>21</v>
      </c>
    </row>
    <row r="1172" spans="2:4" x14ac:dyDescent="0.25">
      <c r="B1172" t="s">
        <v>327</v>
      </c>
      <c r="C1172" t="s">
        <v>523</v>
      </c>
      <c r="D1172" s="3">
        <f t="shared" si="26"/>
        <v>22</v>
      </c>
    </row>
    <row r="1173" spans="2:4" x14ac:dyDescent="0.25">
      <c r="B1173" t="s">
        <v>327</v>
      </c>
      <c r="C1173" t="s">
        <v>1127</v>
      </c>
      <c r="D1173" s="3">
        <f t="shared" si="26"/>
        <v>22</v>
      </c>
    </row>
    <row r="1174" spans="2:4" x14ac:dyDescent="0.25">
      <c r="B1174" t="s">
        <v>327</v>
      </c>
      <c r="C1174" t="s">
        <v>497</v>
      </c>
      <c r="D1174" s="3">
        <f t="shared" si="26"/>
        <v>22</v>
      </c>
    </row>
    <row r="1175" spans="2:4" x14ac:dyDescent="0.25">
      <c r="B1175" t="s">
        <v>1319</v>
      </c>
      <c r="C1175" t="s">
        <v>1145</v>
      </c>
      <c r="D1175" s="3">
        <f t="shared" si="26"/>
        <v>22</v>
      </c>
    </row>
    <row r="1176" spans="2:4" x14ac:dyDescent="0.25">
      <c r="B1176" t="s">
        <v>1319</v>
      </c>
      <c r="C1176" t="s">
        <v>1038</v>
      </c>
      <c r="D1176" s="3">
        <f t="shared" si="26"/>
        <v>22</v>
      </c>
    </row>
    <row r="1177" spans="2:4" x14ac:dyDescent="0.25">
      <c r="B1177" t="s">
        <v>1319</v>
      </c>
      <c r="C1177" t="s">
        <v>973</v>
      </c>
      <c r="D1177" s="3">
        <f t="shared" si="26"/>
        <v>22</v>
      </c>
    </row>
    <row r="1178" spans="2:4" x14ac:dyDescent="0.25">
      <c r="B1178" t="s">
        <v>1319</v>
      </c>
      <c r="C1178" t="s">
        <v>916</v>
      </c>
      <c r="D1178" s="3">
        <f t="shared" si="26"/>
        <v>22</v>
      </c>
    </row>
    <row r="1179" spans="2:4" x14ac:dyDescent="0.25">
      <c r="B1179" t="s">
        <v>1319</v>
      </c>
      <c r="C1179" t="s">
        <v>589</v>
      </c>
      <c r="D1179" s="3">
        <f t="shared" si="26"/>
        <v>22</v>
      </c>
    </row>
    <row r="1180" spans="2:4" x14ac:dyDescent="0.25">
      <c r="B1180" t="s">
        <v>1319</v>
      </c>
      <c r="C1180" t="s">
        <v>528</v>
      </c>
      <c r="D1180" s="3">
        <f t="shared" si="26"/>
        <v>22</v>
      </c>
    </row>
    <row r="1181" spans="2:4" x14ac:dyDescent="0.25">
      <c r="B1181" t="s">
        <v>1319</v>
      </c>
      <c r="C1181" t="s">
        <v>1146</v>
      </c>
      <c r="D1181" s="3">
        <f t="shared" si="26"/>
        <v>22</v>
      </c>
    </row>
    <row r="1182" spans="2:4" x14ac:dyDescent="0.25">
      <c r="B1182" t="s">
        <v>1319</v>
      </c>
      <c r="C1182" t="s">
        <v>1087</v>
      </c>
      <c r="D1182" s="3">
        <f t="shared" si="26"/>
        <v>22</v>
      </c>
    </row>
    <row r="1183" spans="2:4" x14ac:dyDescent="0.25">
      <c r="B1183" t="s">
        <v>1319</v>
      </c>
      <c r="C1183" t="s">
        <v>898</v>
      </c>
      <c r="D1183" s="3">
        <f t="shared" si="26"/>
        <v>22</v>
      </c>
    </row>
    <row r="1184" spans="2:4" x14ac:dyDescent="0.25">
      <c r="B1184" t="s">
        <v>1319</v>
      </c>
      <c r="C1184" t="s">
        <v>1052</v>
      </c>
      <c r="D1184" s="3">
        <f t="shared" si="26"/>
        <v>22</v>
      </c>
    </row>
    <row r="1185" spans="2:4" x14ac:dyDescent="0.25">
      <c r="B1185" t="s">
        <v>1319</v>
      </c>
      <c r="C1185" t="s">
        <v>1000</v>
      </c>
      <c r="D1185" s="3">
        <f t="shared" si="26"/>
        <v>22</v>
      </c>
    </row>
    <row r="1186" spans="2:4" x14ac:dyDescent="0.25">
      <c r="B1186" t="s">
        <v>1319</v>
      </c>
      <c r="C1186" t="s">
        <v>543</v>
      </c>
      <c r="D1186" s="3">
        <f t="shared" si="26"/>
        <v>22</v>
      </c>
    </row>
    <row r="1187" spans="2:4" x14ac:dyDescent="0.25">
      <c r="B1187" t="s">
        <v>1319</v>
      </c>
      <c r="C1187" t="s">
        <v>1127</v>
      </c>
      <c r="D1187" s="3">
        <f t="shared" si="26"/>
        <v>22</v>
      </c>
    </row>
    <row r="1188" spans="2:4" x14ac:dyDescent="0.25">
      <c r="B1188" t="s">
        <v>1319</v>
      </c>
      <c r="C1188" t="s">
        <v>429</v>
      </c>
      <c r="D1188" s="3">
        <f t="shared" si="26"/>
        <v>22</v>
      </c>
    </row>
    <row r="1189" spans="2:4" x14ac:dyDescent="0.25">
      <c r="B1189" t="s">
        <v>327</v>
      </c>
      <c r="C1189" t="s">
        <v>371</v>
      </c>
      <c r="D1189" s="3">
        <f t="shared" si="26"/>
        <v>23</v>
      </c>
    </row>
    <row r="1190" spans="2:4" x14ac:dyDescent="0.25">
      <c r="B1190" t="s">
        <v>327</v>
      </c>
      <c r="C1190" t="s">
        <v>547</v>
      </c>
      <c r="D1190" s="3">
        <f t="shared" si="26"/>
        <v>23</v>
      </c>
    </row>
    <row r="1191" spans="2:4" x14ac:dyDescent="0.25">
      <c r="B1191" t="s">
        <v>327</v>
      </c>
      <c r="C1191" t="s">
        <v>1101</v>
      </c>
      <c r="D1191" s="3">
        <f t="shared" si="26"/>
        <v>23</v>
      </c>
    </row>
    <row r="1192" spans="2:4" x14ac:dyDescent="0.25">
      <c r="B1192" t="s">
        <v>1319</v>
      </c>
      <c r="C1192" t="s">
        <v>557</v>
      </c>
      <c r="D1192" s="3">
        <f t="shared" si="26"/>
        <v>23</v>
      </c>
    </row>
    <row r="1193" spans="2:4" x14ac:dyDescent="0.25">
      <c r="B1193" t="s">
        <v>1319</v>
      </c>
      <c r="C1193" t="s">
        <v>1040</v>
      </c>
      <c r="D1193" s="3">
        <f t="shared" si="26"/>
        <v>23</v>
      </c>
    </row>
    <row r="1194" spans="2:4" x14ac:dyDescent="0.25">
      <c r="B1194" t="s">
        <v>1319</v>
      </c>
      <c r="C1194" t="s">
        <v>975</v>
      </c>
      <c r="D1194" s="3">
        <f t="shared" si="26"/>
        <v>23</v>
      </c>
    </row>
    <row r="1195" spans="2:4" x14ac:dyDescent="0.25">
      <c r="B1195" t="s">
        <v>1319</v>
      </c>
      <c r="C1195" t="s">
        <v>984</v>
      </c>
      <c r="D1195" s="3">
        <f t="shared" si="26"/>
        <v>23</v>
      </c>
    </row>
    <row r="1196" spans="2:4" x14ac:dyDescent="0.25">
      <c r="B1196" t="s">
        <v>1319</v>
      </c>
      <c r="C1196" t="s">
        <v>1257</v>
      </c>
      <c r="D1196" s="3">
        <f t="shared" si="26"/>
        <v>23</v>
      </c>
    </row>
    <row r="1197" spans="2:4" x14ac:dyDescent="0.25">
      <c r="B1197" t="s">
        <v>1319</v>
      </c>
      <c r="C1197" t="s">
        <v>1246</v>
      </c>
      <c r="D1197" s="3">
        <f t="shared" si="26"/>
        <v>23</v>
      </c>
    </row>
    <row r="1198" spans="2:4" x14ac:dyDescent="0.25">
      <c r="B1198" t="s">
        <v>1319</v>
      </c>
      <c r="C1198" t="s">
        <v>471</v>
      </c>
      <c r="D1198" s="3">
        <f t="shared" si="26"/>
        <v>23</v>
      </c>
    </row>
    <row r="1199" spans="2:4" x14ac:dyDescent="0.25">
      <c r="B1199" t="s">
        <v>1319</v>
      </c>
      <c r="C1199" t="s">
        <v>1168</v>
      </c>
      <c r="D1199" s="3">
        <f t="shared" si="26"/>
        <v>23</v>
      </c>
    </row>
    <row r="1200" spans="2:4" x14ac:dyDescent="0.25">
      <c r="B1200" t="s">
        <v>1319</v>
      </c>
      <c r="C1200" t="s">
        <v>1060</v>
      </c>
      <c r="D1200" s="3">
        <f t="shared" si="26"/>
        <v>23</v>
      </c>
    </row>
    <row r="1201" spans="2:4" x14ac:dyDescent="0.25">
      <c r="B1201" t="s">
        <v>1319</v>
      </c>
      <c r="C1201" t="s">
        <v>1008</v>
      </c>
      <c r="D1201" s="3">
        <f t="shared" si="26"/>
        <v>23</v>
      </c>
    </row>
    <row r="1202" spans="2:4" x14ac:dyDescent="0.25">
      <c r="B1202" t="s">
        <v>1319</v>
      </c>
      <c r="C1202" t="s">
        <v>1224</v>
      </c>
      <c r="D1202" s="3">
        <f t="shared" si="26"/>
        <v>23</v>
      </c>
    </row>
    <row r="1203" spans="2:4" x14ac:dyDescent="0.25">
      <c r="B1203" t="s">
        <v>327</v>
      </c>
      <c r="C1203" t="s">
        <v>453</v>
      </c>
      <c r="D1203" s="3">
        <f t="shared" si="26"/>
        <v>24</v>
      </c>
    </row>
    <row r="1204" spans="2:4" x14ac:dyDescent="0.25">
      <c r="B1204" t="s">
        <v>327</v>
      </c>
      <c r="C1204" t="s">
        <v>703</v>
      </c>
      <c r="D1204" s="3">
        <f t="shared" si="26"/>
        <v>24</v>
      </c>
    </row>
    <row r="1205" spans="2:4" x14ac:dyDescent="0.25">
      <c r="B1205" t="s">
        <v>327</v>
      </c>
      <c r="C1205" t="s">
        <v>456</v>
      </c>
      <c r="D1205" s="3">
        <f t="shared" si="26"/>
        <v>24</v>
      </c>
    </row>
    <row r="1206" spans="2:4" x14ac:dyDescent="0.25">
      <c r="B1206" t="s">
        <v>327</v>
      </c>
      <c r="C1206" t="s">
        <v>459</v>
      </c>
      <c r="D1206" s="3">
        <f t="shared" si="26"/>
        <v>24</v>
      </c>
    </row>
    <row r="1207" spans="2:4" x14ac:dyDescent="0.25">
      <c r="B1207" t="s">
        <v>1319</v>
      </c>
      <c r="C1207" t="s">
        <v>550</v>
      </c>
      <c r="D1207" s="3">
        <f t="shared" si="26"/>
        <v>24</v>
      </c>
    </row>
    <row r="1208" spans="2:4" x14ac:dyDescent="0.25">
      <c r="B1208" t="s">
        <v>1319</v>
      </c>
      <c r="C1208" t="s">
        <v>902</v>
      </c>
      <c r="D1208" s="3">
        <f t="shared" si="26"/>
        <v>24</v>
      </c>
    </row>
    <row r="1209" spans="2:4" x14ac:dyDescent="0.25">
      <c r="B1209" t="s">
        <v>1319</v>
      </c>
      <c r="C1209" t="s">
        <v>334</v>
      </c>
      <c r="D1209" s="3">
        <f t="shared" si="26"/>
        <v>24</v>
      </c>
    </row>
    <row r="1210" spans="2:4" x14ac:dyDescent="0.25">
      <c r="B1210" t="s">
        <v>1319</v>
      </c>
      <c r="C1210" t="s">
        <v>1031</v>
      </c>
      <c r="D1210" s="3">
        <f t="shared" si="26"/>
        <v>24</v>
      </c>
    </row>
    <row r="1211" spans="2:4" x14ac:dyDescent="0.25">
      <c r="B1211" t="s">
        <v>1319</v>
      </c>
      <c r="C1211" t="s">
        <v>832</v>
      </c>
      <c r="D1211" s="3">
        <f t="shared" si="26"/>
        <v>24</v>
      </c>
    </row>
    <row r="1212" spans="2:4" x14ac:dyDescent="0.25">
      <c r="B1212" t="s">
        <v>1319</v>
      </c>
      <c r="C1212" t="s">
        <v>910</v>
      </c>
      <c r="D1212" s="3">
        <f t="shared" si="26"/>
        <v>24</v>
      </c>
    </row>
    <row r="1213" spans="2:4" x14ac:dyDescent="0.25">
      <c r="B1213" t="s">
        <v>1319</v>
      </c>
      <c r="C1213" t="s">
        <v>914</v>
      </c>
      <c r="D1213" s="3">
        <f t="shared" si="26"/>
        <v>24</v>
      </c>
    </row>
    <row r="1214" spans="2:4" x14ac:dyDescent="0.25">
      <c r="B1214" t="s">
        <v>1319</v>
      </c>
      <c r="C1214" t="s">
        <v>924</v>
      </c>
      <c r="D1214" s="3">
        <f t="shared" si="26"/>
        <v>24</v>
      </c>
    </row>
    <row r="1215" spans="2:4" x14ac:dyDescent="0.25">
      <c r="B1215" t="s">
        <v>327</v>
      </c>
      <c r="C1215" t="s">
        <v>450</v>
      </c>
      <c r="D1215" s="3">
        <f t="shared" si="26"/>
        <v>25</v>
      </c>
    </row>
    <row r="1216" spans="2:4" x14ac:dyDescent="0.25">
      <c r="B1216" t="s">
        <v>327</v>
      </c>
      <c r="C1216" t="s">
        <v>701</v>
      </c>
      <c r="D1216" s="3">
        <f t="shared" si="26"/>
        <v>25</v>
      </c>
    </row>
    <row r="1217" spans="2:4" x14ac:dyDescent="0.25">
      <c r="B1217" t="s">
        <v>327</v>
      </c>
      <c r="C1217" t="s">
        <v>931</v>
      </c>
      <c r="D1217" s="3">
        <f t="shared" si="26"/>
        <v>25</v>
      </c>
    </row>
    <row r="1218" spans="2:4" x14ac:dyDescent="0.25">
      <c r="B1218" t="s">
        <v>1319</v>
      </c>
      <c r="C1218" t="s">
        <v>1034</v>
      </c>
      <c r="D1218" s="3">
        <f t="shared" si="26"/>
        <v>25</v>
      </c>
    </row>
    <row r="1219" spans="2:4" x14ac:dyDescent="0.25">
      <c r="B1219" t="s">
        <v>1319</v>
      </c>
      <c r="C1219" t="s">
        <v>808</v>
      </c>
      <c r="D1219" s="3">
        <f t="shared" si="26"/>
        <v>25</v>
      </c>
    </row>
    <row r="1220" spans="2:4" x14ac:dyDescent="0.25">
      <c r="B1220" t="s">
        <v>1319</v>
      </c>
      <c r="C1220" t="s">
        <v>1259</v>
      </c>
      <c r="D1220" s="3">
        <f t="shared" si="26"/>
        <v>25</v>
      </c>
    </row>
    <row r="1221" spans="2:4" x14ac:dyDescent="0.25">
      <c r="B1221" t="s">
        <v>1319</v>
      </c>
      <c r="C1221" t="s">
        <v>1121</v>
      </c>
      <c r="D1221" s="3">
        <f t="shared" si="26"/>
        <v>25</v>
      </c>
    </row>
    <row r="1222" spans="2:4" x14ac:dyDescent="0.25">
      <c r="B1222" t="s">
        <v>1319</v>
      </c>
      <c r="C1222" t="s">
        <v>834</v>
      </c>
      <c r="D1222" s="3">
        <f t="shared" ref="D1222:D1285" si="27">LEN(C1222)</f>
        <v>25</v>
      </c>
    </row>
    <row r="1223" spans="2:4" x14ac:dyDescent="0.25">
      <c r="B1223" t="s">
        <v>1319</v>
      </c>
      <c r="C1223" t="s">
        <v>1050</v>
      </c>
      <c r="D1223" s="3">
        <f t="shared" si="27"/>
        <v>25</v>
      </c>
    </row>
    <row r="1224" spans="2:4" x14ac:dyDescent="0.25">
      <c r="B1224" t="s">
        <v>1319</v>
      </c>
      <c r="C1224" t="s">
        <v>998</v>
      </c>
      <c r="D1224" s="3">
        <f t="shared" si="27"/>
        <v>25</v>
      </c>
    </row>
    <row r="1225" spans="2:4" x14ac:dyDescent="0.25">
      <c r="B1225" t="s">
        <v>1319</v>
      </c>
      <c r="C1225" t="s">
        <v>1032</v>
      </c>
      <c r="D1225" s="3">
        <f t="shared" si="27"/>
        <v>25</v>
      </c>
    </row>
    <row r="1226" spans="2:4" x14ac:dyDescent="0.25">
      <c r="B1226" t="s">
        <v>1319</v>
      </c>
      <c r="C1226" t="s">
        <v>926</v>
      </c>
      <c r="D1226" s="3">
        <f t="shared" si="27"/>
        <v>25</v>
      </c>
    </row>
    <row r="1227" spans="2:4" x14ac:dyDescent="0.25">
      <c r="B1227" t="s">
        <v>1319</v>
      </c>
      <c r="C1227" t="s">
        <v>657</v>
      </c>
      <c r="D1227" s="3">
        <f t="shared" si="27"/>
        <v>25</v>
      </c>
    </row>
    <row r="1228" spans="2:4" x14ac:dyDescent="0.25">
      <c r="B1228" t="s">
        <v>327</v>
      </c>
      <c r="C1228" t="s">
        <v>480</v>
      </c>
      <c r="D1228" s="3">
        <f t="shared" si="27"/>
        <v>26</v>
      </c>
    </row>
    <row r="1229" spans="2:4" x14ac:dyDescent="0.25">
      <c r="B1229" t="s">
        <v>327</v>
      </c>
      <c r="C1229" t="s">
        <v>441</v>
      </c>
      <c r="D1229" s="3">
        <f t="shared" si="27"/>
        <v>26</v>
      </c>
    </row>
    <row r="1230" spans="2:4" x14ac:dyDescent="0.25">
      <c r="B1230" t="s">
        <v>327</v>
      </c>
      <c r="C1230" t="s">
        <v>416</v>
      </c>
      <c r="D1230" s="3">
        <f t="shared" si="27"/>
        <v>26</v>
      </c>
    </row>
    <row r="1231" spans="2:4" x14ac:dyDescent="0.25">
      <c r="B1231" t="s">
        <v>327</v>
      </c>
      <c r="C1231" t="s">
        <v>593</v>
      </c>
      <c r="D1231" s="3">
        <f t="shared" si="27"/>
        <v>26</v>
      </c>
    </row>
    <row r="1232" spans="2:4" x14ac:dyDescent="0.25">
      <c r="B1232" t="s">
        <v>1319</v>
      </c>
      <c r="C1232" t="s">
        <v>449</v>
      </c>
      <c r="D1232" s="3">
        <f t="shared" si="27"/>
        <v>26</v>
      </c>
    </row>
    <row r="1233" spans="2:4" x14ac:dyDescent="0.25">
      <c r="B1233" t="s">
        <v>1319</v>
      </c>
      <c r="C1233" t="s">
        <v>1301</v>
      </c>
      <c r="D1233" s="3">
        <f t="shared" si="27"/>
        <v>26</v>
      </c>
    </row>
    <row r="1234" spans="2:4" x14ac:dyDescent="0.25">
      <c r="B1234" t="s">
        <v>1319</v>
      </c>
      <c r="C1234" t="s">
        <v>433</v>
      </c>
      <c r="D1234" s="3">
        <f t="shared" si="27"/>
        <v>26</v>
      </c>
    </row>
    <row r="1235" spans="2:4" x14ac:dyDescent="0.25">
      <c r="B1235" t="s">
        <v>1319</v>
      </c>
      <c r="C1235" t="s">
        <v>443</v>
      </c>
      <c r="D1235" s="3">
        <f t="shared" si="27"/>
        <v>26</v>
      </c>
    </row>
    <row r="1236" spans="2:4" x14ac:dyDescent="0.25">
      <c r="B1236" t="s">
        <v>1319</v>
      </c>
      <c r="C1236" t="s">
        <v>485</v>
      </c>
      <c r="D1236" s="3">
        <f t="shared" si="27"/>
        <v>26</v>
      </c>
    </row>
    <row r="1237" spans="2:4" x14ac:dyDescent="0.25">
      <c r="B1237" t="s">
        <v>1319</v>
      </c>
      <c r="C1237" t="s">
        <v>872</v>
      </c>
      <c r="D1237" s="3">
        <f t="shared" si="27"/>
        <v>26</v>
      </c>
    </row>
    <row r="1238" spans="2:4" x14ac:dyDescent="0.25">
      <c r="B1238" t="s">
        <v>1319</v>
      </c>
      <c r="C1238" t="s">
        <v>988</v>
      </c>
      <c r="D1238" s="3">
        <f t="shared" si="27"/>
        <v>26</v>
      </c>
    </row>
    <row r="1239" spans="2:4" x14ac:dyDescent="0.25">
      <c r="B1239" t="s">
        <v>1319</v>
      </c>
      <c r="C1239" t="s">
        <v>1156</v>
      </c>
      <c r="D1239" s="3">
        <f t="shared" si="27"/>
        <v>26</v>
      </c>
    </row>
    <row r="1240" spans="2:4" x14ac:dyDescent="0.25">
      <c r="B1240" t="s">
        <v>1319</v>
      </c>
      <c r="C1240" t="s">
        <v>1078</v>
      </c>
      <c r="D1240" s="3">
        <f t="shared" si="27"/>
        <v>26</v>
      </c>
    </row>
    <row r="1241" spans="2:4" x14ac:dyDescent="0.25">
      <c r="B1241" t="s">
        <v>1319</v>
      </c>
      <c r="C1241" t="s">
        <v>1026</v>
      </c>
      <c r="D1241" s="3">
        <f t="shared" si="27"/>
        <v>26</v>
      </c>
    </row>
    <row r="1242" spans="2:4" x14ac:dyDescent="0.25">
      <c r="B1242" t="s">
        <v>1319</v>
      </c>
      <c r="C1242" t="s">
        <v>1068</v>
      </c>
      <c r="D1242" s="3">
        <f t="shared" si="27"/>
        <v>26</v>
      </c>
    </row>
    <row r="1243" spans="2:4" x14ac:dyDescent="0.25">
      <c r="B1243" t="s">
        <v>1319</v>
      </c>
      <c r="C1243" t="s">
        <v>1016</v>
      </c>
      <c r="D1243" s="3">
        <f t="shared" si="27"/>
        <v>26</v>
      </c>
    </row>
    <row r="1244" spans="2:4" x14ac:dyDescent="0.25">
      <c r="B1244" t="s">
        <v>1319</v>
      </c>
      <c r="C1244" t="s">
        <v>1276</v>
      </c>
      <c r="D1244" s="3">
        <f t="shared" si="27"/>
        <v>26</v>
      </c>
    </row>
    <row r="1245" spans="2:4" x14ac:dyDescent="0.25">
      <c r="B1245" t="s">
        <v>1319</v>
      </c>
      <c r="C1245" t="s">
        <v>1185</v>
      </c>
      <c r="D1245" s="3">
        <f t="shared" si="27"/>
        <v>26</v>
      </c>
    </row>
    <row r="1246" spans="2:4" x14ac:dyDescent="0.25">
      <c r="B1246" t="s">
        <v>1319</v>
      </c>
      <c r="C1246" t="s">
        <v>415</v>
      </c>
      <c r="D1246" s="3">
        <f t="shared" si="27"/>
        <v>26</v>
      </c>
    </row>
    <row r="1247" spans="2:4" x14ac:dyDescent="0.25">
      <c r="B1247" t="s">
        <v>327</v>
      </c>
      <c r="C1247" t="s">
        <v>438</v>
      </c>
      <c r="D1247" s="3">
        <f t="shared" si="27"/>
        <v>27</v>
      </c>
    </row>
    <row r="1248" spans="2:4" x14ac:dyDescent="0.25">
      <c r="B1248" t="s">
        <v>327</v>
      </c>
      <c r="C1248" t="s">
        <v>581</v>
      </c>
      <c r="D1248" s="3">
        <f t="shared" si="27"/>
        <v>27</v>
      </c>
    </row>
    <row r="1249" spans="2:4" x14ac:dyDescent="0.25">
      <c r="B1249" t="s">
        <v>327</v>
      </c>
      <c r="C1249" t="s">
        <v>444</v>
      </c>
      <c r="D1249" s="3">
        <f t="shared" si="27"/>
        <v>27</v>
      </c>
    </row>
    <row r="1250" spans="2:4" x14ac:dyDescent="0.25">
      <c r="B1250" t="s">
        <v>327</v>
      </c>
      <c r="C1250" t="s">
        <v>590</v>
      </c>
      <c r="D1250" s="3">
        <f t="shared" si="27"/>
        <v>27</v>
      </c>
    </row>
    <row r="1251" spans="2:4" x14ac:dyDescent="0.25">
      <c r="B1251" t="s">
        <v>327</v>
      </c>
      <c r="C1251" t="s">
        <v>483</v>
      </c>
      <c r="D1251" s="3">
        <f t="shared" si="27"/>
        <v>27</v>
      </c>
    </row>
    <row r="1252" spans="2:4" x14ac:dyDescent="0.25">
      <c r="B1252" t="s">
        <v>1319</v>
      </c>
      <c r="C1252" t="s">
        <v>1083</v>
      </c>
      <c r="D1252" s="3">
        <f t="shared" si="27"/>
        <v>27</v>
      </c>
    </row>
    <row r="1253" spans="2:4" x14ac:dyDescent="0.25">
      <c r="B1253" t="s">
        <v>1319</v>
      </c>
      <c r="C1253" t="s">
        <v>1303</v>
      </c>
      <c r="D1253" s="3">
        <f t="shared" si="27"/>
        <v>27</v>
      </c>
    </row>
    <row r="1254" spans="2:4" x14ac:dyDescent="0.25">
      <c r="B1254" t="s">
        <v>1319</v>
      </c>
      <c r="C1254" t="s">
        <v>568</v>
      </c>
      <c r="D1254" s="3">
        <f t="shared" si="27"/>
        <v>27</v>
      </c>
    </row>
    <row r="1255" spans="2:4" x14ac:dyDescent="0.25">
      <c r="B1255" t="s">
        <v>1319</v>
      </c>
      <c r="C1255" t="s">
        <v>440</v>
      </c>
      <c r="D1255" s="3">
        <f t="shared" si="27"/>
        <v>27</v>
      </c>
    </row>
    <row r="1256" spans="2:4" x14ac:dyDescent="0.25">
      <c r="B1256" t="s">
        <v>1319</v>
      </c>
      <c r="C1256" t="s">
        <v>990</v>
      </c>
      <c r="D1256" s="3">
        <f t="shared" si="27"/>
        <v>27</v>
      </c>
    </row>
    <row r="1257" spans="2:4" x14ac:dyDescent="0.25">
      <c r="B1257" t="s">
        <v>1319</v>
      </c>
      <c r="C1257" t="s">
        <v>758</v>
      </c>
      <c r="D1257" s="3">
        <f t="shared" si="27"/>
        <v>27</v>
      </c>
    </row>
    <row r="1258" spans="2:4" x14ac:dyDescent="0.25">
      <c r="B1258" t="s">
        <v>1319</v>
      </c>
      <c r="C1258" t="s">
        <v>533</v>
      </c>
      <c r="D1258" s="3">
        <f t="shared" si="27"/>
        <v>27</v>
      </c>
    </row>
    <row r="1259" spans="2:4" x14ac:dyDescent="0.25">
      <c r="B1259" t="s">
        <v>1319</v>
      </c>
      <c r="C1259" t="s">
        <v>1278</v>
      </c>
      <c r="D1259" s="3">
        <f t="shared" si="27"/>
        <v>27</v>
      </c>
    </row>
    <row r="1260" spans="2:4" x14ac:dyDescent="0.25">
      <c r="B1260" t="s">
        <v>1319</v>
      </c>
      <c r="C1260" t="s">
        <v>756</v>
      </c>
      <c r="D1260" s="3">
        <f t="shared" si="27"/>
        <v>27</v>
      </c>
    </row>
    <row r="1261" spans="2:4" x14ac:dyDescent="0.25">
      <c r="B1261" t="s">
        <v>1319</v>
      </c>
      <c r="C1261" t="s">
        <v>592</v>
      </c>
      <c r="D1261" s="3">
        <f t="shared" si="27"/>
        <v>27</v>
      </c>
    </row>
    <row r="1262" spans="2:4" x14ac:dyDescent="0.25">
      <c r="B1262" t="s">
        <v>327</v>
      </c>
      <c r="C1262" t="s">
        <v>1133</v>
      </c>
      <c r="D1262" s="3">
        <f t="shared" si="27"/>
        <v>28</v>
      </c>
    </row>
    <row r="1263" spans="2:4" x14ac:dyDescent="0.25">
      <c r="B1263" t="s">
        <v>327</v>
      </c>
      <c r="C1263" t="s">
        <v>955</v>
      </c>
      <c r="D1263" s="3">
        <f t="shared" si="27"/>
        <v>28</v>
      </c>
    </row>
    <row r="1264" spans="2:4" x14ac:dyDescent="0.25">
      <c r="B1264" t="s">
        <v>327</v>
      </c>
      <c r="C1264" t="s">
        <v>584</v>
      </c>
      <c r="D1264" s="3">
        <f t="shared" si="27"/>
        <v>28</v>
      </c>
    </row>
    <row r="1265" spans="2:4" x14ac:dyDescent="0.25">
      <c r="B1265" t="s">
        <v>1319</v>
      </c>
      <c r="C1265" t="s">
        <v>1219</v>
      </c>
      <c r="D1265" s="3">
        <f t="shared" si="27"/>
        <v>28</v>
      </c>
    </row>
    <row r="1266" spans="2:4" x14ac:dyDescent="0.25">
      <c r="B1266" t="s">
        <v>1319</v>
      </c>
      <c r="C1266" t="s">
        <v>1133</v>
      </c>
      <c r="D1266" s="3">
        <f t="shared" si="27"/>
        <v>28</v>
      </c>
    </row>
    <row r="1267" spans="2:4" x14ac:dyDescent="0.25">
      <c r="B1267" t="s">
        <v>1319</v>
      </c>
      <c r="C1267" t="s">
        <v>437</v>
      </c>
      <c r="D1267" s="3">
        <f t="shared" si="27"/>
        <v>28</v>
      </c>
    </row>
    <row r="1268" spans="2:4" x14ac:dyDescent="0.25">
      <c r="B1268" t="s">
        <v>1319</v>
      </c>
      <c r="C1268" t="s">
        <v>526</v>
      </c>
      <c r="D1268" s="3">
        <f t="shared" si="27"/>
        <v>28</v>
      </c>
    </row>
    <row r="1269" spans="2:4" x14ac:dyDescent="0.25">
      <c r="B1269" t="s">
        <v>1319</v>
      </c>
      <c r="C1269" t="s">
        <v>580</v>
      </c>
      <c r="D1269" s="3">
        <f t="shared" si="27"/>
        <v>28</v>
      </c>
    </row>
    <row r="1270" spans="2:4" x14ac:dyDescent="0.25">
      <c r="B1270" t="s">
        <v>1319</v>
      </c>
      <c r="C1270" t="s">
        <v>1103</v>
      </c>
      <c r="D1270" s="3">
        <f t="shared" si="27"/>
        <v>28</v>
      </c>
    </row>
    <row r="1271" spans="2:4" x14ac:dyDescent="0.25">
      <c r="B1271" t="s">
        <v>1319</v>
      </c>
      <c r="C1271" t="s">
        <v>540</v>
      </c>
      <c r="D1271" s="3">
        <f t="shared" si="27"/>
        <v>28</v>
      </c>
    </row>
    <row r="1272" spans="2:4" x14ac:dyDescent="0.25">
      <c r="B1272" t="s">
        <v>1319</v>
      </c>
      <c r="C1272" t="s">
        <v>968</v>
      </c>
      <c r="D1272" s="3">
        <f t="shared" si="27"/>
        <v>28</v>
      </c>
    </row>
    <row r="1273" spans="2:4" x14ac:dyDescent="0.25">
      <c r="B1273" t="s">
        <v>327</v>
      </c>
      <c r="C1273" t="s">
        <v>937</v>
      </c>
      <c r="D1273" s="3">
        <f t="shared" si="27"/>
        <v>29</v>
      </c>
    </row>
    <row r="1274" spans="2:4" x14ac:dyDescent="0.25">
      <c r="B1274" t="s">
        <v>327</v>
      </c>
      <c r="C1274" t="s">
        <v>961</v>
      </c>
      <c r="D1274" s="3">
        <f t="shared" si="27"/>
        <v>29</v>
      </c>
    </row>
    <row r="1275" spans="2:4" x14ac:dyDescent="0.25">
      <c r="B1275" t="s">
        <v>327</v>
      </c>
      <c r="C1275" t="s">
        <v>587</v>
      </c>
      <c r="D1275" s="3">
        <f t="shared" si="27"/>
        <v>29</v>
      </c>
    </row>
    <row r="1276" spans="2:4" x14ac:dyDescent="0.25">
      <c r="B1276" t="s">
        <v>327</v>
      </c>
      <c r="C1276" t="s">
        <v>958</v>
      </c>
      <c r="D1276" s="3">
        <f t="shared" si="27"/>
        <v>29</v>
      </c>
    </row>
    <row r="1277" spans="2:4" x14ac:dyDescent="0.25">
      <c r="B1277" t="s">
        <v>1319</v>
      </c>
      <c r="C1277" t="s">
        <v>1218</v>
      </c>
      <c r="D1277" s="3">
        <f t="shared" si="27"/>
        <v>29</v>
      </c>
    </row>
    <row r="1278" spans="2:4" x14ac:dyDescent="0.25">
      <c r="B1278" t="s">
        <v>1319</v>
      </c>
      <c r="C1278" t="s">
        <v>1309</v>
      </c>
      <c r="D1278" s="3">
        <f t="shared" si="27"/>
        <v>29</v>
      </c>
    </row>
    <row r="1279" spans="2:4" x14ac:dyDescent="0.25">
      <c r="B1279" t="s">
        <v>1319</v>
      </c>
      <c r="C1279" t="s">
        <v>583</v>
      </c>
      <c r="D1279" s="3">
        <f t="shared" si="27"/>
        <v>29</v>
      </c>
    </row>
    <row r="1280" spans="2:4" x14ac:dyDescent="0.25">
      <c r="B1280" t="s">
        <v>1319</v>
      </c>
      <c r="C1280" t="s">
        <v>966</v>
      </c>
      <c r="D1280" s="3">
        <f t="shared" si="27"/>
        <v>29</v>
      </c>
    </row>
    <row r="1281" spans="2:4" x14ac:dyDescent="0.25">
      <c r="B1281" t="s">
        <v>327</v>
      </c>
      <c r="C1281" t="s">
        <v>1139</v>
      </c>
      <c r="D1281" s="3">
        <f t="shared" si="27"/>
        <v>30</v>
      </c>
    </row>
    <row r="1282" spans="2:4" x14ac:dyDescent="0.25">
      <c r="B1282" t="s">
        <v>327</v>
      </c>
      <c r="C1282" t="s">
        <v>684</v>
      </c>
      <c r="D1282" s="3">
        <f t="shared" si="27"/>
        <v>30</v>
      </c>
    </row>
    <row r="1283" spans="2:4" x14ac:dyDescent="0.25">
      <c r="B1283" t="s">
        <v>327</v>
      </c>
      <c r="C1283" t="s">
        <v>943</v>
      </c>
      <c r="D1283" s="3">
        <f t="shared" si="27"/>
        <v>30</v>
      </c>
    </row>
    <row r="1284" spans="2:4" x14ac:dyDescent="0.25">
      <c r="B1284" t="s">
        <v>327</v>
      </c>
      <c r="C1284" t="s">
        <v>940</v>
      </c>
      <c r="D1284" s="3">
        <f t="shared" si="27"/>
        <v>30</v>
      </c>
    </row>
    <row r="1285" spans="2:4" x14ac:dyDescent="0.25">
      <c r="B1285" t="s">
        <v>327</v>
      </c>
      <c r="C1285" t="s">
        <v>964</v>
      </c>
      <c r="D1285" s="3">
        <f t="shared" si="27"/>
        <v>30</v>
      </c>
    </row>
    <row r="1286" spans="2:4" x14ac:dyDescent="0.25">
      <c r="B1286" t="s">
        <v>1319</v>
      </c>
      <c r="C1286" t="s">
        <v>475</v>
      </c>
      <c r="D1286" s="3">
        <f t="shared" ref="D1286:D1349" si="28">LEN(C1286)</f>
        <v>30</v>
      </c>
    </row>
    <row r="1287" spans="2:4" x14ac:dyDescent="0.25">
      <c r="B1287" t="s">
        <v>1319</v>
      </c>
      <c r="C1287" t="s">
        <v>1253</v>
      </c>
      <c r="D1287" s="3">
        <f t="shared" si="28"/>
        <v>30</v>
      </c>
    </row>
    <row r="1288" spans="2:4" x14ac:dyDescent="0.25">
      <c r="B1288" t="s">
        <v>1319</v>
      </c>
      <c r="C1288" t="s">
        <v>1173</v>
      </c>
      <c r="D1288" s="3">
        <f t="shared" si="28"/>
        <v>30</v>
      </c>
    </row>
    <row r="1289" spans="2:4" x14ac:dyDescent="0.25">
      <c r="B1289" t="s">
        <v>1319</v>
      </c>
      <c r="C1289" t="s">
        <v>1139</v>
      </c>
      <c r="D1289" s="3">
        <f t="shared" si="28"/>
        <v>30</v>
      </c>
    </row>
    <row r="1290" spans="2:4" x14ac:dyDescent="0.25">
      <c r="B1290" t="s">
        <v>1319</v>
      </c>
      <c r="C1290" t="s">
        <v>930</v>
      </c>
      <c r="D1290" s="3">
        <f t="shared" si="28"/>
        <v>30</v>
      </c>
    </row>
    <row r="1291" spans="2:4" x14ac:dyDescent="0.25">
      <c r="B1291" t="s">
        <v>1319</v>
      </c>
      <c r="C1291" t="s">
        <v>586</v>
      </c>
      <c r="D1291" s="3">
        <f t="shared" si="28"/>
        <v>30</v>
      </c>
    </row>
    <row r="1292" spans="2:4" x14ac:dyDescent="0.25">
      <c r="B1292" t="s">
        <v>327</v>
      </c>
      <c r="C1292" t="s">
        <v>946</v>
      </c>
      <c r="D1292" s="3">
        <f t="shared" si="28"/>
        <v>31</v>
      </c>
    </row>
    <row r="1293" spans="2:4" x14ac:dyDescent="0.25">
      <c r="B1293" t="s">
        <v>1319</v>
      </c>
      <c r="C1293" t="s">
        <v>970</v>
      </c>
      <c r="D1293" s="3">
        <f t="shared" si="28"/>
        <v>31</v>
      </c>
    </row>
    <row r="1294" spans="2:4" x14ac:dyDescent="0.25">
      <c r="B1294" t="s">
        <v>1319</v>
      </c>
      <c r="C1294" t="s">
        <v>1042</v>
      </c>
      <c r="D1294" s="3">
        <f t="shared" si="28"/>
        <v>31</v>
      </c>
    </row>
    <row r="1295" spans="2:4" x14ac:dyDescent="0.25">
      <c r="B1295" t="s">
        <v>1319</v>
      </c>
      <c r="C1295" t="s">
        <v>977</v>
      </c>
      <c r="D1295" s="3">
        <f t="shared" si="28"/>
        <v>31</v>
      </c>
    </row>
    <row r="1296" spans="2:4" x14ac:dyDescent="0.25">
      <c r="B1296" t="s">
        <v>1319</v>
      </c>
      <c r="C1296" t="s">
        <v>1162</v>
      </c>
      <c r="D1296" s="3">
        <f t="shared" si="28"/>
        <v>31</v>
      </c>
    </row>
    <row r="1297" spans="2:4" x14ac:dyDescent="0.25">
      <c r="B1297" t="s">
        <v>1319</v>
      </c>
      <c r="C1297" t="s">
        <v>1044</v>
      </c>
      <c r="D1297" s="3">
        <f t="shared" si="28"/>
        <v>32</v>
      </c>
    </row>
    <row r="1298" spans="2:4" x14ac:dyDescent="0.25">
      <c r="B1298" t="s">
        <v>1319</v>
      </c>
      <c r="C1298" t="s">
        <v>979</v>
      </c>
      <c r="D1298" s="3">
        <f t="shared" si="28"/>
        <v>32</v>
      </c>
    </row>
    <row r="1299" spans="2:4" x14ac:dyDescent="0.25">
      <c r="B1299" t="s">
        <v>1319</v>
      </c>
      <c r="C1299" t="s">
        <v>1080</v>
      </c>
      <c r="D1299" s="3">
        <f t="shared" si="28"/>
        <v>32</v>
      </c>
    </row>
    <row r="1300" spans="2:4" x14ac:dyDescent="0.25">
      <c r="B1300" t="s">
        <v>1319</v>
      </c>
      <c r="C1300" t="s">
        <v>1028</v>
      </c>
      <c r="D1300" s="3">
        <f t="shared" si="28"/>
        <v>32</v>
      </c>
    </row>
    <row r="1301" spans="2:4" x14ac:dyDescent="0.25">
      <c r="B1301" t="s">
        <v>327</v>
      </c>
      <c r="C1301" t="s">
        <v>1137</v>
      </c>
      <c r="D1301" s="3">
        <f t="shared" si="28"/>
        <v>33</v>
      </c>
    </row>
    <row r="1302" spans="2:4" x14ac:dyDescent="0.25">
      <c r="B1302" t="s">
        <v>1319</v>
      </c>
      <c r="C1302" t="s">
        <v>1193</v>
      </c>
      <c r="D1302" s="3">
        <f t="shared" si="28"/>
        <v>33</v>
      </c>
    </row>
    <row r="1303" spans="2:4" x14ac:dyDescent="0.25">
      <c r="B1303" t="s">
        <v>1319</v>
      </c>
      <c r="C1303" t="s">
        <v>1137</v>
      </c>
      <c r="D1303" s="3">
        <f t="shared" si="28"/>
        <v>33</v>
      </c>
    </row>
    <row r="1304" spans="2:4" x14ac:dyDescent="0.25">
      <c r="B1304" t="s">
        <v>1319</v>
      </c>
      <c r="C1304" t="s">
        <v>1283</v>
      </c>
      <c r="D1304" s="3">
        <f t="shared" si="28"/>
        <v>33</v>
      </c>
    </row>
    <row r="1305" spans="2:4" x14ac:dyDescent="0.25">
      <c r="B1305" t="s">
        <v>1319</v>
      </c>
      <c r="C1305" t="s">
        <v>1285</v>
      </c>
      <c r="D1305" s="3">
        <f t="shared" si="28"/>
        <v>33</v>
      </c>
    </row>
    <row r="1306" spans="2:4" x14ac:dyDescent="0.25">
      <c r="B1306" t="s">
        <v>1319</v>
      </c>
      <c r="C1306" t="s">
        <v>1287</v>
      </c>
      <c r="D1306" s="3">
        <f t="shared" si="28"/>
        <v>33</v>
      </c>
    </row>
    <row r="1307" spans="2:4" x14ac:dyDescent="0.25">
      <c r="B1307" t="s">
        <v>1319</v>
      </c>
      <c r="C1307" t="s">
        <v>1248</v>
      </c>
      <c r="D1307" s="3">
        <f t="shared" si="28"/>
        <v>33</v>
      </c>
    </row>
    <row r="1308" spans="2:4" x14ac:dyDescent="0.25">
      <c r="B1308" t="s">
        <v>327</v>
      </c>
      <c r="C1308" t="s">
        <v>934</v>
      </c>
      <c r="D1308" s="3">
        <f t="shared" si="28"/>
        <v>34</v>
      </c>
    </row>
    <row r="1309" spans="2:4" x14ac:dyDescent="0.25">
      <c r="B1309" t="s">
        <v>327</v>
      </c>
      <c r="C1309" t="s">
        <v>1135</v>
      </c>
      <c r="D1309" s="3">
        <f t="shared" si="28"/>
        <v>34</v>
      </c>
    </row>
    <row r="1310" spans="2:4" x14ac:dyDescent="0.25">
      <c r="B1310" t="s">
        <v>1319</v>
      </c>
      <c r="C1310" t="s">
        <v>1148</v>
      </c>
      <c r="D1310" s="3">
        <f t="shared" si="28"/>
        <v>34</v>
      </c>
    </row>
    <row r="1311" spans="2:4" x14ac:dyDescent="0.25">
      <c r="B1311" t="s">
        <v>1319</v>
      </c>
      <c r="C1311" t="s">
        <v>933</v>
      </c>
      <c r="D1311" s="3">
        <f t="shared" si="28"/>
        <v>34</v>
      </c>
    </row>
    <row r="1312" spans="2:4" x14ac:dyDescent="0.25">
      <c r="B1312" t="s">
        <v>1319</v>
      </c>
      <c r="C1312" t="s">
        <v>1097</v>
      </c>
      <c r="D1312" s="3">
        <f t="shared" si="28"/>
        <v>34</v>
      </c>
    </row>
    <row r="1313" spans="2:4" x14ac:dyDescent="0.25">
      <c r="B1313" t="s">
        <v>1319</v>
      </c>
      <c r="C1313" t="s">
        <v>1074</v>
      </c>
      <c r="D1313" s="3">
        <f t="shared" si="28"/>
        <v>34</v>
      </c>
    </row>
    <row r="1314" spans="2:4" x14ac:dyDescent="0.25">
      <c r="B1314" t="s">
        <v>1319</v>
      </c>
      <c r="C1314" t="s">
        <v>1022</v>
      </c>
      <c r="D1314" s="3">
        <f t="shared" si="28"/>
        <v>34</v>
      </c>
    </row>
    <row r="1315" spans="2:4" x14ac:dyDescent="0.25">
      <c r="B1315" t="s">
        <v>1319</v>
      </c>
      <c r="C1315" t="s">
        <v>1291</v>
      </c>
      <c r="D1315" s="3">
        <f t="shared" si="28"/>
        <v>34</v>
      </c>
    </row>
    <row r="1316" spans="2:4" x14ac:dyDescent="0.25">
      <c r="B1316" t="s">
        <v>1319</v>
      </c>
      <c r="C1316" t="s">
        <v>1293</v>
      </c>
      <c r="D1316" s="3">
        <f t="shared" si="28"/>
        <v>34</v>
      </c>
    </row>
    <row r="1317" spans="2:4" x14ac:dyDescent="0.25">
      <c r="B1317" t="s">
        <v>1319</v>
      </c>
      <c r="C1317" t="s">
        <v>1295</v>
      </c>
      <c r="D1317" s="3">
        <f t="shared" si="28"/>
        <v>34</v>
      </c>
    </row>
    <row r="1318" spans="2:4" x14ac:dyDescent="0.25">
      <c r="B1318" t="s">
        <v>1319</v>
      </c>
      <c r="C1318" t="s">
        <v>1135</v>
      </c>
      <c r="D1318" s="3">
        <f t="shared" si="28"/>
        <v>34</v>
      </c>
    </row>
    <row r="1319" spans="2:4" x14ac:dyDescent="0.25">
      <c r="B1319" t="s">
        <v>327</v>
      </c>
      <c r="C1319" t="s">
        <v>1143</v>
      </c>
      <c r="D1319" s="3">
        <f t="shared" si="28"/>
        <v>35</v>
      </c>
    </row>
    <row r="1320" spans="2:4" x14ac:dyDescent="0.25">
      <c r="B1320" t="s">
        <v>327</v>
      </c>
      <c r="C1320" t="s">
        <v>1122</v>
      </c>
      <c r="D1320" s="3">
        <f t="shared" si="28"/>
        <v>35</v>
      </c>
    </row>
    <row r="1321" spans="2:4" x14ac:dyDescent="0.25">
      <c r="B1321" t="s">
        <v>1319</v>
      </c>
      <c r="C1321" t="s">
        <v>1143</v>
      </c>
      <c r="D1321" s="3">
        <f t="shared" si="28"/>
        <v>35</v>
      </c>
    </row>
    <row r="1322" spans="2:4" x14ac:dyDescent="0.25">
      <c r="B1322" t="s">
        <v>1319</v>
      </c>
      <c r="C1322" t="s">
        <v>529</v>
      </c>
      <c r="D1322" s="3">
        <f t="shared" si="28"/>
        <v>35</v>
      </c>
    </row>
    <row r="1323" spans="2:4" x14ac:dyDescent="0.25">
      <c r="B1323" t="s">
        <v>1319</v>
      </c>
      <c r="C1323" t="s">
        <v>1160</v>
      </c>
      <c r="D1323" s="3">
        <f t="shared" si="28"/>
        <v>35</v>
      </c>
    </row>
    <row r="1324" spans="2:4" x14ac:dyDescent="0.25">
      <c r="B1324" t="s">
        <v>1319</v>
      </c>
      <c r="C1324" t="s">
        <v>1147</v>
      </c>
      <c r="D1324" s="3">
        <f t="shared" si="28"/>
        <v>35</v>
      </c>
    </row>
    <row r="1325" spans="2:4" x14ac:dyDescent="0.25">
      <c r="B1325" t="s">
        <v>327</v>
      </c>
      <c r="C1325" t="s">
        <v>1141</v>
      </c>
      <c r="D1325" s="3">
        <f t="shared" si="28"/>
        <v>36</v>
      </c>
    </row>
    <row r="1326" spans="2:4" x14ac:dyDescent="0.25">
      <c r="B1326" t="s">
        <v>327</v>
      </c>
      <c r="C1326" t="s">
        <v>1124</v>
      </c>
      <c r="D1326" s="3">
        <f t="shared" si="28"/>
        <v>36</v>
      </c>
    </row>
    <row r="1327" spans="2:4" x14ac:dyDescent="0.25">
      <c r="B1327" t="s">
        <v>1319</v>
      </c>
      <c r="C1327" t="s">
        <v>1158</v>
      </c>
      <c r="D1327" s="3">
        <f t="shared" si="28"/>
        <v>36</v>
      </c>
    </row>
    <row r="1328" spans="2:4" x14ac:dyDescent="0.25">
      <c r="B1328" t="s">
        <v>1319</v>
      </c>
      <c r="C1328" t="s">
        <v>1141</v>
      </c>
      <c r="D1328" s="3">
        <f t="shared" si="28"/>
        <v>36</v>
      </c>
    </row>
    <row r="1329" spans="2:4" x14ac:dyDescent="0.25">
      <c r="B1329" t="s">
        <v>1319</v>
      </c>
      <c r="C1329" t="s">
        <v>1124</v>
      </c>
      <c r="D1329" s="3">
        <f t="shared" si="28"/>
        <v>36</v>
      </c>
    </row>
    <row r="1330" spans="2:4" x14ac:dyDescent="0.25">
      <c r="B1330" t="s">
        <v>1319</v>
      </c>
      <c r="C1330" t="s">
        <v>900</v>
      </c>
      <c r="D1330" s="3">
        <f t="shared" si="28"/>
        <v>36</v>
      </c>
    </row>
    <row r="1331" spans="2:4" x14ac:dyDescent="0.25">
      <c r="B1331" t="s">
        <v>1319</v>
      </c>
      <c r="C1331" t="s">
        <v>936</v>
      </c>
      <c r="D1331" s="3">
        <f t="shared" si="28"/>
        <v>38</v>
      </c>
    </row>
    <row r="1332" spans="2:4" x14ac:dyDescent="0.25">
      <c r="B1332" t="s">
        <v>1319</v>
      </c>
      <c r="C1332" t="s">
        <v>948</v>
      </c>
      <c r="D1332" s="3">
        <f t="shared" si="28"/>
        <v>38</v>
      </c>
    </row>
    <row r="1333" spans="2:4" x14ac:dyDescent="0.25">
      <c r="B1333" t="s">
        <v>1319</v>
      </c>
      <c r="C1333" t="s">
        <v>1054</v>
      </c>
      <c r="D1333" s="3">
        <f t="shared" si="28"/>
        <v>38</v>
      </c>
    </row>
    <row r="1334" spans="2:4" x14ac:dyDescent="0.25">
      <c r="B1334" t="s">
        <v>1319</v>
      </c>
      <c r="C1334" t="s">
        <v>1056</v>
      </c>
      <c r="D1334" s="3">
        <f t="shared" si="28"/>
        <v>38</v>
      </c>
    </row>
    <row r="1335" spans="2:4" x14ac:dyDescent="0.25">
      <c r="B1335" t="s">
        <v>1319</v>
      </c>
      <c r="C1335" t="s">
        <v>1058</v>
      </c>
      <c r="D1335" s="3">
        <f t="shared" si="28"/>
        <v>38</v>
      </c>
    </row>
    <row r="1336" spans="2:4" x14ac:dyDescent="0.25">
      <c r="B1336" t="s">
        <v>1319</v>
      </c>
      <c r="C1336" t="s">
        <v>1002</v>
      </c>
      <c r="D1336" s="3">
        <f t="shared" si="28"/>
        <v>38</v>
      </c>
    </row>
    <row r="1337" spans="2:4" x14ac:dyDescent="0.25">
      <c r="B1337" t="s">
        <v>1319</v>
      </c>
      <c r="C1337" t="s">
        <v>1004</v>
      </c>
      <c r="D1337" s="3">
        <f t="shared" si="28"/>
        <v>38</v>
      </c>
    </row>
    <row r="1338" spans="2:4" x14ac:dyDescent="0.25">
      <c r="B1338" t="s">
        <v>1319</v>
      </c>
      <c r="C1338" t="s">
        <v>1006</v>
      </c>
      <c r="D1338" s="3">
        <f t="shared" si="28"/>
        <v>38</v>
      </c>
    </row>
    <row r="1339" spans="2:4" x14ac:dyDescent="0.25">
      <c r="B1339" t="s">
        <v>1319</v>
      </c>
      <c r="C1339" t="s">
        <v>942</v>
      </c>
      <c r="D1339" s="3">
        <f t="shared" si="28"/>
        <v>39</v>
      </c>
    </row>
    <row r="1340" spans="2:4" x14ac:dyDescent="0.25">
      <c r="B1340" t="s">
        <v>1319</v>
      </c>
      <c r="C1340" t="s">
        <v>1062</v>
      </c>
      <c r="D1340" s="3">
        <f t="shared" si="28"/>
        <v>39</v>
      </c>
    </row>
    <row r="1341" spans="2:4" x14ac:dyDescent="0.25">
      <c r="B1341" t="s">
        <v>1319</v>
      </c>
      <c r="C1341" t="s">
        <v>1064</v>
      </c>
      <c r="D1341" s="3">
        <f t="shared" si="28"/>
        <v>39</v>
      </c>
    </row>
    <row r="1342" spans="2:4" x14ac:dyDescent="0.25">
      <c r="B1342" t="s">
        <v>1319</v>
      </c>
      <c r="C1342" t="s">
        <v>1066</v>
      </c>
      <c r="D1342" s="3">
        <f t="shared" si="28"/>
        <v>39</v>
      </c>
    </row>
    <row r="1343" spans="2:4" x14ac:dyDescent="0.25">
      <c r="B1343" t="s">
        <v>1319</v>
      </c>
      <c r="C1343" t="s">
        <v>1010</v>
      </c>
      <c r="D1343" s="3">
        <f t="shared" si="28"/>
        <v>39</v>
      </c>
    </row>
    <row r="1344" spans="2:4" x14ac:dyDescent="0.25">
      <c r="B1344" t="s">
        <v>1319</v>
      </c>
      <c r="C1344" t="s">
        <v>1012</v>
      </c>
      <c r="D1344" s="3">
        <f t="shared" si="28"/>
        <v>39</v>
      </c>
    </row>
    <row r="1345" spans="2:4" x14ac:dyDescent="0.25">
      <c r="B1345" t="s">
        <v>1319</v>
      </c>
      <c r="C1345" t="s">
        <v>1014</v>
      </c>
      <c r="D1345" s="3">
        <f t="shared" si="28"/>
        <v>39</v>
      </c>
    </row>
    <row r="1346" spans="2:4" x14ac:dyDescent="0.25">
      <c r="B1346" t="s">
        <v>1319</v>
      </c>
      <c r="C1346" t="s">
        <v>939</v>
      </c>
      <c r="D1346" s="3">
        <f t="shared" si="28"/>
        <v>39</v>
      </c>
    </row>
    <row r="1347" spans="2:4" x14ac:dyDescent="0.25">
      <c r="B1347" t="s">
        <v>1319</v>
      </c>
      <c r="C1347" t="s">
        <v>951</v>
      </c>
      <c r="D1347" s="3">
        <f t="shared" si="28"/>
        <v>39</v>
      </c>
    </row>
    <row r="1348" spans="2:4" x14ac:dyDescent="0.25">
      <c r="B1348" t="s">
        <v>1319</v>
      </c>
      <c r="C1348" t="s">
        <v>652</v>
      </c>
      <c r="D1348" s="3">
        <f t="shared" si="28"/>
        <v>40</v>
      </c>
    </row>
    <row r="1349" spans="2:4" x14ac:dyDescent="0.25">
      <c r="B1349" t="s">
        <v>1319</v>
      </c>
      <c r="C1349" t="s">
        <v>945</v>
      </c>
      <c r="D1349" s="3">
        <f t="shared" si="28"/>
        <v>40</v>
      </c>
    </row>
    <row r="1350" spans="2:4" x14ac:dyDescent="0.25">
      <c r="B1350" t="s">
        <v>1319</v>
      </c>
      <c r="C1350" t="s">
        <v>1312</v>
      </c>
      <c r="D1350" s="3">
        <f t="shared" ref="D1350:D1366" si="29">LEN(C1350)</f>
        <v>41</v>
      </c>
    </row>
    <row r="1351" spans="2:4" x14ac:dyDescent="0.25">
      <c r="B1351" t="s">
        <v>1319</v>
      </c>
      <c r="C1351" t="s">
        <v>1070</v>
      </c>
      <c r="D1351" s="3">
        <f t="shared" si="29"/>
        <v>42</v>
      </c>
    </row>
    <row r="1352" spans="2:4" x14ac:dyDescent="0.25">
      <c r="B1352" t="s">
        <v>1319</v>
      </c>
      <c r="C1352" t="s">
        <v>1072</v>
      </c>
      <c r="D1352" s="3">
        <f t="shared" si="29"/>
        <v>42</v>
      </c>
    </row>
    <row r="1353" spans="2:4" x14ac:dyDescent="0.25">
      <c r="B1353" t="s">
        <v>1319</v>
      </c>
      <c r="C1353" t="s">
        <v>1018</v>
      </c>
      <c r="D1353" s="3">
        <f t="shared" si="29"/>
        <v>42</v>
      </c>
    </row>
    <row r="1354" spans="2:4" x14ac:dyDescent="0.25">
      <c r="B1354" t="s">
        <v>1319</v>
      </c>
      <c r="C1354" t="s">
        <v>1020</v>
      </c>
      <c r="D1354" s="3">
        <f t="shared" si="29"/>
        <v>42</v>
      </c>
    </row>
    <row r="1355" spans="2:4" x14ac:dyDescent="0.25">
      <c r="B1355" t="s">
        <v>1319</v>
      </c>
      <c r="C1355" t="s">
        <v>1261</v>
      </c>
      <c r="D1355" s="3">
        <f t="shared" si="29"/>
        <v>44</v>
      </c>
    </row>
    <row r="1356" spans="2:4" x14ac:dyDescent="0.25">
      <c r="B1356" t="s">
        <v>1319</v>
      </c>
      <c r="C1356" t="s">
        <v>960</v>
      </c>
      <c r="D1356" s="3">
        <f t="shared" si="29"/>
        <v>48</v>
      </c>
    </row>
    <row r="1357" spans="2:4" x14ac:dyDescent="0.25">
      <c r="B1357" t="s">
        <v>1319</v>
      </c>
      <c r="C1357" t="s">
        <v>954</v>
      </c>
      <c r="D1357" s="3">
        <f t="shared" si="29"/>
        <v>49</v>
      </c>
    </row>
    <row r="1358" spans="2:4" x14ac:dyDescent="0.25">
      <c r="B1358" t="s">
        <v>1319</v>
      </c>
      <c r="C1358" t="s">
        <v>963</v>
      </c>
      <c r="D1358" s="3">
        <f t="shared" si="29"/>
        <v>49</v>
      </c>
    </row>
    <row r="1359" spans="2:4" x14ac:dyDescent="0.25">
      <c r="B1359" t="s">
        <v>1319</v>
      </c>
      <c r="C1359" t="s">
        <v>957</v>
      </c>
      <c r="D1359" s="3">
        <f t="shared" si="29"/>
        <v>50</v>
      </c>
    </row>
    <row r="1360" spans="2:4" x14ac:dyDescent="0.25">
      <c r="B1360" t="s">
        <v>327</v>
      </c>
      <c r="C1360" t="s">
        <v>949</v>
      </c>
      <c r="D1360" s="3">
        <f t="shared" si="29"/>
        <v>51</v>
      </c>
    </row>
    <row r="1361" spans="2:4" x14ac:dyDescent="0.25">
      <c r="B1361" t="s">
        <v>327</v>
      </c>
      <c r="C1361" t="s">
        <v>952</v>
      </c>
      <c r="D1361" s="3">
        <f t="shared" si="29"/>
        <v>52</v>
      </c>
    </row>
    <row r="1362" spans="2:4" x14ac:dyDescent="0.25">
      <c r="B1362" t="s">
        <v>327</v>
      </c>
      <c r="C1362" t="s">
        <v>434</v>
      </c>
      <c r="D1362" s="3">
        <f t="shared" si="29"/>
        <v>57</v>
      </c>
    </row>
    <row r="1363" spans="2:4" x14ac:dyDescent="0.25">
      <c r="B1363" t="s">
        <v>1319</v>
      </c>
      <c r="C1363" t="s">
        <v>536</v>
      </c>
      <c r="D1363" s="3">
        <f t="shared" si="29"/>
        <v>58</v>
      </c>
    </row>
    <row r="1364" spans="2:4" x14ac:dyDescent="0.25">
      <c r="B1364" t="s">
        <v>1319</v>
      </c>
      <c r="C1364" t="s">
        <v>759</v>
      </c>
      <c r="D1364" s="3">
        <f t="shared" si="29"/>
        <v>64</v>
      </c>
    </row>
    <row r="1365" spans="2:4" x14ac:dyDescent="0.25">
      <c r="B1365" t="s">
        <v>1319</v>
      </c>
      <c r="C1365" t="s">
        <v>762</v>
      </c>
      <c r="D1365" s="3">
        <f t="shared" si="29"/>
        <v>64</v>
      </c>
    </row>
    <row r="1366" spans="2:4" x14ac:dyDescent="0.25">
      <c r="B1366" t="s">
        <v>1319</v>
      </c>
      <c r="C1366" t="s">
        <v>761</v>
      </c>
      <c r="D1366" s="3">
        <f t="shared" si="29"/>
        <v>64</v>
      </c>
    </row>
  </sheetData>
  <mergeCells count="2">
    <mergeCell ref="B4:D4"/>
    <mergeCell ref="G11:S11"/>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8"/>
  <sheetViews>
    <sheetView workbookViewId="0"/>
  </sheetViews>
  <sheetFormatPr defaultRowHeight="15" x14ac:dyDescent="0.25"/>
  <cols>
    <col min="2" max="2" width="18.5703125" bestFit="1" customWidth="1"/>
    <col min="3" max="3" width="34.85546875" bestFit="1" customWidth="1"/>
    <col min="4" max="4" width="21.5703125" bestFit="1" customWidth="1"/>
    <col min="5" max="5" width="47.140625" bestFit="1" customWidth="1"/>
    <col min="6" max="6" width="11.7109375" bestFit="1" customWidth="1"/>
    <col min="10" max="10" width="4.5703125" bestFit="1" customWidth="1"/>
    <col min="11" max="11" width="13" bestFit="1" customWidth="1"/>
    <col min="12" max="12" width="16.5703125" bestFit="1" customWidth="1"/>
    <col min="13" max="13" width="11.5703125" bestFit="1" customWidth="1"/>
    <col min="14" max="14" width="18.42578125" bestFit="1" customWidth="1"/>
    <col min="15" max="15" width="10.7109375" bestFit="1" customWidth="1"/>
    <col min="16" max="16" width="12" bestFit="1" customWidth="1"/>
    <col min="17" max="17" width="14.85546875" bestFit="1" customWidth="1"/>
  </cols>
  <sheetData>
    <row r="1" spans="2:17" x14ac:dyDescent="0.25">
      <c r="E1" t="s">
        <v>254</v>
      </c>
      <c r="F1">
        <f>MAX(F5:F200)</f>
        <v>53</v>
      </c>
    </row>
    <row r="2" spans="2:17" ht="15.75" x14ac:dyDescent="0.25">
      <c r="E2" t="s">
        <v>255</v>
      </c>
      <c r="F2" s="2">
        <f>MIN(F5:F200)</f>
        <v>19</v>
      </c>
      <c r="H2" t="s">
        <v>11</v>
      </c>
    </row>
    <row r="3" spans="2:17" ht="15.75" x14ac:dyDescent="0.25">
      <c r="E3" s="7" t="s">
        <v>256</v>
      </c>
      <c r="F3" s="117">
        <f>AVERAGE(F5:F200)</f>
        <v>34.289473684210527</v>
      </c>
      <c r="H3" t="s">
        <v>8</v>
      </c>
    </row>
    <row r="4" spans="2:17" ht="16.5" thickBot="1" x14ac:dyDescent="0.3">
      <c r="B4" s="5" t="s">
        <v>1349</v>
      </c>
      <c r="C4" s="5" t="s">
        <v>1328</v>
      </c>
      <c r="D4" s="5" t="s">
        <v>1346</v>
      </c>
      <c r="E4" s="5" t="s">
        <v>1347</v>
      </c>
      <c r="F4" s="5" t="s">
        <v>81</v>
      </c>
      <c r="H4" t="s">
        <v>19</v>
      </c>
    </row>
    <row r="5" spans="2:17" ht="16.5" thickTop="1" thickBot="1" x14ac:dyDescent="0.3">
      <c r="B5" t="s">
        <v>27</v>
      </c>
      <c r="C5">
        <v>50</v>
      </c>
      <c r="D5" t="s">
        <v>1348</v>
      </c>
      <c r="E5" t="s">
        <v>1345</v>
      </c>
      <c r="F5" s="3">
        <f t="shared" ref="F5:F36" si="0">LEN(E5)</f>
        <v>19</v>
      </c>
      <c r="K5" s="335" t="s">
        <v>1332</v>
      </c>
      <c r="L5" s="336"/>
      <c r="M5" s="336"/>
      <c r="N5" s="336"/>
      <c r="O5" s="335"/>
      <c r="P5" s="335"/>
      <c r="Q5" s="335"/>
    </row>
    <row r="6" spans="2:17" x14ac:dyDescent="0.25">
      <c r="B6" t="s">
        <v>19</v>
      </c>
      <c r="C6" t="s">
        <v>237</v>
      </c>
      <c r="D6" t="s">
        <v>1344</v>
      </c>
      <c r="E6" t="str">
        <f t="shared" ref="E6:E37" si="1">CONCATENATE(D6,C6)</f>
        <v>Writing Template File: 4DGTV Template.xml</v>
      </c>
      <c r="F6" s="3">
        <f t="shared" si="0"/>
        <v>41</v>
      </c>
      <c r="K6" s="157" t="s">
        <v>1331</v>
      </c>
      <c r="L6" s="183" t="s">
        <v>11</v>
      </c>
      <c r="M6" s="183" t="s">
        <v>8</v>
      </c>
      <c r="N6" s="183" t="s">
        <v>19</v>
      </c>
      <c r="O6" s="199" t="s">
        <v>1350</v>
      </c>
      <c r="P6" s="158" t="s">
        <v>1351</v>
      </c>
      <c r="Q6" s="159" t="s">
        <v>1352</v>
      </c>
    </row>
    <row r="7" spans="2:17" x14ac:dyDescent="0.25">
      <c r="B7" t="s">
        <v>19</v>
      </c>
      <c r="C7" s="3" t="s">
        <v>104</v>
      </c>
      <c r="D7" t="s">
        <v>1344</v>
      </c>
      <c r="E7" t="str">
        <f t="shared" si="1"/>
        <v>Writing Template File: Abdomen.xml</v>
      </c>
      <c r="F7" s="3">
        <f t="shared" si="0"/>
        <v>34</v>
      </c>
      <c r="J7" s="12">
        <v>0</v>
      </c>
      <c r="K7" s="160" t="str">
        <f t="shared" ref="K7:K16" si="2">CONCATENATE(ROUND(J7,1)," to ",ROUND(J8,1))</f>
        <v>0 to 15</v>
      </c>
      <c r="L7" s="161">
        <f>COUNTIFS(StatusPhrase[Topic],L$6,StatusPhrase['# Char],"&lt;"&amp;$J8)-COUNTIFS(StatusPhrase[Topic],L$6,StatusPhrase['# Char],"&lt;"&amp;$J7)</f>
        <v>0</v>
      </c>
      <c r="M7" s="161">
        <f>COUNTIFS(StatusPhrase[Topic],M$6,StatusPhrase['# Char],"&lt;"&amp;$J8)-COUNTIFS(StatusPhrase[Topic],M$6,StatusPhrase['# Char],"&lt;"&amp;$J7)</f>
        <v>0</v>
      </c>
      <c r="N7" s="161">
        <f>COUNTIFS(StatusPhrase[Topic],N$6,StatusPhrase['# Char],"&lt;"&amp;$J8)-COUNTIFS(StatusPhrase[Topic],N$6,StatusPhrase['# Char],"&lt;"&amp;$J7)</f>
        <v>0</v>
      </c>
      <c r="O7" s="164">
        <f>L7/L$17</f>
        <v>0</v>
      </c>
      <c r="P7" s="180">
        <f t="shared" ref="P7:P16" si="3">M7/M$17</f>
        <v>0</v>
      </c>
      <c r="Q7" s="200">
        <f t="shared" ref="Q7:Q16" si="4">N7/N$17</f>
        <v>0</v>
      </c>
    </row>
    <row r="8" spans="2:17" x14ac:dyDescent="0.25">
      <c r="B8" t="s">
        <v>19</v>
      </c>
      <c r="C8" t="s">
        <v>218</v>
      </c>
      <c r="D8" t="s">
        <v>1344</v>
      </c>
      <c r="E8" t="str">
        <f t="shared" si="1"/>
        <v>Writing Template File: Artifact Template.xml</v>
      </c>
      <c r="F8" s="3">
        <f t="shared" si="0"/>
        <v>44</v>
      </c>
      <c r="J8" s="12">
        <v>15</v>
      </c>
      <c r="K8" s="160" t="str">
        <f t="shared" si="2"/>
        <v>15 to 20</v>
      </c>
      <c r="L8" s="167">
        <f>COUNTIFS(StatusPhrase[Topic],L$6,StatusPhrase['# Char],"&lt;"&amp;$J9)-COUNTIFS(StatusPhrase[Topic],L$6,StatusPhrase['# Char],"&lt;"&amp;$J8)</f>
        <v>0</v>
      </c>
      <c r="M8" s="167">
        <f>COUNTIFS(StatusPhrase[Topic],M$6,StatusPhrase['# Char],"&lt;"&amp;$J9)-COUNTIFS(StatusPhrase[Topic],M$6,StatusPhrase['# Char],"&lt;"&amp;$J8)</f>
        <v>0</v>
      </c>
      <c r="N8" s="167">
        <f>COUNTIFS(StatusPhrase[Topic],N$6,StatusPhrase['# Char],"&lt;"&amp;$J9)-COUNTIFS(StatusPhrase[Topic],N$6,StatusPhrase['# Char],"&lt;"&amp;$J8)</f>
        <v>0</v>
      </c>
      <c r="O8" s="164">
        <f t="shared" ref="O8:O16" si="5">L8/L$17</f>
        <v>0</v>
      </c>
      <c r="P8" s="180">
        <f t="shared" si="3"/>
        <v>0</v>
      </c>
      <c r="Q8" s="200">
        <f t="shared" si="4"/>
        <v>0</v>
      </c>
    </row>
    <row r="9" spans="2:17" x14ac:dyDescent="0.25">
      <c r="B9" t="s">
        <v>19</v>
      </c>
      <c r="C9" s="3" t="s">
        <v>85</v>
      </c>
      <c r="D9" t="s">
        <v>1344</v>
      </c>
      <c r="E9" t="str">
        <f t="shared" si="1"/>
        <v>Writing Template File: Basic Template.xml</v>
      </c>
      <c r="F9" s="3">
        <f t="shared" si="0"/>
        <v>41</v>
      </c>
      <c r="J9" s="12">
        <v>20</v>
      </c>
      <c r="K9" s="160" t="str">
        <f t="shared" si="2"/>
        <v>20 to 25</v>
      </c>
      <c r="L9" s="167">
        <f>COUNTIFS(StatusPhrase[Topic],L$6,StatusPhrase['# Char],"&lt;"&amp;$J10)-COUNTIFS(StatusPhrase[Topic],L$6,StatusPhrase['# Char],"&lt;"&amp;$J9)</f>
        <v>0</v>
      </c>
      <c r="M9" s="167">
        <f>COUNTIFS(StatusPhrase[Topic],M$6,StatusPhrase['# Char],"&lt;"&amp;$J10)-COUNTIFS(StatusPhrase[Topic],M$6,StatusPhrase['# Char],"&lt;"&amp;$J9)</f>
        <v>9</v>
      </c>
      <c r="N9" s="167">
        <f>COUNTIFS(StatusPhrase[Topic],N$6,StatusPhrase['# Char],"&lt;"&amp;$J10)-COUNTIFS(StatusPhrase[Topic],N$6,StatusPhrase['# Char],"&lt;"&amp;$J9)</f>
        <v>0</v>
      </c>
      <c r="O9" s="164">
        <f t="shared" si="5"/>
        <v>0</v>
      </c>
      <c r="P9" s="180">
        <f t="shared" si="3"/>
        <v>0.16981132075471697</v>
      </c>
      <c r="Q9" s="200">
        <f t="shared" si="4"/>
        <v>0</v>
      </c>
    </row>
    <row r="10" spans="2:17" x14ac:dyDescent="0.25">
      <c r="B10" t="s">
        <v>19</v>
      </c>
      <c r="C10" t="s">
        <v>191</v>
      </c>
      <c r="D10" t="s">
        <v>1344</v>
      </c>
      <c r="E10" t="str">
        <f t="shared" si="1"/>
        <v>Writing Template File: Bladder_1_Phase.xml</v>
      </c>
      <c r="F10" s="3">
        <f t="shared" si="0"/>
        <v>42</v>
      </c>
      <c r="J10" s="12">
        <v>25</v>
      </c>
      <c r="K10" s="160" t="str">
        <f t="shared" si="2"/>
        <v>25 to 30</v>
      </c>
      <c r="L10" s="167">
        <f>COUNTIFS(StatusPhrase[Topic],L$6,StatusPhrase['# Char],"&lt;"&amp;$J11)-COUNTIFS(StatusPhrase[Topic],L$6,StatusPhrase['# Char],"&lt;"&amp;$J10)</f>
        <v>0</v>
      </c>
      <c r="M10" s="167">
        <f>COUNTIFS(StatusPhrase[Topic],M$6,StatusPhrase['# Char],"&lt;"&amp;$J11)-COUNTIFS(StatusPhrase[Topic],M$6,StatusPhrase['# Char],"&lt;"&amp;$J10)</f>
        <v>22</v>
      </c>
      <c r="N10" s="167">
        <f>COUNTIFS(StatusPhrase[Topic],N$6,StatusPhrase['# Char],"&lt;"&amp;$J11)-COUNTIFS(StatusPhrase[Topic],N$6,StatusPhrase['# Char],"&lt;"&amp;$J10)</f>
        <v>0</v>
      </c>
      <c r="O10" s="164">
        <f t="shared" si="5"/>
        <v>0</v>
      </c>
      <c r="P10" s="180">
        <f t="shared" si="3"/>
        <v>0.41509433962264153</v>
      </c>
      <c r="Q10" s="200">
        <f t="shared" si="4"/>
        <v>0</v>
      </c>
    </row>
    <row r="11" spans="2:17" x14ac:dyDescent="0.25">
      <c r="B11" t="s">
        <v>19</v>
      </c>
      <c r="C11" t="s">
        <v>195</v>
      </c>
      <c r="D11" t="s">
        <v>1344</v>
      </c>
      <c r="E11" t="str">
        <f t="shared" si="1"/>
        <v>Writing Template File: Bladder_2_Phase.xml</v>
      </c>
      <c r="F11" s="3">
        <f t="shared" si="0"/>
        <v>42</v>
      </c>
      <c r="J11" s="12">
        <v>30</v>
      </c>
      <c r="K11" s="160" t="str">
        <f t="shared" si="2"/>
        <v>30 to 35</v>
      </c>
      <c r="L11" s="167">
        <f>COUNTIFS(StatusPhrase[Topic],L$6,StatusPhrase['# Char],"&lt;"&amp;$J12)-COUNTIFS(StatusPhrase[Topic],L$6,StatusPhrase['# Char],"&lt;"&amp;$J11)</f>
        <v>3</v>
      </c>
      <c r="M11" s="167">
        <f>COUNTIFS(StatusPhrase[Topic],M$6,StatusPhrase['# Char],"&lt;"&amp;$J12)-COUNTIFS(StatusPhrase[Topic],M$6,StatusPhrase['# Char],"&lt;"&amp;$J11)</f>
        <v>17</v>
      </c>
      <c r="N11" s="167">
        <f>COUNTIFS(StatusPhrase[Topic],N$6,StatusPhrase['# Char],"&lt;"&amp;$J12)-COUNTIFS(StatusPhrase[Topic],N$6,StatusPhrase['# Char],"&lt;"&amp;$J11)</f>
        <v>4</v>
      </c>
      <c r="O11" s="164">
        <f t="shared" si="5"/>
        <v>0.33333333333333331</v>
      </c>
      <c r="P11" s="180">
        <f t="shared" si="3"/>
        <v>0.32075471698113206</v>
      </c>
      <c r="Q11" s="200">
        <f t="shared" si="4"/>
        <v>7.8431372549019607E-2</v>
      </c>
    </row>
    <row r="12" spans="2:17" x14ac:dyDescent="0.25">
      <c r="B12" t="s">
        <v>19</v>
      </c>
      <c r="C12" t="s">
        <v>224</v>
      </c>
      <c r="D12" t="s">
        <v>1344</v>
      </c>
      <c r="E12" t="str">
        <f t="shared" si="1"/>
        <v>Writing Template File: Boolean Template.xml</v>
      </c>
      <c r="F12" s="3">
        <f t="shared" si="0"/>
        <v>43</v>
      </c>
      <c r="J12" s="12">
        <v>35</v>
      </c>
      <c r="K12" s="160" t="str">
        <f t="shared" si="2"/>
        <v>35 to 40</v>
      </c>
      <c r="L12" s="167">
        <f>COUNTIFS(StatusPhrase[Topic],L$6,StatusPhrase['# Char],"&lt;"&amp;$J13)-COUNTIFS(StatusPhrase[Topic],L$6,StatusPhrase['# Char],"&lt;"&amp;$J12)</f>
        <v>2</v>
      </c>
      <c r="M12" s="167">
        <f>COUNTIFS(StatusPhrase[Topic],M$6,StatusPhrase['# Char],"&lt;"&amp;$J13)-COUNTIFS(StatusPhrase[Topic],M$6,StatusPhrase['# Char],"&lt;"&amp;$J12)</f>
        <v>5</v>
      </c>
      <c r="N12" s="167">
        <f>COUNTIFS(StatusPhrase[Topic],N$6,StatusPhrase['# Char],"&lt;"&amp;$J13)-COUNTIFS(StatusPhrase[Topic],N$6,StatusPhrase['# Char],"&lt;"&amp;$J12)</f>
        <v>24</v>
      </c>
      <c r="O12" s="164">
        <f t="shared" si="5"/>
        <v>0.22222222222222221</v>
      </c>
      <c r="P12" s="180">
        <f t="shared" si="3"/>
        <v>9.4339622641509441E-2</v>
      </c>
      <c r="Q12" s="200">
        <f t="shared" si="4"/>
        <v>0.47058823529411764</v>
      </c>
    </row>
    <row r="13" spans="2:17" x14ac:dyDescent="0.25">
      <c r="B13" t="s">
        <v>19</v>
      </c>
      <c r="C13" s="3" t="s">
        <v>146</v>
      </c>
      <c r="D13" t="s">
        <v>1344</v>
      </c>
      <c r="E13" t="str">
        <f t="shared" si="1"/>
        <v>Writing Template File: Brain_Anatomy.xml</v>
      </c>
      <c r="F13" s="3">
        <f t="shared" si="0"/>
        <v>40</v>
      </c>
      <c r="J13" s="12">
        <v>40</v>
      </c>
      <c r="K13" s="160" t="str">
        <f t="shared" si="2"/>
        <v>40 to 45</v>
      </c>
      <c r="L13" s="167">
        <f>COUNTIFS(StatusPhrase[Topic],L$6,StatusPhrase['# Char],"&lt;"&amp;$J14)-COUNTIFS(StatusPhrase[Topic],L$6,StatusPhrase['# Char],"&lt;"&amp;$J13)</f>
        <v>2</v>
      </c>
      <c r="M13" s="167">
        <f>COUNTIFS(StatusPhrase[Topic],M$6,StatusPhrase['# Char],"&lt;"&amp;$J14)-COUNTIFS(StatusPhrase[Topic],M$6,StatusPhrase['# Char],"&lt;"&amp;$J13)</f>
        <v>0</v>
      </c>
      <c r="N13" s="167">
        <f>COUNTIFS(StatusPhrase[Topic],N$6,StatusPhrase['# Char],"&lt;"&amp;$J14)-COUNTIFS(StatusPhrase[Topic],N$6,StatusPhrase['# Char],"&lt;"&amp;$J13)</f>
        <v>18</v>
      </c>
      <c r="O13" s="164">
        <f t="shared" si="5"/>
        <v>0.22222222222222221</v>
      </c>
      <c r="P13" s="180">
        <f t="shared" si="3"/>
        <v>0</v>
      </c>
      <c r="Q13" s="200">
        <f t="shared" si="4"/>
        <v>0.35294117647058826</v>
      </c>
    </row>
    <row r="14" spans="2:17" x14ac:dyDescent="0.25">
      <c r="B14" t="s">
        <v>19</v>
      </c>
      <c r="C14" s="3" t="s">
        <v>112</v>
      </c>
      <c r="D14" t="s">
        <v>1344</v>
      </c>
      <c r="E14" t="str">
        <f t="shared" si="1"/>
        <v>Writing Template File: BreastTemplate.xml</v>
      </c>
      <c r="F14" s="3">
        <f t="shared" si="0"/>
        <v>41</v>
      </c>
      <c r="J14" s="12">
        <v>45</v>
      </c>
      <c r="K14" s="160" t="str">
        <f t="shared" si="2"/>
        <v>45 to 50</v>
      </c>
      <c r="L14" s="167">
        <f>COUNTIFS(StatusPhrase[Topic],L$6,StatusPhrase['# Char],"&lt;"&amp;$J15)-COUNTIFS(StatusPhrase[Topic],L$6,StatusPhrase['# Char],"&lt;"&amp;$J14)</f>
        <v>1</v>
      </c>
      <c r="M14" s="167">
        <f>COUNTIFS(StatusPhrase[Topic],M$6,StatusPhrase['# Char],"&lt;"&amp;$J15)-COUNTIFS(StatusPhrase[Topic],M$6,StatusPhrase['# Char],"&lt;"&amp;$J14)</f>
        <v>0</v>
      </c>
      <c r="N14" s="167">
        <f>COUNTIFS(StatusPhrase[Topic],N$6,StatusPhrase['# Char],"&lt;"&amp;$J15)-COUNTIFS(StatusPhrase[Topic],N$6,StatusPhrase['# Char],"&lt;"&amp;$J14)</f>
        <v>5</v>
      </c>
      <c r="O14" s="164">
        <f t="shared" si="5"/>
        <v>0.1111111111111111</v>
      </c>
      <c r="P14" s="180">
        <f t="shared" si="3"/>
        <v>0</v>
      </c>
      <c r="Q14" s="200">
        <f t="shared" si="4"/>
        <v>9.8039215686274508E-2</v>
      </c>
    </row>
    <row r="15" spans="2:17" x14ac:dyDescent="0.25">
      <c r="B15" t="s">
        <v>19</v>
      </c>
      <c r="C15" s="3" t="s">
        <v>125</v>
      </c>
      <c r="D15" t="s">
        <v>1344</v>
      </c>
      <c r="E15" t="str">
        <f t="shared" si="1"/>
        <v>Writing Template File: CC003_PCI Brain.xml</v>
      </c>
      <c r="F15" s="3">
        <f t="shared" si="0"/>
        <v>42</v>
      </c>
      <c r="J15" s="12">
        <v>50</v>
      </c>
      <c r="K15" s="160" t="str">
        <f t="shared" si="2"/>
        <v>50 to 55</v>
      </c>
      <c r="L15" s="167">
        <f>COUNTIFS(StatusPhrase[Topic],L$6,StatusPhrase['# Char],"&lt;"&amp;$J16)-COUNTIFS(StatusPhrase[Topic],L$6,StatusPhrase['# Char],"&lt;"&amp;$J15)</f>
        <v>1</v>
      </c>
      <c r="M15" s="167">
        <f>COUNTIFS(StatusPhrase[Topic],M$6,StatusPhrase['# Char],"&lt;"&amp;$J16)-COUNTIFS(StatusPhrase[Topic],M$6,StatusPhrase['# Char],"&lt;"&amp;$J15)</f>
        <v>0</v>
      </c>
      <c r="N15" s="167">
        <f>COUNTIFS(StatusPhrase[Topic],N$6,StatusPhrase['# Char],"&lt;"&amp;$J16)-COUNTIFS(StatusPhrase[Topic],N$6,StatusPhrase['# Char],"&lt;"&amp;$J15)</f>
        <v>0</v>
      </c>
      <c r="O15" s="164">
        <f t="shared" si="5"/>
        <v>0.1111111111111111</v>
      </c>
      <c r="P15" s="180">
        <f t="shared" si="3"/>
        <v>0</v>
      </c>
      <c r="Q15" s="200">
        <f t="shared" si="4"/>
        <v>0</v>
      </c>
    </row>
    <row r="16" spans="2:17" ht="15.75" thickBot="1" x14ac:dyDescent="0.3">
      <c r="B16" t="s">
        <v>19</v>
      </c>
      <c r="C16" s="3" t="s">
        <v>128</v>
      </c>
      <c r="D16" t="s">
        <v>1344</v>
      </c>
      <c r="E16" t="str">
        <f t="shared" si="1"/>
        <v>Writing Template File: CE8-Brain.xml</v>
      </c>
      <c r="F16" s="3">
        <f t="shared" si="0"/>
        <v>36</v>
      </c>
      <c r="J16" s="12">
        <v>55</v>
      </c>
      <c r="K16" s="160" t="str">
        <f t="shared" si="2"/>
        <v>55 to 60</v>
      </c>
      <c r="L16" s="168">
        <f>COUNTIFS(StatusPhrase[Topic],L$6,StatusPhrase['# Char],"&lt;"&amp;$J17)-COUNTIFS(StatusPhrase[Topic],L$6,StatusPhrase['# Char],"&lt;"&amp;$J16)</f>
        <v>0</v>
      </c>
      <c r="M16" s="168">
        <f>COUNTIFS(StatusPhrase[Topic],M$6,StatusPhrase['# Char],"&lt;"&amp;$J17)-COUNTIFS(StatusPhrase[Topic],M$6,StatusPhrase['# Char],"&lt;"&amp;$J16)</f>
        <v>0</v>
      </c>
      <c r="N16" s="168">
        <f>COUNTIFS(StatusPhrase[Topic],N$6,StatusPhrase['# Char],"&lt;"&amp;$J17)-COUNTIFS(StatusPhrase[Topic],N$6,StatusPhrase['# Char],"&lt;"&amp;$J16)</f>
        <v>0</v>
      </c>
      <c r="O16" s="171">
        <f t="shared" si="5"/>
        <v>0</v>
      </c>
      <c r="P16" s="181">
        <f t="shared" si="3"/>
        <v>0</v>
      </c>
      <c r="Q16" s="201">
        <f t="shared" si="4"/>
        <v>0</v>
      </c>
    </row>
    <row r="17" spans="2:17" ht="16.5" thickTop="1" thickBot="1" x14ac:dyDescent="0.3">
      <c r="B17" t="s">
        <v>19</v>
      </c>
      <c r="C17" s="3" t="s">
        <v>108</v>
      </c>
      <c r="D17" t="s">
        <v>1344</v>
      </c>
      <c r="E17" t="str">
        <f t="shared" si="1"/>
        <v>Writing Template File: Chest.xml</v>
      </c>
      <c r="F17" s="3">
        <f t="shared" si="0"/>
        <v>32</v>
      </c>
      <c r="J17" s="12">
        <v>60</v>
      </c>
      <c r="K17" s="174" t="s">
        <v>1327</v>
      </c>
      <c r="L17" s="182">
        <f>SUM(L7:L16)</f>
        <v>9</v>
      </c>
      <c r="M17" s="175">
        <f t="shared" ref="M17" si="6">SUM(M7:M16)</f>
        <v>53</v>
      </c>
      <c r="N17" s="182">
        <f>SUM(N7:N16)</f>
        <v>51</v>
      </c>
      <c r="O17" s="202">
        <f>SUM(L17:N17)</f>
        <v>113</v>
      </c>
      <c r="P17" s="177"/>
      <c r="Q17" s="177"/>
    </row>
    <row r="18" spans="2:17" x14ac:dyDescent="0.25">
      <c r="B18" t="s">
        <v>19</v>
      </c>
      <c r="C18" s="3" t="s">
        <v>140</v>
      </c>
      <c r="D18" t="s">
        <v>1344</v>
      </c>
      <c r="E18" t="str">
        <f t="shared" si="1"/>
        <v>Writing Template File: CNS_Template.xml</v>
      </c>
      <c r="F18" s="3">
        <f t="shared" si="0"/>
        <v>39</v>
      </c>
    </row>
    <row r="19" spans="2:17" x14ac:dyDescent="0.25">
      <c r="B19" t="s">
        <v>19</v>
      </c>
      <c r="C19" t="s">
        <v>221</v>
      </c>
      <c r="D19" t="s">
        <v>1344</v>
      </c>
      <c r="E19" t="str">
        <f t="shared" si="1"/>
        <v>Writing Template File: Control_Template.xml</v>
      </c>
      <c r="F19" s="3">
        <f t="shared" si="0"/>
        <v>43</v>
      </c>
    </row>
    <row r="20" spans="2:17" x14ac:dyDescent="0.25">
      <c r="B20" t="s">
        <v>19</v>
      </c>
      <c r="C20" s="3" t="s">
        <v>90</v>
      </c>
      <c r="D20" t="s">
        <v>1344</v>
      </c>
      <c r="E20" t="str">
        <f t="shared" si="1"/>
        <v>Writing Template File: CT Template.xml</v>
      </c>
      <c r="F20" s="3">
        <f t="shared" si="0"/>
        <v>38</v>
      </c>
    </row>
    <row r="21" spans="2:17" x14ac:dyDescent="0.25">
      <c r="B21" t="s">
        <v>19</v>
      </c>
      <c r="C21" t="s">
        <v>240</v>
      </c>
      <c r="D21" t="s">
        <v>1344</v>
      </c>
      <c r="E21" t="str">
        <f t="shared" si="1"/>
        <v>Writing Template File: CTV Template.xml</v>
      </c>
      <c r="F21" s="3">
        <f t="shared" si="0"/>
        <v>39</v>
      </c>
    </row>
    <row r="22" spans="2:17" x14ac:dyDescent="0.25">
      <c r="B22" t="s">
        <v>19</v>
      </c>
      <c r="C22" s="3" t="s">
        <v>115</v>
      </c>
      <c r="D22" t="s">
        <v>1344</v>
      </c>
      <c r="E22" t="str">
        <f t="shared" si="1"/>
        <v>Writing Template File: Esophagus Template.xml</v>
      </c>
      <c r="F22" s="3">
        <f t="shared" si="0"/>
        <v>45</v>
      </c>
    </row>
    <row r="23" spans="2:17" x14ac:dyDescent="0.25">
      <c r="B23" t="s">
        <v>19</v>
      </c>
      <c r="C23" s="3" t="s">
        <v>100</v>
      </c>
      <c r="D23" t="s">
        <v>1344</v>
      </c>
      <c r="E23" t="str">
        <f t="shared" si="1"/>
        <v>Writing Template File: ExtremityTemplate.xml</v>
      </c>
      <c r="F23" s="3">
        <f t="shared" si="0"/>
        <v>44</v>
      </c>
    </row>
    <row r="24" spans="2:17" x14ac:dyDescent="0.25">
      <c r="B24" t="s">
        <v>19</v>
      </c>
      <c r="C24" t="s">
        <v>148</v>
      </c>
      <c r="D24" t="s">
        <v>1344</v>
      </c>
      <c r="E24" t="str">
        <f t="shared" si="1"/>
        <v>Writing Template File: FSRT_Template.xml</v>
      </c>
      <c r="F24" s="3">
        <f t="shared" si="0"/>
        <v>40</v>
      </c>
    </row>
    <row r="25" spans="2:17" x14ac:dyDescent="0.25">
      <c r="B25" t="s">
        <v>19</v>
      </c>
      <c r="C25" s="3" t="s">
        <v>131</v>
      </c>
      <c r="D25" t="s">
        <v>1344</v>
      </c>
      <c r="E25" t="str">
        <f t="shared" si="1"/>
        <v>Writing Template File: GA1_TOPGEAR_TROG.xml</v>
      </c>
      <c r="F25" s="3">
        <f t="shared" si="0"/>
        <v>43</v>
      </c>
    </row>
    <row r="26" spans="2:17" x14ac:dyDescent="0.25">
      <c r="B26" t="s">
        <v>19</v>
      </c>
      <c r="C26" t="s">
        <v>244</v>
      </c>
      <c r="D26" t="s">
        <v>1344</v>
      </c>
      <c r="E26" t="str">
        <f t="shared" si="1"/>
        <v>Writing Template File: GTV Template.xml</v>
      </c>
      <c r="F26" s="3">
        <f t="shared" si="0"/>
        <v>39</v>
      </c>
    </row>
    <row r="27" spans="2:17" x14ac:dyDescent="0.25">
      <c r="B27" t="s">
        <v>19</v>
      </c>
      <c r="C27" t="s">
        <v>247</v>
      </c>
      <c r="D27" t="s">
        <v>1344</v>
      </c>
      <c r="E27" t="str">
        <f t="shared" si="1"/>
        <v>Writing Template File: GTV_numbered.xml</v>
      </c>
      <c r="F27" s="3">
        <f t="shared" si="0"/>
        <v>39</v>
      </c>
    </row>
    <row r="28" spans="2:17" x14ac:dyDescent="0.25">
      <c r="B28" t="s">
        <v>19</v>
      </c>
      <c r="C28" t="s">
        <v>199</v>
      </c>
      <c r="D28" t="s">
        <v>1344</v>
      </c>
      <c r="E28" t="str">
        <f t="shared" si="1"/>
        <v>Writing Template File: Gyne_Template.xml</v>
      </c>
      <c r="F28" s="3">
        <f t="shared" si="0"/>
        <v>40</v>
      </c>
    </row>
    <row r="29" spans="2:17" x14ac:dyDescent="0.25">
      <c r="B29" t="s">
        <v>19</v>
      </c>
      <c r="C29" t="s">
        <v>203</v>
      </c>
      <c r="D29" t="s">
        <v>1344</v>
      </c>
      <c r="E29" t="str">
        <f t="shared" si="1"/>
        <v>Writing Template File: Gyne_VMAT.xml</v>
      </c>
      <c r="F29" s="3">
        <f t="shared" si="0"/>
        <v>36</v>
      </c>
    </row>
    <row r="30" spans="2:17" x14ac:dyDescent="0.25">
      <c r="B30" t="s">
        <v>19</v>
      </c>
      <c r="C30" t="s">
        <v>151</v>
      </c>
      <c r="D30" t="s">
        <v>1344</v>
      </c>
      <c r="E30" t="str">
        <f t="shared" si="1"/>
        <v>Writing Template File: HDR_BREAST.xml</v>
      </c>
      <c r="F30" s="3">
        <f t="shared" si="0"/>
        <v>37</v>
      </c>
    </row>
    <row r="31" spans="2:17" x14ac:dyDescent="0.25">
      <c r="B31" t="s">
        <v>19</v>
      </c>
      <c r="C31" t="s">
        <v>154</v>
      </c>
      <c r="D31" t="s">
        <v>1344</v>
      </c>
      <c r="E31" t="str">
        <f t="shared" si="1"/>
        <v>Writing Template File: HDR_CERVIX.xml</v>
      </c>
      <c r="F31" s="3">
        <f t="shared" si="0"/>
        <v>37</v>
      </c>
    </row>
    <row r="32" spans="2:17" x14ac:dyDescent="0.25">
      <c r="B32" t="s">
        <v>19</v>
      </c>
      <c r="C32" t="s">
        <v>163</v>
      </c>
      <c r="D32" t="s">
        <v>1344</v>
      </c>
      <c r="E32" t="str">
        <f t="shared" si="1"/>
        <v>Writing Template File: HN_60in30.xml</v>
      </c>
      <c r="F32" s="3">
        <f t="shared" si="0"/>
        <v>36</v>
      </c>
    </row>
    <row r="33" spans="2:6" x14ac:dyDescent="0.25">
      <c r="B33" t="s">
        <v>19</v>
      </c>
      <c r="C33" t="s">
        <v>166</v>
      </c>
      <c r="D33" t="s">
        <v>1344</v>
      </c>
      <c r="E33" t="str">
        <f t="shared" si="1"/>
        <v>Writing Template File: HN_66in33.xml</v>
      </c>
      <c r="F33" s="3">
        <f t="shared" si="0"/>
        <v>36</v>
      </c>
    </row>
    <row r="34" spans="2:6" x14ac:dyDescent="0.25">
      <c r="B34" t="s">
        <v>19</v>
      </c>
      <c r="C34" t="s">
        <v>169</v>
      </c>
      <c r="D34" t="s">
        <v>1344</v>
      </c>
      <c r="E34" t="str">
        <f t="shared" si="1"/>
        <v>Writing Template File: HN_70in35.xml</v>
      </c>
      <c r="F34" s="3">
        <f t="shared" si="0"/>
        <v>36</v>
      </c>
    </row>
    <row r="35" spans="2:6" x14ac:dyDescent="0.25">
      <c r="B35" t="s">
        <v>19</v>
      </c>
      <c r="C35" t="s">
        <v>160</v>
      </c>
      <c r="D35" t="s">
        <v>1344</v>
      </c>
      <c r="E35" t="str">
        <f t="shared" si="1"/>
        <v>Writing Template File: HN_Anatomy.xml</v>
      </c>
      <c r="F35" s="3">
        <f t="shared" si="0"/>
        <v>37</v>
      </c>
    </row>
    <row r="36" spans="2:6" x14ac:dyDescent="0.25">
      <c r="B36" t="s">
        <v>19</v>
      </c>
      <c r="C36" t="s">
        <v>157</v>
      </c>
      <c r="D36" t="s">
        <v>1344</v>
      </c>
      <c r="E36" t="str">
        <f t="shared" si="1"/>
        <v>Writing Template File: HN_Nodes.xml</v>
      </c>
      <c r="F36" s="3">
        <f t="shared" si="0"/>
        <v>35</v>
      </c>
    </row>
    <row r="37" spans="2:6" x14ac:dyDescent="0.25">
      <c r="B37" t="s">
        <v>19</v>
      </c>
      <c r="C37" t="s">
        <v>173</v>
      </c>
      <c r="D37" t="s">
        <v>1344</v>
      </c>
      <c r="E37" t="str">
        <f t="shared" si="1"/>
        <v>Writing Template File: HN_VMAT.xml</v>
      </c>
      <c r="F37" s="3">
        <f t="shared" ref="F37:F68" si="7">LEN(E37)</f>
        <v>34</v>
      </c>
    </row>
    <row r="38" spans="2:6" x14ac:dyDescent="0.25">
      <c r="B38" t="s">
        <v>19</v>
      </c>
      <c r="C38" s="3" t="s">
        <v>134</v>
      </c>
      <c r="D38" t="s">
        <v>1344</v>
      </c>
      <c r="E38" t="str">
        <f t="shared" ref="E38:E69" si="8">CONCATENATE(D38,C38)</f>
        <v>Writing Template File: HN002_HN.xml</v>
      </c>
      <c r="F38" s="3">
        <f t="shared" si="7"/>
        <v>35</v>
      </c>
    </row>
    <row r="39" spans="2:6" x14ac:dyDescent="0.25">
      <c r="B39" t="s">
        <v>19</v>
      </c>
      <c r="C39" s="3" t="s">
        <v>137</v>
      </c>
      <c r="D39" t="s">
        <v>1344</v>
      </c>
      <c r="E39" t="str">
        <f t="shared" si="8"/>
        <v>Writing Template File: LIVR_HE1.xml</v>
      </c>
      <c r="F39" s="3">
        <f t="shared" si="7"/>
        <v>35</v>
      </c>
    </row>
    <row r="40" spans="2:6" x14ac:dyDescent="0.25">
      <c r="B40" t="s">
        <v>19</v>
      </c>
      <c r="C40" s="3" t="s">
        <v>119</v>
      </c>
      <c r="D40" t="s">
        <v>1344</v>
      </c>
      <c r="E40" t="str">
        <f t="shared" si="8"/>
        <v>Writing Template File: Lung SBRT.xml</v>
      </c>
      <c r="F40" s="3">
        <f t="shared" si="7"/>
        <v>36</v>
      </c>
    </row>
    <row r="41" spans="2:6" x14ac:dyDescent="0.25">
      <c r="B41" t="s">
        <v>19</v>
      </c>
      <c r="C41" s="3" t="s">
        <v>122</v>
      </c>
      <c r="D41" t="s">
        <v>1344</v>
      </c>
      <c r="E41" t="str">
        <f t="shared" si="8"/>
        <v>Writing Template File: Lung VMAT.xml</v>
      </c>
      <c r="F41" s="3">
        <f t="shared" si="7"/>
        <v>36</v>
      </c>
    </row>
    <row r="42" spans="2:6" x14ac:dyDescent="0.25">
      <c r="B42" t="s">
        <v>19</v>
      </c>
      <c r="C42" s="3" t="s">
        <v>143</v>
      </c>
      <c r="D42" t="s">
        <v>1344</v>
      </c>
      <c r="E42" t="str">
        <f t="shared" si="8"/>
        <v>Writing Template File: Palliative_Brain.xml</v>
      </c>
      <c r="F42" s="3">
        <f t="shared" si="7"/>
        <v>43</v>
      </c>
    </row>
    <row r="43" spans="2:6" x14ac:dyDescent="0.25">
      <c r="B43" t="s">
        <v>19</v>
      </c>
      <c r="C43" s="3" t="s">
        <v>95</v>
      </c>
      <c r="D43" t="s">
        <v>1344</v>
      </c>
      <c r="E43" t="str">
        <f t="shared" si="8"/>
        <v>Writing Template File: PalliativeTemplate.xml</v>
      </c>
      <c r="F43" s="3">
        <f t="shared" si="7"/>
        <v>45</v>
      </c>
    </row>
    <row r="44" spans="2:6" x14ac:dyDescent="0.25">
      <c r="B44" t="s">
        <v>19</v>
      </c>
      <c r="C44" t="s">
        <v>181</v>
      </c>
      <c r="D44" t="s">
        <v>1344</v>
      </c>
      <c r="E44" t="str">
        <f t="shared" si="8"/>
        <v>Writing Template File: Pelvis_Anatomy.xml</v>
      </c>
      <c r="F44" s="3">
        <f t="shared" si="7"/>
        <v>41</v>
      </c>
    </row>
    <row r="45" spans="2:6" x14ac:dyDescent="0.25">
      <c r="B45" t="s">
        <v>19</v>
      </c>
      <c r="C45" t="s">
        <v>184</v>
      </c>
      <c r="D45" t="s">
        <v>1344</v>
      </c>
      <c r="E45" t="str">
        <f t="shared" si="8"/>
        <v>Writing Template File: Pelvis_Female.xml</v>
      </c>
      <c r="F45" s="3">
        <f t="shared" si="7"/>
        <v>40</v>
      </c>
    </row>
    <row r="46" spans="2:6" x14ac:dyDescent="0.25">
      <c r="B46" t="s">
        <v>19</v>
      </c>
      <c r="C46" t="s">
        <v>187</v>
      </c>
      <c r="D46" t="s">
        <v>1344</v>
      </c>
      <c r="E46" t="str">
        <f t="shared" si="8"/>
        <v>Writing Template File: Pelvis_Male.xml</v>
      </c>
      <c r="F46" s="3">
        <f t="shared" si="7"/>
        <v>38</v>
      </c>
    </row>
    <row r="47" spans="2:6" x14ac:dyDescent="0.25">
      <c r="B47" t="s">
        <v>19</v>
      </c>
      <c r="C47" t="s">
        <v>177</v>
      </c>
      <c r="D47" t="s">
        <v>1344</v>
      </c>
      <c r="E47" t="str">
        <f t="shared" si="8"/>
        <v>Writing Template File: Pelvis_Nodes.xml</v>
      </c>
      <c r="F47" s="3">
        <f t="shared" si="7"/>
        <v>39</v>
      </c>
    </row>
    <row r="48" spans="2:6" x14ac:dyDescent="0.25">
      <c r="B48" t="s">
        <v>19</v>
      </c>
      <c r="C48" t="s">
        <v>227</v>
      </c>
      <c r="D48" t="s">
        <v>1344</v>
      </c>
      <c r="E48" t="str">
        <f t="shared" si="8"/>
        <v>Writing Template File: PET Structure Template.xml</v>
      </c>
      <c r="F48" s="3">
        <f t="shared" si="7"/>
        <v>49</v>
      </c>
    </row>
    <row r="49" spans="2:6" x14ac:dyDescent="0.25">
      <c r="B49" t="s">
        <v>19</v>
      </c>
      <c r="C49" t="s">
        <v>207</v>
      </c>
      <c r="D49" t="s">
        <v>1344</v>
      </c>
      <c r="E49" t="str">
        <f t="shared" si="8"/>
        <v>Writing Template File: Prostate.xml</v>
      </c>
      <c r="F49" s="3">
        <f t="shared" si="7"/>
        <v>35</v>
      </c>
    </row>
    <row r="50" spans="2:6" x14ac:dyDescent="0.25">
      <c r="B50" t="s">
        <v>19</v>
      </c>
      <c r="C50" t="s">
        <v>210</v>
      </c>
      <c r="D50" t="s">
        <v>1344</v>
      </c>
      <c r="E50" t="str">
        <f t="shared" si="8"/>
        <v>Writing Template File: Prostate_2Ph_VMAT.xml</v>
      </c>
      <c r="F50" s="3">
        <f t="shared" si="7"/>
        <v>44</v>
      </c>
    </row>
    <row r="51" spans="2:6" x14ac:dyDescent="0.25">
      <c r="B51" t="s">
        <v>19</v>
      </c>
      <c r="C51" t="s">
        <v>249</v>
      </c>
      <c r="D51" t="s">
        <v>1344</v>
      </c>
      <c r="E51" t="str">
        <f t="shared" si="8"/>
        <v>Writing Template File: PTV Template.xml</v>
      </c>
      <c r="F51" s="3">
        <f t="shared" si="7"/>
        <v>39</v>
      </c>
    </row>
    <row r="52" spans="2:6" x14ac:dyDescent="0.25">
      <c r="B52" t="s">
        <v>19</v>
      </c>
      <c r="C52" t="s">
        <v>251</v>
      </c>
      <c r="D52" t="s">
        <v>1344</v>
      </c>
      <c r="E52" t="str">
        <f t="shared" si="8"/>
        <v>Writing Template File: PTV_numbered.xml</v>
      </c>
      <c r="F52" s="3">
        <f t="shared" si="7"/>
        <v>39</v>
      </c>
    </row>
    <row r="53" spans="2:6" x14ac:dyDescent="0.25">
      <c r="B53" t="s">
        <v>19</v>
      </c>
      <c r="C53" t="s">
        <v>212</v>
      </c>
      <c r="D53" t="s">
        <v>1344</v>
      </c>
      <c r="E53" t="str">
        <f t="shared" si="8"/>
        <v>Writing Template File: Rectum.xml</v>
      </c>
      <c r="F53" s="3">
        <f t="shared" si="7"/>
        <v>33</v>
      </c>
    </row>
    <row r="54" spans="2:6" x14ac:dyDescent="0.25">
      <c r="B54" t="s">
        <v>19</v>
      </c>
      <c r="C54" t="s">
        <v>230</v>
      </c>
      <c r="D54" t="s">
        <v>1344</v>
      </c>
      <c r="E54" t="str">
        <f t="shared" si="8"/>
        <v>Writing Template File: SBRT Control Template.xml</v>
      </c>
      <c r="F54" s="3">
        <f t="shared" si="7"/>
        <v>48</v>
      </c>
    </row>
    <row r="55" spans="2:6" x14ac:dyDescent="0.25">
      <c r="B55" t="s">
        <v>19</v>
      </c>
      <c r="C55" t="s">
        <v>215</v>
      </c>
      <c r="D55" t="s">
        <v>1344</v>
      </c>
      <c r="E55" t="str">
        <f t="shared" si="8"/>
        <v>Writing Template File: VMAT_ANUS.xml</v>
      </c>
      <c r="F55" s="3">
        <f t="shared" si="7"/>
        <v>36</v>
      </c>
    </row>
    <row r="56" spans="2:6" x14ac:dyDescent="0.25">
      <c r="B56" t="s">
        <v>19</v>
      </c>
      <c r="C56" t="s">
        <v>234</v>
      </c>
      <c r="D56" t="s">
        <v>1344</v>
      </c>
      <c r="E56" t="str">
        <f t="shared" si="8"/>
        <v>Writing Template File: Z_structure Template.xml</v>
      </c>
      <c r="F56" s="3">
        <f t="shared" si="7"/>
        <v>47</v>
      </c>
    </row>
    <row r="57" spans="2:6" x14ac:dyDescent="0.25">
      <c r="B57" t="s">
        <v>8</v>
      </c>
      <c r="C57" t="s">
        <v>242</v>
      </c>
      <c r="D57" t="s">
        <v>1356</v>
      </c>
      <c r="E57" t="str">
        <f t="shared" si="8"/>
        <v>Building Template: 4D GTV</v>
      </c>
      <c r="F57" s="3">
        <f t="shared" si="7"/>
        <v>25</v>
      </c>
    </row>
    <row r="58" spans="2:6" x14ac:dyDescent="0.25">
      <c r="B58" t="s">
        <v>8</v>
      </c>
      <c r="C58" s="3" t="s">
        <v>107</v>
      </c>
      <c r="D58" t="s">
        <v>1356</v>
      </c>
      <c r="E58" t="str">
        <f t="shared" si="8"/>
        <v>Building Template: Abdomen Anatomy</v>
      </c>
      <c r="F58" s="3">
        <f t="shared" si="7"/>
        <v>34</v>
      </c>
    </row>
    <row r="59" spans="2:6" x14ac:dyDescent="0.25">
      <c r="B59" t="s">
        <v>8</v>
      </c>
      <c r="C59" s="3" t="s">
        <v>103</v>
      </c>
      <c r="D59" t="s">
        <v>1356</v>
      </c>
      <c r="E59" t="str">
        <f t="shared" si="8"/>
        <v>Building Template: Abdomen Nodes</v>
      </c>
      <c r="F59" s="3">
        <f t="shared" si="7"/>
        <v>32</v>
      </c>
    </row>
    <row r="60" spans="2:6" x14ac:dyDescent="0.25">
      <c r="B60" t="s">
        <v>8</v>
      </c>
      <c r="C60" t="s">
        <v>226</v>
      </c>
      <c r="D60" t="s">
        <v>1356</v>
      </c>
      <c r="E60" t="str">
        <f t="shared" si="8"/>
        <v>Building Template: Artifact</v>
      </c>
      <c r="F60" s="3">
        <f t="shared" si="7"/>
        <v>27</v>
      </c>
    </row>
    <row r="61" spans="2:6" x14ac:dyDescent="0.25">
      <c r="B61" t="s">
        <v>8</v>
      </c>
      <c r="C61" s="3" t="s">
        <v>84</v>
      </c>
      <c r="D61" t="s">
        <v>1356</v>
      </c>
      <c r="E61" t="str">
        <f t="shared" si="8"/>
        <v>Building Template: Basic</v>
      </c>
      <c r="F61" s="3">
        <f t="shared" si="7"/>
        <v>24</v>
      </c>
    </row>
    <row r="62" spans="2:6" x14ac:dyDescent="0.25">
      <c r="B62" t="s">
        <v>8</v>
      </c>
      <c r="C62" t="s">
        <v>201</v>
      </c>
      <c r="D62" t="s">
        <v>1356</v>
      </c>
      <c r="E62" t="str">
        <f t="shared" si="8"/>
        <v>Building Template: Bladder 1 Phase</v>
      </c>
      <c r="F62" s="3">
        <f t="shared" si="7"/>
        <v>34</v>
      </c>
    </row>
    <row r="63" spans="2:6" x14ac:dyDescent="0.25">
      <c r="B63" t="s">
        <v>8</v>
      </c>
      <c r="C63" t="s">
        <v>205</v>
      </c>
      <c r="D63" t="s">
        <v>1356</v>
      </c>
      <c r="E63" t="str">
        <f t="shared" si="8"/>
        <v>Building Template: Bladder 2 Phase</v>
      </c>
      <c r="F63" s="3">
        <f t="shared" si="7"/>
        <v>34</v>
      </c>
    </row>
    <row r="64" spans="2:6" x14ac:dyDescent="0.25">
      <c r="B64" t="s">
        <v>8</v>
      </c>
      <c r="C64" t="s">
        <v>153</v>
      </c>
      <c r="D64" t="s">
        <v>1356</v>
      </c>
      <c r="E64" t="str">
        <f t="shared" si="8"/>
        <v>Building Template: Brain Anatomy</v>
      </c>
      <c r="F64" s="3">
        <f t="shared" si="7"/>
        <v>32</v>
      </c>
    </row>
    <row r="65" spans="2:6" x14ac:dyDescent="0.25">
      <c r="B65" t="s">
        <v>8</v>
      </c>
      <c r="C65" s="3" t="s">
        <v>113</v>
      </c>
      <c r="D65" t="s">
        <v>1356</v>
      </c>
      <c r="E65" t="str">
        <f t="shared" si="8"/>
        <v>Building Template: Breast</v>
      </c>
      <c r="F65" s="3">
        <f t="shared" si="7"/>
        <v>25</v>
      </c>
    </row>
    <row r="66" spans="2:6" x14ac:dyDescent="0.25">
      <c r="B66" t="s">
        <v>8</v>
      </c>
      <c r="C66" s="3" t="s">
        <v>127</v>
      </c>
      <c r="D66" t="s">
        <v>1356</v>
      </c>
      <c r="E66" t="str">
        <f t="shared" si="8"/>
        <v>Building Template: CC003_PCI Brain</v>
      </c>
      <c r="F66" s="3">
        <f t="shared" si="7"/>
        <v>34</v>
      </c>
    </row>
    <row r="67" spans="2:6" x14ac:dyDescent="0.25">
      <c r="B67" t="s">
        <v>8</v>
      </c>
      <c r="C67" s="3" t="s">
        <v>130</v>
      </c>
      <c r="D67" t="s">
        <v>1356</v>
      </c>
      <c r="E67" t="str">
        <f t="shared" si="8"/>
        <v>Building Template: CE8-Brain</v>
      </c>
      <c r="F67" s="3">
        <f t="shared" si="7"/>
        <v>28</v>
      </c>
    </row>
    <row r="68" spans="2:6" x14ac:dyDescent="0.25">
      <c r="B68" t="s">
        <v>8</v>
      </c>
      <c r="C68" s="3" t="s">
        <v>111</v>
      </c>
      <c r="D68" t="s">
        <v>1356</v>
      </c>
      <c r="E68" t="str">
        <f t="shared" si="8"/>
        <v>Building Template: Chest Anatomy</v>
      </c>
      <c r="F68" s="3">
        <f t="shared" si="7"/>
        <v>32</v>
      </c>
    </row>
    <row r="69" spans="2:6" x14ac:dyDescent="0.25">
      <c r="B69" t="s">
        <v>8</v>
      </c>
      <c r="C69" t="s">
        <v>141</v>
      </c>
      <c r="D69" t="s">
        <v>1356</v>
      </c>
      <c r="E69" t="str">
        <f t="shared" si="8"/>
        <v>Building Template: CNS</v>
      </c>
      <c r="F69" s="3">
        <f t="shared" ref="F69:F100" si="9">LEN(E69)</f>
        <v>22</v>
      </c>
    </row>
    <row r="70" spans="2:6" x14ac:dyDescent="0.25">
      <c r="B70" t="s">
        <v>8</v>
      </c>
      <c r="C70" t="s">
        <v>229</v>
      </c>
      <c r="D70" t="s">
        <v>1356</v>
      </c>
      <c r="E70" t="str">
        <f t="shared" ref="E70:E101" si="10">CONCATENATE(D70,C70)</f>
        <v>Building Template: Control</v>
      </c>
      <c r="F70" s="3">
        <f t="shared" si="9"/>
        <v>26</v>
      </c>
    </row>
    <row r="71" spans="2:6" x14ac:dyDescent="0.25">
      <c r="B71" t="s">
        <v>8</v>
      </c>
      <c r="C71" s="3" t="s">
        <v>89</v>
      </c>
      <c r="D71" t="s">
        <v>1356</v>
      </c>
      <c r="E71" t="str">
        <f t="shared" si="10"/>
        <v>Building Template: CT</v>
      </c>
      <c r="F71" s="3">
        <f t="shared" si="9"/>
        <v>21</v>
      </c>
    </row>
    <row r="72" spans="2:6" x14ac:dyDescent="0.25">
      <c r="B72" t="s">
        <v>8</v>
      </c>
      <c r="C72" t="s">
        <v>246</v>
      </c>
      <c r="D72" t="s">
        <v>1356</v>
      </c>
      <c r="E72" t="str">
        <f t="shared" si="10"/>
        <v>Building Template: CTV</v>
      </c>
      <c r="F72" s="3">
        <f t="shared" si="9"/>
        <v>22</v>
      </c>
    </row>
    <row r="73" spans="2:6" x14ac:dyDescent="0.25">
      <c r="B73" t="s">
        <v>8</v>
      </c>
      <c r="C73" s="3" t="s">
        <v>118</v>
      </c>
      <c r="D73" t="s">
        <v>1356</v>
      </c>
      <c r="E73" t="str">
        <f t="shared" si="10"/>
        <v>Building Template: Esophagus</v>
      </c>
      <c r="F73" s="3">
        <f t="shared" si="9"/>
        <v>28</v>
      </c>
    </row>
    <row r="74" spans="2:6" x14ac:dyDescent="0.25">
      <c r="B74" t="s">
        <v>8</v>
      </c>
      <c r="C74" s="3" t="s">
        <v>98</v>
      </c>
      <c r="D74" t="s">
        <v>1356</v>
      </c>
      <c r="E74" t="str">
        <f t="shared" si="10"/>
        <v>Building Template: Extremity Anatomy</v>
      </c>
      <c r="F74" s="3">
        <f t="shared" si="9"/>
        <v>36</v>
      </c>
    </row>
    <row r="75" spans="2:6" x14ac:dyDescent="0.25">
      <c r="B75" t="s">
        <v>8</v>
      </c>
      <c r="C75" t="s">
        <v>156</v>
      </c>
      <c r="D75" t="s">
        <v>1356</v>
      </c>
      <c r="E75" t="str">
        <f t="shared" si="10"/>
        <v>Building Template: FSRT</v>
      </c>
      <c r="F75" s="3">
        <f t="shared" si="9"/>
        <v>23</v>
      </c>
    </row>
    <row r="76" spans="2:6" x14ac:dyDescent="0.25">
      <c r="B76" t="s">
        <v>8</v>
      </c>
      <c r="C76" s="3" t="s">
        <v>133</v>
      </c>
      <c r="D76" t="s">
        <v>1356</v>
      </c>
      <c r="E76" t="str">
        <f t="shared" si="10"/>
        <v>Building Template: GA1_TOPGEAR_TROG</v>
      </c>
      <c r="F76" s="3">
        <f t="shared" si="9"/>
        <v>35</v>
      </c>
    </row>
    <row r="77" spans="2:6" x14ac:dyDescent="0.25">
      <c r="B77" t="s">
        <v>8</v>
      </c>
      <c r="C77" t="s">
        <v>248</v>
      </c>
      <c r="D77" t="s">
        <v>1356</v>
      </c>
      <c r="E77" t="str">
        <f t="shared" si="10"/>
        <v>Building Template: GTV</v>
      </c>
      <c r="F77" s="3">
        <f t="shared" si="9"/>
        <v>22</v>
      </c>
    </row>
    <row r="78" spans="2:6" x14ac:dyDescent="0.25">
      <c r="B78" t="s">
        <v>8</v>
      </c>
      <c r="C78" t="s">
        <v>250</v>
      </c>
      <c r="D78" t="s">
        <v>1356</v>
      </c>
      <c r="E78" t="str">
        <f t="shared" si="10"/>
        <v>Building Template: GTV 1-5</v>
      </c>
      <c r="F78" s="3">
        <f t="shared" si="9"/>
        <v>26</v>
      </c>
    </row>
    <row r="79" spans="2:6" x14ac:dyDescent="0.25">
      <c r="B79" t="s">
        <v>8</v>
      </c>
      <c r="C79" s="3" t="s">
        <v>136</v>
      </c>
      <c r="D79" t="s">
        <v>1356</v>
      </c>
      <c r="E79" t="str">
        <f t="shared" si="10"/>
        <v>Building Template: GU001 BLADDER</v>
      </c>
      <c r="F79" s="3">
        <f t="shared" si="9"/>
        <v>32</v>
      </c>
    </row>
    <row r="80" spans="2:6" x14ac:dyDescent="0.25">
      <c r="B80" t="s">
        <v>8</v>
      </c>
      <c r="C80" t="s">
        <v>209</v>
      </c>
      <c r="D80" t="s">
        <v>1356</v>
      </c>
      <c r="E80" t="str">
        <f t="shared" si="10"/>
        <v>Building Template: Gyne</v>
      </c>
      <c r="F80" s="3">
        <f t="shared" si="9"/>
        <v>23</v>
      </c>
    </row>
    <row r="81" spans="2:6" x14ac:dyDescent="0.25">
      <c r="B81" t="s">
        <v>8</v>
      </c>
      <c r="C81" t="s">
        <v>192</v>
      </c>
      <c r="D81" t="s">
        <v>1356</v>
      </c>
      <c r="E81" t="str">
        <f t="shared" si="10"/>
        <v>Building Template: Gyne VMAT</v>
      </c>
      <c r="F81" s="3">
        <f t="shared" si="9"/>
        <v>28</v>
      </c>
    </row>
    <row r="82" spans="2:6" x14ac:dyDescent="0.25">
      <c r="B82" t="s">
        <v>8</v>
      </c>
      <c r="C82" t="s">
        <v>171</v>
      </c>
      <c r="D82" t="s">
        <v>1356</v>
      </c>
      <c r="E82" t="str">
        <f t="shared" si="10"/>
        <v>Building Template: H&amp;N 60/30</v>
      </c>
      <c r="F82" s="3">
        <f t="shared" si="9"/>
        <v>28</v>
      </c>
    </row>
    <row r="83" spans="2:6" x14ac:dyDescent="0.25">
      <c r="B83" t="s">
        <v>8</v>
      </c>
      <c r="C83" t="s">
        <v>175</v>
      </c>
      <c r="D83" t="s">
        <v>1356</v>
      </c>
      <c r="E83" t="str">
        <f t="shared" si="10"/>
        <v>Building Template: H&amp;N 66/33</v>
      </c>
      <c r="F83" s="3">
        <f t="shared" si="9"/>
        <v>28</v>
      </c>
    </row>
    <row r="84" spans="2:6" x14ac:dyDescent="0.25">
      <c r="B84" t="s">
        <v>8</v>
      </c>
      <c r="C84" t="s">
        <v>179</v>
      </c>
      <c r="D84" t="s">
        <v>1356</v>
      </c>
      <c r="E84" t="str">
        <f t="shared" si="10"/>
        <v>Building Template: H&amp;N 70/35</v>
      </c>
      <c r="F84" s="3">
        <f t="shared" si="9"/>
        <v>28</v>
      </c>
    </row>
    <row r="85" spans="2:6" x14ac:dyDescent="0.25">
      <c r="B85" t="s">
        <v>8</v>
      </c>
      <c r="C85" t="s">
        <v>168</v>
      </c>
      <c r="D85" t="s">
        <v>1356</v>
      </c>
      <c r="E85" t="str">
        <f t="shared" si="10"/>
        <v>Building Template: H&amp;N Anatomy</v>
      </c>
      <c r="F85" s="3">
        <f t="shared" si="9"/>
        <v>30</v>
      </c>
    </row>
    <row r="86" spans="2:6" x14ac:dyDescent="0.25">
      <c r="B86" t="s">
        <v>8</v>
      </c>
      <c r="C86" t="s">
        <v>165</v>
      </c>
      <c r="D86" t="s">
        <v>1356</v>
      </c>
      <c r="E86" t="str">
        <f t="shared" si="10"/>
        <v>Building Template: H&amp;N Lymph Nodes</v>
      </c>
      <c r="F86" s="3">
        <f t="shared" si="9"/>
        <v>34</v>
      </c>
    </row>
    <row r="87" spans="2:6" x14ac:dyDescent="0.25">
      <c r="B87" t="s">
        <v>8</v>
      </c>
      <c r="C87" t="s">
        <v>183</v>
      </c>
      <c r="D87" t="s">
        <v>1356</v>
      </c>
      <c r="E87" t="str">
        <f t="shared" si="10"/>
        <v>Building Template: H&amp;N VMAT</v>
      </c>
      <c r="F87" s="3">
        <f t="shared" si="9"/>
        <v>27</v>
      </c>
    </row>
    <row r="88" spans="2:6" x14ac:dyDescent="0.25">
      <c r="B88" t="s">
        <v>8</v>
      </c>
      <c r="C88" t="s">
        <v>159</v>
      </c>
      <c r="D88" t="s">
        <v>1356</v>
      </c>
      <c r="E88" t="str">
        <f t="shared" si="10"/>
        <v>Building Template: HDR BREAST</v>
      </c>
      <c r="F88" s="3">
        <f t="shared" si="9"/>
        <v>29</v>
      </c>
    </row>
    <row r="89" spans="2:6" x14ac:dyDescent="0.25">
      <c r="B89" t="s">
        <v>8</v>
      </c>
      <c r="C89" t="s">
        <v>162</v>
      </c>
      <c r="D89" t="s">
        <v>1356</v>
      </c>
      <c r="E89" t="str">
        <f t="shared" si="10"/>
        <v>Building Template: HDR CERVIX</v>
      </c>
      <c r="F89" s="3">
        <f t="shared" si="9"/>
        <v>29</v>
      </c>
    </row>
    <row r="90" spans="2:6" x14ac:dyDescent="0.25">
      <c r="B90" t="s">
        <v>8</v>
      </c>
      <c r="C90" s="3" t="s">
        <v>139</v>
      </c>
      <c r="D90" t="s">
        <v>1356</v>
      </c>
      <c r="E90" t="str">
        <f t="shared" si="10"/>
        <v>Building Template: HN002_H+N</v>
      </c>
      <c r="F90" s="3">
        <f t="shared" si="9"/>
        <v>28</v>
      </c>
    </row>
    <row r="91" spans="2:6" x14ac:dyDescent="0.25">
      <c r="B91" t="s">
        <v>8</v>
      </c>
      <c r="C91" s="3" t="s">
        <v>142</v>
      </c>
      <c r="D91" t="s">
        <v>1356</v>
      </c>
      <c r="E91" t="str">
        <f t="shared" si="10"/>
        <v>Building Template: LIVR_HE1 Protocol</v>
      </c>
      <c r="F91" s="3">
        <f t="shared" si="9"/>
        <v>36</v>
      </c>
    </row>
    <row r="92" spans="2:6" x14ac:dyDescent="0.25">
      <c r="B92" t="s">
        <v>8</v>
      </c>
      <c r="C92" s="3" t="s">
        <v>145</v>
      </c>
      <c r="D92" t="s">
        <v>1356</v>
      </c>
      <c r="E92" t="str">
        <f t="shared" si="10"/>
        <v>Building Template: LUNG - LUSTRE</v>
      </c>
      <c r="F92" s="3">
        <f t="shared" si="9"/>
        <v>32</v>
      </c>
    </row>
    <row r="93" spans="2:6" x14ac:dyDescent="0.25">
      <c r="B93" t="s">
        <v>8</v>
      </c>
      <c r="C93" s="3" t="s">
        <v>121</v>
      </c>
      <c r="D93" t="s">
        <v>1356</v>
      </c>
      <c r="E93" t="str">
        <f t="shared" si="10"/>
        <v>Building Template: Lung SBRT</v>
      </c>
      <c r="F93" s="3">
        <f t="shared" si="9"/>
        <v>28</v>
      </c>
    </row>
    <row r="94" spans="2:6" x14ac:dyDescent="0.25">
      <c r="B94" t="s">
        <v>8</v>
      </c>
      <c r="C94" s="3" t="s">
        <v>124</v>
      </c>
      <c r="D94" t="s">
        <v>1356</v>
      </c>
      <c r="E94" t="str">
        <f t="shared" si="10"/>
        <v>Building Template: Lung VMAT</v>
      </c>
      <c r="F94" s="3">
        <f t="shared" si="9"/>
        <v>28</v>
      </c>
    </row>
    <row r="95" spans="2:6" x14ac:dyDescent="0.25">
      <c r="B95" t="s">
        <v>8</v>
      </c>
      <c r="C95" s="3" t="s">
        <v>94</v>
      </c>
      <c r="D95" t="s">
        <v>1356</v>
      </c>
      <c r="E95" t="str">
        <f t="shared" si="10"/>
        <v>Building Template: Palliative</v>
      </c>
      <c r="F95" s="3">
        <f t="shared" si="9"/>
        <v>29</v>
      </c>
    </row>
    <row r="96" spans="2:6" x14ac:dyDescent="0.25">
      <c r="B96" t="s">
        <v>8</v>
      </c>
      <c r="C96" t="s">
        <v>150</v>
      </c>
      <c r="D96" t="s">
        <v>1356</v>
      </c>
      <c r="E96" t="str">
        <f t="shared" si="10"/>
        <v>Building Template: Palliative Brain</v>
      </c>
      <c r="F96" s="3">
        <f t="shared" si="9"/>
        <v>35</v>
      </c>
    </row>
    <row r="97" spans="2:6" x14ac:dyDescent="0.25">
      <c r="B97" t="s">
        <v>8</v>
      </c>
      <c r="C97" t="s">
        <v>189</v>
      </c>
      <c r="D97" t="s">
        <v>1356</v>
      </c>
      <c r="E97" t="str">
        <f t="shared" si="10"/>
        <v>Building Template: Pelvis Anatomy</v>
      </c>
      <c r="F97" s="3">
        <f t="shared" si="9"/>
        <v>33</v>
      </c>
    </row>
    <row r="98" spans="2:6" x14ac:dyDescent="0.25">
      <c r="B98" t="s">
        <v>8</v>
      </c>
      <c r="C98" t="s">
        <v>193</v>
      </c>
      <c r="D98" t="s">
        <v>1356</v>
      </c>
      <c r="E98" t="str">
        <f t="shared" si="10"/>
        <v>Building Template: Pelvis Female</v>
      </c>
      <c r="F98" s="3">
        <f t="shared" si="9"/>
        <v>32</v>
      </c>
    </row>
    <row r="99" spans="2:6" x14ac:dyDescent="0.25">
      <c r="B99" t="s">
        <v>8</v>
      </c>
      <c r="C99" t="s">
        <v>197</v>
      </c>
      <c r="D99" t="s">
        <v>1356</v>
      </c>
      <c r="E99" t="str">
        <f t="shared" si="10"/>
        <v>Building Template: Pelvis Male</v>
      </c>
      <c r="F99" s="3">
        <f t="shared" si="9"/>
        <v>30</v>
      </c>
    </row>
    <row r="100" spans="2:6" x14ac:dyDescent="0.25">
      <c r="B100" t="s">
        <v>8</v>
      </c>
      <c r="C100" t="s">
        <v>186</v>
      </c>
      <c r="D100" t="s">
        <v>1356</v>
      </c>
      <c r="E100" t="str">
        <f t="shared" si="10"/>
        <v>Building Template: Pelvis Nodes</v>
      </c>
      <c r="F100" s="3">
        <f t="shared" si="9"/>
        <v>31</v>
      </c>
    </row>
    <row r="101" spans="2:6" x14ac:dyDescent="0.25">
      <c r="B101" t="s">
        <v>8</v>
      </c>
      <c r="C101" t="s">
        <v>232</v>
      </c>
      <c r="D101" t="s">
        <v>1356</v>
      </c>
      <c r="E101" t="str">
        <f t="shared" si="10"/>
        <v>Building Template: PET</v>
      </c>
      <c r="F101" s="3">
        <f t="shared" ref="F101:F118" si="11">LEN(E101)</f>
        <v>22</v>
      </c>
    </row>
    <row r="102" spans="2:6" x14ac:dyDescent="0.25">
      <c r="B102" t="s">
        <v>8</v>
      </c>
      <c r="C102" t="s">
        <v>214</v>
      </c>
      <c r="D102" t="s">
        <v>1356</v>
      </c>
      <c r="E102" t="str">
        <f t="shared" ref="E102:E118" si="12">CONCATENATE(D102,C102)</f>
        <v>Building Template: Prostate</v>
      </c>
      <c r="F102" s="3">
        <f t="shared" si="11"/>
        <v>27</v>
      </c>
    </row>
    <row r="103" spans="2:6" x14ac:dyDescent="0.25">
      <c r="B103" t="s">
        <v>8</v>
      </c>
      <c r="C103" t="s">
        <v>217</v>
      </c>
      <c r="D103" t="s">
        <v>1356</v>
      </c>
      <c r="E103" t="str">
        <f t="shared" si="12"/>
        <v>Building Template: Prostate 2Ph VMAT</v>
      </c>
      <c r="F103" s="3">
        <f t="shared" si="11"/>
        <v>36</v>
      </c>
    </row>
    <row r="104" spans="2:6" x14ac:dyDescent="0.25">
      <c r="B104" t="s">
        <v>8</v>
      </c>
      <c r="C104" t="s">
        <v>252</v>
      </c>
      <c r="D104" t="s">
        <v>1356</v>
      </c>
      <c r="E104" t="str">
        <f t="shared" si="12"/>
        <v>Building Template: PTV</v>
      </c>
      <c r="F104" s="3">
        <f t="shared" si="11"/>
        <v>22</v>
      </c>
    </row>
    <row r="105" spans="2:6" x14ac:dyDescent="0.25">
      <c r="B105" t="s">
        <v>8</v>
      </c>
      <c r="C105" t="s">
        <v>253</v>
      </c>
      <c r="D105" t="s">
        <v>1356</v>
      </c>
      <c r="E105" t="str">
        <f t="shared" si="12"/>
        <v>Building Template: PTV 1-5</v>
      </c>
      <c r="F105" s="3">
        <f t="shared" si="11"/>
        <v>26</v>
      </c>
    </row>
    <row r="106" spans="2:6" x14ac:dyDescent="0.25">
      <c r="B106" t="s">
        <v>8</v>
      </c>
      <c r="C106" t="s">
        <v>220</v>
      </c>
      <c r="D106" t="s">
        <v>1356</v>
      </c>
      <c r="E106" t="str">
        <f t="shared" si="12"/>
        <v>Building Template: Rectum</v>
      </c>
      <c r="F106" s="3">
        <f t="shared" si="11"/>
        <v>25</v>
      </c>
    </row>
    <row r="107" spans="2:6" x14ac:dyDescent="0.25">
      <c r="B107" t="s">
        <v>8</v>
      </c>
      <c r="C107" t="s">
        <v>236</v>
      </c>
      <c r="D107" t="s">
        <v>1356</v>
      </c>
      <c r="E107" t="str">
        <f t="shared" si="12"/>
        <v>Building Template: SBRT Control</v>
      </c>
      <c r="F107" s="3">
        <f t="shared" si="11"/>
        <v>31</v>
      </c>
    </row>
    <row r="108" spans="2:6" x14ac:dyDescent="0.25">
      <c r="B108" t="s">
        <v>8</v>
      </c>
      <c r="C108" t="s">
        <v>223</v>
      </c>
      <c r="D108" t="s">
        <v>1356</v>
      </c>
      <c r="E108" t="str">
        <f t="shared" si="12"/>
        <v>Building Template: VMAT ANUS</v>
      </c>
      <c r="F108" s="3">
        <f t="shared" si="11"/>
        <v>28</v>
      </c>
    </row>
    <row r="109" spans="2:6" x14ac:dyDescent="0.25">
      <c r="B109" t="s">
        <v>8</v>
      </c>
      <c r="C109" t="s">
        <v>239</v>
      </c>
      <c r="D109" t="s">
        <v>1356</v>
      </c>
      <c r="E109" t="str">
        <f t="shared" si="12"/>
        <v>Building Template: Zstructures</v>
      </c>
      <c r="F109" s="3">
        <f t="shared" si="11"/>
        <v>30</v>
      </c>
    </row>
    <row r="110" spans="2:6" x14ac:dyDescent="0.25">
      <c r="B110" t="s">
        <v>11</v>
      </c>
      <c r="C110" s="3" t="s">
        <v>83</v>
      </c>
      <c r="D110" t="s">
        <v>1343</v>
      </c>
      <c r="E110" t="str">
        <f t="shared" si="12"/>
        <v>Reading File: Basic Templates.xlsx</v>
      </c>
      <c r="F110" s="3">
        <f t="shared" si="11"/>
        <v>34</v>
      </c>
    </row>
    <row r="111" spans="2:6" x14ac:dyDescent="0.25">
      <c r="B111" t="s">
        <v>11</v>
      </c>
      <c r="C111" s="3" t="s">
        <v>88</v>
      </c>
      <c r="D111" t="s">
        <v>1343</v>
      </c>
      <c r="E111" t="str">
        <f t="shared" si="12"/>
        <v>Reading File: Chest and Abdomen Templates.xlsx</v>
      </c>
      <c r="F111" s="3">
        <f t="shared" si="11"/>
        <v>46</v>
      </c>
    </row>
    <row r="112" spans="2:6" x14ac:dyDescent="0.25">
      <c r="B112" t="s">
        <v>11</v>
      </c>
      <c r="C112" s="3" t="s">
        <v>93</v>
      </c>
      <c r="D112" t="s">
        <v>1343</v>
      </c>
      <c r="E112" t="str">
        <f t="shared" si="12"/>
        <v>Reading File: Clinical Trial Structure Templates.xlsx</v>
      </c>
      <c r="F112" s="3">
        <f t="shared" si="11"/>
        <v>53</v>
      </c>
    </row>
    <row r="113" spans="2:6" x14ac:dyDescent="0.25">
      <c r="B113" t="s">
        <v>11</v>
      </c>
      <c r="C113" s="3" t="s">
        <v>97</v>
      </c>
      <c r="D113" t="s">
        <v>1343</v>
      </c>
      <c r="E113" t="str">
        <f t="shared" si="12"/>
        <v>Reading File: CNS Templates.xlsx</v>
      </c>
      <c r="F113" s="3">
        <f t="shared" si="11"/>
        <v>32</v>
      </c>
    </row>
    <row r="114" spans="2:6" x14ac:dyDescent="0.25">
      <c r="B114" t="s">
        <v>11</v>
      </c>
      <c r="C114" s="3" t="s">
        <v>102</v>
      </c>
      <c r="D114" t="s">
        <v>1343</v>
      </c>
      <c r="E114" t="str">
        <f t="shared" si="12"/>
        <v>Reading File: HDR Templates.xlsx</v>
      </c>
      <c r="F114" s="3">
        <f t="shared" si="11"/>
        <v>32</v>
      </c>
    </row>
    <row r="115" spans="2:6" x14ac:dyDescent="0.25">
      <c r="B115" t="s">
        <v>11</v>
      </c>
      <c r="C115" s="3" t="s">
        <v>106</v>
      </c>
      <c r="D115" t="s">
        <v>1343</v>
      </c>
      <c r="E115" t="str">
        <f t="shared" si="12"/>
        <v>Reading File: Head and Neck Templates.xlsx</v>
      </c>
      <c r="F115" s="3">
        <f t="shared" si="11"/>
        <v>42</v>
      </c>
    </row>
    <row r="116" spans="2:6" x14ac:dyDescent="0.25">
      <c r="B116" t="s">
        <v>11</v>
      </c>
      <c r="C116" s="3" t="s">
        <v>110</v>
      </c>
      <c r="D116" t="s">
        <v>1343</v>
      </c>
      <c r="E116" t="str">
        <f t="shared" si="12"/>
        <v>Reading File: Pelvis Templates.xlsx</v>
      </c>
      <c r="F116" s="3">
        <f t="shared" si="11"/>
        <v>35</v>
      </c>
    </row>
    <row r="117" spans="2:6" x14ac:dyDescent="0.25">
      <c r="B117" t="s">
        <v>11</v>
      </c>
      <c r="C117" s="3" t="s">
        <v>114</v>
      </c>
      <c r="D117" t="s">
        <v>1343</v>
      </c>
      <c r="E117" t="str">
        <f t="shared" si="12"/>
        <v>Reading File: Specialty Templates.xlsx</v>
      </c>
      <c r="F117" s="3">
        <f t="shared" si="11"/>
        <v>38</v>
      </c>
    </row>
    <row r="118" spans="2:6" x14ac:dyDescent="0.25">
      <c r="B118" t="s">
        <v>11</v>
      </c>
      <c r="C118" s="3" t="s">
        <v>117</v>
      </c>
      <c r="D118" t="s">
        <v>1343</v>
      </c>
      <c r="E118" t="str">
        <f t="shared" si="12"/>
        <v>Reading File: Target Volume Templates.xlsx</v>
      </c>
      <c r="F118" s="3">
        <f t="shared" si="11"/>
        <v>42</v>
      </c>
    </row>
  </sheetData>
  <mergeCells count="1">
    <mergeCell ref="K5:Q5"/>
  </mergeCell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30"/>
  <sheetViews>
    <sheetView workbookViewId="0"/>
  </sheetViews>
  <sheetFormatPr defaultRowHeight="15" x14ac:dyDescent="0.25"/>
  <cols>
    <col min="2" max="2" width="12.7109375" customWidth="1"/>
    <col min="3" max="4" width="18.7109375" customWidth="1"/>
    <col min="5" max="5" width="12.85546875" customWidth="1"/>
    <col min="6" max="6" width="9.7109375" customWidth="1"/>
    <col min="7" max="7" width="12.7109375" customWidth="1"/>
    <col min="8" max="8" width="9.7109375" customWidth="1"/>
    <col min="12" max="12" width="3.7109375" customWidth="1"/>
    <col min="13" max="13" width="26.7109375" customWidth="1"/>
    <col min="14" max="14" width="3.7109375" customWidth="1"/>
    <col min="18" max="18" width="15.140625" customWidth="1"/>
    <col min="19" max="19" width="1.7109375" customWidth="1"/>
    <col min="20" max="20" width="12.7109375" customWidth="1"/>
    <col min="21" max="21" width="115.7109375" customWidth="1"/>
    <col min="22" max="22" width="10.7109375" customWidth="1"/>
    <col min="23" max="23" width="1.7109375" customWidth="1"/>
  </cols>
  <sheetData>
    <row r="2" spans="1:24" ht="16.5" thickBot="1" x14ac:dyDescent="0.3">
      <c r="B2" s="139">
        <v>12</v>
      </c>
      <c r="C2" s="139">
        <v>18</v>
      </c>
      <c r="D2" s="139">
        <v>18</v>
      </c>
      <c r="E2" s="139">
        <v>9</v>
      </c>
      <c r="F2" s="139">
        <v>9</v>
      </c>
      <c r="G2" s="139">
        <v>12</v>
      </c>
      <c r="H2" s="139">
        <f>SUM(B2:E2)</f>
        <v>57</v>
      </c>
      <c r="I2" s="141">
        <f>SUM(B2:G2)</f>
        <v>78</v>
      </c>
      <c r="S2" s="134">
        <v>1</v>
      </c>
      <c r="T2" s="134">
        <v>12</v>
      </c>
      <c r="U2" s="134">
        <v>115</v>
      </c>
      <c r="V2" s="134">
        <v>10</v>
      </c>
      <c r="W2" s="134">
        <v>1</v>
      </c>
      <c r="X2" s="79">
        <f>SUM(S2:W2)</f>
        <v>139</v>
      </c>
    </row>
    <row r="3" spans="1:24" ht="17.100000000000001" customHeight="1" thickTop="1" thickBot="1" x14ac:dyDescent="0.3">
      <c r="A3" s="142">
        <v>17</v>
      </c>
      <c r="B3" s="143" t="s">
        <v>22</v>
      </c>
      <c r="C3" s="55" t="s">
        <v>1321</v>
      </c>
      <c r="D3" s="55" t="s">
        <v>327</v>
      </c>
      <c r="E3" s="140" t="s">
        <v>1322</v>
      </c>
      <c r="F3" s="140" t="s">
        <v>1324</v>
      </c>
      <c r="G3" s="144" t="s">
        <v>1323</v>
      </c>
      <c r="R3" s="137">
        <v>16</v>
      </c>
      <c r="S3" s="86" t="s">
        <v>320</v>
      </c>
      <c r="T3" s="87" t="s">
        <v>323</v>
      </c>
      <c r="U3" s="87"/>
      <c r="V3" s="93"/>
      <c r="W3" s="94" t="s">
        <v>320</v>
      </c>
      <c r="X3" t="s">
        <v>321</v>
      </c>
    </row>
    <row r="4" spans="1:24" ht="15" customHeight="1" thickTop="1" thickBot="1" x14ac:dyDescent="0.3">
      <c r="A4" s="142">
        <v>15</v>
      </c>
      <c r="B4" s="145" t="s">
        <v>331</v>
      </c>
      <c r="C4" s="27" t="s">
        <v>331</v>
      </c>
      <c r="D4" s="27" t="s">
        <v>331</v>
      </c>
      <c r="E4" s="27" t="s">
        <v>54</v>
      </c>
      <c r="F4" s="44" t="s">
        <v>332</v>
      </c>
      <c r="G4" s="146" t="s">
        <v>498</v>
      </c>
      <c r="Q4" s="75"/>
      <c r="R4" s="137">
        <v>20</v>
      </c>
      <c r="S4" s="88"/>
      <c r="T4" s="89"/>
      <c r="U4" s="89" t="s">
        <v>307</v>
      </c>
      <c r="V4" s="85" t="s">
        <v>319</v>
      </c>
      <c r="W4" s="95"/>
      <c r="X4" s="75"/>
    </row>
    <row r="5" spans="1:24" ht="15" customHeight="1" thickTop="1" x14ac:dyDescent="0.25">
      <c r="A5" s="142">
        <v>15</v>
      </c>
      <c r="B5" s="145" t="s">
        <v>333</v>
      </c>
      <c r="C5" s="27" t="s">
        <v>334</v>
      </c>
      <c r="D5" s="27" t="s">
        <v>335</v>
      </c>
      <c r="E5" s="27" t="s">
        <v>248</v>
      </c>
      <c r="F5" s="44" t="s">
        <v>252</v>
      </c>
      <c r="G5" s="146" t="s">
        <v>1036</v>
      </c>
      <c r="H5" s="151" t="s">
        <v>321</v>
      </c>
      <c r="L5" s="134">
        <v>3</v>
      </c>
      <c r="M5" s="134">
        <v>26</v>
      </c>
      <c r="N5" s="134">
        <v>3</v>
      </c>
      <c r="O5" s="79">
        <f>SUM(L5:N5)</f>
        <v>32</v>
      </c>
      <c r="R5" s="137">
        <v>6</v>
      </c>
      <c r="S5" s="90"/>
      <c r="T5" s="91"/>
      <c r="U5" s="92"/>
      <c r="V5" s="91"/>
      <c r="W5" s="96"/>
    </row>
    <row r="6" spans="1:24" ht="15" customHeight="1" thickBot="1" x14ac:dyDescent="0.3">
      <c r="A6" s="142">
        <v>15</v>
      </c>
      <c r="B6" s="145" t="s">
        <v>248</v>
      </c>
      <c r="C6" s="27" t="s">
        <v>336</v>
      </c>
      <c r="D6" s="27" t="s">
        <v>336</v>
      </c>
      <c r="E6" s="27" t="s">
        <v>246</v>
      </c>
      <c r="F6" s="44" t="s">
        <v>248</v>
      </c>
      <c r="G6" s="146" t="s">
        <v>850</v>
      </c>
      <c r="K6" s="136">
        <v>20</v>
      </c>
      <c r="L6" s="109"/>
      <c r="M6" s="110"/>
      <c r="N6" s="111"/>
      <c r="R6" s="79">
        <f>SUM(R3:R5)</f>
        <v>42</v>
      </c>
    </row>
    <row r="7" spans="1:24" ht="15" customHeight="1" thickTop="1" thickBot="1" x14ac:dyDescent="0.3">
      <c r="A7" s="142">
        <v>15</v>
      </c>
      <c r="B7" s="145" t="s">
        <v>246</v>
      </c>
      <c r="C7" s="27" t="s">
        <v>338</v>
      </c>
      <c r="D7" s="27" t="s">
        <v>339</v>
      </c>
      <c r="E7" s="27" t="s">
        <v>252</v>
      </c>
      <c r="F7" s="44" t="s">
        <v>246</v>
      </c>
      <c r="G7" s="146" t="s">
        <v>343</v>
      </c>
      <c r="K7" s="136">
        <v>22</v>
      </c>
      <c r="L7" s="112"/>
      <c r="M7" s="85" t="s">
        <v>1325</v>
      </c>
      <c r="N7" s="113"/>
    </row>
    <row r="8" spans="1:24" ht="15" customHeight="1" thickTop="1" x14ac:dyDescent="0.25">
      <c r="A8" s="142">
        <v>15</v>
      </c>
      <c r="B8" s="145" t="s">
        <v>252</v>
      </c>
      <c r="C8" s="27" t="s">
        <v>341</v>
      </c>
      <c r="D8" s="27" t="s">
        <v>342</v>
      </c>
      <c r="E8" s="27" t="s">
        <v>226</v>
      </c>
      <c r="F8" s="44" t="s">
        <v>346</v>
      </c>
      <c r="G8" s="146" t="s">
        <v>718</v>
      </c>
      <c r="K8" s="136">
        <v>20</v>
      </c>
      <c r="L8" s="114"/>
      <c r="M8" s="115"/>
      <c r="N8" s="116"/>
    </row>
    <row r="9" spans="1:24" ht="15" customHeight="1" x14ac:dyDescent="0.25">
      <c r="A9" s="142">
        <v>15</v>
      </c>
      <c r="B9" s="145" t="s">
        <v>344</v>
      </c>
      <c r="C9" s="27" t="s">
        <v>345</v>
      </c>
      <c r="D9" s="27" t="s">
        <v>226</v>
      </c>
      <c r="E9" s="27" t="s">
        <v>357</v>
      </c>
      <c r="F9" s="44" t="s">
        <v>357</v>
      </c>
      <c r="G9" s="146" t="s">
        <v>573</v>
      </c>
      <c r="H9" s="151" t="s">
        <v>321</v>
      </c>
      <c r="K9" s="79">
        <f>SUM(K6:K8)</f>
        <v>62</v>
      </c>
    </row>
    <row r="10" spans="1:24" ht="15" customHeight="1" x14ac:dyDescent="0.25">
      <c r="A10" s="142">
        <v>15</v>
      </c>
      <c r="B10" s="145" t="s">
        <v>347</v>
      </c>
      <c r="C10" s="27" t="s">
        <v>354</v>
      </c>
      <c r="D10" s="27" t="s">
        <v>356</v>
      </c>
      <c r="E10" s="27" t="s">
        <v>229</v>
      </c>
      <c r="F10" s="44" t="s">
        <v>431</v>
      </c>
      <c r="G10" s="146" t="s">
        <v>561</v>
      </c>
    </row>
    <row r="11" spans="1:24" ht="15" customHeight="1" x14ac:dyDescent="0.25">
      <c r="A11" s="142">
        <v>15</v>
      </c>
      <c r="B11" s="145" t="s">
        <v>348</v>
      </c>
      <c r="C11" s="27" t="s">
        <v>355</v>
      </c>
      <c r="D11" s="27" t="s">
        <v>360</v>
      </c>
      <c r="E11" s="27"/>
      <c r="F11" s="44" t="s">
        <v>494</v>
      </c>
      <c r="G11" s="146" t="s">
        <v>493</v>
      </c>
    </row>
    <row r="12" spans="1:24" ht="15" customHeight="1" x14ac:dyDescent="0.25">
      <c r="A12" s="142">
        <v>15</v>
      </c>
      <c r="B12" s="145" t="s">
        <v>349</v>
      </c>
      <c r="C12" s="27" t="s">
        <v>359</v>
      </c>
      <c r="D12" s="27" t="s">
        <v>363</v>
      </c>
      <c r="E12" s="27"/>
      <c r="F12" s="44" t="s">
        <v>229</v>
      </c>
      <c r="G12" s="146" t="s">
        <v>745</v>
      </c>
    </row>
    <row r="13" spans="1:24" ht="15" customHeight="1" x14ac:dyDescent="0.25">
      <c r="A13" s="142">
        <v>15</v>
      </c>
      <c r="B13" s="145" t="s">
        <v>350</v>
      </c>
      <c r="C13" s="27" t="s">
        <v>362</v>
      </c>
      <c r="D13" s="27" t="s">
        <v>366</v>
      </c>
      <c r="E13" s="27"/>
      <c r="F13" s="44" t="s">
        <v>552</v>
      </c>
      <c r="G13" s="146" t="s">
        <v>994</v>
      </c>
    </row>
    <row r="14" spans="1:24" ht="15" customHeight="1" x14ac:dyDescent="0.25">
      <c r="A14" s="142">
        <v>15</v>
      </c>
      <c r="B14" s="145" t="s">
        <v>351</v>
      </c>
      <c r="C14" s="27" t="s">
        <v>365</v>
      </c>
      <c r="D14" s="27" t="s">
        <v>371</v>
      </c>
      <c r="E14" s="151" t="s">
        <v>321</v>
      </c>
      <c r="F14" s="44" t="s">
        <v>335</v>
      </c>
      <c r="G14" s="146" t="s">
        <v>548</v>
      </c>
    </row>
    <row r="15" spans="1:24" ht="15" customHeight="1" x14ac:dyDescent="0.25">
      <c r="A15" s="142">
        <v>15</v>
      </c>
      <c r="B15" s="145" t="s">
        <v>352</v>
      </c>
      <c r="C15" s="27" t="s">
        <v>370</v>
      </c>
      <c r="D15" s="27" t="s">
        <v>374</v>
      </c>
      <c r="E15" s="27"/>
      <c r="F15" s="44" t="s">
        <v>1231</v>
      </c>
      <c r="G15" s="146" t="s">
        <v>524</v>
      </c>
    </row>
    <row r="16" spans="1:24" ht="15" customHeight="1" x14ac:dyDescent="0.25">
      <c r="A16" s="142">
        <v>15</v>
      </c>
      <c r="B16" s="145" t="s">
        <v>353</v>
      </c>
      <c r="C16" s="27" t="s">
        <v>220</v>
      </c>
      <c r="D16" s="27" t="s">
        <v>377</v>
      </c>
      <c r="E16" s="27"/>
      <c r="F16" s="44"/>
      <c r="G16" s="146" t="s">
        <v>1235</v>
      </c>
    </row>
    <row r="17" spans="1:7" ht="15" customHeight="1" x14ac:dyDescent="0.25">
      <c r="A17" s="142">
        <v>15</v>
      </c>
      <c r="B17" s="145" t="s">
        <v>355</v>
      </c>
      <c r="C17" s="27" t="s">
        <v>373</v>
      </c>
      <c r="D17" s="27" t="s">
        <v>380</v>
      </c>
      <c r="E17" s="27"/>
      <c r="F17" s="44"/>
      <c r="G17" s="146" t="s">
        <v>637</v>
      </c>
    </row>
    <row r="18" spans="1:7" ht="15" customHeight="1" x14ac:dyDescent="0.25">
      <c r="A18" s="142">
        <v>15</v>
      </c>
      <c r="B18" s="145" t="s">
        <v>358</v>
      </c>
      <c r="C18" s="27" t="s">
        <v>376</v>
      </c>
      <c r="D18" s="27" t="s">
        <v>383</v>
      </c>
      <c r="E18" s="27"/>
      <c r="F18" s="44"/>
      <c r="G18" s="146" t="s">
        <v>435</v>
      </c>
    </row>
    <row r="19" spans="1:7" ht="15" customHeight="1" x14ac:dyDescent="0.25">
      <c r="A19" s="142">
        <v>15</v>
      </c>
      <c r="B19" s="145" t="s">
        <v>361</v>
      </c>
      <c r="C19" s="27" t="s">
        <v>379</v>
      </c>
      <c r="D19" s="27" t="s">
        <v>386</v>
      </c>
      <c r="E19" s="27"/>
      <c r="F19" s="44"/>
      <c r="G19" s="146" t="s">
        <v>1241</v>
      </c>
    </row>
    <row r="20" spans="1:7" ht="15" customHeight="1" x14ac:dyDescent="0.25">
      <c r="A20" s="142">
        <v>15</v>
      </c>
      <c r="B20" s="147" t="s">
        <v>364</v>
      </c>
      <c r="C20" s="148" t="s">
        <v>382</v>
      </c>
      <c r="D20" s="148" t="s">
        <v>388</v>
      </c>
      <c r="E20" s="148"/>
      <c r="F20" s="149"/>
      <c r="G20" s="150" t="s">
        <v>527</v>
      </c>
    </row>
    <row r="21" spans="1:7" ht="15" customHeight="1" x14ac:dyDescent="0.25">
      <c r="A21" s="137">
        <f>SUM(A3:A20)</f>
        <v>272</v>
      </c>
    </row>
    <row r="22" spans="1:7" ht="15" customHeight="1" x14ac:dyDescent="0.25"/>
    <row r="23" spans="1:7" ht="15" customHeight="1" x14ac:dyDescent="0.25"/>
    <row r="24" spans="1:7" ht="15" customHeight="1" x14ac:dyDescent="0.25"/>
    <row r="25" spans="1:7" ht="15" customHeight="1" x14ac:dyDescent="0.25"/>
    <row r="26" spans="1:7" ht="15" customHeight="1" x14ac:dyDescent="0.25"/>
    <row r="27" spans="1:7" ht="15" customHeight="1" x14ac:dyDescent="0.25"/>
    <row r="28" spans="1:7" ht="15" customHeight="1" x14ac:dyDescent="0.25"/>
    <row r="29" spans="1:7" ht="15" customHeight="1" x14ac:dyDescent="0.25"/>
    <row r="30" spans="1:7" ht="15" customHeight="1" x14ac:dyDescent="0.25"/>
  </sheetData>
  <sortState ref="G2:G500">
    <sortCondition descending="1" ref="G1"/>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workbookViewId="0">
      <selection activeCell="O4" sqref="O4"/>
    </sheetView>
  </sheetViews>
  <sheetFormatPr defaultRowHeight="15" x14ac:dyDescent="0.25"/>
  <cols>
    <col min="1" max="1" width="21.5703125" bestFit="1" customWidth="1"/>
    <col min="2" max="2" width="11" bestFit="1" customWidth="1"/>
    <col min="3" max="3" width="11.28515625" bestFit="1" customWidth="1"/>
    <col min="4" max="4" width="17.7109375" bestFit="1" customWidth="1"/>
    <col min="5" max="5" width="8.5703125" bestFit="1" customWidth="1"/>
    <col min="6" max="6" width="10.140625" bestFit="1" customWidth="1"/>
    <col min="8" max="8" width="10.7109375" customWidth="1"/>
  </cols>
  <sheetData>
    <row r="1" spans="1:28" ht="18" thickBot="1" x14ac:dyDescent="0.35">
      <c r="C1" s="337" t="s">
        <v>260</v>
      </c>
      <c r="D1" s="337"/>
      <c r="G1" s="339" t="s">
        <v>270</v>
      </c>
      <c r="H1" s="339"/>
      <c r="L1" s="338" t="s">
        <v>276</v>
      </c>
      <c r="M1" s="338"/>
      <c r="O1" t="s">
        <v>277</v>
      </c>
      <c r="S1" t="s">
        <v>261</v>
      </c>
      <c r="T1" t="s">
        <v>262</v>
      </c>
      <c r="U1" t="s">
        <v>268</v>
      </c>
      <c r="V1" t="s">
        <v>263</v>
      </c>
      <c r="W1" t="s">
        <v>264</v>
      </c>
      <c r="X1" t="s">
        <v>269</v>
      </c>
    </row>
    <row r="2" spans="1:28" ht="15.75" thickTop="1" x14ac:dyDescent="0.25">
      <c r="A2" t="s">
        <v>26</v>
      </c>
      <c r="B2" t="s">
        <v>254</v>
      </c>
      <c r="C2" t="s">
        <v>258</v>
      </c>
      <c r="D2" t="s">
        <v>259</v>
      </c>
      <c r="E2" t="s">
        <v>255</v>
      </c>
      <c r="F2" t="s">
        <v>256</v>
      </c>
      <c r="G2" s="8" t="s">
        <v>268</v>
      </c>
      <c r="H2" t="s">
        <v>273</v>
      </c>
      <c r="J2" t="s">
        <v>274</v>
      </c>
      <c r="L2" t="s">
        <v>272</v>
      </c>
      <c r="M2" t="s">
        <v>275</v>
      </c>
      <c r="O2" t="s">
        <v>278</v>
      </c>
      <c r="S2">
        <v>6</v>
      </c>
      <c r="T2">
        <v>8</v>
      </c>
      <c r="U2">
        <v>0.5</v>
      </c>
      <c r="V2" s="9">
        <v>0.5</v>
      </c>
      <c r="X2" s="11">
        <f>T2/72.27</f>
        <v>0.11069600110696001</v>
      </c>
    </row>
    <row r="3" spans="1:28" x14ac:dyDescent="0.25">
      <c r="A3" t="s">
        <v>11</v>
      </c>
      <c r="B3">
        <v>39</v>
      </c>
      <c r="C3">
        <v>34.14</v>
      </c>
      <c r="D3">
        <v>2.31</v>
      </c>
      <c r="E3">
        <v>18</v>
      </c>
      <c r="F3" s="7">
        <v>25.333333333333332</v>
      </c>
      <c r="G3">
        <f>B3*0.95</f>
        <v>37.049999999999997</v>
      </c>
      <c r="H3" s="13">
        <f>(C3-G3)/C3</f>
        <v>-8.5237258347978809E-2</v>
      </c>
      <c r="J3">
        <f>B3*0.95*0.22</f>
        <v>8.1509999999999998</v>
      </c>
      <c r="K3" s="15">
        <f t="shared" ref="K3:K15" si="0">D3/J3</f>
        <v>0.2834008097165992</v>
      </c>
      <c r="L3" s="12">
        <f>B3*0.95*0.22*0.35</f>
        <v>2.8528499999999997</v>
      </c>
      <c r="M3" s="16">
        <f>B3*0.95*0.22*0.35*72.27</f>
        <v>206.17546949999996</v>
      </c>
      <c r="N3" s="13"/>
      <c r="O3" s="17">
        <f>0.95*0.22*0.35*72.27</f>
        <v>5.2865504999999988</v>
      </c>
      <c r="R3" s="13"/>
      <c r="S3">
        <v>7</v>
      </c>
      <c r="T3">
        <v>9</v>
      </c>
      <c r="U3">
        <v>0.55000000000000004</v>
      </c>
      <c r="V3" s="9">
        <v>0.55000000000000004</v>
      </c>
      <c r="X3" s="11">
        <f t="shared" ref="X3:X29" si="1">T3/72.27</f>
        <v>0.12453300124533002</v>
      </c>
    </row>
    <row r="4" spans="1:28" x14ac:dyDescent="0.25">
      <c r="A4" t="s">
        <v>8</v>
      </c>
      <c r="B4">
        <v>17</v>
      </c>
      <c r="C4">
        <v>19.29</v>
      </c>
      <c r="D4">
        <v>1.4</v>
      </c>
      <c r="E4">
        <v>2</v>
      </c>
      <c r="F4" s="7">
        <v>9.8113207547169807</v>
      </c>
      <c r="G4">
        <f t="shared" ref="G4:G17" si="2">B4*0.95</f>
        <v>16.149999999999999</v>
      </c>
      <c r="H4" s="13">
        <f t="shared" ref="H4:H17" si="3">(C4-G4)/C4</f>
        <v>0.16277864178330745</v>
      </c>
      <c r="J4">
        <f t="shared" ref="J4:J17" si="4">B4*0.95*0.22</f>
        <v>3.5529999999999995</v>
      </c>
      <c r="K4" s="15">
        <f t="shared" si="0"/>
        <v>0.39403321137067271</v>
      </c>
      <c r="L4" s="12">
        <f t="shared" ref="L4:L17" si="5">B4*0.95*0.22*0.35</f>
        <v>1.2435499999999997</v>
      </c>
      <c r="M4" s="16">
        <f t="shared" ref="M4:M17" si="6">B4*0.95*0.22*0.35*72.27</f>
        <v>89.871358499999971</v>
      </c>
      <c r="N4" s="13"/>
      <c r="R4" s="13"/>
      <c r="S4">
        <v>7.5</v>
      </c>
      <c r="T4">
        <v>10</v>
      </c>
      <c r="U4">
        <v>0.625</v>
      </c>
      <c r="V4" s="10">
        <v>0.625</v>
      </c>
      <c r="W4" t="s">
        <v>265</v>
      </c>
      <c r="X4" s="11">
        <f t="shared" si="1"/>
        <v>0.13837000138370001</v>
      </c>
    </row>
    <row r="5" spans="1:28" x14ac:dyDescent="0.25">
      <c r="A5" t="s">
        <v>9</v>
      </c>
      <c r="B5">
        <v>7</v>
      </c>
      <c r="C5">
        <v>7.14</v>
      </c>
      <c r="D5">
        <v>0.5</v>
      </c>
      <c r="E5">
        <v>3</v>
      </c>
      <c r="F5" s="7">
        <v>4.875</v>
      </c>
      <c r="G5">
        <f t="shared" si="2"/>
        <v>6.6499999999999995</v>
      </c>
      <c r="H5" s="13">
        <f t="shared" si="3"/>
        <v>6.8627450980392191E-2</v>
      </c>
      <c r="J5">
        <f t="shared" si="4"/>
        <v>1.4629999999999999</v>
      </c>
      <c r="K5" s="15">
        <f t="shared" si="0"/>
        <v>0.34176349965823655</v>
      </c>
      <c r="L5" s="12">
        <f t="shared" si="5"/>
        <v>0.51204999999999989</v>
      </c>
      <c r="M5" s="16">
        <f t="shared" si="6"/>
        <v>37.005853499999994</v>
      </c>
      <c r="N5" s="13"/>
      <c r="R5" s="13"/>
      <c r="S5">
        <v>8</v>
      </c>
      <c r="T5">
        <v>11</v>
      </c>
      <c r="U5">
        <v>0.7</v>
      </c>
      <c r="V5" s="9">
        <v>0.7</v>
      </c>
      <c r="X5" s="11">
        <f t="shared" si="1"/>
        <v>0.15220700152207003</v>
      </c>
    </row>
    <row r="6" spans="1:28" x14ac:dyDescent="0.25">
      <c r="A6" t="s">
        <v>10</v>
      </c>
      <c r="B6">
        <v>17</v>
      </c>
      <c r="C6">
        <v>17.43</v>
      </c>
      <c r="D6">
        <v>1.2</v>
      </c>
      <c r="E6">
        <v>4</v>
      </c>
      <c r="F6" s="7">
        <v>8.1428571428571423</v>
      </c>
      <c r="G6">
        <f t="shared" si="2"/>
        <v>16.149999999999999</v>
      </c>
      <c r="H6" s="13">
        <f t="shared" si="3"/>
        <v>7.3436603557085547E-2</v>
      </c>
      <c r="J6">
        <f t="shared" si="4"/>
        <v>3.5529999999999995</v>
      </c>
      <c r="K6" s="15">
        <f t="shared" si="0"/>
        <v>0.33774275260343373</v>
      </c>
      <c r="L6" s="12">
        <f t="shared" si="5"/>
        <v>1.2435499999999997</v>
      </c>
      <c r="M6" s="16">
        <f t="shared" si="6"/>
        <v>89.871358499999971</v>
      </c>
      <c r="N6" s="13"/>
      <c r="R6" s="13"/>
      <c r="S6">
        <v>9</v>
      </c>
      <c r="T6">
        <v>12</v>
      </c>
      <c r="U6">
        <v>0.75</v>
      </c>
      <c r="V6" s="9">
        <v>0.75</v>
      </c>
      <c r="X6" s="11">
        <f t="shared" si="1"/>
        <v>0.16604400166044003</v>
      </c>
    </row>
    <row r="7" spans="1:28" x14ac:dyDescent="0.25">
      <c r="A7" t="s">
        <v>16</v>
      </c>
      <c r="B7">
        <v>25</v>
      </c>
      <c r="C7">
        <v>22.29</v>
      </c>
      <c r="D7">
        <v>1.6</v>
      </c>
      <c r="E7">
        <v>14</v>
      </c>
      <c r="F7" s="7">
        <v>20</v>
      </c>
      <c r="G7">
        <f t="shared" si="2"/>
        <v>23.75</v>
      </c>
      <c r="H7" s="13">
        <f t="shared" si="3"/>
        <v>-6.5500224315836741E-2</v>
      </c>
      <c r="J7">
        <f t="shared" si="4"/>
        <v>5.2249999999999996</v>
      </c>
      <c r="K7" s="15">
        <f t="shared" si="0"/>
        <v>0.30622009569377995</v>
      </c>
      <c r="L7" s="12">
        <f t="shared" si="5"/>
        <v>1.8287499999999997</v>
      </c>
      <c r="M7" s="16">
        <f t="shared" si="6"/>
        <v>132.16376249999996</v>
      </c>
      <c r="N7" s="13"/>
      <c r="R7" s="13"/>
      <c r="S7">
        <v>10</v>
      </c>
      <c r="T7">
        <v>13</v>
      </c>
      <c r="U7">
        <v>0.8</v>
      </c>
      <c r="V7" s="9">
        <v>0.8</v>
      </c>
      <c r="W7" t="s">
        <v>266</v>
      </c>
      <c r="X7" s="11">
        <f t="shared" si="1"/>
        <v>0.17988100179881003</v>
      </c>
    </row>
    <row r="8" spans="1:28" x14ac:dyDescent="0.25">
      <c r="A8" t="s">
        <v>13</v>
      </c>
      <c r="B8">
        <v>16</v>
      </c>
      <c r="C8">
        <v>17.86</v>
      </c>
      <c r="D8">
        <v>1.4</v>
      </c>
      <c r="E8">
        <v>13</v>
      </c>
      <c r="F8" s="7">
        <v>15.444444444444445</v>
      </c>
      <c r="G8">
        <f t="shared" si="2"/>
        <v>15.2</v>
      </c>
      <c r="H8" s="13">
        <f t="shared" si="3"/>
        <v>0.14893617021276598</v>
      </c>
      <c r="J8">
        <f t="shared" si="4"/>
        <v>3.3439999999999999</v>
      </c>
      <c r="K8" s="15">
        <f t="shared" si="0"/>
        <v>0.41866028708133968</v>
      </c>
      <c r="L8" s="12">
        <f t="shared" si="5"/>
        <v>1.1703999999999999</v>
      </c>
      <c r="M8" s="16">
        <f t="shared" si="6"/>
        <v>84.584807999999981</v>
      </c>
      <c r="N8" s="13"/>
      <c r="R8" s="13"/>
      <c r="S8">
        <v>10.5</v>
      </c>
      <c r="T8">
        <v>14</v>
      </c>
      <c r="U8">
        <v>0.875</v>
      </c>
      <c r="V8" s="10">
        <v>0.875</v>
      </c>
      <c r="X8" s="11">
        <f t="shared" si="1"/>
        <v>0.19371800193718003</v>
      </c>
    </row>
    <row r="9" spans="1:28" x14ac:dyDescent="0.25">
      <c r="A9" t="s">
        <v>17</v>
      </c>
      <c r="B9">
        <v>4</v>
      </c>
      <c r="C9">
        <v>4.71</v>
      </c>
      <c r="D9">
        <v>0.3</v>
      </c>
      <c r="E9">
        <v>4</v>
      </c>
      <c r="F9" s="7">
        <v>4</v>
      </c>
      <c r="G9">
        <f t="shared" si="2"/>
        <v>3.8</v>
      </c>
      <c r="H9" s="13">
        <f t="shared" si="3"/>
        <v>0.19320594479830153</v>
      </c>
      <c r="J9">
        <f t="shared" si="4"/>
        <v>0.83599999999999997</v>
      </c>
      <c r="K9" s="15">
        <f t="shared" si="0"/>
        <v>0.35885167464114831</v>
      </c>
      <c r="L9" s="12">
        <f t="shared" si="5"/>
        <v>0.29259999999999997</v>
      </c>
      <c r="M9" s="16">
        <f t="shared" si="6"/>
        <v>21.146201999999995</v>
      </c>
      <c r="N9" s="13"/>
      <c r="R9" s="13"/>
      <c r="S9">
        <v>11</v>
      </c>
      <c r="T9">
        <v>15</v>
      </c>
      <c r="U9">
        <v>0.95</v>
      </c>
      <c r="V9" s="9">
        <v>0.95</v>
      </c>
      <c r="X9" s="11">
        <f t="shared" si="1"/>
        <v>0.20755500207555003</v>
      </c>
    </row>
    <row r="10" spans="1:28" x14ac:dyDescent="0.25">
      <c r="A10" t="s">
        <v>7</v>
      </c>
      <c r="B10">
        <v>8</v>
      </c>
      <c r="C10">
        <v>7.57</v>
      </c>
      <c r="D10">
        <v>0.6</v>
      </c>
      <c r="E10">
        <v>6</v>
      </c>
      <c r="F10" s="7">
        <v>7</v>
      </c>
      <c r="G10">
        <f t="shared" si="2"/>
        <v>7.6</v>
      </c>
      <c r="H10" s="13">
        <f t="shared" si="3"/>
        <v>-3.9630118890355828E-3</v>
      </c>
      <c r="J10">
        <f t="shared" si="4"/>
        <v>1.6719999999999999</v>
      </c>
      <c r="K10" s="15">
        <f t="shared" si="0"/>
        <v>0.35885167464114831</v>
      </c>
      <c r="L10" s="12">
        <f t="shared" si="5"/>
        <v>0.58519999999999994</v>
      </c>
      <c r="M10" s="16">
        <f t="shared" si="6"/>
        <v>42.292403999999991</v>
      </c>
      <c r="N10" s="13"/>
      <c r="R10" s="13"/>
      <c r="S10">
        <v>12</v>
      </c>
      <c r="T10">
        <v>16</v>
      </c>
      <c r="U10">
        <v>1</v>
      </c>
      <c r="V10" s="9">
        <v>1</v>
      </c>
      <c r="W10" t="s">
        <v>267</v>
      </c>
      <c r="X10" s="11">
        <f t="shared" si="1"/>
        <v>0.22139200221392002</v>
      </c>
    </row>
    <row r="11" spans="1:28" x14ac:dyDescent="0.25">
      <c r="A11" t="s">
        <v>14</v>
      </c>
      <c r="B11">
        <v>2</v>
      </c>
      <c r="C11">
        <v>2.29</v>
      </c>
      <c r="D11">
        <v>0.2</v>
      </c>
      <c r="E11">
        <v>1</v>
      </c>
      <c r="F11" s="7">
        <v>1.84375</v>
      </c>
      <c r="G11">
        <f t="shared" si="2"/>
        <v>1.9</v>
      </c>
      <c r="H11" s="13">
        <f t="shared" si="3"/>
        <v>0.17030567685589526</v>
      </c>
      <c r="J11">
        <f t="shared" si="4"/>
        <v>0.41799999999999998</v>
      </c>
      <c r="K11" s="15">
        <f t="shared" si="0"/>
        <v>0.47846889952153115</v>
      </c>
      <c r="L11" s="12">
        <f t="shared" si="5"/>
        <v>0.14629999999999999</v>
      </c>
      <c r="M11" s="16">
        <f t="shared" si="6"/>
        <v>10.573100999999998</v>
      </c>
      <c r="N11" s="13"/>
      <c r="R11" s="13"/>
      <c r="S11">
        <v>13</v>
      </c>
      <c r="T11">
        <v>17</v>
      </c>
      <c r="U11">
        <v>1.05</v>
      </c>
      <c r="V11" s="9">
        <v>1.05</v>
      </c>
      <c r="X11" s="11">
        <f t="shared" si="1"/>
        <v>0.23522900235229002</v>
      </c>
    </row>
    <row r="12" spans="1:28" x14ac:dyDescent="0.25">
      <c r="A12" t="s">
        <v>12</v>
      </c>
      <c r="B12">
        <v>22</v>
      </c>
      <c r="C12">
        <v>21.86</v>
      </c>
      <c r="D12">
        <v>1.5</v>
      </c>
      <c r="E12">
        <v>2</v>
      </c>
      <c r="F12" s="7">
        <v>10.339622641509434</v>
      </c>
      <c r="G12">
        <f t="shared" si="2"/>
        <v>20.9</v>
      </c>
      <c r="H12" s="13">
        <f t="shared" si="3"/>
        <v>4.391582799634039E-2</v>
      </c>
      <c r="J12">
        <f t="shared" si="4"/>
        <v>4.5979999999999999</v>
      </c>
      <c r="K12" s="15">
        <f t="shared" si="0"/>
        <v>0.32622879512831665</v>
      </c>
      <c r="L12" s="12">
        <f t="shared" si="5"/>
        <v>1.6093</v>
      </c>
      <c r="M12" s="16">
        <f t="shared" si="6"/>
        <v>116.30411099999999</v>
      </c>
      <c r="N12" s="13"/>
      <c r="R12" s="13"/>
      <c r="S12">
        <v>13.5</v>
      </c>
      <c r="T12">
        <v>18</v>
      </c>
      <c r="U12">
        <v>1.125</v>
      </c>
      <c r="V12" s="10">
        <v>1.125</v>
      </c>
      <c r="X12" s="11">
        <f t="shared" si="1"/>
        <v>0.24906600249066005</v>
      </c>
    </row>
    <row r="13" spans="1:28" x14ac:dyDescent="0.25">
      <c r="A13" t="s">
        <v>15</v>
      </c>
      <c r="B13">
        <v>218</v>
      </c>
      <c r="C13">
        <v>200.86</v>
      </c>
      <c r="D13">
        <v>13.8</v>
      </c>
      <c r="E13">
        <v>3</v>
      </c>
      <c r="F13" s="7">
        <v>35.020833333333336</v>
      </c>
      <c r="G13">
        <f t="shared" si="2"/>
        <v>207.1</v>
      </c>
      <c r="H13" s="13">
        <f t="shared" si="3"/>
        <v>-3.1066414418002491E-2</v>
      </c>
      <c r="J13">
        <f t="shared" si="4"/>
        <v>45.561999999999998</v>
      </c>
      <c r="K13" s="15">
        <f t="shared" si="0"/>
        <v>0.30288398226592339</v>
      </c>
      <c r="L13" s="12">
        <f t="shared" si="5"/>
        <v>15.946699999999998</v>
      </c>
      <c r="M13" s="16">
        <f t="shared" si="6"/>
        <v>1152.4680089999997</v>
      </c>
      <c r="N13" s="13"/>
      <c r="R13" s="13"/>
      <c r="S13">
        <v>14</v>
      </c>
      <c r="T13">
        <v>19</v>
      </c>
      <c r="U13">
        <v>1.2</v>
      </c>
      <c r="V13" s="9">
        <v>1.2</v>
      </c>
      <c r="X13" s="11">
        <f t="shared" si="1"/>
        <v>0.26290300262903005</v>
      </c>
      <c r="AB13" s="4"/>
    </row>
    <row r="14" spans="1:28" x14ac:dyDescent="0.25">
      <c r="A14" t="s">
        <v>20</v>
      </c>
      <c r="B14">
        <v>9</v>
      </c>
      <c r="C14">
        <v>8.43</v>
      </c>
      <c r="D14">
        <v>0.6</v>
      </c>
      <c r="E14">
        <v>9</v>
      </c>
      <c r="F14" s="7">
        <v>9</v>
      </c>
      <c r="G14">
        <f t="shared" si="2"/>
        <v>8.5499999999999989</v>
      </c>
      <c r="H14" s="13">
        <f t="shared" si="3"/>
        <v>-1.4234875444839765E-2</v>
      </c>
      <c r="J14">
        <f t="shared" si="4"/>
        <v>1.8809999999999998</v>
      </c>
      <c r="K14" s="15">
        <f t="shared" si="0"/>
        <v>0.31897926634768742</v>
      </c>
      <c r="L14" s="12">
        <f t="shared" si="5"/>
        <v>0.65834999999999988</v>
      </c>
      <c r="M14" s="16">
        <f t="shared" si="6"/>
        <v>47.578954499999988</v>
      </c>
      <c r="N14" s="13"/>
      <c r="R14" s="13"/>
      <c r="S14">
        <v>14.5</v>
      </c>
      <c r="T14">
        <v>20</v>
      </c>
      <c r="U14">
        <v>1.25</v>
      </c>
      <c r="V14" s="9">
        <v>1.25</v>
      </c>
      <c r="X14" s="11">
        <f t="shared" si="1"/>
        <v>0.27674000276740002</v>
      </c>
    </row>
    <row r="15" spans="1:28" x14ac:dyDescent="0.25">
      <c r="A15" t="s">
        <v>21</v>
      </c>
      <c r="B15">
        <v>10</v>
      </c>
      <c r="C15">
        <v>11.14</v>
      </c>
      <c r="D15">
        <v>0.8</v>
      </c>
      <c r="E15">
        <v>8</v>
      </c>
      <c r="F15" s="7">
        <v>8.6666666666666661</v>
      </c>
      <c r="G15">
        <f t="shared" si="2"/>
        <v>9.5</v>
      </c>
      <c r="H15" s="13">
        <f t="shared" si="3"/>
        <v>0.1472172351885099</v>
      </c>
      <c r="J15">
        <f t="shared" si="4"/>
        <v>2.09</v>
      </c>
      <c r="K15" s="15">
        <f t="shared" si="0"/>
        <v>0.38277511961722493</v>
      </c>
      <c r="L15" s="12">
        <f t="shared" si="5"/>
        <v>0.73149999999999993</v>
      </c>
      <c r="M15" s="16">
        <f t="shared" si="6"/>
        <v>52.865504999999992</v>
      </c>
      <c r="N15" s="13"/>
      <c r="R15" s="13"/>
      <c r="S15">
        <v>15</v>
      </c>
      <c r="T15">
        <v>21</v>
      </c>
      <c r="U15">
        <v>1.3</v>
      </c>
      <c r="V15" s="9">
        <v>1.3</v>
      </c>
      <c r="X15" s="11">
        <f t="shared" si="1"/>
        <v>0.29057700290577004</v>
      </c>
    </row>
    <row r="16" spans="1:28" x14ac:dyDescent="0.25">
      <c r="A16" t="s">
        <v>18</v>
      </c>
      <c r="B16">
        <v>1</v>
      </c>
      <c r="C16">
        <v>1.29</v>
      </c>
      <c r="E16">
        <v>1</v>
      </c>
      <c r="F16" s="7">
        <v>1</v>
      </c>
      <c r="G16">
        <f t="shared" si="2"/>
        <v>0.95</v>
      </c>
      <c r="H16" s="13">
        <f t="shared" si="3"/>
        <v>0.2635658914728683</v>
      </c>
      <c r="J16">
        <f t="shared" si="4"/>
        <v>0.20899999999999999</v>
      </c>
      <c r="K16" s="15"/>
      <c r="L16" s="12">
        <f t="shared" si="5"/>
        <v>7.3149999999999993E-2</v>
      </c>
      <c r="M16" s="16">
        <f t="shared" si="6"/>
        <v>5.2865504999999988</v>
      </c>
      <c r="N16" s="13"/>
      <c r="R16" s="13"/>
      <c r="S16">
        <v>16</v>
      </c>
      <c r="T16">
        <v>22</v>
      </c>
      <c r="U16">
        <v>1.4</v>
      </c>
      <c r="V16" s="9">
        <v>1.4</v>
      </c>
      <c r="X16" s="11">
        <f t="shared" si="1"/>
        <v>0.30441400304414007</v>
      </c>
    </row>
    <row r="17" spans="1:24" x14ac:dyDescent="0.25">
      <c r="A17" t="s">
        <v>19</v>
      </c>
      <c r="B17">
        <v>26</v>
      </c>
      <c r="C17">
        <v>25.29</v>
      </c>
      <c r="D17">
        <v>1.8</v>
      </c>
      <c r="E17">
        <v>0</v>
      </c>
      <c r="F17" s="7">
        <v>15.773584905660377</v>
      </c>
      <c r="G17">
        <f t="shared" si="2"/>
        <v>24.7</v>
      </c>
      <c r="H17" s="13">
        <f t="shared" si="3"/>
        <v>2.3329379201265318E-2</v>
      </c>
      <c r="J17">
        <f t="shared" si="4"/>
        <v>5.4340000000000002</v>
      </c>
      <c r="K17" s="15">
        <f>D17/J17</f>
        <v>0.33124769966875228</v>
      </c>
      <c r="L17" s="12">
        <f t="shared" si="5"/>
        <v>1.9018999999999999</v>
      </c>
      <c r="M17" s="16">
        <f t="shared" si="6"/>
        <v>137.45031299999999</v>
      </c>
      <c r="N17" s="13"/>
      <c r="R17" s="13"/>
      <c r="S17">
        <v>17</v>
      </c>
      <c r="T17">
        <v>23</v>
      </c>
      <c r="U17">
        <v>1.45</v>
      </c>
      <c r="V17" s="9">
        <v>1.45</v>
      </c>
      <c r="X17" s="11">
        <f t="shared" si="1"/>
        <v>0.31825100318251004</v>
      </c>
    </row>
    <row r="18" spans="1:24" x14ac:dyDescent="0.25">
      <c r="K18" s="14">
        <f>AVERAGE(K3:K17)</f>
        <v>0.352864840568271</v>
      </c>
      <c r="S18">
        <v>18</v>
      </c>
      <c r="T18">
        <v>24</v>
      </c>
      <c r="U18">
        <v>1.5</v>
      </c>
      <c r="V18" s="9">
        <v>1.5</v>
      </c>
      <c r="X18" s="11">
        <f t="shared" si="1"/>
        <v>0.33208800332088007</v>
      </c>
    </row>
    <row r="19" spans="1:24" x14ac:dyDescent="0.25">
      <c r="S19">
        <v>20</v>
      </c>
      <c r="T19">
        <v>26</v>
      </c>
      <c r="U19">
        <v>1.6</v>
      </c>
      <c r="V19" s="9">
        <v>1.6</v>
      </c>
      <c r="X19" s="11">
        <f t="shared" si="1"/>
        <v>0.35976200359762006</v>
      </c>
    </row>
    <row r="20" spans="1:24" x14ac:dyDescent="0.25">
      <c r="S20">
        <v>22</v>
      </c>
      <c r="T20">
        <v>29</v>
      </c>
      <c r="U20">
        <v>1.8</v>
      </c>
      <c r="V20" s="9">
        <v>1.8</v>
      </c>
      <c r="X20" s="11">
        <f t="shared" si="1"/>
        <v>0.40127300401273008</v>
      </c>
    </row>
    <row r="21" spans="1:24" x14ac:dyDescent="0.25">
      <c r="S21">
        <v>24</v>
      </c>
      <c r="T21">
        <v>32</v>
      </c>
      <c r="U21">
        <v>2</v>
      </c>
      <c r="V21" s="9">
        <v>2</v>
      </c>
      <c r="X21" s="11">
        <f t="shared" si="1"/>
        <v>0.44278400442784005</v>
      </c>
    </row>
    <row r="22" spans="1:24" x14ac:dyDescent="0.25">
      <c r="S22">
        <v>26</v>
      </c>
      <c r="T22">
        <v>35</v>
      </c>
      <c r="U22">
        <v>2.2000000000000002</v>
      </c>
      <c r="V22" s="9">
        <v>2.2000000000000002</v>
      </c>
      <c r="X22" s="11">
        <f t="shared" si="1"/>
        <v>0.48429500484295007</v>
      </c>
    </row>
    <row r="23" spans="1:24" x14ac:dyDescent="0.25">
      <c r="S23">
        <v>27</v>
      </c>
      <c r="T23">
        <v>36</v>
      </c>
      <c r="U23">
        <v>2.25</v>
      </c>
      <c r="V23" s="9">
        <v>2.25</v>
      </c>
      <c r="X23" s="11">
        <f t="shared" si="1"/>
        <v>0.4981320049813201</v>
      </c>
    </row>
    <row r="24" spans="1:24" x14ac:dyDescent="0.25">
      <c r="S24">
        <v>28</v>
      </c>
      <c r="T24">
        <v>37</v>
      </c>
      <c r="U24">
        <v>2.2999999999999998</v>
      </c>
      <c r="V24" s="9">
        <v>2.2999999999999998</v>
      </c>
      <c r="X24" s="11">
        <f t="shared" si="1"/>
        <v>0.51196900511969012</v>
      </c>
    </row>
    <row r="25" spans="1:24" x14ac:dyDescent="0.25">
      <c r="S25">
        <v>29</v>
      </c>
      <c r="T25">
        <v>38</v>
      </c>
      <c r="U25">
        <v>2.35</v>
      </c>
      <c r="V25" s="9">
        <v>2.35</v>
      </c>
      <c r="X25" s="11">
        <f t="shared" si="1"/>
        <v>0.52580600525806009</v>
      </c>
    </row>
    <row r="26" spans="1:24" x14ac:dyDescent="0.25">
      <c r="S26">
        <v>30</v>
      </c>
      <c r="T26">
        <v>40</v>
      </c>
      <c r="U26">
        <v>2.4500000000000002</v>
      </c>
      <c r="V26" s="9">
        <v>2.4500000000000002</v>
      </c>
      <c r="X26" s="11">
        <f t="shared" si="1"/>
        <v>0.55348000553480003</v>
      </c>
    </row>
    <row r="27" spans="1:24" x14ac:dyDescent="0.25">
      <c r="S27">
        <v>32</v>
      </c>
      <c r="T27">
        <v>42</v>
      </c>
      <c r="U27">
        <v>2.5499999999999998</v>
      </c>
      <c r="V27" s="9">
        <v>2.5499999999999998</v>
      </c>
      <c r="X27" s="11">
        <f t="shared" si="1"/>
        <v>0.58115400581154009</v>
      </c>
    </row>
    <row r="28" spans="1:24" x14ac:dyDescent="0.25">
      <c r="S28">
        <v>34</v>
      </c>
      <c r="T28">
        <v>45</v>
      </c>
      <c r="U28">
        <v>2.75</v>
      </c>
      <c r="V28" s="9">
        <v>2.75</v>
      </c>
      <c r="X28" s="11">
        <f t="shared" si="1"/>
        <v>0.62266500622665011</v>
      </c>
    </row>
    <row r="29" spans="1:24" x14ac:dyDescent="0.25">
      <c r="S29">
        <v>36</v>
      </c>
      <c r="T29">
        <v>48</v>
      </c>
      <c r="U29">
        <v>3</v>
      </c>
      <c r="V29" s="9">
        <v>3</v>
      </c>
      <c r="X29" s="11">
        <f t="shared" si="1"/>
        <v>0.66417600664176013</v>
      </c>
    </row>
    <row r="47" spans="1:4" x14ac:dyDescent="0.25">
      <c r="A47" s="339" t="s">
        <v>1726</v>
      </c>
      <c r="B47" s="339"/>
      <c r="C47" s="339"/>
      <c r="D47" s="339"/>
    </row>
    <row r="48" spans="1:4" x14ac:dyDescent="0.25">
      <c r="A48" t="s">
        <v>1724</v>
      </c>
      <c r="B48" t="s">
        <v>301</v>
      </c>
      <c r="C48" t="s">
        <v>1725</v>
      </c>
      <c r="D48" t="s">
        <v>271</v>
      </c>
    </row>
    <row r="49" spans="1:4" x14ac:dyDescent="0.25">
      <c r="A49">
        <v>218</v>
      </c>
      <c r="B49">
        <v>1385</v>
      </c>
      <c r="C49">
        <v>3</v>
      </c>
      <c r="D49">
        <v>67</v>
      </c>
    </row>
    <row r="50" spans="1:4" x14ac:dyDescent="0.25">
      <c r="A50">
        <v>17</v>
      </c>
      <c r="B50">
        <v>131</v>
      </c>
      <c r="C50">
        <v>14</v>
      </c>
      <c r="D50">
        <v>264</v>
      </c>
    </row>
    <row r="51" spans="1:4" x14ac:dyDescent="0.25">
      <c r="A51">
        <v>7</v>
      </c>
      <c r="B51">
        <v>60</v>
      </c>
      <c r="C51">
        <v>8</v>
      </c>
      <c r="D51">
        <v>155</v>
      </c>
    </row>
    <row r="52" spans="1:4" x14ac:dyDescent="0.25">
      <c r="A52">
        <v>25</v>
      </c>
      <c r="B52">
        <v>168</v>
      </c>
      <c r="C52">
        <v>3</v>
      </c>
      <c r="D52">
        <v>70</v>
      </c>
    </row>
    <row r="53" spans="1:4" x14ac:dyDescent="0.25">
      <c r="A53">
        <v>16</v>
      </c>
      <c r="B53">
        <v>134</v>
      </c>
      <c r="C53">
        <v>9</v>
      </c>
      <c r="D53">
        <v>173</v>
      </c>
    </row>
    <row r="54" spans="1:4" x14ac:dyDescent="0.25">
      <c r="A54">
        <v>39</v>
      </c>
      <c r="B54">
        <v>244</v>
      </c>
      <c r="C54">
        <v>9</v>
      </c>
      <c r="D54">
        <v>177</v>
      </c>
    </row>
  </sheetData>
  <mergeCells count="4">
    <mergeCell ref="C1:D1"/>
    <mergeCell ref="L1:M1"/>
    <mergeCell ref="G1:H1"/>
    <mergeCell ref="A47:D47"/>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5"/>
  <sheetViews>
    <sheetView workbookViewId="0"/>
  </sheetViews>
  <sheetFormatPr defaultColWidth="10.7109375" defaultRowHeight="15" x14ac:dyDescent="0.25"/>
  <cols>
    <col min="1" max="1" width="18.140625" bestFit="1" customWidth="1"/>
    <col min="2" max="2" width="32.85546875" customWidth="1"/>
    <col min="3" max="3" width="27.28515625" customWidth="1"/>
    <col min="4" max="4" width="19.140625" customWidth="1"/>
    <col min="5" max="5" width="15.42578125" bestFit="1" customWidth="1"/>
    <col min="6" max="6" width="17.42578125" bestFit="1" customWidth="1"/>
    <col min="7" max="7" width="4.5703125" style="52" customWidth="1"/>
    <col min="8" max="8" width="20" bestFit="1" customWidth="1"/>
    <col min="9" max="9" width="18.140625" bestFit="1" customWidth="1"/>
    <col min="10" max="10" width="19.42578125" customWidth="1"/>
    <col min="11" max="11" width="26" bestFit="1" customWidth="1"/>
    <col min="13" max="13" width="18.140625" bestFit="1" customWidth="1"/>
    <col min="15" max="15" width="32.85546875" customWidth="1"/>
    <col min="17" max="18" width="27.28515625" customWidth="1"/>
    <col min="19" max="20" width="19.140625" customWidth="1"/>
    <col min="21" max="21" width="15.42578125" bestFit="1" customWidth="1"/>
    <col min="22" max="22" width="15.42578125" customWidth="1"/>
    <col min="23" max="23" width="17.42578125" bestFit="1" customWidth="1"/>
  </cols>
  <sheetData>
    <row r="1" spans="1:23" x14ac:dyDescent="0.25">
      <c r="A1" t="s">
        <v>326</v>
      </c>
      <c r="B1" t="s">
        <v>1319</v>
      </c>
      <c r="C1" t="s">
        <v>327</v>
      </c>
      <c r="D1" t="s">
        <v>328</v>
      </c>
      <c r="E1" t="s">
        <v>329</v>
      </c>
      <c r="F1" t="s">
        <v>330</v>
      </c>
      <c r="G1" s="52" t="s">
        <v>1318</v>
      </c>
      <c r="H1" t="s">
        <v>8</v>
      </c>
      <c r="I1" t="s">
        <v>10</v>
      </c>
      <c r="J1" t="s">
        <v>9</v>
      </c>
      <c r="K1" t="s">
        <v>19</v>
      </c>
      <c r="M1" t="s">
        <v>1320</v>
      </c>
      <c r="O1" t="s">
        <v>1319</v>
      </c>
      <c r="Q1" t="s">
        <v>327</v>
      </c>
      <c r="S1" t="s">
        <v>328</v>
      </c>
      <c r="U1" t="s">
        <v>329</v>
      </c>
      <c r="W1" t="s">
        <v>330</v>
      </c>
    </row>
    <row r="2" spans="1:23" x14ac:dyDescent="0.25">
      <c r="A2" t="s">
        <v>331</v>
      </c>
      <c r="B2" t="s">
        <v>331</v>
      </c>
      <c r="C2" t="s">
        <v>331</v>
      </c>
      <c r="D2" t="s">
        <v>54</v>
      </c>
      <c r="E2" t="s">
        <v>332</v>
      </c>
      <c r="F2" t="s">
        <v>332</v>
      </c>
      <c r="H2" t="s">
        <v>84</v>
      </c>
      <c r="I2" t="s">
        <v>35</v>
      </c>
      <c r="J2" t="s">
        <v>36</v>
      </c>
      <c r="K2" t="s">
        <v>85</v>
      </c>
      <c r="M2" t="s">
        <v>331</v>
      </c>
      <c r="O2" t="s">
        <v>331</v>
      </c>
      <c r="Q2" t="s">
        <v>331</v>
      </c>
      <c r="S2" t="s">
        <v>54</v>
      </c>
      <c r="U2" t="s">
        <v>332</v>
      </c>
      <c r="W2" t="s">
        <v>332</v>
      </c>
    </row>
    <row r="3" spans="1:23" x14ac:dyDescent="0.25">
      <c r="A3" t="s">
        <v>333</v>
      </c>
      <c r="B3" t="s">
        <v>334</v>
      </c>
      <c r="C3" t="s">
        <v>335</v>
      </c>
      <c r="D3" t="s">
        <v>54</v>
      </c>
      <c r="E3" t="s">
        <v>252</v>
      </c>
      <c r="F3" t="s">
        <v>335</v>
      </c>
      <c r="H3" t="s">
        <v>84</v>
      </c>
      <c r="I3" t="s">
        <v>35</v>
      </c>
      <c r="J3" t="s">
        <v>36</v>
      </c>
      <c r="K3" t="s">
        <v>85</v>
      </c>
      <c r="M3" t="s">
        <v>333</v>
      </c>
      <c r="O3" t="s">
        <v>334</v>
      </c>
      <c r="Q3" t="s">
        <v>335</v>
      </c>
      <c r="S3" t="s">
        <v>248</v>
      </c>
      <c r="U3" t="s">
        <v>252</v>
      </c>
      <c r="W3" t="s">
        <v>335</v>
      </c>
    </row>
    <row r="4" spans="1:23" x14ac:dyDescent="0.25">
      <c r="A4" t="s">
        <v>248</v>
      </c>
      <c r="B4" t="s">
        <v>336</v>
      </c>
      <c r="C4" t="s">
        <v>336</v>
      </c>
      <c r="D4" t="s">
        <v>248</v>
      </c>
      <c r="E4" t="s">
        <v>248</v>
      </c>
      <c r="F4" t="s">
        <v>337</v>
      </c>
      <c r="H4" t="s">
        <v>84</v>
      </c>
      <c r="I4" t="s">
        <v>35</v>
      </c>
      <c r="J4" t="s">
        <v>36</v>
      </c>
      <c r="K4" t="s">
        <v>85</v>
      </c>
      <c r="M4" t="s">
        <v>248</v>
      </c>
      <c r="O4" t="s">
        <v>336</v>
      </c>
      <c r="Q4" t="s">
        <v>336</v>
      </c>
      <c r="S4" t="s">
        <v>246</v>
      </c>
      <c r="U4" t="s">
        <v>248</v>
      </c>
      <c r="W4" t="s">
        <v>337</v>
      </c>
    </row>
    <row r="5" spans="1:23" x14ac:dyDescent="0.25">
      <c r="A5" t="s">
        <v>246</v>
      </c>
      <c r="B5" t="s">
        <v>338</v>
      </c>
      <c r="C5" t="s">
        <v>339</v>
      </c>
      <c r="D5" t="s">
        <v>246</v>
      </c>
      <c r="E5" t="s">
        <v>246</v>
      </c>
      <c r="F5" t="s">
        <v>340</v>
      </c>
      <c r="H5" t="s">
        <v>84</v>
      </c>
      <c r="I5" t="s">
        <v>35</v>
      </c>
      <c r="J5" t="s">
        <v>36</v>
      </c>
      <c r="K5" t="s">
        <v>85</v>
      </c>
      <c r="M5" t="s">
        <v>246</v>
      </c>
      <c r="O5" t="s">
        <v>338</v>
      </c>
      <c r="Q5" t="s">
        <v>339</v>
      </c>
      <c r="S5" t="s">
        <v>252</v>
      </c>
      <c r="U5" t="s">
        <v>246</v>
      </c>
      <c r="W5" t="s">
        <v>340</v>
      </c>
    </row>
    <row r="6" spans="1:23" x14ac:dyDescent="0.25">
      <c r="A6" t="s">
        <v>252</v>
      </c>
      <c r="B6" t="s">
        <v>341</v>
      </c>
      <c r="C6" t="s">
        <v>342</v>
      </c>
      <c r="D6" t="s">
        <v>252</v>
      </c>
      <c r="E6" t="s">
        <v>252</v>
      </c>
      <c r="F6" t="s">
        <v>343</v>
      </c>
      <c r="H6" t="s">
        <v>84</v>
      </c>
      <c r="I6" t="s">
        <v>35</v>
      </c>
      <c r="J6" t="s">
        <v>36</v>
      </c>
      <c r="K6" t="s">
        <v>85</v>
      </c>
      <c r="M6" t="s">
        <v>252</v>
      </c>
      <c r="O6" t="s">
        <v>341</v>
      </c>
      <c r="Q6" t="s">
        <v>342</v>
      </c>
      <c r="S6" t="s">
        <v>226</v>
      </c>
      <c r="U6" t="s">
        <v>346</v>
      </c>
      <c r="W6" t="s">
        <v>343</v>
      </c>
    </row>
    <row r="7" spans="1:23" x14ac:dyDescent="0.25">
      <c r="A7" t="s">
        <v>344</v>
      </c>
      <c r="B7" t="s">
        <v>345</v>
      </c>
      <c r="C7" t="s">
        <v>226</v>
      </c>
      <c r="D7" t="s">
        <v>226</v>
      </c>
      <c r="E7" t="s">
        <v>346</v>
      </c>
      <c r="F7">
        <v>11296</v>
      </c>
      <c r="H7" t="s">
        <v>84</v>
      </c>
      <c r="I7" t="s">
        <v>35</v>
      </c>
      <c r="J7" t="s">
        <v>36</v>
      </c>
      <c r="K7" t="s">
        <v>85</v>
      </c>
      <c r="M7" t="s">
        <v>344</v>
      </c>
      <c r="O7" t="s">
        <v>345</v>
      </c>
      <c r="Q7" t="s">
        <v>226</v>
      </c>
      <c r="S7" t="s">
        <v>357</v>
      </c>
      <c r="U7" t="s">
        <v>357</v>
      </c>
      <c r="W7">
        <v>11296</v>
      </c>
    </row>
    <row r="8" spans="1:23" x14ac:dyDescent="0.25">
      <c r="A8" t="s">
        <v>331</v>
      </c>
      <c r="B8" t="s">
        <v>331</v>
      </c>
      <c r="C8" t="s">
        <v>331</v>
      </c>
      <c r="D8" t="s">
        <v>54</v>
      </c>
      <c r="E8" t="s">
        <v>332</v>
      </c>
      <c r="F8" t="s">
        <v>332</v>
      </c>
      <c r="H8" t="s">
        <v>89</v>
      </c>
      <c r="I8" t="s">
        <v>35</v>
      </c>
      <c r="J8" t="s">
        <v>36</v>
      </c>
      <c r="K8" t="s">
        <v>90</v>
      </c>
      <c r="M8" t="s">
        <v>347</v>
      </c>
      <c r="O8" t="s">
        <v>354</v>
      </c>
      <c r="Q8" t="s">
        <v>356</v>
      </c>
      <c r="S8" t="s">
        <v>229</v>
      </c>
      <c r="U8" t="s">
        <v>431</v>
      </c>
      <c r="W8">
        <v>7647</v>
      </c>
    </row>
    <row r="9" spans="1:23" x14ac:dyDescent="0.25">
      <c r="A9" t="s">
        <v>333</v>
      </c>
      <c r="B9" t="s">
        <v>334</v>
      </c>
      <c r="C9" t="s">
        <v>335</v>
      </c>
      <c r="D9" t="s">
        <v>54</v>
      </c>
      <c r="E9" t="s">
        <v>252</v>
      </c>
      <c r="F9" t="s">
        <v>335</v>
      </c>
      <c r="H9" t="s">
        <v>89</v>
      </c>
      <c r="I9" t="s">
        <v>35</v>
      </c>
      <c r="J9" t="s">
        <v>36</v>
      </c>
      <c r="K9" t="s">
        <v>90</v>
      </c>
      <c r="M9" t="s">
        <v>348</v>
      </c>
      <c r="O9" t="s">
        <v>355</v>
      </c>
      <c r="Q9" t="s">
        <v>360</v>
      </c>
      <c r="U9" t="s">
        <v>494</v>
      </c>
      <c r="W9">
        <v>7205</v>
      </c>
    </row>
    <row r="10" spans="1:23" x14ac:dyDescent="0.25">
      <c r="A10" t="s">
        <v>331</v>
      </c>
      <c r="B10" t="s">
        <v>331</v>
      </c>
      <c r="C10" t="s">
        <v>331</v>
      </c>
      <c r="D10" t="s">
        <v>54</v>
      </c>
      <c r="E10" t="s">
        <v>332</v>
      </c>
      <c r="F10" t="s">
        <v>332</v>
      </c>
      <c r="H10" t="s">
        <v>94</v>
      </c>
      <c r="I10" t="s">
        <v>35</v>
      </c>
      <c r="J10" t="s">
        <v>36</v>
      </c>
      <c r="K10" t="s">
        <v>95</v>
      </c>
      <c r="M10" t="s">
        <v>349</v>
      </c>
      <c r="O10" t="s">
        <v>359</v>
      </c>
      <c r="Q10" t="s">
        <v>363</v>
      </c>
      <c r="U10" t="s">
        <v>229</v>
      </c>
      <c r="W10">
        <v>7204</v>
      </c>
    </row>
    <row r="11" spans="1:23" x14ac:dyDescent="0.25">
      <c r="A11" t="s">
        <v>333</v>
      </c>
      <c r="B11" t="s">
        <v>334</v>
      </c>
      <c r="C11" t="s">
        <v>335</v>
      </c>
      <c r="D11" t="s">
        <v>54</v>
      </c>
      <c r="E11" t="s">
        <v>252</v>
      </c>
      <c r="F11" t="s">
        <v>335</v>
      </c>
      <c r="H11" t="s">
        <v>94</v>
      </c>
      <c r="I11" t="s">
        <v>35</v>
      </c>
      <c r="J11" t="s">
        <v>36</v>
      </c>
      <c r="K11" t="s">
        <v>95</v>
      </c>
      <c r="M11" t="s">
        <v>350</v>
      </c>
      <c r="O11" t="s">
        <v>362</v>
      </c>
      <c r="Q11" t="s">
        <v>366</v>
      </c>
      <c r="U11" t="s">
        <v>552</v>
      </c>
      <c r="W11">
        <v>7203</v>
      </c>
    </row>
    <row r="12" spans="1:23" x14ac:dyDescent="0.25">
      <c r="A12" t="s">
        <v>347</v>
      </c>
      <c r="B12" t="s">
        <v>336</v>
      </c>
      <c r="C12" t="s">
        <v>336</v>
      </c>
      <c r="D12" t="s">
        <v>248</v>
      </c>
      <c r="E12" t="s">
        <v>248</v>
      </c>
      <c r="F12" t="s">
        <v>337</v>
      </c>
      <c r="H12" t="s">
        <v>94</v>
      </c>
      <c r="I12" t="s">
        <v>35</v>
      </c>
      <c r="J12" t="s">
        <v>36</v>
      </c>
      <c r="K12" t="s">
        <v>95</v>
      </c>
      <c r="M12" t="s">
        <v>351</v>
      </c>
      <c r="O12" t="s">
        <v>365</v>
      </c>
      <c r="Q12" t="s">
        <v>371</v>
      </c>
      <c r="U12" t="s">
        <v>335</v>
      </c>
      <c r="W12">
        <v>25929</v>
      </c>
    </row>
    <row r="13" spans="1:23" x14ac:dyDescent="0.25">
      <c r="A13" t="s">
        <v>348</v>
      </c>
      <c r="B13" t="s">
        <v>336</v>
      </c>
      <c r="C13" t="s">
        <v>336</v>
      </c>
      <c r="D13" t="s">
        <v>248</v>
      </c>
      <c r="E13" t="s">
        <v>248</v>
      </c>
      <c r="F13" t="s">
        <v>337</v>
      </c>
      <c r="H13" t="s">
        <v>94</v>
      </c>
      <c r="I13" t="s">
        <v>35</v>
      </c>
      <c r="J13" t="s">
        <v>36</v>
      </c>
      <c r="K13" t="s">
        <v>95</v>
      </c>
      <c r="M13" t="s">
        <v>352</v>
      </c>
      <c r="O13" t="s">
        <v>370</v>
      </c>
      <c r="Q13" t="s">
        <v>374</v>
      </c>
      <c r="U13" t="s">
        <v>1231</v>
      </c>
      <c r="W13">
        <v>23131</v>
      </c>
    </row>
    <row r="14" spans="1:23" x14ac:dyDescent="0.25">
      <c r="A14" t="s">
        <v>349</v>
      </c>
      <c r="B14" t="s">
        <v>336</v>
      </c>
      <c r="C14" t="s">
        <v>336</v>
      </c>
      <c r="D14" t="s">
        <v>248</v>
      </c>
      <c r="E14" t="s">
        <v>248</v>
      </c>
      <c r="F14" t="s">
        <v>337</v>
      </c>
      <c r="H14" t="s">
        <v>94</v>
      </c>
      <c r="I14" t="s">
        <v>35</v>
      </c>
      <c r="J14" t="s">
        <v>36</v>
      </c>
      <c r="K14" t="s">
        <v>95</v>
      </c>
      <c r="M14" t="s">
        <v>353</v>
      </c>
      <c r="O14" t="s">
        <v>220</v>
      </c>
      <c r="Q14" t="s">
        <v>377</v>
      </c>
      <c r="W14">
        <v>23130</v>
      </c>
    </row>
    <row r="15" spans="1:23" x14ac:dyDescent="0.25">
      <c r="A15" t="s">
        <v>246</v>
      </c>
      <c r="B15" t="s">
        <v>338</v>
      </c>
      <c r="C15" t="s">
        <v>339</v>
      </c>
      <c r="D15" t="s">
        <v>246</v>
      </c>
      <c r="E15" t="s">
        <v>246</v>
      </c>
      <c r="F15" t="s">
        <v>340</v>
      </c>
      <c r="H15" t="s">
        <v>94</v>
      </c>
      <c r="I15" t="s">
        <v>35</v>
      </c>
      <c r="J15" t="s">
        <v>36</v>
      </c>
      <c r="K15" t="s">
        <v>95</v>
      </c>
      <c r="M15" t="s">
        <v>355</v>
      </c>
      <c r="O15" t="s">
        <v>373</v>
      </c>
      <c r="Q15" t="s">
        <v>380</v>
      </c>
      <c r="W15">
        <v>23467</v>
      </c>
    </row>
    <row r="16" spans="1:23" x14ac:dyDescent="0.25">
      <c r="A16" t="s">
        <v>350</v>
      </c>
      <c r="B16" t="s">
        <v>341</v>
      </c>
      <c r="C16" t="s">
        <v>342</v>
      </c>
      <c r="D16" t="s">
        <v>252</v>
      </c>
      <c r="E16" t="s">
        <v>252</v>
      </c>
      <c r="F16" t="s">
        <v>343</v>
      </c>
      <c r="H16" t="s">
        <v>94</v>
      </c>
      <c r="I16" t="s">
        <v>35</v>
      </c>
      <c r="J16" t="s">
        <v>36</v>
      </c>
      <c r="K16" t="s">
        <v>95</v>
      </c>
      <c r="M16" t="s">
        <v>358</v>
      </c>
      <c r="O16" t="s">
        <v>376</v>
      </c>
      <c r="Q16" t="s">
        <v>383</v>
      </c>
      <c r="W16">
        <v>23468</v>
      </c>
    </row>
    <row r="17" spans="1:23" x14ac:dyDescent="0.25">
      <c r="A17" t="s">
        <v>351</v>
      </c>
      <c r="B17" t="s">
        <v>341</v>
      </c>
      <c r="C17" t="s">
        <v>342</v>
      </c>
      <c r="D17" t="s">
        <v>252</v>
      </c>
      <c r="E17" t="s">
        <v>252</v>
      </c>
      <c r="F17" t="s">
        <v>343</v>
      </c>
      <c r="H17" t="s">
        <v>94</v>
      </c>
      <c r="I17" t="s">
        <v>35</v>
      </c>
      <c r="J17" t="s">
        <v>36</v>
      </c>
      <c r="K17" t="s">
        <v>95</v>
      </c>
      <c r="M17" t="s">
        <v>361</v>
      </c>
      <c r="O17" t="s">
        <v>379</v>
      </c>
      <c r="Q17" t="s">
        <v>386</v>
      </c>
      <c r="W17">
        <v>23464</v>
      </c>
    </row>
    <row r="18" spans="1:23" x14ac:dyDescent="0.25">
      <c r="A18" t="s">
        <v>352</v>
      </c>
      <c r="B18" t="s">
        <v>341</v>
      </c>
      <c r="C18" t="s">
        <v>342</v>
      </c>
      <c r="D18" t="s">
        <v>252</v>
      </c>
      <c r="E18" t="s">
        <v>252</v>
      </c>
      <c r="F18" t="s">
        <v>343</v>
      </c>
      <c r="H18" t="s">
        <v>94</v>
      </c>
      <c r="I18" t="s">
        <v>35</v>
      </c>
      <c r="J18" t="s">
        <v>36</v>
      </c>
      <c r="K18" t="s">
        <v>95</v>
      </c>
      <c r="M18" t="s">
        <v>364</v>
      </c>
      <c r="O18" t="s">
        <v>382</v>
      </c>
      <c r="Q18" t="s">
        <v>388</v>
      </c>
      <c r="W18">
        <v>23465</v>
      </c>
    </row>
    <row r="19" spans="1:23" x14ac:dyDescent="0.25">
      <c r="A19" t="s">
        <v>353</v>
      </c>
      <c r="B19" t="s">
        <v>354</v>
      </c>
      <c r="C19" t="s">
        <v>342</v>
      </c>
      <c r="D19" t="s">
        <v>252</v>
      </c>
      <c r="E19" t="s">
        <v>252</v>
      </c>
      <c r="F19" t="s">
        <v>343</v>
      </c>
      <c r="H19" t="s">
        <v>94</v>
      </c>
      <c r="I19" t="s">
        <v>35</v>
      </c>
      <c r="J19" t="s">
        <v>36</v>
      </c>
      <c r="K19" t="s">
        <v>95</v>
      </c>
      <c r="M19" t="s">
        <v>367</v>
      </c>
      <c r="O19" t="s">
        <v>385</v>
      </c>
      <c r="Q19" t="s">
        <v>390</v>
      </c>
      <c r="W19">
        <v>24475</v>
      </c>
    </row>
    <row r="20" spans="1:23" x14ac:dyDescent="0.25">
      <c r="A20" t="s">
        <v>355</v>
      </c>
      <c r="B20" t="s">
        <v>355</v>
      </c>
      <c r="C20" t="s">
        <v>356</v>
      </c>
      <c r="D20" t="s">
        <v>357</v>
      </c>
      <c r="E20" t="s">
        <v>357</v>
      </c>
      <c r="F20">
        <v>7647</v>
      </c>
      <c r="H20" t="s">
        <v>94</v>
      </c>
      <c r="I20" t="s">
        <v>35</v>
      </c>
      <c r="J20" t="s">
        <v>36</v>
      </c>
      <c r="K20" t="s">
        <v>95</v>
      </c>
      <c r="M20" t="s">
        <v>368</v>
      </c>
      <c r="O20" t="s">
        <v>387</v>
      </c>
      <c r="Q20" t="s">
        <v>392</v>
      </c>
      <c r="W20">
        <v>24474</v>
      </c>
    </row>
    <row r="21" spans="1:23" x14ac:dyDescent="0.25">
      <c r="A21" t="s">
        <v>358</v>
      </c>
      <c r="B21" t="s">
        <v>359</v>
      </c>
      <c r="C21" t="s">
        <v>360</v>
      </c>
      <c r="D21" t="s">
        <v>357</v>
      </c>
      <c r="E21" t="s">
        <v>357</v>
      </c>
      <c r="F21">
        <v>7205</v>
      </c>
      <c r="H21" t="s">
        <v>94</v>
      </c>
      <c r="I21" t="s">
        <v>35</v>
      </c>
      <c r="J21" t="s">
        <v>36</v>
      </c>
      <c r="K21" t="s">
        <v>95</v>
      </c>
      <c r="M21" t="s">
        <v>369</v>
      </c>
      <c r="O21" t="s">
        <v>389</v>
      </c>
      <c r="Q21" t="s">
        <v>394</v>
      </c>
      <c r="W21">
        <v>24477</v>
      </c>
    </row>
    <row r="22" spans="1:23" x14ac:dyDescent="0.25">
      <c r="A22" t="s">
        <v>361</v>
      </c>
      <c r="B22" t="s">
        <v>362</v>
      </c>
      <c r="C22" t="s">
        <v>363</v>
      </c>
      <c r="D22" t="s">
        <v>357</v>
      </c>
      <c r="E22" t="s">
        <v>357</v>
      </c>
      <c r="F22">
        <v>7204</v>
      </c>
      <c r="H22" t="s">
        <v>94</v>
      </c>
      <c r="I22" t="s">
        <v>35</v>
      </c>
      <c r="J22" t="s">
        <v>36</v>
      </c>
      <c r="K22" t="s">
        <v>95</v>
      </c>
      <c r="M22" t="s">
        <v>220</v>
      </c>
      <c r="O22" t="s">
        <v>391</v>
      </c>
      <c r="Q22" t="s">
        <v>397</v>
      </c>
      <c r="W22">
        <v>24478</v>
      </c>
    </row>
    <row r="23" spans="1:23" x14ac:dyDescent="0.25">
      <c r="A23" t="s">
        <v>364</v>
      </c>
      <c r="B23" t="s">
        <v>365</v>
      </c>
      <c r="C23" t="s">
        <v>366</v>
      </c>
      <c r="D23" t="s">
        <v>357</v>
      </c>
      <c r="E23" t="s">
        <v>357</v>
      </c>
      <c r="F23">
        <v>7203</v>
      </c>
      <c r="H23" t="s">
        <v>94</v>
      </c>
      <c r="I23" t="s">
        <v>35</v>
      </c>
      <c r="J23" t="s">
        <v>36</v>
      </c>
      <c r="K23" t="s">
        <v>95</v>
      </c>
      <c r="M23" t="s">
        <v>372</v>
      </c>
      <c r="O23" t="s">
        <v>393</v>
      </c>
      <c r="Q23" t="s">
        <v>399</v>
      </c>
      <c r="W23">
        <v>24480</v>
      </c>
    </row>
    <row r="24" spans="1:23" x14ac:dyDescent="0.25">
      <c r="A24" t="s">
        <v>344</v>
      </c>
      <c r="B24" t="s">
        <v>345</v>
      </c>
      <c r="C24" t="s">
        <v>226</v>
      </c>
      <c r="D24" t="s">
        <v>226</v>
      </c>
      <c r="E24" t="s">
        <v>346</v>
      </c>
      <c r="F24">
        <v>11296</v>
      </c>
      <c r="H24" t="s">
        <v>94</v>
      </c>
      <c r="I24" t="s">
        <v>35</v>
      </c>
      <c r="J24" t="s">
        <v>36</v>
      </c>
      <c r="K24" t="s">
        <v>95</v>
      </c>
      <c r="M24" t="s">
        <v>375</v>
      </c>
      <c r="O24" t="s">
        <v>396</v>
      </c>
      <c r="Q24" t="s">
        <v>402</v>
      </c>
      <c r="W24">
        <v>24481</v>
      </c>
    </row>
    <row r="25" spans="1:23" x14ac:dyDescent="0.25">
      <c r="A25" t="s">
        <v>367</v>
      </c>
      <c r="B25" t="s">
        <v>345</v>
      </c>
      <c r="C25" t="s">
        <v>226</v>
      </c>
      <c r="D25" t="s">
        <v>226</v>
      </c>
      <c r="E25" t="s">
        <v>346</v>
      </c>
      <c r="F25">
        <v>11296</v>
      </c>
      <c r="H25" t="s">
        <v>94</v>
      </c>
      <c r="I25" t="s">
        <v>35</v>
      </c>
      <c r="J25" t="s">
        <v>36</v>
      </c>
      <c r="K25" t="s">
        <v>95</v>
      </c>
      <c r="M25" t="s">
        <v>378</v>
      </c>
      <c r="O25" t="s">
        <v>398</v>
      </c>
      <c r="Q25" t="s">
        <v>118</v>
      </c>
      <c r="W25">
        <v>7131</v>
      </c>
    </row>
    <row r="26" spans="1:23" x14ac:dyDescent="0.25">
      <c r="A26" t="s">
        <v>368</v>
      </c>
      <c r="B26" t="s">
        <v>345</v>
      </c>
      <c r="C26" t="s">
        <v>226</v>
      </c>
      <c r="D26" t="s">
        <v>226</v>
      </c>
      <c r="E26" t="s">
        <v>346</v>
      </c>
      <c r="F26">
        <v>11296</v>
      </c>
      <c r="H26" t="s">
        <v>94</v>
      </c>
      <c r="I26" t="s">
        <v>35</v>
      </c>
      <c r="J26" t="s">
        <v>36</v>
      </c>
      <c r="K26" t="s">
        <v>95</v>
      </c>
      <c r="M26" t="s">
        <v>381</v>
      </c>
      <c r="O26" t="s">
        <v>401</v>
      </c>
      <c r="Q26" t="s">
        <v>404</v>
      </c>
      <c r="W26">
        <v>7197</v>
      </c>
    </row>
    <row r="27" spans="1:23" x14ac:dyDescent="0.25">
      <c r="A27" t="s">
        <v>369</v>
      </c>
      <c r="B27" t="s">
        <v>370</v>
      </c>
      <c r="C27" t="s">
        <v>371</v>
      </c>
      <c r="D27" t="s">
        <v>357</v>
      </c>
      <c r="E27" t="s">
        <v>357</v>
      </c>
      <c r="F27">
        <v>25929</v>
      </c>
      <c r="H27" t="s">
        <v>98</v>
      </c>
      <c r="I27" t="s">
        <v>35</v>
      </c>
      <c r="J27" t="s">
        <v>51</v>
      </c>
      <c r="K27" t="s">
        <v>100</v>
      </c>
      <c r="M27" t="s">
        <v>384</v>
      </c>
      <c r="O27" t="s">
        <v>403</v>
      </c>
      <c r="Q27" t="s">
        <v>405</v>
      </c>
      <c r="W27">
        <v>7148</v>
      </c>
    </row>
    <row r="28" spans="1:23" x14ac:dyDescent="0.25">
      <c r="A28" t="s">
        <v>220</v>
      </c>
      <c r="B28" t="s">
        <v>220</v>
      </c>
      <c r="C28" t="s">
        <v>371</v>
      </c>
      <c r="D28" t="s">
        <v>357</v>
      </c>
      <c r="E28" t="s">
        <v>357</v>
      </c>
      <c r="F28">
        <v>25929</v>
      </c>
      <c r="H28" t="s">
        <v>98</v>
      </c>
      <c r="I28" t="s">
        <v>35</v>
      </c>
      <c r="J28" t="s">
        <v>51</v>
      </c>
      <c r="K28" t="s">
        <v>100</v>
      </c>
      <c r="M28" t="s">
        <v>387</v>
      </c>
      <c r="O28" t="s">
        <v>118</v>
      </c>
      <c r="Q28" t="s">
        <v>408</v>
      </c>
      <c r="W28">
        <v>9908</v>
      </c>
    </row>
    <row r="29" spans="1:23" x14ac:dyDescent="0.25">
      <c r="A29" t="s">
        <v>372</v>
      </c>
      <c r="B29" t="s">
        <v>373</v>
      </c>
      <c r="C29" t="s">
        <v>374</v>
      </c>
      <c r="D29" t="s">
        <v>357</v>
      </c>
      <c r="E29" t="s">
        <v>357</v>
      </c>
      <c r="F29">
        <v>23131</v>
      </c>
      <c r="H29" t="s">
        <v>98</v>
      </c>
      <c r="I29" t="s">
        <v>35</v>
      </c>
      <c r="J29" t="s">
        <v>51</v>
      </c>
      <c r="K29" t="s">
        <v>100</v>
      </c>
      <c r="M29" t="s">
        <v>389</v>
      </c>
      <c r="O29" t="s">
        <v>404</v>
      </c>
      <c r="Q29" t="s">
        <v>410</v>
      </c>
      <c r="W29">
        <v>15610</v>
      </c>
    </row>
    <row r="30" spans="1:23" x14ac:dyDescent="0.25">
      <c r="A30" t="s">
        <v>375</v>
      </c>
      <c r="B30" t="s">
        <v>376</v>
      </c>
      <c r="C30" t="s">
        <v>377</v>
      </c>
      <c r="D30" t="s">
        <v>357</v>
      </c>
      <c r="E30" t="s">
        <v>357</v>
      </c>
      <c r="F30">
        <v>23130</v>
      </c>
      <c r="H30" t="s">
        <v>98</v>
      </c>
      <c r="I30" t="s">
        <v>35</v>
      </c>
      <c r="J30" t="s">
        <v>51</v>
      </c>
      <c r="K30" t="s">
        <v>100</v>
      </c>
      <c r="M30" t="s">
        <v>391</v>
      </c>
      <c r="O30" t="s">
        <v>405</v>
      </c>
      <c r="Q30" t="s">
        <v>382</v>
      </c>
      <c r="W30">
        <v>7201</v>
      </c>
    </row>
    <row r="31" spans="1:23" x14ac:dyDescent="0.25">
      <c r="A31" t="s">
        <v>378</v>
      </c>
      <c r="B31" t="s">
        <v>379</v>
      </c>
      <c r="C31" t="s">
        <v>380</v>
      </c>
      <c r="D31" t="s">
        <v>357</v>
      </c>
      <c r="E31" t="s">
        <v>357</v>
      </c>
      <c r="F31">
        <v>23467</v>
      </c>
      <c r="H31" t="s">
        <v>98</v>
      </c>
      <c r="I31" t="s">
        <v>35</v>
      </c>
      <c r="J31" t="s">
        <v>51</v>
      </c>
      <c r="K31" t="s">
        <v>100</v>
      </c>
      <c r="M31" t="s">
        <v>393</v>
      </c>
      <c r="O31" t="s">
        <v>407</v>
      </c>
      <c r="Q31" t="s">
        <v>379</v>
      </c>
      <c r="W31">
        <v>7200</v>
      </c>
    </row>
    <row r="32" spans="1:23" x14ac:dyDescent="0.25">
      <c r="A32" t="s">
        <v>381</v>
      </c>
      <c r="B32" t="s">
        <v>382</v>
      </c>
      <c r="C32" t="s">
        <v>383</v>
      </c>
      <c r="D32" t="s">
        <v>357</v>
      </c>
      <c r="E32" t="s">
        <v>357</v>
      </c>
      <c r="F32">
        <v>23468</v>
      </c>
      <c r="H32" t="s">
        <v>98</v>
      </c>
      <c r="I32" t="s">
        <v>35</v>
      </c>
      <c r="J32" t="s">
        <v>51</v>
      </c>
      <c r="K32" t="s">
        <v>100</v>
      </c>
      <c r="M32" t="s">
        <v>395</v>
      </c>
      <c r="O32" t="s">
        <v>409</v>
      </c>
      <c r="Q32" t="s">
        <v>411</v>
      </c>
      <c r="W32">
        <v>7206</v>
      </c>
    </row>
    <row r="33" spans="1:23" x14ac:dyDescent="0.25">
      <c r="A33" t="s">
        <v>384</v>
      </c>
      <c r="B33" t="s">
        <v>385</v>
      </c>
      <c r="C33" t="s">
        <v>386</v>
      </c>
      <c r="D33" t="s">
        <v>357</v>
      </c>
      <c r="E33" t="s">
        <v>357</v>
      </c>
      <c r="F33">
        <v>23464</v>
      </c>
      <c r="H33" t="s">
        <v>98</v>
      </c>
      <c r="I33" t="s">
        <v>35</v>
      </c>
      <c r="J33" t="s">
        <v>51</v>
      </c>
      <c r="K33" t="s">
        <v>100</v>
      </c>
      <c r="M33" t="s">
        <v>398</v>
      </c>
      <c r="O33" t="s">
        <v>381</v>
      </c>
      <c r="Q33" t="s">
        <v>412</v>
      </c>
      <c r="W33">
        <v>7207</v>
      </c>
    </row>
    <row r="34" spans="1:23" x14ac:dyDescent="0.25">
      <c r="A34" t="s">
        <v>387</v>
      </c>
      <c r="B34" t="s">
        <v>387</v>
      </c>
      <c r="C34" t="s">
        <v>388</v>
      </c>
      <c r="D34" t="s">
        <v>357</v>
      </c>
      <c r="E34" t="s">
        <v>357</v>
      </c>
      <c r="F34">
        <v>23465</v>
      </c>
      <c r="H34" t="s">
        <v>98</v>
      </c>
      <c r="I34" t="s">
        <v>35</v>
      </c>
      <c r="J34" t="s">
        <v>51</v>
      </c>
      <c r="K34" t="s">
        <v>100</v>
      </c>
      <c r="M34" t="s">
        <v>400</v>
      </c>
      <c r="O34" t="s">
        <v>378</v>
      </c>
      <c r="Q34" t="s">
        <v>413</v>
      </c>
      <c r="W34">
        <v>14543</v>
      </c>
    </row>
    <row r="35" spans="1:23" x14ac:dyDescent="0.25">
      <c r="A35" t="s">
        <v>389</v>
      </c>
      <c r="B35" t="s">
        <v>389</v>
      </c>
      <c r="C35" t="s">
        <v>390</v>
      </c>
      <c r="D35" t="s">
        <v>357</v>
      </c>
      <c r="E35" t="s">
        <v>357</v>
      </c>
      <c r="F35">
        <v>24475</v>
      </c>
      <c r="H35" t="s">
        <v>98</v>
      </c>
      <c r="I35" t="s">
        <v>35</v>
      </c>
      <c r="J35" t="s">
        <v>51</v>
      </c>
      <c r="K35" t="s">
        <v>100</v>
      </c>
      <c r="M35" t="s">
        <v>403</v>
      </c>
      <c r="O35" t="s">
        <v>411</v>
      </c>
      <c r="Q35" t="s">
        <v>416</v>
      </c>
      <c r="W35">
        <v>14749</v>
      </c>
    </row>
    <row r="36" spans="1:23" x14ac:dyDescent="0.25">
      <c r="A36" t="s">
        <v>391</v>
      </c>
      <c r="B36" t="s">
        <v>391</v>
      </c>
      <c r="C36" t="s">
        <v>392</v>
      </c>
      <c r="D36" t="s">
        <v>357</v>
      </c>
      <c r="E36" t="s">
        <v>357</v>
      </c>
      <c r="F36">
        <v>24474</v>
      </c>
      <c r="H36" t="s">
        <v>98</v>
      </c>
      <c r="I36" t="s">
        <v>35</v>
      </c>
      <c r="J36" t="s">
        <v>51</v>
      </c>
      <c r="K36" t="s">
        <v>100</v>
      </c>
      <c r="M36" t="s">
        <v>118</v>
      </c>
      <c r="O36" t="s">
        <v>412</v>
      </c>
      <c r="Q36" t="s">
        <v>418</v>
      </c>
      <c r="W36">
        <v>14812</v>
      </c>
    </row>
    <row r="37" spans="1:23" x14ac:dyDescent="0.25">
      <c r="A37" t="s">
        <v>393</v>
      </c>
      <c r="B37" t="s">
        <v>393</v>
      </c>
      <c r="C37" t="s">
        <v>394</v>
      </c>
      <c r="D37" t="s">
        <v>357</v>
      </c>
      <c r="E37" t="s">
        <v>357</v>
      </c>
      <c r="F37">
        <v>24477</v>
      </c>
      <c r="H37" t="s">
        <v>98</v>
      </c>
      <c r="I37" t="s">
        <v>35</v>
      </c>
      <c r="J37" t="s">
        <v>51</v>
      </c>
      <c r="K37" t="s">
        <v>100</v>
      </c>
      <c r="M37" t="s">
        <v>404</v>
      </c>
      <c r="O37" t="s">
        <v>413</v>
      </c>
      <c r="Q37" t="s">
        <v>420</v>
      </c>
      <c r="W37">
        <v>14329</v>
      </c>
    </row>
    <row r="38" spans="1:23" x14ac:dyDescent="0.25">
      <c r="A38" t="s">
        <v>395</v>
      </c>
      <c r="B38" t="s">
        <v>396</v>
      </c>
      <c r="C38" t="s">
        <v>397</v>
      </c>
      <c r="D38" t="s">
        <v>357</v>
      </c>
      <c r="E38" t="s">
        <v>357</v>
      </c>
      <c r="F38">
        <v>24478</v>
      </c>
      <c r="H38" t="s">
        <v>98</v>
      </c>
      <c r="I38" t="s">
        <v>35</v>
      </c>
      <c r="J38" t="s">
        <v>51</v>
      </c>
      <c r="K38" t="s">
        <v>100</v>
      </c>
      <c r="M38" t="s">
        <v>405</v>
      </c>
      <c r="O38" t="s">
        <v>415</v>
      </c>
      <c r="Q38" t="s">
        <v>421</v>
      </c>
      <c r="W38">
        <v>7198</v>
      </c>
    </row>
    <row r="39" spans="1:23" x14ac:dyDescent="0.25">
      <c r="A39" t="s">
        <v>398</v>
      </c>
      <c r="B39" t="s">
        <v>398</v>
      </c>
      <c r="C39" t="s">
        <v>399</v>
      </c>
      <c r="D39" t="s">
        <v>357</v>
      </c>
      <c r="E39" t="s">
        <v>357</v>
      </c>
      <c r="F39">
        <v>24480</v>
      </c>
      <c r="H39" t="s">
        <v>98</v>
      </c>
      <c r="I39" t="s">
        <v>35</v>
      </c>
      <c r="J39" t="s">
        <v>51</v>
      </c>
      <c r="K39" t="s">
        <v>100</v>
      </c>
      <c r="M39" t="s">
        <v>406</v>
      </c>
      <c r="O39" t="s">
        <v>417</v>
      </c>
      <c r="Q39" t="s">
        <v>423</v>
      </c>
      <c r="W39">
        <v>52590</v>
      </c>
    </row>
    <row r="40" spans="1:23" x14ac:dyDescent="0.25">
      <c r="A40" t="s">
        <v>400</v>
      </c>
      <c r="B40" t="s">
        <v>401</v>
      </c>
      <c r="C40" t="s">
        <v>402</v>
      </c>
      <c r="D40" t="s">
        <v>357</v>
      </c>
      <c r="E40" t="s">
        <v>357</v>
      </c>
      <c r="F40">
        <v>24481</v>
      </c>
      <c r="H40" t="s">
        <v>98</v>
      </c>
      <c r="I40" t="s">
        <v>35</v>
      </c>
      <c r="J40" t="s">
        <v>51</v>
      </c>
      <c r="K40" t="s">
        <v>100</v>
      </c>
      <c r="M40" t="s">
        <v>409</v>
      </c>
      <c r="O40" t="s">
        <v>419</v>
      </c>
      <c r="Q40" t="s">
        <v>425</v>
      </c>
      <c r="W40">
        <v>15841</v>
      </c>
    </row>
    <row r="41" spans="1:23" x14ac:dyDescent="0.25">
      <c r="A41" t="s">
        <v>403</v>
      </c>
      <c r="B41" t="s">
        <v>403</v>
      </c>
      <c r="C41" t="s">
        <v>402</v>
      </c>
      <c r="D41" t="s">
        <v>357</v>
      </c>
      <c r="E41" t="s">
        <v>357</v>
      </c>
      <c r="F41">
        <v>24481</v>
      </c>
      <c r="H41" t="s">
        <v>98</v>
      </c>
      <c r="I41" t="s">
        <v>35</v>
      </c>
      <c r="J41" t="s">
        <v>51</v>
      </c>
      <c r="K41" t="s">
        <v>100</v>
      </c>
      <c r="M41" t="s">
        <v>411</v>
      </c>
      <c r="O41" t="s">
        <v>421</v>
      </c>
      <c r="Q41" t="s">
        <v>427</v>
      </c>
      <c r="W41">
        <v>7199</v>
      </c>
    </row>
    <row r="42" spans="1:23" x14ac:dyDescent="0.25">
      <c r="A42" t="s">
        <v>355</v>
      </c>
      <c r="B42" t="s">
        <v>355</v>
      </c>
      <c r="C42" t="s">
        <v>356</v>
      </c>
      <c r="D42" t="s">
        <v>357</v>
      </c>
      <c r="E42" t="s">
        <v>357</v>
      </c>
      <c r="F42">
        <v>7647</v>
      </c>
      <c r="H42" t="s">
        <v>107</v>
      </c>
      <c r="I42" t="s">
        <v>35</v>
      </c>
      <c r="J42" t="s">
        <v>51</v>
      </c>
      <c r="K42" t="s">
        <v>104</v>
      </c>
      <c r="M42" t="s">
        <v>412</v>
      </c>
      <c r="O42" t="s">
        <v>423</v>
      </c>
      <c r="Q42" t="s">
        <v>430</v>
      </c>
      <c r="W42">
        <v>66184</v>
      </c>
    </row>
    <row r="43" spans="1:23" x14ac:dyDescent="0.25">
      <c r="A43" t="s">
        <v>118</v>
      </c>
      <c r="B43" t="s">
        <v>118</v>
      </c>
      <c r="C43" t="s">
        <v>118</v>
      </c>
      <c r="D43" t="s">
        <v>357</v>
      </c>
      <c r="E43" t="s">
        <v>357</v>
      </c>
      <c r="F43">
        <v>7131</v>
      </c>
      <c r="H43" t="s">
        <v>107</v>
      </c>
      <c r="I43" t="s">
        <v>35</v>
      </c>
      <c r="J43" t="s">
        <v>51</v>
      </c>
      <c r="K43" t="s">
        <v>104</v>
      </c>
      <c r="M43" t="s">
        <v>413</v>
      </c>
      <c r="O43" t="s">
        <v>424</v>
      </c>
      <c r="Q43" t="s">
        <v>434</v>
      </c>
      <c r="W43" t="s">
        <v>435</v>
      </c>
    </row>
    <row r="44" spans="1:23" x14ac:dyDescent="0.25">
      <c r="A44" t="s">
        <v>404</v>
      </c>
      <c r="B44" t="s">
        <v>404</v>
      </c>
      <c r="C44" t="s">
        <v>404</v>
      </c>
      <c r="D44" t="s">
        <v>357</v>
      </c>
      <c r="E44" t="s">
        <v>357</v>
      </c>
      <c r="F44">
        <v>7197</v>
      </c>
      <c r="H44" t="s">
        <v>107</v>
      </c>
      <c r="I44" t="s">
        <v>35</v>
      </c>
      <c r="J44" t="s">
        <v>51</v>
      </c>
      <c r="K44" t="s">
        <v>104</v>
      </c>
      <c r="M44" t="s">
        <v>414</v>
      </c>
      <c r="O44" t="s">
        <v>426</v>
      </c>
      <c r="Q44" t="s">
        <v>438</v>
      </c>
      <c r="W44">
        <v>265341</v>
      </c>
    </row>
    <row r="45" spans="1:23" x14ac:dyDescent="0.25">
      <c r="A45" t="s">
        <v>405</v>
      </c>
      <c r="B45" t="s">
        <v>405</v>
      </c>
      <c r="C45" t="s">
        <v>405</v>
      </c>
      <c r="D45" t="s">
        <v>357</v>
      </c>
      <c r="E45" t="s">
        <v>357</v>
      </c>
      <c r="F45">
        <v>7148</v>
      </c>
      <c r="H45" t="s">
        <v>107</v>
      </c>
      <c r="I45" t="s">
        <v>35</v>
      </c>
      <c r="J45" t="s">
        <v>51</v>
      </c>
      <c r="K45" t="s">
        <v>104</v>
      </c>
      <c r="M45" t="s">
        <v>417</v>
      </c>
      <c r="O45" t="s">
        <v>429</v>
      </c>
      <c r="Q45" t="s">
        <v>441</v>
      </c>
      <c r="W45">
        <v>84599</v>
      </c>
    </row>
    <row r="46" spans="1:23" x14ac:dyDescent="0.25">
      <c r="A46" t="s">
        <v>406</v>
      </c>
      <c r="B46" t="s">
        <v>407</v>
      </c>
      <c r="C46" t="s">
        <v>408</v>
      </c>
      <c r="D46" t="s">
        <v>357</v>
      </c>
      <c r="E46" t="s">
        <v>357</v>
      </c>
      <c r="F46">
        <v>9908</v>
      </c>
      <c r="H46" t="s">
        <v>107</v>
      </c>
      <c r="I46" t="s">
        <v>35</v>
      </c>
      <c r="J46" t="s">
        <v>51</v>
      </c>
      <c r="K46" t="s">
        <v>104</v>
      </c>
      <c r="M46" t="s">
        <v>419</v>
      </c>
      <c r="O46" t="s">
        <v>433</v>
      </c>
      <c r="Q46" t="s">
        <v>444</v>
      </c>
      <c r="W46">
        <v>71793</v>
      </c>
    </row>
    <row r="47" spans="1:23" x14ac:dyDescent="0.25">
      <c r="A47" t="s">
        <v>358</v>
      </c>
      <c r="B47" t="s">
        <v>359</v>
      </c>
      <c r="C47" t="s">
        <v>360</v>
      </c>
      <c r="D47" t="s">
        <v>357</v>
      </c>
      <c r="E47" t="s">
        <v>357</v>
      </c>
      <c r="F47">
        <v>7205</v>
      </c>
      <c r="H47" t="s">
        <v>107</v>
      </c>
      <c r="I47" t="s">
        <v>35</v>
      </c>
      <c r="J47" t="s">
        <v>51</v>
      </c>
      <c r="K47" t="s">
        <v>104</v>
      </c>
      <c r="M47" t="s">
        <v>421</v>
      </c>
      <c r="O47" t="s">
        <v>437</v>
      </c>
      <c r="Q47" t="s">
        <v>447</v>
      </c>
      <c r="W47">
        <v>12792</v>
      </c>
    </row>
    <row r="48" spans="1:23" x14ac:dyDescent="0.25">
      <c r="A48" t="s">
        <v>361</v>
      </c>
      <c r="B48" t="s">
        <v>362</v>
      </c>
      <c r="C48" t="s">
        <v>363</v>
      </c>
      <c r="D48" t="s">
        <v>357</v>
      </c>
      <c r="E48" t="s">
        <v>357</v>
      </c>
      <c r="F48">
        <v>7204</v>
      </c>
      <c r="H48" t="s">
        <v>107</v>
      </c>
      <c r="I48" t="s">
        <v>35</v>
      </c>
      <c r="J48" t="s">
        <v>51</v>
      </c>
      <c r="K48" t="s">
        <v>104</v>
      </c>
      <c r="M48" t="s">
        <v>422</v>
      </c>
      <c r="O48" t="s">
        <v>440</v>
      </c>
      <c r="Q48" t="s">
        <v>450</v>
      </c>
      <c r="W48">
        <v>277259</v>
      </c>
    </row>
    <row r="49" spans="1:23" x14ac:dyDescent="0.25">
      <c r="A49" t="s">
        <v>364</v>
      </c>
      <c r="B49" t="s">
        <v>365</v>
      </c>
      <c r="C49" t="s">
        <v>366</v>
      </c>
      <c r="D49" t="s">
        <v>357</v>
      </c>
      <c r="E49" t="s">
        <v>357</v>
      </c>
      <c r="F49">
        <v>7203</v>
      </c>
      <c r="H49" t="s">
        <v>107</v>
      </c>
      <c r="I49" t="s">
        <v>35</v>
      </c>
      <c r="J49" t="s">
        <v>51</v>
      </c>
      <c r="K49" t="s">
        <v>104</v>
      </c>
      <c r="M49" t="s">
        <v>424</v>
      </c>
      <c r="O49" t="s">
        <v>443</v>
      </c>
      <c r="Q49" t="s">
        <v>453</v>
      </c>
      <c r="W49">
        <v>75276</v>
      </c>
    </row>
    <row r="50" spans="1:23" x14ac:dyDescent="0.25">
      <c r="A50" t="s">
        <v>409</v>
      </c>
      <c r="B50" t="s">
        <v>409</v>
      </c>
      <c r="C50" t="s">
        <v>410</v>
      </c>
      <c r="D50" t="s">
        <v>357</v>
      </c>
      <c r="E50" t="s">
        <v>357</v>
      </c>
      <c r="F50">
        <v>15610</v>
      </c>
      <c r="H50" t="s">
        <v>107</v>
      </c>
      <c r="I50" t="s">
        <v>35</v>
      </c>
      <c r="J50" t="s">
        <v>51</v>
      </c>
      <c r="K50" t="s">
        <v>104</v>
      </c>
      <c r="M50" t="s">
        <v>426</v>
      </c>
      <c r="O50" t="s">
        <v>446</v>
      </c>
      <c r="Q50" t="s">
        <v>456</v>
      </c>
      <c r="W50">
        <v>71790</v>
      </c>
    </row>
    <row r="51" spans="1:23" x14ac:dyDescent="0.25">
      <c r="A51" t="s">
        <v>381</v>
      </c>
      <c r="B51" t="s">
        <v>381</v>
      </c>
      <c r="C51" t="s">
        <v>382</v>
      </c>
      <c r="D51" t="s">
        <v>357</v>
      </c>
      <c r="E51" t="s">
        <v>357</v>
      </c>
      <c r="F51">
        <v>7201</v>
      </c>
      <c r="H51" t="s">
        <v>107</v>
      </c>
      <c r="I51" t="s">
        <v>35</v>
      </c>
      <c r="J51" t="s">
        <v>51</v>
      </c>
      <c r="K51" t="s">
        <v>104</v>
      </c>
      <c r="M51" t="s">
        <v>428</v>
      </c>
      <c r="O51" t="s">
        <v>449</v>
      </c>
      <c r="Q51" t="s">
        <v>459</v>
      </c>
      <c r="W51">
        <v>71796</v>
      </c>
    </row>
    <row r="52" spans="1:23" x14ac:dyDescent="0.25">
      <c r="A52" t="s">
        <v>378</v>
      </c>
      <c r="B52" t="s">
        <v>378</v>
      </c>
      <c r="C52" t="s">
        <v>379</v>
      </c>
      <c r="D52" t="s">
        <v>357</v>
      </c>
      <c r="E52" t="s">
        <v>357</v>
      </c>
      <c r="F52">
        <v>7200</v>
      </c>
      <c r="H52" t="s">
        <v>107</v>
      </c>
      <c r="I52" t="s">
        <v>35</v>
      </c>
      <c r="J52" t="s">
        <v>51</v>
      </c>
      <c r="K52" t="s">
        <v>104</v>
      </c>
      <c r="M52" t="s">
        <v>432</v>
      </c>
      <c r="O52" t="s">
        <v>452</v>
      </c>
      <c r="Q52" t="s">
        <v>462</v>
      </c>
      <c r="W52">
        <v>7310</v>
      </c>
    </row>
    <row r="53" spans="1:23" x14ac:dyDescent="0.25">
      <c r="A53" t="s">
        <v>411</v>
      </c>
      <c r="B53" t="s">
        <v>411</v>
      </c>
      <c r="C53" t="s">
        <v>411</v>
      </c>
      <c r="D53" t="s">
        <v>357</v>
      </c>
      <c r="E53" t="s">
        <v>357</v>
      </c>
      <c r="F53">
        <v>7206</v>
      </c>
      <c r="H53" t="s">
        <v>107</v>
      </c>
      <c r="I53" t="s">
        <v>35</v>
      </c>
      <c r="J53" t="s">
        <v>51</v>
      </c>
      <c r="K53" t="s">
        <v>104</v>
      </c>
      <c r="M53" t="s">
        <v>436</v>
      </c>
      <c r="O53" t="s">
        <v>455</v>
      </c>
      <c r="Q53" t="s">
        <v>465</v>
      </c>
      <c r="W53">
        <v>7309</v>
      </c>
    </row>
    <row r="54" spans="1:23" x14ac:dyDescent="0.25">
      <c r="A54" t="s">
        <v>412</v>
      </c>
      <c r="B54" t="s">
        <v>412</v>
      </c>
      <c r="C54" t="s">
        <v>412</v>
      </c>
      <c r="D54" t="s">
        <v>357</v>
      </c>
      <c r="E54" t="s">
        <v>357</v>
      </c>
      <c r="F54">
        <v>7207</v>
      </c>
      <c r="H54" t="s">
        <v>107</v>
      </c>
      <c r="I54" t="s">
        <v>35</v>
      </c>
      <c r="J54" t="s">
        <v>51</v>
      </c>
      <c r="K54" t="s">
        <v>104</v>
      </c>
      <c r="M54" t="s">
        <v>439</v>
      </c>
      <c r="O54" t="s">
        <v>458</v>
      </c>
      <c r="Q54" t="s">
        <v>468</v>
      </c>
      <c r="W54">
        <v>68877</v>
      </c>
    </row>
    <row r="55" spans="1:23" x14ac:dyDescent="0.25">
      <c r="A55" t="s">
        <v>413</v>
      </c>
      <c r="B55" t="s">
        <v>413</v>
      </c>
      <c r="C55" t="s">
        <v>413</v>
      </c>
      <c r="D55" t="s">
        <v>357</v>
      </c>
      <c r="E55" t="s">
        <v>357</v>
      </c>
      <c r="F55">
        <v>14543</v>
      </c>
      <c r="H55" t="s">
        <v>107</v>
      </c>
      <c r="I55" t="s">
        <v>35</v>
      </c>
      <c r="J55" t="s">
        <v>51</v>
      </c>
      <c r="K55" t="s">
        <v>104</v>
      </c>
      <c r="M55" t="s">
        <v>442</v>
      </c>
      <c r="O55" t="s">
        <v>461</v>
      </c>
      <c r="Q55" t="s">
        <v>469</v>
      </c>
      <c r="W55">
        <v>7394</v>
      </c>
    </row>
    <row r="56" spans="1:23" x14ac:dyDescent="0.25">
      <c r="A56" t="s">
        <v>414</v>
      </c>
      <c r="B56" t="s">
        <v>415</v>
      </c>
      <c r="C56" t="s">
        <v>416</v>
      </c>
      <c r="D56" t="s">
        <v>357</v>
      </c>
      <c r="E56" t="s">
        <v>357</v>
      </c>
      <c r="F56">
        <v>14749</v>
      </c>
      <c r="H56" t="s">
        <v>107</v>
      </c>
      <c r="I56" t="s">
        <v>35</v>
      </c>
      <c r="J56" t="s">
        <v>51</v>
      </c>
      <c r="K56" t="s">
        <v>104</v>
      </c>
      <c r="M56" t="s">
        <v>445</v>
      </c>
      <c r="O56" t="s">
        <v>464</v>
      </c>
      <c r="Q56" t="s">
        <v>472</v>
      </c>
      <c r="W56">
        <v>26660</v>
      </c>
    </row>
    <row r="57" spans="1:23" x14ac:dyDescent="0.25">
      <c r="A57" t="s">
        <v>417</v>
      </c>
      <c r="B57" t="s">
        <v>417</v>
      </c>
      <c r="C57" t="s">
        <v>418</v>
      </c>
      <c r="D57" t="s">
        <v>357</v>
      </c>
      <c r="E57" t="s">
        <v>357</v>
      </c>
      <c r="F57">
        <v>14812</v>
      </c>
      <c r="H57" t="s">
        <v>107</v>
      </c>
      <c r="I57" t="s">
        <v>35</v>
      </c>
      <c r="J57" t="s">
        <v>51</v>
      </c>
      <c r="K57" t="s">
        <v>104</v>
      </c>
      <c r="M57" t="s">
        <v>448</v>
      </c>
      <c r="O57" t="s">
        <v>467</v>
      </c>
      <c r="Q57" t="s">
        <v>473</v>
      </c>
      <c r="W57">
        <v>7088</v>
      </c>
    </row>
    <row r="58" spans="1:23" x14ac:dyDescent="0.25">
      <c r="A58" t="s">
        <v>419</v>
      </c>
      <c r="B58" t="s">
        <v>419</v>
      </c>
      <c r="C58" t="s">
        <v>420</v>
      </c>
      <c r="D58" t="s">
        <v>357</v>
      </c>
      <c r="E58" t="s">
        <v>357</v>
      </c>
      <c r="F58">
        <v>14329</v>
      </c>
      <c r="H58" t="s">
        <v>107</v>
      </c>
      <c r="I58" t="s">
        <v>35</v>
      </c>
      <c r="J58" t="s">
        <v>51</v>
      </c>
      <c r="K58" t="s">
        <v>104</v>
      </c>
      <c r="M58" t="s">
        <v>451</v>
      </c>
      <c r="O58" t="s">
        <v>469</v>
      </c>
      <c r="Q58" t="s">
        <v>474</v>
      </c>
      <c r="W58">
        <v>3734</v>
      </c>
    </row>
    <row r="59" spans="1:23" x14ac:dyDescent="0.25">
      <c r="A59" t="s">
        <v>421</v>
      </c>
      <c r="B59" t="s">
        <v>421</v>
      </c>
      <c r="C59" t="s">
        <v>421</v>
      </c>
      <c r="D59" t="s">
        <v>357</v>
      </c>
      <c r="E59" t="s">
        <v>357</v>
      </c>
      <c r="F59">
        <v>7198</v>
      </c>
      <c r="H59" t="s">
        <v>107</v>
      </c>
      <c r="I59" t="s">
        <v>35</v>
      </c>
      <c r="J59" t="s">
        <v>51</v>
      </c>
      <c r="K59" t="s">
        <v>104</v>
      </c>
      <c r="M59" t="s">
        <v>454</v>
      </c>
      <c r="O59" t="s">
        <v>471</v>
      </c>
      <c r="Q59" t="s">
        <v>477</v>
      </c>
      <c r="W59">
        <v>66326</v>
      </c>
    </row>
    <row r="60" spans="1:23" x14ac:dyDescent="0.25">
      <c r="A60" t="s">
        <v>422</v>
      </c>
      <c r="B60" t="s">
        <v>423</v>
      </c>
      <c r="C60" t="s">
        <v>423</v>
      </c>
      <c r="D60" t="s">
        <v>357</v>
      </c>
      <c r="E60" t="s">
        <v>357</v>
      </c>
      <c r="F60">
        <v>52590</v>
      </c>
      <c r="H60" t="s">
        <v>107</v>
      </c>
      <c r="I60" t="s">
        <v>35</v>
      </c>
      <c r="J60" t="s">
        <v>51</v>
      </c>
      <c r="K60" t="s">
        <v>104</v>
      </c>
      <c r="M60" t="s">
        <v>457</v>
      </c>
      <c r="O60" t="s">
        <v>473</v>
      </c>
      <c r="Q60" t="s">
        <v>480</v>
      </c>
      <c r="W60">
        <v>45245</v>
      </c>
    </row>
    <row r="61" spans="1:23" x14ac:dyDescent="0.25">
      <c r="A61" t="s">
        <v>424</v>
      </c>
      <c r="B61" t="s">
        <v>424</v>
      </c>
      <c r="C61" t="s">
        <v>425</v>
      </c>
      <c r="D61" t="s">
        <v>357</v>
      </c>
      <c r="E61" t="s">
        <v>357</v>
      </c>
      <c r="F61">
        <v>15841</v>
      </c>
      <c r="H61" t="s">
        <v>107</v>
      </c>
      <c r="I61" t="s">
        <v>35</v>
      </c>
      <c r="J61" t="s">
        <v>51</v>
      </c>
      <c r="K61" t="s">
        <v>104</v>
      </c>
      <c r="M61" t="s">
        <v>460</v>
      </c>
      <c r="O61" t="s">
        <v>475</v>
      </c>
      <c r="Q61" t="s">
        <v>483</v>
      </c>
      <c r="W61">
        <v>45244</v>
      </c>
    </row>
    <row r="62" spans="1:23" x14ac:dyDescent="0.25">
      <c r="A62" t="s">
        <v>426</v>
      </c>
      <c r="B62" t="s">
        <v>426</v>
      </c>
      <c r="C62" t="s">
        <v>427</v>
      </c>
      <c r="D62" t="s">
        <v>357</v>
      </c>
      <c r="E62" t="s">
        <v>357</v>
      </c>
      <c r="F62">
        <v>7199</v>
      </c>
      <c r="H62" t="s">
        <v>107</v>
      </c>
      <c r="I62" t="s">
        <v>35</v>
      </c>
      <c r="J62" t="s">
        <v>51</v>
      </c>
      <c r="K62" t="s">
        <v>104</v>
      </c>
      <c r="M62" t="s">
        <v>463</v>
      </c>
      <c r="O62" t="s">
        <v>476</v>
      </c>
      <c r="Q62" t="s">
        <v>486</v>
      </c>
      <c r="W62" t="s">
        <v>487</v>
      </c>
    </row>
    <row r="63" spans="1:23" x14ac:dyDescent="0.25">
      <c r="A63" t="s">
        <v>428</v>
      </c>
      <c r="B63" t="s">
        <v>429</v>
      </c>
      <c r="C63" t="s">
        <v>430</v>
      </c>
      <c r="D63" t="s">
        <v>246</v>
      </c>
      <c r="E63" t="s">
        <v>431</v>
      </c>
      <c r="F63">
        <v>66184</v>
      </c>
      <c r="H63" t="s">
        <v>103</v>
      </c>
      <c r="I63" t="s">
        <v>35</v>
      </c>
      <c r="J63" t="s">
        <v>47</v>
      </c>
      <c r="K63" t="s">
        <v>104</v>
      </c>
      <c r="M63" t="s">
        <v>466</v>
      </c>
      <c r="O63" t="s">
        <v>479</v>
      </c>
      <c r="Q63" t="s">
        <v>489</v>
      </c>
      <c r="W63">
        <v>71331</v>
      </c>
    </row>
    <row r="64" spans="1:23" x14ac:dyDescent="0.25">
      <c r="A64" t="s">
        <v>432</v>
      </c>
      <c r="B64" t="s">
        <v>433</v>
      </c>
      <c r="C64" t="s">
        <v>434</v>
      </c>
      <c r="D64" t="s">
        <v>246</v>
      </c>
      <c r="E64" t="s">
        <v>431</v>
      </c>
      <c r="F64" t="s">
        <v>435</v>
      </c>
      <c r="H64" t="s">
        <v>103</v>
      </c>
      <c r="I64" t="s">
        <v>35</v>
      </c>
      <c r="J64" t="s">
        <v>47</v>
      </c>
      <c r="K64" t="s">
        <v>104</v>
      </c>
      <c r="M64" t="s">
        <v>469</v>
      </c>
      <c r="O64" t="s">
        <v>482</v>
      </c>
      <c r="Q64" t="s">
        <v>493</v>
      </c>
      <c r="W64" t="s">
        <v>493</v>
      </c>
    </row>
    <row r="65" spans="1:23" x14ac:dyDescent="0.25">
      <c r="A65" t="s">
        <v>436</v>
      </c>
      <c r="B65" t="s">
        <v>437</v>
      </c>
      <c r="C65" t="s">
        <v>438</v>
      </c>
      <c r="D65" t="s">
        <v>246</v>
      </c>
      <c r="E65" t="s">
        <v>431</v>
      </c>
      <c r="F65">
        <v>265341</v>
      </c>
      <c r="H65" t="s">
        <v>103</v>
      </c>
      <c r="I65" t="s">
        <v>35</v>
      </c>
      <c r="J65" t="s">
        <v>47</v>
      </c>
      <c r="K65" t="s">
        <v>104</v>
      </c>
      <c r="M65" t="s">
        <v>470</v>
      </c>
      <c r="O65" t="s">
        <v>485</v>
      </c>
      <c r="Q65" t="s">
        <v>497</v>
      </c>
      <c r="W65" t="s">
        <v>498</v>
      </c>
    </row>
    <row r="66" spans="1:23" x14ac:dyDescent="0.25">
      <c r="A66" t="s">
        <v>439</v>
      </c>
      <c r="B66" t="s">
        <v>440</v>
      </c>
      <c r="C66" t="s">
        <v>441</v>
      </c>
      <c r="D66" t="s">
        <v>246</v>
      </c>
      <c r="E66" t="s">
        <v>431</v>
      </c>
      <c r="F66">
        <v>84599</v>
      </c>
      <c r="H66" t="s">
        <v>103</v>
      </c>
      <c r="I66" t="s">
        <v>35</v>
      </c>
      <c r="J66" t="s">
        <v>47</v>
      </c>
      <c r="K66" t="s">
        <v>104</v>
      </c>
      <c r="M66" t="s">
        <v>473</v>
      </c>
      <c r="O66" t="s">
        <v>488</v>
      </c>
      <c r="Q66" t="s">
        <v>523</v>
      </c>
      <c r="W66" t="s">
        <v>524</v>
      </c>
    </row>
    <row r="67" spans="1:23" x14ac:dyDescent="0.25">
      <c r="A67" t="s">
        <v>442</v>
      </c>
      <c r="B67" t="s">
        <v>443</v>
      </c>
      <c r="C67" t="s">
        <v>444</v>
      </c>
      <c r="D67" t="s">
        <v>246</v>
      </c>
      <c r="E67" t="s">
        <v>431</v>
      </c>
      <c r="F67">
        <v>71793</v>
      </c>
      <c r="H67" t="s">
        <v>103</v>
      </c>
      <c r="I67" t="s">
        <v>35</v>
      </c>
      <c r="J67" t="s">
        <v>47</v>
      </c>
      <c r="K67" t="s">
        <v>104</v>
      </c>
      <c r="M67" t="s">
        <v>474</v>
      </c>
      <c r="O67" t="s">
        <v>248</v>
      </c>
      <c r="Q67" t="s">
        <v>527</v>
      </c>
      <c r="W67" t="s">
        <v>527</v>
      </c>
    </row>
    <row r="68" spans="1:23" x14ac:dyDescent="0.25">
      <c r="A68" t="s">
        <v>445</v>
      </c>
      <c r="B68" t="s">
        <v>446</v>
      </c>
      <c r="C68" t="s">
        <v>447</v>
      </c>
      <c r="D68" t="s">
        <v>246</v>
      </c>
      <c r="E68" t="s">
        <v>431</v>
      </c>
      <c r="F68">
        <v>12792</v>
      </c>
      <c r="H68" t="s">
        <v>103</v>
      </c>
      <c r="I68" t="s">
        <v>35</v>
      </c>
      <c r="J68" t="s">
        <v>47</v>
      </c>
      <c r="K68" t="s">
        <v>104</v>
      </c>
      <c r="M68" t="s">
        <v>476</v>
      </c>
      <c r="O68" t="s">
        <v>252</v>
      </c>
      <c r="Q68" t="s">
        <v>534</v>
      </c>
      <c r="W68">
        <v>7163</v>
      </c>
    </row>
    <row r="69" spans="1:23" x14ac:dyDescent="0.25">
      <c r="A69" t="s">
        <v>448</v>
      </c>
      <c r="B69" t="s">
        <v>449</v>
      </c>
      <c r="C69" t="s">
        <v>450</v>
      </c>
      <c r="D69" t="s">
        <v>246</v>
      </c>
      <c r="E69" t="s">
        <v>431</v>
      </c>
      <c r="F69">
        <v>277259</v>
      </c>
      <c r="H69" t="s">
        <v>103</v>
      </c>
      <c r="I69" t="s">
        <v>35</v>
      </c>
      <c r="J69" t="s">
        <v>47</v>
      </c>
      <c r="K69" t="s">
        <v>104</v>
      </c>
      <c r="M69" t="s">
        <v>478</v>
      </c>
      <c r="O69" t="s">
        <v>490</v>
      </c>
      <c r="Q69" t="s">
        <v>537</v>
      </c>
      <c r="W69">
        <v>13354</v>
      </c>
    </row>
    <row r="70" spans="1:23" x14ac:dyDescent="0.25">
      <c r="A70" t="s">
        <v>451</v>
      </c>
      <c r="B70" t="s">
        <v>452</v>
      </c>
      <c r="C70" t="s">
        <v>453</v>
      </c>
      <c r="D70" t="s">
        <v>246</v>
      </c>
      <c r="E70" t="s">
        <v>431</v>
      </c>
      <c r="F70">
        <v>75276</v>
      </c>
      <c r="H70" t="s">
        <v>103</v>
      </c>
      <c r="I70" t="s">
        <v>35</v>
      </c>
      <c r="J70" t="s">
        <v>47</v>
      </c>
      <c r="K70" t="s">
        <v>104</v>
      </c>
      <c r="M70" t="s">
        <v>481</v>
      </c>
      <c r="O70" t="s">
        <v>492</v>
      </c>
      <c r="Q70" t="s">
        <v>541</v>
      </c>
      <c r="W70" t="s">
        <v>229</v>
      </c>
    </row>
    <row r="71" spans="1:23" x14ac:dyDescent="0.25">
      <c r="A71" t="s">
        <v>454</v>
      </c>
      <c r="B71" t="s">
        <v>455</v>
      </c>
      <c r="C71" t="s">
        <v>456</v>
      </c>
      <c r="D71" t="s">
        <v>246</v>
      </c>
      <c r="E71" t="s">
        <v>431</v>
      </c>
      <c r="F71">
        <v>71790</v>
      </c>
      <c r="H71" t="s">
        <v>103</v>
      </c>
      <c r="I71" t="s">
        <v>35</v>
      </c>
      <c r="J71" t="s">
        <v>47</v>
      </c>
      <c r="K71" t="s">
        <v>104</v>
      </c>
      <c r="M71" t="s">
        <v>484</v>
      </c>
      <c r="O71" t="s">
        <v>496</v>
      </c>
      <c r="Q71" t="s">
        <v>544</v>
      </c>
      <c r="W71" t="s">
        <v>544</v>
      </c>
    </row>
    <row r="72" spans="1:23" x14ac:dyDescent="0.25">
      <c r="A72" t="s">
        <v>457</v>
      </c>
      <c r="B72" t="s">
        <v>458</v>
      </c>
      <c r="C72" t="s">
        <v>459</v>
      </c>
      <c r="D72" t="s">
        <v>246</v>
      </c>
      <c r="E72" t="s">
        <v>431</v>
      </c>
      <c r="F72">
        <v>71796</v>
      </c>
      <c r="H72" t="s">
        <v>103</v>
      </c>
      <c r="I72" t="s">
        <v>35</v>
      </c>
      <c r="J72" t="s">
        <v>47</v>
      </c>
      <c r="K72" t="s">
        <v>104</v>
      </c>
      <c r="M72" t="s">
        <v>488</v>
      </c>
      <c r="O72" t="s">
        <v>500</v>
      </c>
      <c r="Q72" t="s">
        <v>547</v>
      </c>
      <c r="W72" t="s">
        <v>548</v>
      </c>
    </row>
    <row r="73" spans="1:23" x14ac:dyDescent="0.25">
      <c r="A73" t="s">
        <v>460</v>
      </c>
      <c r="B73" t="s">
        <v>461</v>
      </c>
      <c r="C73" t="s">
        <v>462</v>
      </c>
      <c r="D73" t="s">
        <v>357</v>
      </c>
      <c r="E73" t="s">
        <v>357</v>
      </c>
      <c r="F73">
        <v>7310</v>
      </c>
      <c r="H73" t="s">
        <v>111</v>
      </c>
      <c r="I73" t="s">
        <v>53</v>
      </c>
      <c r="J73" t="s">
        <v>51</v>
      </c>
      <c r="K73" t="s">
        <v>108</v>
      </c>
      <c r="M73" t="s">
        <v>491</v>
      </c>
      <c r="O73" t="s">
        <v>502</v>
      </c>
      <c r="Q73" t="s">
        <v>551</v>
      </c>
      <c r="W73" t="s">
        <v>551</v>
      </c>
    </row>
    <row r="74" spans="1:23" x14ac:dyDescent="0.25">
      <c r="A74" t="s">
        <v>463</v>
      </c>
      <c r="B74" t="s">
        <v>464</v>
      </c>
      <c r="C74" t="s">
        <v>465</v>
      </c>
      <c r="D74" t="s">
        <v>357</v>
      </c>
      <c r="E74" t="s">
        <v>357</v>
      </c>
      <c r="F74">
        <v>7309</v>
      </c>
      <c r="H74" t="s">
        <v>111</v>
      </c>
      <c r="I74" t="s">
        <v>53</v>
      </c>
      <c r="J74" t="s">
        <v>51</v>
      </c>
      <c r="K74" t="s">
        <v>108</v>
      </c>
      <c r="M74" t="s">
        <v>495</v>
      </c>
      <c r="O74" t="s">
        <v>504</v>
      </c>
      <c r="Q74" t="s">
        <v>338</v>
      </c>
      <c r="W74" t="s">
        <v>559</v>
      </c>
    </row>
    <row r="75" spans="1:23" x14ac:dyDescent="0.25">
      <c r="A75" t="s">
        <v>466</v>
      </c>
      <c r="B75" t="s">
        <v>467</v>
      </c>
      <c r="C75" t="s">
        <v>468</v>
      </c>
      <c r="D75" t="s">
        <v>357</v>
      </c>
      <c r="E75" t="s">
        <v>357</v>
      </c>
      <c r="F75">
        <v>68877</v>
      </c>
      <c r="H75" t="s">
        <v>111</v>
      </c>
      <c r="I75" t="s">
        <v>53</v>
      </c>
      <c r="J75" t="s">
        <v>51</v>
      </c>
      <c r="K75" t="s">
        <v>108</v>
      </c>
      <c r="M75" t="s">
        <v>499</v>
      </c>
      <c r="O75" t="s">
        <v>506</v>
      </c>
      <c r="Q75" t="s">
        <v>341</v>
      </c>
      <c r="W75" t="s">
        <v>561</v>
      </c>
    </row>
    <row r="76" spans="1:23" x14ac:dyDescent="0.25">
      <c r="A76" t="s">
        <v>355</v>
      </c>
      <c r="B76" t="s">
        <v>355</v>
      </c>
      <c r="C76" t="s">
        <v>356</v>
      </c>
      <c r="D76" t="s">
        <v>357</v>
      </c>
      <c r="E76" t="s">
        <v>357</v>
      </c>
      <c r="F76">
        <v>7647</v>
      </c>
      <c r="H76" t="s">
        <v>111</v>
      </c>
      <c r="I76" t="s">
        <v>53</v>
      </c>
      <c r="J76" t="s">
        <v>51</v>
      </c>
      <c r="K76" t="s">
        <v>108</v>
      </c>
      <c r="M76" t="s">
        <v>501</v>
      </c>
      <c r="O76" t="s">
        <v>508</v>
      </c>
      <c r="Q76" t="s">
        <v>564</v>
      </c>
      <c r="W76">
        <v>19910</v>
      </c>
    </row>
    <row r="77" spans="1:23" x14ac:dyDescent="0.25">
      <c r="A77" t="s">
        <v>469</v>
      </c>
      <c r="B77" t="s">
        <v>469</v>
      </c>
      <c r="C77" t="s">
        <v>469</v>
      </c>
      <c r="D77" t="s">
        <v>357</v>
      </c>
      <c r="E77" t="s">
        <v>357</v>
      </c>
      <c r="F77">
        <v>7394</v>
      </c>
      <c r="H77" t="s">
        <v>111</v>
      </c>
      <c r="I77" t="s">
        <v>53</v>
      </c>
      <c r="J77" t="s">
        <v>51</v>
      </c>
      <c r="K77" t="s">
        <v>108</v>
      </c>
      <c r="M77" t="s">
        <v>503</v>
      </c>
      <c r="O77" t="s">
        <v>510</v>
      </c>
      <c r="Q77" t="s">
        <v>567</v>
      </c>
      <c r="W77">
        <v>19908</v>
      </c>
    </row>
    <row r="78" spans="1:23" x14ac:dyDescent="0.25">
      <c r="A78" t="s">
        <v>470</v>
      </c>
      <c r="B78" t="s">
        <v>471</v>
      </c>
      <c r="C78" t="s">
        <v>472</v>
      </c>
      <c r="D78" t="s">
        <v>357</v>
      </c>
      <c r="E78" t="s">
        <v>357</v>
      </c>
      <c r="F78">
        <v>26660</v>
      </c>
      <c r="H78" t="s">
        <v>111</v>
      </c>
      <c r="I78" t="s">
        <v>53</v>
      </c>
      <c r="J78" t="s">
        <v>51</v>
      </c>
      <c r="K78" t="s">
        <v>108</v>
      </c>
      <c r="M78" t="s">
        <v>505</v>
      </c>
      <c r="O78" t="s">
        <v>512</v>
      </c>
      <c r="Q78" t="s">
        <v>572</v>
      </c>
      <c r="W78" t="s">
        <v>573</v>
      </c>
    </row>
    <row r="79" spans="1:23" x14ac:dyDescent="0.25">
      <c r="A79" t="s">
        <v>473</v>
      </c>
      <c r="B79" t="s">
        <v>473</v>
      </c>
      <c r="C79" t="s">
        <v>473</v>
      </c>
      <c r="D79" t="s">
        <v>357</v>
      </c>
      <c r="E79" t="s">
        <v>357</v>
      </c>
      <c r="F79">
        <v>7088</v>
      </c>
      <c r="H79" t="s">
        <v>111</v>
      </c>
      <c r="I79" t="s">
        <v>53</v>
      </c>
      <c r="J79" t="s">
        <v>51</v>
      </c>
      <c r="K79" t="s">
        <v>108</v>
      </c>
      <c r="M79" t="s">
        <v>507</v>
      </c>
      <c r="O79" t="s">
        <v>514</v>
      </c>
      <c r="Q79" t="s">
        <v>574</v>
      </c>
      <c r="W79">
        <v>13109</v>
      </c>
    </row>
    <row r="80" spans="1:23" x14ac:dyDescent="0.25">
      <c r="A80" t="s">
        <v>474</v>
      </c>
      <c r="B80" t="s">
        <v>475</v>
      </c>
      <c r="C80" t="s">
        <v>474</v>
      </c>
      <c r="D80" t="s">
        <v>357</v>
      </c>
      <c r="E80" t="s">
        <v>357</v>
      </c>
      <c r="F80">
        <v>3734</v>
      </c>
      <c r="H80" t="s">
        <v>111</v>
      </c>
      <c r="I80" t="s">
        <v>53</v>
      </c>
      <c r="J80" t="s">
        <v>51</v>
      </c>
      <c r="K80" t="s">
        <v>108</v>
      </c>
      <c r="M80" t="s">
        <v>509</v>
      </c>
      <c r="O80" t="s">
        <v>516</v>
      </c>
      <c r="Q80" t="s">
        <v>576</v>
      </c>
      <c r="W80">
        <v>3951</v>
      </c>
    </row>
    <row r="81" spans="1:23" x14ac:dyDescent="0.25">
      <c r="A81" t="s">
        <v>476</v>
      </c>
      <c r="B81" t="s">
        <v>476</v>
      </c>
      <c r="C81" t="s">
        <v>477</v>
      </c>
      <c r="D81" t="s">
        <v>357</v>
      </c>
      <c r="E81" t="s">
        <v>357</v>
      </c>
      <c r="F81">
        <v>66326</v>
      </c>
      <c r="H81" t="s">
        <v>111</v>
      </c>
      <c r="I81" t="s">
        <v>53</v>
      </c>
      <c r="J81" t="s">
        <v>51</v>
      </c>
      <c r="K81" t="s">
        <v>108</v>
      </c>
      <c r="M81" t="s">
        <v>511</v>
      </c>
      <c r="O81" t="s">
        <v>518</v>
      </c>
      <c r="Q81" t="s">
        <v>578</v>
      </c>
      <c r="W81">
        <v>5453</v>
      </c>
    </row>
    <row r="82" spans="1:23" x14ac:dyDescent="0.25">
      <c r="A82" t="s">
        <v>478</v>
      </c>
      <c r="B82" t="s">
        <v>479</v>
      </c>
      <c r="C82" t="s">
        <v>480</v>
      </c>
      <c r="D82" t="s">
        <v>357</v>
      </c>
      <c r="E82" t="s">
        <v>357</v>
      </c>
      <c r="F82">
        <v>45245</v>
      </c>
      <c r="H82" t="s">
        <v>111</v>
      </c>
      <c r="I82" t="s">
        <v>53</v>
      </c>
      <c r="J82" t="s">
        <v>51</v>
      </c>
      <c r="K82" t="s">
        <v>108</v>
      </c>
      <c r="M82" t="s">
        <v>513</v>
      </c>
      <c r="O82" t="s">
        <v>520</v>
      </c>
      <c r="Q82" t="s">
        <v>581</v>
      </c>
      <c r="W82">
        <v>14194</v>
      </c>
    </row>
    <row r="83" spans="1:23" x14ac:dyDescent="0.25">
      <c r="A83" t="s">
        <v>481</v>
      </c>
      <c r="B83" t="s">
        <v>482</v>
      </c>
      <c r="C83" t="s">
        <v>483</v>
      </c>
      <c r="D83" t="s">
        <v>357</v>
      </c>
      <c r="E83" t="s">
        <v>357</v>
      </c>
      <c r="F83">
        <v>45244</v>
      </c>
      <c r="H83" t="s">
        <v>111</v>
      </c>
      <c r="I83" t="s">
        <v>53</v>
      </c>
      <c r="J83" t="s">
        <v>51</v>
      </c>
      <c r="K83" t="s">
        <v>108</v>
      </c>
      <c r="M83" t="s">
        <v>515</v>
      </c>
      <c r="O83" t="s">
        <v>522</v>
      </c>
      <c r="Q83" t="s">
        <v>584</v>
      </c>
      <c r="W83">
        <v>14195</v>
      </c>
    </row>
    <row r="84" spans="1:23" x14ac:dyDescent="0.25">
      <c r="A84" t="s">
        <v>118</v>
      </c>
      <c r="B84" t="s">
        <v>118</v>
      </c>
      <c r="C84" t="s">
        <v>118</v>
      </c>
      <c r="D84" t="s">
        <v>357</v>
      </c>
      <c r="E84" t="s">
        <v>357</v>
      </c>
      <c r="F84">
        <v>7131</v>
      </c>
      <c r="H84" t="s">
        <v>111</v>
      </c>
      <c r="I84" t="s">
        <v>53</v>
      </c>
      <c r="J84" t="s">
        <v>51</v>
      </c>
      <c r="K84" t="s">
        <v>108</v>
      </c>
      <c r="M84" t="s">
        <v>517</v>
      </c>
      <c r="O84" t="s">
        <v>526</v>
      </c>
      <c r="Q84" t="s">
        <v>587</v>
      </c>
      <c r="W84">
        <v>14196</v>
      </c>
    </row>
    <row r="85" spans="1:23" x14ac:dyDescent="0.25">
      <c r="A85" t="s">
        <v>484</v>
      </c>
      <c r="B85" t="s">
        <v>485</v>
      </c>
      <c r="C85" t="s">
        <v>486</v>
      </c>
      <c r="D85" t="s">
        <v>357</v>
      </c>
      <c r="E85" t="s">
        <v>357</v>
      </c>
      <c r="F85" t="s">
        <v>487</v>
      </c>
      <c r="H85" t="s">
        <v>111</v>
      </c>
      <c r="I85" t="s">
        <v>53</v>
      </c>
      <c r="J85" t="s">
        <v>51</v>
      </c>
      <c r="K85" t="s">
        <v>108</v>
      </c>
      <c r="M85" t="s">
        <v>519</v>
      </c>
      <c r="O85" t="s">
        <v>528</v>
      </c>
      <c r="Q85" t="s">
        <v>590</v>
      </c>
      <c r="W85">
        <v>235068</v>
      </c>
    </row>
    <row r="86" spans="1:23" x14ac:dyDescent="0.25">
      <c r="A86" t="s">
        <v>488</v>
      </c>
      <c r="B86" t="s">
        <v>488</v>
      </c>
      <c r="C86" t="s">
        <v>489</v>
      </c>
      <c r="D86" t="s">
        <v>357</v>
      </c>
      <c r="E86" t="s">
        <v>357</v>
      </c>
      <c r="F86">
        <v>71331</v>
      </c>
      <c r="H86" t="s">
        <v>111</v>
      </c>
      <c r="I86" t="s">
        <v>53</v>
      </c>
      <c r="J86" t="s">
        <v>51</v>
      </c>
      <c r="K86" t="s">
        <v>108</v>
      </c>
      <c r="M86" t="s">
        <v>521</v>
      </c>
      <c r="O86" t="s">
        <v>529</v>
      </c>
      <c r="Q86" t="s">
        <v>593</v>
      </c>
      <c r="W86">
        <v>14192</v>
      </c>
    </row>
    <row r="87" spans="1:23" x14ac:dyDescent="0.25">
      <c r="A87" t="s">
        <v>331</v>
      </c>
      <c r="B87" t="s">
        <v>331</v>
      </c>
      <c r="C87" t="s">
        <v>331</v>
      </c>
      <c r="D87" t="s">
        <v>54</v>
      </c>
      <c r="E87" t="s">
        <v>332</v>
      </c>
      <c r="F87" t="s">
        <v>332</v>
      </c>
      <c r="H87" t="s">
        <v>118</v>
      </c>
      <c r="I87" t="s">
        <v>59</v>
      </c>
      <c r="J87" t="s">
        <v>24</v>
      </c>
      <c r="K87" t="s">
        <v>115</v>
      </c>
      <c r="M87" t="s">
        <v>525</v>
      </c>
      <c r="O87" t="s">
        <v>531</v>
      </c>
      <c r="Q87" t="s">
        <v>595</v>
      </c>
      <c r="W87">
        <v>50801</v>
      </c>
    </row>
    <row r="88" spans="1:23" x14ac:dyDescent="0.25">
      <c r="A88" t="s">
        <v>333</v>
      </c>
      <c r="B88" t="s">
        <v>334</v>
      </c>
      <c r="C88" t="s">
        <v>335</v>
      </c>
      <c r="D88" t="s">
        <v>54</v>
      </c>
      <c r="E88" t="s">
        <v>252</v>
      </c>
      <c r="F88" t="s">
        <v>335</v>
      </c>
      <c r="H88" t="s">
        <v>118</v>
      </c>
      <c r="I88" t="s">
        <v>59</v>
      </c>
      <c r="J88" t="s">
        <v>24</v>
      </c>
      <c r="K88" t="s">
        <v>115</v>
      </c>
      <c r="M88" t="s">
        <v>527</v>
      </c>
      <c r="O88" t="s">
        <v>533</v>
      </c>
      <c r="Q88" t="s">
        <v>597</v>
      </c>
      <c r="W88">
        <v>79876</v>
      </c>
    </row>
    <row r="89" spans="1:23" x14ac:dyDescent="0.25">
      <c r="A89" t="s">
        <v>248</v>
      </c>
      <c r="B89" t="s">
        <v>248</v>
      </c>
      <c r="C89" t="s">
        <v>336</v>
      </c>
      <c r="D89" t="s">
        <v>248</v>
      </c>
      <c r="E89" t="s">
        <v>248</v>
      </c>
      <c r="F89" t="s">
        <v>337</v>
      </c>
      <c r="H89" t="s">
        <v>118</v>
      </c>
      <c r="I89" t="s">
        <v>59</v>
      </c>
      <c r="J89" t="s">
        <v>24</v>
      </c>
      <c r="K89" t="s">
        <v>115</v>
      </c>
      <c r="M89" t="s">
        <v>530</v>
      </c>
      <c r="O89" t="s">
        <v>534</v>
      </c>
      <c r="Q89" t="s">
        <v>599</v>
      </c>
      <c r="W89">
        <v>60203</v>
      </c>
    </row>
    <row r="90" spans="1:23" x14ac:dyDescent="0.25">
      <c r="A90" t="s">
        <v>246</v>
      </c>
      <c r="B90" t="s">
        <v>338</v>
      </c>
      <c r="C90" t="s">
        <v>339</v>
      </c>
      <c r="D90" t="s">
        <v>246</v>
      </c>
      <c r="E90" t="s">
        <v>246</v>
      </c>
      <c r="F90" t="s">
        <v>340</v>
      </c>
      <c r="H90" t="s">
        <v>118</v>
      </c>
      <c r="I90" t="s">
        <v>59</v>
      </c>
      <c r="J90" t="s">
        <v>24</v>
      </c>
      <c r="K90" t="s">
        <v>115</v>
      </c>
      <c r="M90" t="s">
        <v>532</v>
      </c>
      <c r="O90" t="s">
        <v>536</v>
      </c>
      <c r="Q90" t="s">
        <v>601</v>
      </c>
      <c r="W90">
        <v>60202</v>
      </c>
    </row>
    <row r="91" spans="1:23" x14ac:dyDescent="0.25">
      <c r="A91" t="s">
        <v>252</v>
      </c>
      <c r="B91" t="s">
        <v>252</v>
      </c>
      <c r="C91" t="s">
        <v>342</v>
      </c>
      <c r="D91" t="s">
        <v>252</v>
      </c>
      <c r="E91" t="s">
        <v>252</v>
      </c>
      <c r="F91" t="s">
        <v>343</v>
      </c>
      <c r="H91" t="s">
        <v>118</v>
      </c>
      <c r="I91" t="s">
        <v>59</v>
      </c>
      <c r="J91" t="s">
        <v>24</v>
      </c>
      <c r="K91" t="s">
        <v>115</v>
      </c>
      <c r="M91" t="s">
        <v>534</v>
      </c>
      <c r="O91" t="s">
        <v>540</v>
      </c>
      <c r="Q91" t="s">
        <v>604</v>
      </c>
      <c r="W91">
        <v>275024</v>
      </c>
    </row>
    <row r="92" spans="1:23" x14ac:dyDescent="0.25">
      <c r="A92" t="s">
        <v>351</v>
      </c>
      <c r="B92" t="s">
        <v>490</v>
      </c>
      <c r="C92" t="s">
        <v>342</v>
      </c>
      <c r="D92" t="s">
        <v>252</v>
      </c>
      <c r="E92" t="s">
        <v>252</v>
      </c>
      <c r="F92" t="s">
        <v>343</v>
      </c>
      <c r="H92" t="s">
        <v>118</v>
      </c>
      <c r="I92" t="s">
        <v>59</v>
      </c>
      <c r="J92" t="s">
        <v>24</v>
      </c>
      <c r="K92" t="s">
        <v>115</v>
      </c>
      <c r="M92" t="s">
        <v>535</v>
      </c>
      <c r="O92" t="s">
        <v>543</v>
      </c>
      <c r="Q92" t="s">
        <v>606</v>
      </c>
      <c r="W92">
        <v>275022</v>
      </c>
    </row>
    <row r="93" spans="1:23" x14ac:dyDescent="0.25">
      <c r="A93" t="s">
        <v>460</v>
      </c>
      <c r="B93" t="s">
        <v>461</v>
      </c>
      <c r="C93" t="s">
        <v>462</v>
      </c>
      <c r="D93" t="s">
        <v>357</v>
      </c>
      <c r="E93" t="s">
        <v>357</v>
      </c>
      <c r="F93">
        <v>7310</v>
      </c>
      <c r="H93" t="s">
        <v>118</v>
      </c>
      <c r="I93" t="s">
        <v>59</v>
      </c>
      <c r="J93" t="s">
        <v>24</v>
      </c>
      <c r="K93" t="s">
        <v>115</v>
      </c>
      <c r="M93" t="s">
        <v>538</v>
      </c>
      <c r="O93" t="s">
        <v>546</v>
      </c>
      <c r="Q93" t="s">
        <v>608</v>
      </c>
      <c r="W93">
        <v>275020</v>
      </c>
    </row>
    <row r="94" spans="1:23" x14ac:dyDescent="0.25">
      <c r="A94" t="s">
        <v>463</v>
      </c>
      <c r="B94" t="s">
        <v>464</v>
      </c>
      <c r="C94" t="s">
        <v>465</v>
      </c>
      <c r="D94" t="s">
        <v>357</v>
      </c>
      <c r="E94" t="s">
        <v>357</v>
      </c>
      <c r="F94">
        <v>7309</v>
      </c>
      <c r="H94" t="s">
        <v>118</v>
      </c>
      <c r="I94" t="s">
        <v>59</v>
      </c>
      <c r="J94" t="s">
        <v>24</v>
      </c>
      <c r="K94" t="s">
        <v>115</v>
      </c>
      <c r="M94" t="s">
        <v>539</v>
      </c>
      <c r="O94" t="s">
        <v>550</v>
      </c>
      <c r="Q94" t="s">
        <v>611</v>
      </c>
      <c r="W94">
        <v>58243</v>
      </c>
    </row>
    <row r="95" spans="1:23" x14ac:dyDescent="0.25">
      <c r="A95" t="s">
        <v>466</v>
      </c>
      <c r="B95" t="s">
        <v>467</v>
      </c>
      <c r="C95" t="s">
        <v>468</v>
      </c>
      <c r="D95" t="s">
        <v>357</v>
      </c>
      <c r="E95" t="s">
        <v>357</v>
      </c>
      <c r="F95">
        <v>68877</v>
      </c>
      <c r="H95" t="s">
        <v>118</v>
      </c>
      <c r="I95" t="s">
        <v>59</v>
      </c>
      <c r="J95" t="s">
        <v>24</v>
      </c>
      <c r="K95" t="s">
        <v>115</v>
      </c>
      <c r="M95" t="s">
        <v>542</v>
      </c>
      <c r="O95" t="s">
        <v>555</v>
      </c>
      <c r="Q95" t="s">
        <v>613</v>
      </c>
      <c r="W95">
        <v>58242</v>
      </c>
    </row>
    <row r="96" spans="1:23" x14ac:dyDescent="0.25">
      <c r="A96" t="s">
        <v>473</v>
      </c>
      <c r="B96" t="s">
        <v>473</v>
      </c>
      <c r="C96" t="s">
        <v>473</v>
      </c>
      <c r="D96" t="s">
        <v>357</v>
      </c>
      <c r="E96" t="s">
        <v>357</v>
      </c>
      <c r="F96">
        <v>7088</v>
      </c>
      <c r="H96" t="s">
        <v>118</v>
      </c>
      <c r="I96" t="s">
        <v>59</v>
      </c>
      <c r="J96" t="s">
        <v>24</v>
      </c>
      <c r="K96" t="s">
        <v>115</v>
      </c>
      <c r="M96" t="s">
        <v>545</v>
      </c>
      <c r="O96" t="s">
        <v>557</v>
      </c>
      <c r="Q96" t="s">
        <v>615</v>
      </c>
      <c r="W96">
        <v>62045</v>
      </c>
    </row>
    <row r="97" spans="1:23" x14ac:dyDescent="0.25">
      <c r="A97" t="s">
        <v>355</v>
      </c>
      <c r="B97" t="s">
        <v>355</v>
      </c>
      <c r="C97" t="s">
        <v>356</v>
      </c>
      <c r="D97" t="s">
        <v>357</v>
      </c>
      <c r="E97" t="s">
        <v>357</v>
      </c>
      <c r="F97">
        <v>7647</v>
      </c>
      <c r="H97" t="s">
        <v>118</v>
      </c>
      <c r="I97" t="s">
        <v>59</v>
      </c>
      <c r="J97" t="s">
        <v>24</v>
      </c>
      <c r="K97" t="s">
        <v>115</v>
      </c>
      <c r="M97" t="s">
        <v>549</v>
      </c>
      <c r="O97" t="s">
        <v>563</v>
      </c>
      <c r="Q97" t="s">
        <v>617</v>
      </c>
      <c r="W97">
        <v>50878</v>
      </c>
    </row>
    <row r="98" spans="1:23" x14ac:dyDescent="0.25">
      <c r="A98" t="s">
        <v>491</v>
      </c>
      <c r="B98" t="s">
        <v>492</v>
      </c>
      <c r="C98" t="s">
        <v>493</v>
      </c>
      <c r="D98" t="s">
        <v>229</v>
      </c>
      <c r="E98" t="s">
        <v>494</v>
      </c>
      <c r="F98" t="s">
        <v>493</v>
      </c>
      <c r="H98" t="s">
        <v>118</v>
      </c>
      <c r="I98" t="s">
        <v>59</v>
      </c>
      <c r="J98" t="s">
        <v>24</v>
      </c>
      <c r="K98" t="s">
        <v>115</v>
      </c>
      <c r="M98" t="s">
        <v>553</v>
      </c>
      <c r="O98" t="s">
        <v>566</v>
      </c>
      <c r="Q98" t="s">
        <v>619</v>
      </c>
      <c r="W98">
        <v>50875</v>
      </c>
    </row>
    <row r="99" spans="1:23" x14ac:dyDescent="0.25">
      <c r="A99" t="s">
        <v>358</v>
      </c>
      <c r="B99" t="s">
        <v>359</v>
      </c>
      <c r="C99" t="s">
        <v>360</v>
      </c>
      <c r="D99" t="s">
        <v>357</v>
      </c>
      <c r="E99" t="s">
        <v>357</v>
      </c>
      <c r="F99">
        <v>7205</v>
      </c>
      <c r="H99" t="s">
        <v>118</v>
      </c>
      <c r="I99" t="s">
        <v>59</v>
      </c>
      <c r="J99" t="s">
        <v>24</v>
      </c>
      <c r="K99" t="s">
        <v>115</v>
      </c>
      <c r="M99" t="s">
        <v>554</v>
      </c>
      <c r="O99" t="s">
        <v>568</v>
      </c>
      <c r="Q99" t="s">
        <v>627</v>
      </c>
      <c r="W99">
        <v>12515</v>
      </c>
    </row>
    <row r="100" spans="1:23" x14ac:dyDescent="0.25">
      <c r="A100" t="s">
        <v>361</v>
      </c>
      <c r="B100" t="s">
        <v>362</v>
      </c>
      <c r="C100" t="s">
        <v>363</v>
      </c>
      <c r="D100" t="s">
        <v>357</v>
      </c>
      <c r="E100" t="s">
        <v>357</v>
      </c>
      <c r="F100">
        <v>7204</v>
      </c>
      <c r="H100" t="s">
        <v>118</v>
      </c>
      <c r="I100" t="s">
        <v>59</v>
      </c>
      <c r="J100" t="s">
        <v>24</v>
      </c>
      <c r="K100" t="s">
        <v>115</v>
      </c>
      <c r="M100" t="s">
        <v>556</v>
      </c>
      <c r="O100" t="s">
        <v>569</v>
      </c>
      <c r="Q100" t="s">
        <v>629</v>
      </c>
      <c r="W100">
        <v>12514</v>
      </c>
    </row>
    <row r="101" spans="1:23" x14ac:dyDescent="0.25">
      <c r="A101" t="s">
        <v>364</v>
      </c>
      <c r="B101" t="s">
        <v>365</v>
      </c>
      <c r="C101" t="s">
        <v>366</v>
      </c>
      <c r="D101" t="s">
        <v>357</v>
      </c>
      <c r="E101" t="s">
        <v>357</v>
      </c>
      <c r="F101">
        <v>7203</v>
      </c>
      <c r="H101" t="s">
        <v>118</v>
      </c>
      <c r="I101" t="s">
        <v>59</v>
      </c>
      <c r="J101" t="s">
        <v>24</v>
      </c>
      <c r="K101" t="s">
        <v>115</v>
      </c>
      <c r="M101" t="s">
        <v>558</v>
      </c>
      <c r="O101" t="s">
        <v>570</v>
      </c>
      <c r="Q101" t="s">
        <v>636</v>
      </c>
      <c r="W101" t="s">
        <v>637</v>
      </c>
    </row>
    <row r="102" spans="1:23" x14ac:dyDescent="0.25">
      <c r="A102" t="s">
        <v>404</v>
      </c>
      <c r="B102" t="s">
        <v>404</v>
      </c>
      <c r="C102" t="s">
        <v>404</v>
      </c>
      <c r="D102" t="s">
        <v>357</v>
      </c>
      <c r="E102" t="s">
        <v>357</v>
      </c>
      <c r="F102">
        <v>7197</v>
      </c>
      <c r="H102" t="s">
        <v>118</v>
      </c>
      <c r="I102" t="s">
        <v>59</v>
      </c>
      <c r="J102" t="s">
        <v>24</v>
      </c>
      <c r="K102" t="s">
        <v>115</v>
      </c>
      <c r="M102" t="s">
        <v>560</v>
      </c>
      <c r="O102" t="s">
        <v>571</v>
      </c>
      <c r="Q102" t="s">
        <v>662</v>
      </c>
      <c r="W102">
        <v>9608</v>
      </c>
    </row>
    <row r="103" spans="1:23" x14ac:dyDescent="0.25">
      <c r="A103" t="s">
        <v>344</v>
      </c>
      <c r="B103" t="s">
        <v>345</v>
      </c>
      <c r="C103" t="s">
        <v>226</v>
      </c>
      <c r="D103" t="s">
        <v>226</v>
      </c>
      <c r="E103" t="s">
        <v>346</v>
      </c>
      <c r="F103">
        <v>11296</v>
      </c>
      <c r="H103" t="s">
        <v>118</v>
      </c>
      <c r="I103" t="s">
        <v>59</v>
      </c>
      <c r="J103" t="s">
        <v>24</v>
      </c>
      <c r="K103" t="s">
        <v>115</v>
      </c>
      <c r="M103" t="s">
        <v>562</v>
      </c>
      <c r="O103" t="s">
        <v>574</v>
      </c>
      <c r="Q103" t="s">
        <v>376</v>
      </c>
      <c r="W103">
        <v>55012</v>
      </c>
    </row>
    <row r="104" spans="1:23" x14ac:dyDescent="0.25">
      <c r="A104" t="s">
        <v>367</v>
      </c>
      <c r="B104" t="s">
        <v>345</v>
      </c>
      <c r="C104" t="s">
        <v>226</v>
      </c>
      <c r="D104" t="s">
        <v>226</v>
      </c>
      <c r="E104" t="s">
        <v>346</v>
      </c>
      <c r="F104">
        <v>11296</v>
      </c>
      <c r="H104" t="s">
        <v>118</v>
      </c>
      <c r="I104" t="s">
        <v>59</v>
      </c>
      <c r="J104" t="s">
        <v>24</v>
      </c>
      <c r="K104" t="s">
        <v>115</v>
      </c>
      <c r="M104" t="s">
        <v>565</v>
      </c>
      <c r="O104" t="s">
        <v>576</v>
      </c>
      <c r="Q104" t="s">
        <v>373</v>
      </c>
      <c r="W104">
        <v>55011</v>
      </c>
    </row>
    <row r="105" spans="1:23" x14ac:dyDescent="0.25">
      <c r="A105" t="s">
        <v>368</v>
      </c>
      <c r="B105" t="s">
        <v>345</v>
      </c>
      <c r="C105" t="s">
        <v>226</v>
      </c>
      <c r="D105" t="s">
        <v>226</v>
      </c>
      <c r="E105" t="s">
        <v>346</v>
      </c>
      <c r="F105">
        <v>11296</v>
      </c>
      <c r="H105" t="s">
        <v>118</v>
      </c>
      <c r="I105" t="s">
        <v>59</v>
      </c>
      <c r="J105" t="s">
        <v>24</v>
      </c>
      <c r="K105" t="s">
        <v>115</v>
      </c>
      <c r="M105" t="s">
        <v>569</v>
      </c>
      <c r="O105" t="s">
        <v>577</v>
      </c>
      <c r="Q105" t="s">
        <v>669</v>
      </c>
      <c r="W105">
        <v>24966</v>
      </c>
    </row>
    <row r="106" spans="1:23" x14ac:dyDescent="0.25">
      <c r="A106" t="s">
        <v>331</v>
      </c>
      <c r="B106" t="s">
        <v>331</v>
      </c>
      <c r="C106" t="s">
        <v>331</v>
      </c>
      <c r="D106" t="s">
        <v>54</v>
      </c>
      <c r="E106" t="s">
        <v>332</v>
      </c>
      <c r="F106" t="s">
        <v>332</v>
      </c>
      <c r="H106" t="s">
        <v>124</v>
      </c>
      <c r="I106" t="s">
        <v>53</v>
      </c>
      <c r="J106" t="s">
        <v>24</v>
      </c>
      <c r="K106" t="s">
        <v>122</v>
      </c>
      <c r="M106" t="s">
        <v>570</v>
      </c>
      <c r="O106" t="s">
        <v>580</v>
      </c>
      <c r="Q106" t="s">
        <v>671</v>
      </c>
      <c r="W106">
        <v>24965</v>
      </c>
    </row>
    <row r="107" spans="1:23" x14ac:dyDescent="0.25">
      <c r="A107" t="s">
        <v>333</v>
      </c>
      <c r="B107" t="s">
        <v>334</v>
      </c>
      <c r="C107" t="s">
        <v>335</v>
      </c>
      <c r="D107" t="s">
        <v>54</v>
      </c>
      <c r="E107" t="s">
        <v>252</v>
      </c>
      <c r="F107" t="s">
        <v>335</v>
      </c>
      <c r="H107" t="s">
        <v>124</v>
      </c>
      <c r="I107" t="s">
        <v>53</v>
      </c>
      <c r="J107" t="s">
        <v>24</v>
      </c>
      <c r="K107" t="s">
        <v>122</v>
      </c>
      <c r="M107" t="s">
        <v>574</v>
      </c>
      <c r="O107" t="s">
        <v>583</v>
      </c>
      <c r="Q107" t="s">
        <v>370</v>
      </c>
      <c r="W107">
        <v>15900</v>
      </c>
    </row>
    <row r="108" spans="1:23" x14ac:dyDescent="0.25">
      <c r="A108" t="s">
        <v>495</v>
      </c>
      <c r="B108" t="s">
        <v>496</v>
      </c>
      <c r="C108" t="s">
        <v>497</v>
      </c>
      <c r="D108" t="s">
        <v>248</v>
      </c>
      <c r="E108" t="s">
        <v>248</v>
      </c>
      <c r="F108" t="s">
        <v>498</v>
      </c>
      <c r="H108" t="s">
        <v>124</v>
      </c>
      <c r="I108" t="s">
        <v>53</v>
      </c>
      <c r="J108" t="s">
        <v>24</v>
      </c>
      <c r="K108" t="s">
        <v>122</v>
      </c>
      <c r="M108" t="s">
        <v>575</v>
      </c>
      <c r="O108" t="s">
        <v>586</v>
      </c>
      <c r="Q108" t="s">
        <v>674</v>
      </c>
      <c r="W108">
        <v>16656</v>
      </c>
    </row>
    <row r="109" spans="1:23" x14ac:dyDescent="0.25">
      <c r="A109" t="s">
        <v>499</v>
      </c>
      <c r="B109" t="s">
        <v>500</v>
      </c>
      <c r="C109" t="s">
        <v>497</v>
      </c>
      <c r="D109" t="s">
        <v>248</v>
      </c>
      <c r="E109" t="s">
        <v>248</v>
      </c>
      <c r="F109" t="s">
        <v>498</v>
      </c>
      <c r="H109" t="s">
        <v>124</v>
      </c>
      <c r="I109" t="s">
        <v>53</v>
      </c>
      <c r="J109" t="s">
        <v>24</v>
      </c>
      <c r="K109" t="s">
        <v>122</v>
      </c>
      <c r="M109" t="s">
        <v>577</v>
      </c>
      <c r="O109" t="s">
        <v>589</v>
      </c>
      <c r="Q109" t="s">
        <v>676</v>
      </c>
      <c r="W109" t="s">
        <v>677</v>
      </c>
    </row>
    <row r="110" spans="1:23" x14ac:dyDescent="0.25">
      <c r="A110" t="s">
        <v>501</v>
      </c>
      <c r="B110" t="s">
        <v>502</v>
      </c>
      <c r="C110" t="s">
        <v>497</v>
      </c>
      <c r="D110" t="s">
        <v>248</v>
      </c>
      <c r="E110" t="s">
        <v>248</v>
      </c>
      <c r="F110" t="s">
        <v>498</v>
      </c>
      <c r="H110" t="s">
        <v>124</v>
      </c>
      <c r="I110" t="s">
        <v>53</v>
      </c>
      <c r="J110" t="s">
        <v>24</v>
      </c>
      <c r="K110" t="s">
        <v>122</v>
      </c>
      <c r="M110" t="s">
        <v>579</v>
      </c>
      <c r="O110" t="s">
        <v>592</v>
      </c>
      <c r="Q110" t="s">
        <v>220</v>
      </c>
      <c r="W110">
        <v>14544</v>
      </c>
    </row>
    <row r="111" spans="1:23" x14ac:dyDescent="0.25">
      <c r="A111" t="s">
        <v>503</v>
      </c>
      <c r="B111" t="s">
        <v>504</v>
      </c>
      <c r="C111" t="s">
        <v>497</v>
      </c>
      <c r="D111" t="s">
        <v>248</v>
      </c>
      <c r="E111" t="s">
        <v>248</v>
      </c>
      <c r="F111" t="s">
        <v>498</v>
      </c>
      <c r="H111" t="s">
        <v>124</v>
      </c>
      <c r="I111" t="s">
        <v>53</v>
      </c>
      <c r="J111" t="s">
        <v>24</v>
      </c>
      <c r="K111" t="s">
        <v>122</v>
      </c>
      <c r="M111" t="s">
        <v>582</v>
      </c>
      <c r="O111" t="s">
        <v>594</v>
      </c>
      <c r="Q111" t="s">
        <v>398</v>
      </c>
      <c r="W111">
        <v>265331</v>
      </c>
    </row>
    <row r="112" spans="1:23" x14ac:dyDescent="0.25">
      <c r="A112" t="s">
        <v>505</v>
      </c>
      <c r="B112" t="s">
        <v>506</v>
      </c>
      <c r="C112" t="s">
        <v>497</v>
      </c>
      <c r="D112" t="s">
        <v>248</v>
      </c>
      <c r="E112" t="s">
        <v>248</v>
      </c>
      <c r="F112" t="s">
        <v>498</v>
      </c>
      <c r="H112" t="s">
        <v>124</v>
      </c>
      <c r="I112" t="s">
        <v>53</v>
      </c>
      <c r="J112" t="s">
        <v>24</v>
      </c>
      <c r="K112" t="s">
        <v>122</v>
      </c>
      <c r="M112" t="s">
        <v>585</v>
      </c>
      <c r="O112" t="s">
        <v>595</v>
      </c>
      <c r="Q112" t="s">
        <v>389</v>
      </c>
      <c r="W112">
        <v>16202</v>
      </c>
    </row>
    <row r="113" spans="1:23" x14ac:dyDescent="0.25">
      <c r="A113" t="s">
        <v>507</v>
      </c>
      <c r="B113" t="s">
        <v>508</v>
      </c>
      <c r="C113" t="s">
        <v>497</v>
      </c>
      <c r="D113" t="s">
        <v>248</v>
      </c>
      <c r="E113" t="s">
        <v>248</v>
      </c>
      <c r="F113" t="s">
        <v>498</v>
      </c>
      <c r="H113" t="s">
        <v>124</v>
      </c>
      <c r="I113" t="s">
        <v>53</v>
      </c>
      <c r="J113" t="s">
        <v>24</v>
      </c>
      <c r="K113" t="s">
        <v>122</v>
      </c>
      <c r="M113" t="s">
        <v>588</v>
      </c>
      <c r="O113" t="s">
        <v>596</v>
      </c>
      <c r="Q113" t="s">
        <v>684</v>
      </c>
      <c r="W113">
        <v>224275</v>
      </c>
    </row>
    <row r="114" spans="1:23" x14ac:dyDescent="0.25">
      <c r="A114" t="s">
        <v>509</v>
      </c>
      <c r="B114" t="s">
        <v>510</v>
      </c>
      <c r="C114" t="s">
        <v>497</v>
      </c>
      <c r="D114" t="s">
        <v>248</v>
      </c>
      <c r="E114" t="s">
        <v>248</v>
      </c>
      <c r="F114" t="s">
        <v>498</v>
      </c>
      <c r="H114" t="s">
        <v>124</v>
      </c>
      <c r="I114" t="s">
        <v>53</v>
      </c>
      <c r="J114" t="s">
        <v>24</v>
      </c>
      <c r="K114" t="s">
        <v>122</v>
      </c>
      <c r="M114" t="s">
        <v>591</v>
      </c>
      <c r="O114" t="s">
        <v>598</v>
      </c>
      <c r="Q114" t="s">
        <v>687</v>
      </c>
      <c r="W114">
        <v>268855</v>
      </c>
    </row>
    <row r="115" spans="1:23" x14ac:dyDescent="0.25">
      <c r="A115" t="s">
        <v>511</v>
      </c>
      <c r="B115" t="s">
        <v>512</v>
      </c>
      <c r="C115" t="s">
        <v>497</v>
      </c>
      <c r="D115" t="s">
        <v>248</v>
      </c>
      <c r="E115" t="s">
        <v>248</v>
      </c>
      <c r="F115" t="s">
        <v>498</v>
      </c>
      <c r="H115" t="s">
        <v>124</v>
      </c>
      <c r="I115" t="s">
        <v>53</v>
      </c>
      <c r="J115" t="s">
        <v>24</v>
      </c>
      <c r="K115" t="s">
        <v>122</v>
      </c>
      <c r="M115" t="s">
        <v>595</v>
      </c>
      <c r="O115" t="s">
        <v>600</v>
      </c>
      <c r="Q115" t="s">
        <v>694</v>
      </c>
      <c r="W115">
        <v>59798</v>
      </c>
    </row>
    <row r="116" spans="1:23" x14ac:dyDescent="0.25">
      <c r="A116" t="s">
        <v>513</v>
      </c>
      <c r="B116" t="s">
        <v>514</v>
      </c>
      <c r="C116" t="s">
        <v>497</v>
      </c>
      <c r="D116" t="s">
        <v>248</v>
      </c>
      <c r="E116" t="s">
        <v>248</v>
      </c>
      <c r="F116" t="s">
        <v>498</v>
      </c>
      <c r="H116" t="s">
        <v>124</v>
      </c>
      <c r="I116" t="s">
        <v>53</v>
      </c>
      <c r="J116" t="s">
        <v>24</v>
      </c>
      <c r="K116" t="s">
        <v>122</v>
      </c>
      <c r="M116" t="s">
        <v>596</v>
      </c>
      <c r="O116" t="s">
        <v>602</v>
      </c>
      <c r="Q116" t="s">
        <v>696</v>
      </c>
      <c r="W116">
        <v>59797</v>
      </c>
    </row>
    <row r="117" spans="1:23" x14ac:dyDescent="0.25">
      <c r="A117" t="s">
        <v>515</v>
      </c>
      <c r="B117" t="s">
        <v>516</v>
      </c>
      <c r="C117" t="s">
        <v>497</v>
      </c>
      <c r="D117" t="s">
        <v>248</v>
      </c>
      <c r="E117" t="s">
        <v>248</v>
      </c>
      <c r="F117" t="s">
        <v>498</v>
      </c>
      <c r="H117" t="s">
        <v>124</v>
      </c>
      <c r="I117" t="s">
        <v>53</v>
      </c>
      <c r="J117" t="s">
        <v>24</v>
      </c>
      <c r="K117" t="s">
        <v>122</v>
      </c>
      <c r="M117" t="s">
        <v>598</v>
      </c>
      <c r="O117" t="s">
        <v>333</v>
      </c>
      <c r="Q117" t="s">
        <v>701</v>
      </c>
      <c r="W117">
        <v>59802</v>
      </c>
    </row>
    <row r="118" spans="1:23" x14ac:dyDescent="0.25">
      <c r="A118" t="s">
        <v>517</v>
      </c>
      <c r="B118" t="s">
        <v>518</v>
      </c>
      <c r="C118" t="s">
        <v>497</v>
      </c>
      <c r="D118" t="s">
        <v>248</v>
      </c>
      <c r="E118" t="s">
        <v>248</v>
      </c>
      <c r="F118" t="s">
        <v>498</v>
      </c>
      <c r="H118" t="s">
        <v>124</v>
      </c>
      <c r="I118" t="s">
        <v>53</v>
      </c>
      <c r="J118" t="s">
        <v>24</v>
      </c>
      <c r="K118" t="s">
        <v>122</v>
      </c>
      <c r="M118" t="s">
        <v>600</v>
      </c>
      <c r="O118" t="s">
        <v>603</v>
      </c>
      <c r="Q118" t="s">
        <v>703</v>
      </c>
      <c r="W118">
        <v>59803</v>
      </c>
    </row>
    <row r="119" spans="1:23" x14ac:dyDescent="0.25">
      <c r="A119" t="s">
        <v>519</v>
      </c>
      <c r="B119" t="s">
        <v>520</v>
      </c>
      <c r="C119" t="s">
        <v>497</v>
      </c>
      <c r="D119" t="s">
        <v>248</v>
      </c>
      <c r="E119" t="s">
        <v>248</v>
      </c>
      <c r="F119" t="s">
        <v>498</v>
      </c>
      <c r="H119" t="s">
        <v>124</v>
      </c>
      <c r="I119" t="s">
        <v>53</v>
      </c>
      <c r="J119" t="s">
        <v>24</v>
      </c>
      <c r="K119" t="s">
        <v>122</v>
      </c>
      <c r="M119" t="s">
        <v>602</v>
      </c>
      <c r="O119" t="s">
        <v>605</v>
      </c>
      <c r="Q119" t="s">
        <v>710</v>
      </c>
      <c r="W119" t="s">
        <v>711</v>
      </c>
    </row>
    <row r="120" spans="1:23" x14ac:dyDescent="0.25">
      <c r="A120" t="s">
        <v>521</v>
      </c>
      <c r="B120" t="s">
        <v>522</v>
      </c>
      <c r="C120" t="s">
        <v>523</v>
      </c>
      <c r="D120" t="s">
        <v>248</v>
      </c>
      <c r="E120" t="s">
        <v>248</v>
      </c>
      <c r="F120" t="s">
        <v>524</v>
      </c>
      <c r="H120" t="s">
        <v>124</v>
      </c>
      <c r="I120" t="s">
        <v>53</v>
      </c>
      <c r="J120" t="s">
        <v>24</v>
      </c>
      <c r="K120" t="s">
        <v>122</v>
      </c>
      <c r="M120" t="s">
        <v>603</v>
      </c>
      <c r="O120" t="s">
        <v>607</v>
      </c>
      <c r="Q120" t="s">
        <v>714</v>
      </c>
      <c r="W120">
        <v>20292</v>
      </c>
    </row>
    <row r="121" spans="1:23" x14ac:dyDescent="0.25">
      <c r="A121" t="s">
        <v>525</v>
      </c>
      <c r="B121" t="s">
        <v>526</v>
      </c>
      <c r="C121" t="s">
        <v>336</v>
      </c>
      <c r="D121" t="s">
        <v>248</v>
      </c>
      <c r="E121" t="s">
        <v>248</v>
      </c>
      <c r="F121" t="s">
        <v>337</v>
      </c>
      <c r="H121" t="s">
        <v>124</v>
      </c>
      <c r="I121" t="s">
        <v>53</v>
      </c>
      <c r="J121" t="s">
        <v>24</v>
      </c>
      <c r="K121" t="s">
        <v>122</v>
      </c>
      <c r="M121" t="s">
        <v>605</v>
      </c>
      <c r="O121" t="s">
        <v>609</v>
      </c>
      <c r="Q121" t="s">
        <v>715</v>
      </c>
      <c r="W121">
        <v>46688</v>
      </c>
    </row>
    <row r="122" spans="1:23" x14ac:dyDescent="0.25">
      <c r="A122" t="s">
        <v>527</v>
      </c>
      <c r="B122" t="s">
        <v>528</v>
      </c>
      <c r="C122" t="s">
        <v>527</v>
      </c>
      <c r="D122" t="s">
        <v>246</v>
      </c>
      <c r="E122" t="s">
        <v>246</v>
      </c>
      <c r="F122" t="s">
        <v>527</v>
      </c>
      <c r="H122" t="s">
        <v>124</v>
      </c>
      <c r="I122" t="s">
        <v>53</v>
      </c>
      <c r="J122" t="s">
        <v>24</v>
      </c>
      <c r="K122" t="s">
        <v>122</v>
      </c>
      <c r="M122" t="s">
        <v>607</v>
      </c>
      <c r="O122" t="s">
        <v>610</v>
      </c>
      <c r="Q122" t="s">
        <v>717</v>
      </c>
      <c r="W122" t="s">
        <v>718</v>
      </c>
    </row>
    <row r="123" spans="1:23" x14ac:dyDescent="0.25">
      <c r="A123" t="s">
        <v>246</v>
      </c>
      <c r="B123" t="s">
        <v>338</v>
      </c>
      <c r="C123" t="s">
        <v>339</v>
      </c>
      <c r="D123" t="s">
        <v>246</v>
      </c>
      <c r="E123" t="s">
        <v>246</v>
      </c>
      <c r="F123" t="s">
        <v>340</v>
      </c>
      <c r="H123" t="s">
        <v>124</v>
      </c>
      <c r="I123" t="s">
        <v>53</v>
      </c>
      <c r="J123" t="s">
        <v>24</v>
      </c>
      <c r="K123" t="s">
        <v>122</v>
      </c>
      <c r="M123" t="s">
        <v>609</v>
      </c>
      <c r="O123" t="s">
        <v>612</v>
      </c>
      <c r="Q123" t="s">
        <v>720</v>
      </c>
      <c r="W123" t="s">
        <v>721</v>
      </c>
    </row>
    <row r="124" spans="1:23" x14ac:dyDescent="0.25">
      <c r="A124" t="s">
        <v>252</v>
      </c>
      <c r="B124" t="s">
        <v>529</v>
      </c>
      <c r="C124" t="s">
        <v>342</v>
      </c>
      <c r="D124" t="s">
        <v>252</v>
      </c>
      <c r="E124" t="s">
        <v>252</v>
      </c>
      <c r="F124" t="s">
        <v>343</v>
      </c>
      <c r="H124" t="s">
        <v>124</v>
      </c>
      <c r="I124" t="s">
        <v>53</v>
      </c>
      <c r="J124" t="s">
        <v>24</v>
      </c>
      <c r="K124" t="s">
        <v>122</v>
      </c>
      <c r="M124" t="s">
        <v>610</v>
      </c>
      <c r="O124" t="s">
        <v>614</v>
      </c>
      <c r="Q124" t="s">
        <v>733</v>
      </c>
      <c r="W124">
        <v>52748</v>
      </c>
    </row>
    <row r="125" spans="1:23" x14ac:dyDescent="0.25">
      <c r="A125" t="s">
        <v>530</v>
      </c>
      <c r="B125" t="s">
        <v>531</v>
      </c>
      <c r="C125" t="s">
        <v>342</v>
      </c>
      <c r="D125" t="s">
        <v>252</v>
      </c>
      <c r="E125" t="s">
        <v>252</v>
      </c>
      <c r="F125" t="s">
        <v>343</v>
      </c>
      <c r="H125" t="s">
        <v>124</v>
      </c>
      <c r="I125" t="s">
        <v>53</v>
      </c>
      <c r="J125" t="s">
        <v>24</v>
      </c>
      <c r="K125" t="s">
        <v>122</v>
      </c>
      <c r="M125" t="s">
        <v>612</v>
      </c>
      <c r="O125" t="s">
        <v>616</v>
      </c>
      <c r="Q125" t="s">
        <v>738</v>
      </c>
      <c r="W125" t="s">
        <v>739</v>
      </c>
    </row>
    <row r="126" spans="1:23" x14ac:dyDescent="0.25">
      <c r="A126" t="s">
        <v>532</v>
      </c>
      <c r="B126" t="s">
        <v>533</v>
      </c>
      <c r="C126" t="s">
        <v>342</v>
      </c>
      <c r="D126" t="s">
        <v>252</v>
      </c>
      <c r="E126" t="s">
        <v>252</v>
      </c>
      <c r="F126" t="s">
        <v>343</v>
      </c>
      <c r="H126" t="s">
        <v>124</v>
      </c>
      <c r="I126" t="s">
        <v>53</v>
      </c>
      <c r="J126" t="s">
        <v>24</v>
      </c>
      <c r="K126" t="s">
        <v>122</v>
      </c>
      <c r="M126" t="s">
        <v>614</v>
      </c>
      <c r="O126" t="s">
        <v>618</v>
      </c>
      <c r="Q126" t="s">
        <v>744</v>
      </c>
      <c r="W126" t="s">
        <v>745</v>
      </c>
    </row>
    <row r="127" spans="1:23" x14ac:dyDescent="0.25">
      <c r="A127" t="s">
        <v>460</v>
      </c>
      <c r="B127" t="s">
        <v>461</v>
      </c>
      <c r="C127" t="s">
        <v>462</v>
      </c>
      <c r="D127" t="s">
        <v>357</v>
      </c>
      <c r="E127" t="s">
        <v>357</v>
      </c>
      <c r="F127">
        <v>7310</v>
      </c>
      <c r="H127" t="s">
        <v>124</v>
      </c>
      <c r="I127" t="s">
        <v>53</v>
      </c>
      <c r="J127" t="s">
        <v>24</v>
      </c>
      <c r="K127" t="s">
        <v>122</v>
      </c>
      <c r="M127" t="s">
        <v>616</v>
      </c>
      <c r="Q127" t="s">
        <v>802</v>
      </c>
      <c r="W127" t="s">
        <v>803</v>
      </c>
    </row>
    <row r="128" spans="1:23" x14ac:dyDescent="0.25">
      <c r="A128" t="s">
        <v>463</v>
      </c>
      <c r="B128" t="s">
        <v>464</v>
      </c>
      <c r="C128" t="s">
        <v>465</v>
      </c>
      <c r="D128" t="s">
        <v>357</v>
      </c>
      <c r="E128" t="s">
        <v>357</v>
      </c>
      <c r="F128">
        <v>7309</v>
      </c>
      <c r="H128" t="s">
        <v>124</v>
      </c>
      <c r="I128" t="s">
        <v>53</v>
      </c>
      <c r="J128" t="s">
        <v>24</v>
      </c>
      <c r="K128" t="s">
        <v>122</v>
      </c>
      <c r="M128" t="s">
        <v>618</v>
      </c>
      <c r="O128" t="s">
        <v>622</v>
      </c>
      <c r="Q128" t="s">
        <v>815</v>
      </c>
      <c r="W128">
        <v>11582</v>
      </c>
    </row>
    <row r="129" spans="1:23" x14ac:dyDescent="0.25">
      <c r="A129" t="s">
        <v>466</v>
      </c>
      <c r="B129" t="s">
        <v>467</v>
      </c>
      <c r="C129" t="s">
        <v>468</v>
      </c>
      <c r="D129" t="s">
        <v>357</v>
      </c>
      <c r="E129" t="s">
        <v>357</v>
      </c>
      <c r="F129">
        <v>68877</v>
      </c>
      <c r="H129" t="s">
        <v>124</v>
      </c>
      <c r="I129" t="s">
        <v>53</v>
      </c>
      <c r="J129" t="s">
        <v>24</v>
      </c>
      <c r="K129" t="s">
        <v>122</v>
      </c>
      <c r="M129" t="s">
        <v>620</v>
      </c>
      <c r="O129" t="s">
        <v>623</v>
      </c>
      <c r="Q129" t="s">
        <v>841</v>
      </c>
      <c r="W129">
        <v>59103</v>
      </c>
    </row>
    <row r="130" spans="1:23" x14ac:dyDescent="0.25">
      <c r="A130" t="s">
        <v>355</v>
      </c>
      <c r="B130" t="s">
        <v>355</v>
      </c>
      <c r="C130" t="s">
        <v>356</v>
      </c>
      <c r="D130" t="s">
        <v>357</v>
      </c>
      <c r="E130" t="s">
        <v>357</v>
      </c>
      <c r="F130">
        <v>7647</v>
      </c>
      <c r="H130" t="s">
        <v>124</v>
      </c>
      <c r="I130" t="s">
        <v>53</v>
      </c>
      <c r="J130" t="s">
        <v>24</v>
      </c>
      <c r="K130" t="s">
        <v>122</v>
      </c>
      <c r="M130" t="s">
        <v>621</v>
      </c>
      <c r="O130" t="s">
        <v>624</v>
      </c>
      <c r="Q130" t="s">
        <v>844</v>
      </c>
      <c r="W130">
        <v>59102</v>
      </c>
    </row>
    <row r="131" spans="1:23" x14ac:dyDescent="0.25">
      <c r="A131" t="s">
        <v>491</v>
      </c>
      <c r="B131" t="s">
        <v>492</v>
      </c>
      <c r="C131" t="s">
        <v>493</v>
      </c>
      <c r="D131" t="s">
        <v>229</v>
      </c>
      <c r="E131" t="s">
        <v>494</v>
      </c>
      <c r="F131" t="s">
        <v>493</v>
      </c>
      <c r="H131" t="s">
        <v>124</v>
      </c>
      <c r="I131" t="s">
        <v>53</v>
      </c>
      <c r="J131" t="s">
        <v>24</v>
      </c>
      <c r="K131" t="s">
        <v>122</v>
      </c>
      <c r="M131" t="s">
        <v>623</v>
      </c>
      <c r="O131" t="s">
        <v>625</v>
      </c>
      <c r="Q131" t="s">
        <v>850</v>
      </c>
      <c r="W131" t="s">
        <v>850</v>
      </c>
    </row>
    <row r="132" spans="1:23" x14ac:dyDescent="0.25">
      <c r="A132" t="s">
        <v>469</v>
      </c>
      <c r="B132" t="s">
        <v>469</v>
      </c>
      <c r="C132" t="s">
        <v>469</v>
      </c>
      <c r="D132" t="s">
        <v>357</v>
      </c>
      <c r="E132" t="s">
        <v>357</v>
      </c>
      <c r="F132">
        <v>7394</v>
      </c>
      <c r="H132" t="s">
        <v>124</v>
      </c>
      <c r="I132" t="s">
        <v>53</v>
      </c>
      <c r="J132" t="s">
        <v>24</v>
      </c>
      <c r="K132" t="s">
        <v>122</v>
      </c>
      <c r="M132" t="s">
        <v>624</v>
      </c>
      <c r="O132" t="s">
        <v>626</v>
      </c>
      <c r="Q132" t="s">
        <v>859</v>
      </c>
      <c r="W132">
        <v>13889</v>
      </c>
    </row>
    <row r="133" spans="1:23" x14ac:dyDescent="0.25">
      <c r="A133" t="s">
        <v>473</v>
      </c>
      <c r="B133" t="s">
        <v>473</v>
      </c>
      <c r="C133" t="s">
        <v>473</v>
      </c>
      <c r="D133" t="s">
        <v>357</v>
      </c>
      <c r="E133" t="s">
        <v>357</v>
      </c>
      <c r="F133">
        <v>7088</v>
      </c>
      <c r="H133" t="s">
        <v>124</v>
      </c>
      <c r="I133" t="s">
        <v>53</v>
      </c>
      <c r="J133" t="s">
        <v>24</v>
      </c>
      <c r="K133" t="s">
        <v>122</v>
      </c>
      <c r="M133" t="s">
        <v>625</v>
      </c>
      <c r="O133" t="s">
        <v>628</v>
      </c>
      <c r="Q133" t="s">
        <v>861</v>
      </c>
      <c r="W133">
        <v>61825</v>
      </c>
    </row>
    <row r="134" spans="1:23" x14ac:dyDescent="0.25">
      <c r="A134" t="s">
        <v>478</v>
      </c>
      <c r="B134" t="s">
        <v>479</v>
      </c>
      <c r="C134" t="s">
        <v>480</v>
      </c>
      <c r="D134" t="s">
        <v>357</v>
      </c>
      <c r="E134" t="s">
        <v>357</v>
      </c>
      <c r="F134">
        <v>45245</v>
      </c>
      <c r="H134" t="s">
        <v>124</v>
      </c>
      <c r="I134" t="s">
        <v>53</v>
      </c>
      <c r="J134" t="s">
        <v>24</v>
      </c>
      <c r="K134" t="s">
        <v>122</v>
      </c>
      <c r="M134" t="s">
        <v>626</v>
      </c>
      <c r="O134" t="s">
        <v>630</v>
      </c>
      <c r="Q134" t="s">
        <v>864</v>
      </c>
      <c r="W134">
        <v>59101</v>
      </c>
    </row>
    <row r="135" spans="1:23" x14ac:dyDescent="0.25">
      <c r="A135" t="s">
        <v>481</v>
      </c>
      <c r="B135" t="s">
        <v>482</v>
      </c>
      <c r="C135" t="s">
        <v>483</v>
      </c>
      <c r="D135" t="s">
        <v>357</v>
      </c>
      <c r="E135" t="s">
        <v>357</v>
      </c>
      <c r="F135">
        <v>45244</v>
      </c>
      <c r="H135" t="s">
        <v>124</v>
      </c>
      <c r="I135" t="s">
        <v>53</v>
      </c>
      <c r="J135" t="s">
        <v>24</v>
      </c>
      <c r="K135" t="s">
        <v>122</v>
      </c>
      <c r="M135" t="s">
        <v>628</v>
      </c>
      <c r="O135" t="s">
        <v>631</v>
      </c>
      <c r="Q135" t="s">
        <v>918</v>
      </c>
      <c r="W135">
        <v>14548</v>
      </c>
    </row>
    <row r="136" spans="1:23" x14ac:dyDescent="0.25">
      <c r="A136" t="s">
        <v>534</v>
      </c>
      <c r="B136" t="s">
        <v>534</v>
      </c>
      <c r="C136" t="s">
        <v>534</v>
      </c>
      <c r="D136" t="s">
        <v>357</v>
      </c>
      <c r="E136" t="s">
        <v>357</v>
      </c>
      <c r="F136">
        <v>7163</v>
      </c>
      <c r="H136" t="s">
        <v>124</v>
      </c>
      <c r="I136" t="s">
        <v>53</v>
      </c>
      <c r="J136" t="s">
        <v>24</v>
      </c>
      <c r="K136" t="s">
        <v>122</v>
      </c>
      <c r="M136" t="s">
        <v>630</v>
      </c>
      <c r="O136" t="s">
        <v>633</v>
      </c>
      <c r="Q136" t="s">
        <v>685</v>
      </c>
      <c r="W136">
        <v>55097</v>
      </c>
    </row>
    <row r="137" spans="1:23" x14ac:dyDescent="0.25">
      <c r="A137" t="s">
        <v>535</v>
      </c>
      <c r="B137" t="s">
        <v>536</v>
      </c>
      <c r="C137" t="s">
        <v>537</v>
      </c>
      <c r="D137" t="s">
        <v>357</v>
      </c>
      <c r="E137" t="s">
        <v>357</v>
      </c>
      <c r="F137">
        <v>13354</v>
      </c>
      <c r="H137" t="s">
        <v>124</v>
      </c>
      <c r="I137" t="s">
        <v>53</v>
      </c>
      <c r="J137" t="s">
        <v>24</v>
      </c>
      <c r="K137" t="s">
        <v>122</v>
      </c>
      <c r="M137" t="s">
        <v>632</v>
      </c>
      <c r="O137" t="s">
        <v>635</v>
      </c>
      <c r="Q137" t="s">
        <v>928</v>
      </c>
      <c r="W137">
        <v>54640</v>
      </c>
    </row>
    <row r="138" spans="1:23" x14ac:dyDescent="0.25">
      <c r="A138" t="s">
        <v>118</v>
      </c>
      <c r="B138" t="s">
        <v>118</v>
      </c>
      <c r="C138" t="s">
        <v>118</v>
      </c>
      <c r="D138" t="s">
        <v>357</v>
      </c>
      <c r="E138" t="s">
        <v>357</v>
      </c>
      <c r="F138">
        <v>7131</v>
      </c>
      <c r="H138" t="s">
        <v>124</v>
      </c>
      <c r="I138" t="s">
        <v>53</v>
      </c>
      <c r="J138" t="s">
        <v>24</v>
      </c>
      <c r="K138" t="s">
        <v>122</v>
      </c>
      <c r="M138" t="s">
        <v>634</v>
      </c>
      <c r="O138" t="s">
        <v>246</v>
      </c>
      <c r="Q138" t="s">
        <v>931</v>
      </c>
      <c r="W138">
        <v>223846</v>
      </c>
    </row>
    <row r="139" spans="1:23" x14ac:dyDescent="0.25">
      <c r="A139" t="s">
        <v>344</v>
      </c>
      <c r="B139" t="s">
        <v>345</v>
      </c>
      <c r="C139" t="s">
        <v>226</v>
      </c>
      <c r="D139" t="s">
        <v>226</v>
      </c>
      <c r="E139" t="s">
        <v>346</v>
      </c>
      <c r="F139">
        <v>11296</v>
      </c>
      <c r="H139" t="s">
        <v>124</v>
      </c>
      <c r="I139" t="s">
        <v>53</v>
      </c>
      <c r="J139" t="s">
        <v>24</v>
      </c>
      <c r="K139" t="s">
        <v>122</v>
      </c>
      <c r="M139" t="s">
        <v>638</v>
      </c>
      <c r="O139" t="s">
        <v>638</v>
      </c>
      <c r="Q139" t="s">
        <v>934</v>
      </c>
      <c r="W139">
        <v>224001</v>
      </c>
    </row>
    <row r="140" spans="1:23" x14ac:dyDescent="0.25">
      <c r="A140" t="s">
        <v>367</v>
      </c>
      <c r="B140" t="s">
        <v>345</v>
      </c>
      <c r="C140" t="s">
        <v>226</v>
      </c>
      <c r="D140" t="s">
        <v>226</v>
      </c>
      <c r="E140" t="s">
        <v>346</v>
      </c>
      <c r="F140">
        <v>11296</v>
      </c>
      <c r="H140" t="s">
        <v>124</v>
      </c>
      <c r="I140" t="s">
        <v>53</v>
      </c>
      <c r="J140" t="s">
        <v>24</v>
      </c>
      <c r="K140" t="s">
        <v>122</v>
      </c>
      <c r="M140" t="s">
        <v>639</v>
      </c>
      <c r="O140" t="s">
        <v>639</v>
      </c>
      <c r="Q140" t="s">
        <v>937</v>
      </c>
      <c r="W140">
        <v>265660</v>
      </c>
    </row>
    <row r="141" spans="1:23" x14ac:dyDescent="0.25">
      <c r="A141" t="s">
        <v>368</v>
      </c>
      <c r="B141" t="s">
        <v>345</v>
      </c>
      <c r="C141" t="s">
        <v>226</v>
      </c>
      <c r="D141" t="s">
        <v>226</v>
      </c>
      <c r="E141" t="s">
        <v>346</v>
      </c>
      <c r="F141">
        <v>11296</v>
      </c>
      <c r="H141" t="s">
        <v>124</v>
      </c>
      <c r="I141" t="s">
        <v>53</v>
      </c>
      <c r="J141" t="s">
        <v>24</v>
      </c>
      <c r="K141" t="s">
        <v>122</v>
      </c>
      <c r="M141" t="s">
        <v>640</v>
      </c>
      <c r="O141" t="s">
        <v>641</v>
      </c>
      <c r="Q141" t="s">
        <v>940</v>
      </c>
      <c r="W141">
        <v>265658</v>
      </c>
    </row>
    <row r="142" spans="1:23" x14ac:dyDescent="0.25">
      <c r="A142" t="s">
        <v>331</v>
      </c>
      <c r="B142" t="s">
        <v>331</v>
      </c>
      <c r="C142" t="s">
        <v>331</v>
      </c>
      <c r="D142" t="s">
        <v>54</v>
      </c>
      <c r="E142" t="s">
        <v>332</v>
      </c>
      <c r="F142" t="s">
        <v>332</v>
      </c>
      <c r="H142" t="s">
        <v>121</v>
      </c>
      <c r="I142" t="s">
        <v>53</v>
      </c>
      <c r="J142" t="s">
        <v>24</v>
      </c>
      <c r="K142" t="s">
        <v>119</v>
      </c>
      <c r="M142" t="s">
        <v>642</v>
      </c>
      <c r="O142" t="s">
        <v>642</v>
      </c>
      <c r="Q142" t="s">
        <v>943</v>
      </c>
      <c r="W142">
        <v>241953</v>
      </c>
    </row>
    <row r="143" spans="1:23" x14ac:dyDescent="0.25">
      <c r="A143" t="s">
        <v>333</v>
      </c>
      <c r="B143" t="s">
        <v>334</v>
      </c>
      <c r="C143" t="s">
        <v>335</v>
      </c>
      <c r="D143" t="s">
        <v>54</v>
      </c>
      <c r="E143" t="s">
        <v>252</v>
      </c>
      <c r="F143" t="s">
        <v>335</v>
      </c>
      <c r="H143" t="s">
        <v>121</v>
      </c>
      <c r="I143" t="s">
        <v>53</v>
      </c>
      <c r="J143" t="s">
        <v>24</v>
      </c>
      <c r="K143" t="s">
        <v>119</v>
      </c>
      <c r="M143" t="s">
        <v>643</v>
      </c>
      <c r="O143" t="s">
        <v>644</v>
      </c>
      <c r="Q143" t="s">
        <v>946</v>
      </c>
      <c r="W143">
        <v>241951</v>
      </c>
    </row>
    <row r="144" spans="1:23" x14ac:dyDescent="0.25">
      <c r="A144" t="s">
        <v>495</v>
      </c>
      <c r="B144" t="s">
        <v>496</v>
      </c>
      <c r="C144" t="s">
        <v>497</v>
      </c>
      <c r="D144" t="s">
        <v>248</v>
      </c>
      <c r="E144" t="s">
        <v>248</v>
      </c>
      <c r="F144" t="s">
        <v>498</v>
      </c>
      <c r="H144" t="s">
        <v>121</v>
      </c>
      <c r="I144" t="s">
        <v>53</v>
      </c>
      <c r="J144" t="s">
        <v>24</v>
      </c>
      <c r="K144" t="s">
        <v>119</v>
      </c>
      <c r="M144" t="s">
        <v>645</v>
      </c>
      <c r="O144" t="s">
        <v>646</v>
      </c>
      <c r="Q144" t="s">
        <v>949</v>
      </c>
      <c r="W144">
        <v>241959</v>
      </c>
    </row>
    <row r="145" spans="1:23" x14ac:dyDescent="0.25">
      <c r="A145" t="s">
        <v>499</v>
      </c>
      <c r="B145" t="s">
        <v>500</v>
      </c>
      <c r="C145" t="s">
        <v>497</v>
      </c>
      <c r="D145" t="s">
        <v>248</v>
      </c>
      <c r="E145" t="s">
        <v>248</v>
      </c>
      <c r="F145" t="s">
        <v>498</v>
      </c>
      <c r="H145" t="s">
        <v>121</v>
      </c>
      <c r="I145" t="s">
        <v>53</v>
      </c>
      <c r="J145" t="s">
        <v>24</v>
      </c>
      <c r="K145" t="s">
        <v>119</v>
      </c>
      <c r="M145" t="s">
        <v>647</v>
      </c>
      <c r="O145" t="s">
        <v>647</v>
      </c>
      <c r="Q145" t="s">
        <v>952</v>
      </c>
      <c r="W145">
        <v>241957</v>
      </c>
    </row>
    <row r="146" spans="1:23" x14ac:dyDescent="0.25">
      <c r="A146" t="s">
        <v>501</v>
      </c>
      <c r="B146" t="s">
        <v>502</v>
      </c>
      <c r="C146" t="s">
        <v>497</v>
      </c>
      <c r="D146" t="s">
        <v>248</v>
      </c>
      <c r="E146" t="s">
        <v>248</v>
      </c>
      <c r="F146" t="s">
        <v>498</v>
      </c>
      <c r="H146" t="s">
        <v>121</v>
      </c>
      <c r="I146" t="s">
        <v>53</v>
      </c>
      <c r="J146" t="s">
        <v>24</v>
      </c>
      <c r="K146" t="s">
        <v>119</v>
      </c>
      <c r="M146" t="s">
        <v>648</v>
      </c>
      <c r="O146" t="s">
        <v>650</v>
      </c>
      <c r="Q146" t="s">
        <v>955</v>
      </c>
      <c r="W146">
        <v>241965</v>
      </c>
    </row>
    <row r="147" spans="1:23" x14ac:dyDescent="0.25">
      <c r="A147" t="s">
        <v>503</v>
      </c>
      <c r="B147" t="s">
        <v>504</v>
      </c>
      <c r="C147" t="s">
        <v>497</v>
      </c>
      <c r="D147" t="s">
        <v>248</v>
      </c>
      <c r="E147" t="s">
        <v>248</v>
      </c>
      <c r="F147" t="s">
        <v>498</v>
      </c>
      <c r="H147" t="s">
        <v>121</v>
      </c>
      <c r="I147" t="s">
        <v>53</v>
      </c>
      <c r="J147" t="s">
        <v>24</v>
      </c>
      <c r="K147" t="s">
        <v>119</v>
      </c>
      <c r="M147" t="s">
        <v>649</v>
      </c>
      <c r="O147" t="s">
        <v>652</v>
      </c>
      <c r="Q147" t="s">
        <v>958</v>
      </c>
      <c r="W147">
        <v>241963</v>
      </c>
    </row>
    <row r="148" spans="1:23" x14ac:dyDescent="0.25">
      <c r="A148" t="s">
        <v>505</v>
      </c>
      <c r="B148" t="s">
        <v>506</v>
      </c>
      <c r="C148" t="s">
        <v>497</v>
      </c>
      <c r="D148" t="s">
        <v>248</v>
      </c>
      <c r="E148" t="s">
        <v>248</v>
      </c>
      <c r="F148" t="s">
        <v>498</v>
      </c>
      <c r="H148" t="s">
        <v>121</v>
      </c>
      <c r="I148" t="s">
        <v>53</v>
      </c>
      <c r="J148" t="s">
        <v>24</v>
      </c>
      <c r="K148" t="s">
        <v>119</v>
      </c>
      <c r="M148" t="s">
        <v>650</v>
      </c>
      <c r="O148" t="s">
        <v>653</v>
      </c>
      <c r="Q148" t="s">
        <v>961</v>
      </c>
      <c r="W148">
        <v>241971</v>
      </c>
    </row>
    <row r="149" spans="1:23" x14ac:dyDescent="0.25">
      <c r="A149" t="s">
        <v>507</v>
      </c>
      <c r="B149" t="s">
        <v>508</v>
      </c>
      <c r="C149" t="s">
        <v>497</v>
      </c>
      <c r="D149" t="s">
        <v>248</v>
      </c>
      <c r="E149" t="s">
        <v>248</v>
      </c>
      <c r="F149" t="s">
        <v>498</v>
      </c>
      <c r="H149" t="s">
        <v>121</v>
      </c>
      <c r="I149" t="s">
        <v>53</v>
      </c>
      <c r="J149" t="s">
        <v>24</v>
      </c>
      <c r="K149" t="s">
        <v>119</v>
      </c>
      <c r="M149" t="s">
        <v>651</v>
      </c>
      <c r="O149" t="s">
        <v>654</v>
      </c>
      <c r="Q149" t="s">
        <v>964</v>
      </c>
      <c r="W149">
        <v>241969</v>
      </c>
    </row>
    <row r="150" spans="1:23" x14ac:dyDescent="0.25">
      <c r="A150" t="s">
        <v>509</v>
      </c>
      <c r="B150" t="s">
        <v>510</v>
      </c>
      <c r="C150" t="s">
        <v>497</v>
      </c>
      <c r="D150" t="s">
        <v>248</v>
      </c>
      <c r="E150" t="s">
        <v>248</v>
      </c>
      <c r="F150" t="s">
        <v>498</v>
      </c>
      <c r="H150" t="s">
        <v>121</v>
      </c>
      <c r="I150" t="s">
        <v>53</v>
      </c>
      <c r="J150" t="s">
        <v>24</v>
      </c>
      <c r="K150" t="s">
        <v>119</v>
      </c>
      <c r="M150" t="s">
        <v>653</v>
      </c>
      <c r="O150" t="s">
        <v>657</v>
      </c>
      <c r="Q150" t="s">
        <v>993</v>
      </c>
      <c r="W150" t="s">
        <v>994</v>
      </c>
    </row>
    <row r="151" spans="1:23" x14ac:dyDescent="0.25">
      <c r="A151" t="s">
        <v>511</v>
      </c>
      <c r="B151" t="s">
        <v>512</v>
      </c>
      <c r="C151" t="s">
        <v>497</v>
      </c>
      <c r="D151" t="s">
        <v>248</v>
      </c>
      <c r="E151" t="s">
        <v>248</v>
      </c>
      <c r="F151" t="s">
        <v>498</v>
      </c>
      <c r="H151" t="s">
        <v>121</v>
      </c>
      <c r="I151" t="s">
        <v>53</v>
      </c>
      <c r="J151" t="s">
        <v>24</v>
      </c>
      <c r="K151" t="s">
        <v>119</v>
      </c>
      <c r="M151" t="s">
        <v>654</v>
      </c>
      <c r="O151" t="s">
        <v>660</v>
      </c>
      <c r="Q151" t="s">
        <v>1035</v>
      </c>
      <c r="W151" t="s">
        <v>1036</v>
      </c>
    </row>
    <row r="152" spans="1:23" x14ac:dyDescent="0.25">
      <c r="A152" t="s">
        <v>513</v>
      </c>
      <c r="B152" t="s">
        <v>514</v>
      </c>
      <c r="C152" t="s">
        <v>497</v>
      </c>
      <c r="D152" t="s">
        <v>248</v>
      </c>
      <c r="E152" t="s">
        <v>248</v>
      </c>
      <c r="F152" t="s">
        <v>498</v>
      </c>
      <c r="H152" t="s">
        <v>121</v>
      </c>
      <c r="I152" t="s">
        <v>53</v>
      </c>
      <c r="J152" t="s">
        <v>24</v>
      </c>
      <c r="K152" t="s">
        <v>119</v>
      </c>
      <c r="M152" t="s">
        <v>655</v>
      </c>
      <c r="O152" t="s">
        <v>661</v>
      </c>
      <c r="Q152" t="s">
        <v>1091</v>
      </c>
      <c r="W152">
        <v>16950</v>
      </c>
    </row>
    <row r="153" spans="1:23" x14ac:dyDescent="0.25">
      <c r="A153" t="s">
        <v>515</v>
      </c>
      <c r="B153" t="s">
        <v>516</v>
      </c>
      <c r="C153" t="s">
        <v>497</v>
      </c>
      <c r="D153" t="s">
        <v>248</v>
      </c>
      <c r="E153" t="s">
        <v>248</v>
      </c>
      <c r="F153" t="s">
        <v>498</v>
      </c>
      <c r="H153" t="s">
        <v>121</v>
      </c>
      <c r="I153" t="s">
        <v>53</v>
      </c>
      <c r="J153" t="s">
        <v>24</v>
      </c>
      <c r="K153" t="s">
        <v>119</v>
      </c>
      <c r="M153" t="s">
        <v>656</v>
      </c>
      <c r="O153" t="s">
        <v>663</v>
      </c>
      <c r="Q153" t="s">
        <v>1092</v>
      </c>
      <c r="W153">
        <v>16590</v>
      </c>
    </row>
    <row r="154" spans="1:23" x14ac:dyDescent="0.25">
      <c r="A154" t="s">
        <v>517</v>
      </c>
      <c r="B154" t="s">
        <v>518</v>
      </c>
      <c r="C154" t="s">
        <v>497</v>
      </c>
      <c r="D154" t="s">
        <v>248</v>
      </c>
      <c r="E154" t="s">
        <v>248</v>
      </c>
      <c r="F154" t="s">
        <v>498</v>
      </c>
      <c r="H154" t="s">
        <v>121</v>
      </c>
      <c r="I154" t="s">
        <v>53</v>
      </c>
      <c r="J154" t="s">
        <v>24</v>
      </c>
      <c r="K154" t="s">
        <v>119</v>
      </c>
      <c r="M154" t="s">
        <v>659</v>
      </c>
      <c r="O154" t="s">
        <v>665</v>
      </c>
      <c r="Q154" t="s">
        <v>1093</v>
      </c>
      <c r="W154">
        <v>16591</v>
      </c>
    </row>
    <row r="155" spans="1:23" x14ac:dyDescent="0.25">
      <c r="A155" t="s">
        <v>519</v>
      </c>
      <c r="B155" t="s">
        <v>520</v>
      </c>
      <c r="C155" t="s">
        <v>497</v>
      </c>
      <c r="D155" t="s">
        <v>248</v>
      </c>
      <c r="E155" t="s">
        <v>248</v>
      </c>
      <c r="F155" t="s">
        <v>498</v>
      </c>
      <c r="H155" t="s">
        <v>121</v>
      </c>
      <c r="I155" t="s">
        <v>53</v>
      </c>
      <c r="J155" t="s">
        <v>24</v>
      </c>
      <c r="K155" t="s">
        <v>119</v>
      </c>
      <c r="M155" t="s">
        <v>661</v>
      </c>
      <c r="O155" t="s">
        <v>672</v>
      </c>
      <c r="Q155" t="s">
        <v>1098</v>
      </c>
      <c r="W155">
        <v>45643</v>
      </c>
    </row>
    <row r="156" spans="1:23" x14ac:dyDescent="0.25">
      <c r="A156" t="s">
        <v>521</v>
      </c>
      <c r="B156" t="s">
        <v>522</v>
      </c>
      <c r="C156" t="s">
        <v>523</v>
      </c>
      <c r="D156" t="s">
        <v>248</v>
      </c>
      <c r="E156" t="s">
        <v>248</v>
      </c>
      <c r="F156" t="s">
        <v>524</v>
      </c>
      <c r="H156" t="s">
        <v>121</v>
      </c>
      <c r="I156" t="s">
        <v>53</v>
      </c>
      <c r="J156" t="s">
        <v>24</v>
      </c>
      <c r="K156" t="s">
        <v>119</v>
      </c>
      <c r="M156" t="s">
        <v>663</v>
      </c>
      <c r="O156" t="s">
        <v>673</v>
      </c>
      <c r="Q156" t="s">
        <v>1101</v>
      </c>
      <c r="W156">
        <v>15902</v>
      </c>
    </row>
    <row r="157" spans="1:23" x14ac:dyDescent="0.25">
      <c r="A157" t="s">
        <v>525</v>
      </c>
      <c r="B157" t="s">
        <v>526</v>
      </c>
      <c r="C157" t="s">
        <v>336</v>
      </c>
      <c r="D157" t="s">
        <v>248</v>
      </c>
      <c r="E157" t="s">
        <v>248</v>
      </c>
      <c r="F157" t="s">
        <v>337</v>
      </c>
      <c r="H157" t="s">
        <v>121</v>
      </c>
      <c r="I157" t="s">
        <v>53</v>
      </c>
      <c r="J157" t="s">
        <v>24</v>
      </c>
      <c r="K157" t="s">
        <v>119</v>
      </c>
      <c r="M157" t="s">
        <v>664</v>
      </c>
      <c r="O157" t="s">
        <v>675</v>
      </c>
      <c r="Q157" t="s">
        <v>1104</v>
      </c>
      <c r="W157">
        <v>259286</v>
      </c>
    </row>
    <row r="158" spans="1:23" x14ac:dyDescent="0.25">
      <c r="A158" t="s">
        <v>527</v>
      </c>
      <c r="B158" t="s">
        <v>528</v>
      </c>
      <c r="C158" t="s">
        <v>527</v>
      </c>
      <c r="D158" t="s">
        <v>246</v>
      </c>
      <c r="E158" t="s">
        <v>246</v>
      </c>
      <c r="F158" t="s">
        <v>527</v>
      </c>
      <c r="H158" t="s">
        <v>121</v>
      </c>
      <c r="I158" t="s">
        <v>53</v>
      </c>
      <c r="J158" t="s">
        <v>24</v>
      </c>
      <c r="K158" t="s">
        <v>119</v>
      </c>
      <c r="M158" t="s">
        <v>666</v>
      </c>
      <c r="O158" t="s">
        <v>678</v>
      </c>
      <c r="Q158" t="s">
        <v>1105</v>
      </c>
      <c r="W158">
        <v>5909</v>
      </c>
    </row>
    <row r="159" spans="1:23" x14ac:dyDescent="0.25">
      <c r="A159" t="s">
        <v>252</v>
      </c>
      <c r="B159" t="s">
        <v>529</v>
      </c>
      <c r="C159" t="s">
        <v>342</v>
      </c>
      <c r="D159" t="s">
        <v>252</v>
      </c>
      <c r="E159" t="s">
        <v>252</v>
      </c>
      <c r="F159" t="s">
        <v>343</v>
      </c>
      <c r="H159" t="s">
        <v>121</v>
      </c>
      <c r="I159" t="s">
        <v>53</v>
      </c>
      <c r="J159" t="s">
        <v>24</v>
      </c>
      <c r="K159" t="s">
        <v>119</v>
      </c>
      <c r="M159" t="s">
        <v>667</v>
      </c>
      <c r="O159" t="s">
        <v>679</v>
      </c>
      <c r="Q159" t="s">
        <v>1107</v>
      </c>
      <c r="W159">
        <v>19388</v>
      </c>
    </row>
    <row r="160" spans="1:23" x14ac:dyDescent="0.25">
      <c r="A160" t="s">
        <v>530</v>
      </c>
      <c r="B160" t="s">
        <v>531</v>
      </c>
      <c r="C160" t="s">
        <v>342</v>
      </c>
      <c r="D160" t="s">
        <v>252</v>
      </c>
      <c r="E160" t="s">
        <v>252</v>
      </c>
      <c r="F160" t="s">
        <v>343</v>
      </c>
      <c r="H160" t="s">
        <v>121</v>
      </c>
      <c r="I160" t="s">
        <v>53</v>
      </c>
      <c r="J160" t="s">
        <v>24</v>
      </c>
      <c r="K160" t="s">
        <v>119</v>
      </c>
      <c r="M160" t="s">
        <v>668</v>
      </c>
      <c r="O160" t="s">
        <v>680</v>
      </c>
      <c r="Q160" t="s">
        <v>1109</v>
      </c>
      <c r="W160">
        <v>19387</v>
      </c>
    </row>
    <row r="161" spans="1:23" x14ac:dyDescent="0.25">
      <c r="A161" t="s">
        <v>460</v>
      </c>
      <c r="B161" t="s">
        <v>461</v>
      </c>
      <c r="C161" t="s">
        <v>462</v>
      </c>
      <c r="D161" t="s">
        <v>357</v>
      </c>
      <c r="E161" t="s">
        <v>357</v>
      </c>
      <c r="F161">
        <v>7310</v>
      </c>
      <c r="H161" t="s">
        <v>121</v>
      </c>
      <c r="I161" t="s">
        <v>53</v>
      </c>
      <c r="J161" t="s">
        <v>24</v>
      </c>
      <c r="K161" t="s">
        <v>119</v>
      </c>
      <c r="M161" t="s">
        <v>670</v>
      </c>
      <c r="O161" t="s">
        <v>681</v>
      </c>
      <c r="Q161" t="s">
        <v>214</v>
      </c>
      <c r="W161">
        <v>9600</v>
      </c>
    </row>
    <row r="162" spans="1:23" x14ac:dyDescent="0.25">
      <c r="A162" t="s">
        <v>463</v>
      </c>
      <c r="B162" t="s">
        <v>464</v>
      </c>
      <c r="C162" t="s">
        <v>465</v>
      </c>
      <c r="D162" t="s">
        <v>357</v>
      </c>
      <c r="E162" t="s">
        <v>357</v>
      </c>
      <c r="F162">
        <v>7309</v>
      </c>
      <c r="H162" t="s">
        <v>121</v>
      </c>
      <c r="I162" t="s">
        <v>53</v>
      </c>
      <c r="J162" t="s">
        <v>24</v>
      </c>
      <c r="K162" t="s">
        <v>119</v>
      </c>
      <c r="M162" t="s">
        <v>672</v>
      </c>
      <c r="O162" t="s">
        <v>484</v>
      </c>
      <c r="Q162" t="s">
        <v>1111</v>
      </c>
      <c r="W162">
        <v>19614</v>
      </c>
    </row>
    <row r="163" spans="1:23" x14ac:dyDescent="0.25">
      <c r="A163" t="s">
        <v>466</v>
      </c>
      <c r="B163" t="s">
        <v>467</v>
      </c>
      <c r="C163" t="s">
        <v>468</v>
      </c>
      <c r="D163" t="s">
        <v>357</v>
      </c>
      <c r="E163" t="s">
        <v>357</v>
      </c>
      <c r="F163">
        <v>68877</v>
      </c>
      <c r="H163" t="s">
        <v>121</v>
      </c>
      <c r="I163" t="s">
        <v>53</v>
      </c>
      <c r="J163" t="s">
        <v>24</v>
      </c>
      <c r="K163" t="s">
        <v>119</v>
      </c>
      <c r="M163" t="s">
        <v>673</v>
      </c>
      <c r="O163" t="s">
        <v>344</v>
      </c>
      <c r="Q163" t="s">
        <v>1112</v>
      </c>
      <c r="W163">
        <v>19667</v>
      </c>
    </row>
    <row r="164" spans="1:23" x14ac:dyDescent="0.25">
      <c r="A164" t="s">
        <v>355</v>
      </c>
      <c r="B164" t="s">
        <v>355</v>
      </c>
      <c r="C164" t="s">
        <v>356</v>
      </c>
      <c r="D164" t="s">
        <v>357</v>
      </c>
      <c r="E164" t="s">
        <v>357</v>
      </c>
      <c r="F164">
        <v>7647</v>
      </c>
      <c r="H164" t="s">
        <v>121</v>
      </c>
      <c r="I164" t="s">
        <v>53</v>
      </c>
      <c r="J164" t="s">
        <v>24</v>
      </c>
      <c r="K164" t="s">
        <v>119</v>
      </c>
      <c r="M164" t="s">
        <v>675</v>
      </c>
      <c r="O164" t="s">
        <v>367</v>
      </c>
      <c r="Q164" t="s">
        <v>917</v>
      </c>
      <c r="W164">
        <v>19949</v>
      </c>
    </row>
    <row r="165" spans="1:23" x14ac:dyDescent="0.25">
      <c r="A165" t="s">
        <v>491</v>
      </c>
      <c r="B165" t="s">
        <v>492</v>
      </c>
      <c r="C165" t="s">
        <v>493</v>
      </c>
      <c r="D165" t="s">
        <v>229</v>
      </c>
      <c r="E165" t="s">
        <v>494</v>
      </c>
      <c r="F165" t="s">
        <v>493</v>
      </c>
      <c r="H165" t="s">
        <v>121</v>
      </c>
      <c r="I165" t="s">
        <v>53</v>
      </c>
      <c r="J165" t="s">
        <v>24</v>
      </c>
      <c r="K165" t="s">
        <v>119</v>
      </c>
      <c r="M165" t="s">
        <v>678</v>
      </c>
      <c r="O165" t="s">
        <v>368</v>
      </c>
      <c r="Q165" t="s">
        <v>1114</v>
      </c>
      <c r="W165">
        <v>17740</v>
      </c>
    </row>
    <row r="166" spans="1:23" x14ac:dyDescent="0.25">
      <c r="A166" t="s">
        <v>469</v>
      </c>
      <c r="B166" t="s">
        <v>469</v>
      </c>
      <c r="C166" t="s">
        <v>469</v>
      </c>
      <c r="D166" t="s">
        <v>357</v>
      </c>
      <c r="E166" t="s">
        <v>357</v>
      </c>
      <c r="F166">
        <v>7394</v>
      </c>
      <c r="H166" t="s">
        <v>121</v>
      </c>
      <c r="I166" t="s">
        <v>53</v>
      </c>
      <c r="J166" t="s">
        <v>24</v>
      </c>
      <c r="K166" t="s">
        <v>119</v>
      </c>
      <c r="M166" t="s">
        <v>679</v>
      </c>
      <c r="O166" t="s">
        <v>553</v>
      </c>
      <c r="Q166" t="s">
        <v>1115</v>
      </c>
      <c r="W166">
        <v>17558</v>
      </c>
    </row>
    <row r="167" spans="1:23" x14ac:dyDescent="0.25">
      <c r="A167" t="s">
        <v>470</v>
      </c>
      <c r="B167" t="s">
        <v>471</v>
      </c>
      <c r="C167" t="s">
        <v>472</v>
      </c>
      <c r="D167" t="s">
        <v>357</v>
      </c>
      <c r="E167" t="s">
        <v>357</v>
      </c>
      <c r="F167">
        <v>26660</v>
      </c>
      <c r="H167" t="s">
        <v>121</v>
      </c>
      <c r="I167" t="s">
        <v>53</v>
      </c>
      <c r="J167" t="s">
        <v>24</v>
      </c>
      <c r="K167" t="s">
        <v>119</v>
      </c>
      <c r="M167" t="s">
        <v>680</v>
      </c>
      <c r="O167" t="s">
        <v>554</v>
      </c>
      <c r="Q167" t="s">
        <v>1117</v>
      </c>
      <c r="W167">
        <v>7214</v>
      </c>
    </row>
    <row r="168" spans="1:23" x14ac:dyDescent="0.25">
      <c r="A168" t="s">
        <v>473</v>
      </c>
      <c r="B168" t="s">
        <v>473</v>
      </c>
      <c r="C168" t="s">
        <v>473</v>
      </c>
      <c r="D168" t="s">
        <v>357</v>
      </c>
      <c r="E168" t="s">
        <v>357</v>
      </c>
      <c r="F168">
        <v>7088</v>
      </c>
      <c r="H168" t="s">
        <v>121</v>
      </c>
      <c r="I168" t="s">
        <v>53</v>
      </c>
      <c r="J168" t="s">
        <v>24</v>
      </c>
      <c r="K168" t="s">
        <v>119</v>
      </c>
      <c r="M168" t="s">
        <v>681</v>
      </c>
      <c r="O168" t="s">
        <v>690</v>
      </c>
      <c r="Q168" t="s">
        <v>1119</v>
      </c>
      <c r="W168">
        <v>7213</v>
      </c>
    </row>
    <row r="169" spans="1:23" x14ac:dyDescent="0.25">
      <c r="A169" t="s">
        <v>474</v>
      </c>
      <c r="B169" t="s">
        <v>475</v>
      </c>
      <c r="C169" t="s">
        <v>474</v>
      </c>
      <c r="D169" t="s">
        <v>357</v>
      </c>
      <c r="E169" t="s">
        <v>357</v>
      </c>
      <c r="F169">
        <v>3734</v>
      </c>
      <c r="H169" t="s">
        <v>121</v>
      </c>
      <c r="I169" t="s">
        <v>53</v>
      </c>
      <c r="J169" t="s">
        <v>24</v>
      </c>
      <c r="K169" t="s">
        <v>119</v>
      </c>
      <c r="M169" t="s">
        <v>682</v>
      </c>
      <c r="O169" t="s">
        <v>692</v>
      </c>
      <c r="Q169" t="s">
        <v>1122</v>
      </c>
      <c r="W169">
        <v>224279</v>
      </c>
    </row>
    <row r="170" spans="1:23" x14ac:dyDescent="0.25">
      <c r="A170" t="s">
        <v>538</v>
      </c>
      <c r="B170" t="s">
        <v>476</v>
      </c>
      <c r="C170" t="s">
        <v>477</v>
      </c>
      <c r="D170" t="s">
        <v>357</v>
      </c>
      <c r="E170" t="s">
        <v>357</v>
      </c>
      <c r="F170">
        <v>66326</v>
      </c>
      <c r="H170" t="s">
        <v>121</v>
      </c>
      <c r="I170" t="s">
        <v>53</v>
      </c>
      <c r="J170" t="s">
        <v>24</v>
      </c>
      <c r="K170" t="s">
        <v>119</v>
      </c>
      <c r="M170" t="s">
        <v>683</v>
      </c>
      <c r="O170" t="s">
        <v>611</v>
      </c>
      <c r="Q170" t="s">
        <v>1124</v>
      </c>
      <c r="W170">
        <v>224277</v>
      </c>
    </row>
    <row r="171" spans="1:23" x14ac:dyDescent="0.25">
      <c r="A171" t="s">
        <v>478</v>
      </c>
      <c r="B171" t="s">
        <v>479</v>
      </c>
      <c r="C171" t="s">
        <v>480</v>
      </c>
      <c r="D171" t="s">
        <v>357</v>
      </c>
      <c r="E171" t="s">
        <v>357</v>
      </c>
      <c r="F171">
        <v>45245</v>
      </c>
      <c r="H171" t="s">
        <v>121</v>
      </c>
      <c r="I171" t="s">
        <v>53</v>
      </c>
      <c r="J171" t="s">
        <v>24</v>
      </c>
      <c r="K171" t="s">
        <v>119</v>
      </c>
      <c r="M171" t="s">
        <v>685</v>
      </c>
      <c r="O171" t="s">
        <v>613</v>
      </c>
      <c r="Q171" t="s">
        <v>1127</v>
      </c>
      <c r="W171">
        <v>234280</v>
      </c>
    </row>
    <row r="172" spans="1:23" x14ac:dyDescent="0.25">
      <c r="A172" t="s">
        <v>481</v>
      </c>
      <c r="B172" t="s">
        <v>482</v>
      </c>
      <c r="C172" t="s">
        <v>483</v>
      </c>
      <c r="D172" t="s">
        <v>357</v>
      </c>
      <c r="E172" t="s">
        <v>357</v>
      </c>
      <c r="F172">
        <v>45244</v>
      </c>
      <c r="H172" t="s">
        <v>121</v>
      </c>
      <c r="I172" t="s">
        <v>53</v>
      </c>
      <c r="J172" t="s">
        <v>24</v>
      </c>
      <c r="K172" t="s">
        <v>119</v>
      </c>
      <c r="M172" t="s">
        <v>686</v>
      </c>
      <c r="O172" t="s">
        <v>705</v>
      </c>
      <c r="Q172" t="s">
        <v>1133</v>
      </c>
      <c r="W172">
        <v>224269</v>
      </c>
    </row>
    <row r="173" spans="1:23" x14ac:dyDescent="0.25">
      <c r="A173" t="s">
        <v>535</v>
      </c>
      <c r="B173" t="s">
        <v>536</v>
      </c>
      <c r="C173" t="s">
        <v>537</v>
      </c>
      <c r="D173" t="s">
        <v>357</v>
      </c>
      <c r="E173" t="s">
        <v>357</v>
      </c>
      <c r="F173">
        <v>13354</v>
      </c>
      <c r="H173" t="s">
        <v>121</v>
      </c>
      <c r="I173" t="s">
        <v>53</v>
      </c>
      <c r="J173" t="s">
        <v>24</v>
      </c>
      <c r="K173" t="s">
        <v>119</v>
      </c>
      <c r="M173" t="s">
        <v>689</v>
      </c>
      <c r="O173" t="s">
        <v>716</v>
      </c>
      <c r="Q173" t="s">
        <v>1135</v>
      </c>
      <c r="W173">
        <v>224271</v>
      </c>
    </row>
    <row r="174" spans="1:23" x14ac:dyDescent="0.25">
      <c r="A174" t="s">
        <v>534</v>
      </c>
      <c r="B174" t="s">
        <v>534</v>
      </c>
      <c r="C174" t="s">
        <v>534</v>
      </c>
      <c r="D174" t="s">
        <v>357</v>
      </c>
      <c r="E174" t="s">
        <v>357</v>
      </c>
      <c r="F174">
        <v>7163</v>
      </c>
      <c r="H174" t="s">
        <v>121</v>
      </c>
      <c r="I174" t="s">
        <v>53</v>
      </c>
      <c r="J174" t="s">
        <v>24</v>
      </c>
      <c r="K174" t="s">
        <v>119</v>
      </c>
      <c r="M174" t="s">
        <v>691</v>
      </c>
      <c r="O174" t="s">
        <v>723</v>
      </c>
      <c r="Q174" t="s">
        <v>1137</v>
      </c>
      <c r="W174">
        <v>224273</v>
      </c>
    </row>
    <row r="175" spans="1:23" x14ac:dyDescent="0.25">
      <c r="A175" t="s">
        <v>118</v>
      </c>
      <c r="B175" t="s">
        <v>118</v>
      </c>
      <c r="C175" t="s">
        <v>118</v>
      </c>
      <c r="D175" t="s">
        <v>357</v>
      </c>
      <c r="E175" t="s">
        <v>357</v>
      </c>
      <c r="F175">
        <v>7131</v>
      </c>
      <c r="H175" t="s">
        <v>121</v>
      </c>
      <c r="I175" t="s">
        <v>53</v>
      </c>
      <c r="J175" t="s">
        <v>24</v>
      </c>
      <c r="K175" t="s">
        <v>119</v>
      </c>
      <c r="M175" t="s">
        <v>693</v>
      </c>
      <c r="O175" t="s">
        <v>725</v>
      </c>
      <c r="Q175" t="s">
        <v>1139</v>
      </c>
      <c r="W175">
        <v>229177</v>
      </c>
    </row>
    <row r="176" spans="1:23" x14ac:dyDescent="0.25">
      <c r="A176" t="s">
        <v>405</v>
      </c>
      <c r="B176" t="s">
        <v>405</v>
      </c>
      <c r="C176" t="s">
        <v>405</v>
      </c>
      <c r="D176" t="s">
        <v>357</v>
      </c>
      <c r="E176" t="s">
        <v>357</v>
      </c>
      <c r="F176">
        <v>7148</v>
      </c>
      <c r="H176" t="s">
        <v>121</v>
      </c>
      <c r="I176" t="s">
        <v>53</v>
      </c>
      <c r="J176" t="s">
        <v>24</v>
      </c>
      <c r="K176" t="s">
        <v>119</v>
      </c>
      <c r="M176" t="s">
        <v>695</v>
      </c>
      <c r="O176" t="s">
        <v>726</v>
      </c>
      <c r="Q176" t="s">
        <v>1141</v>
      </c>
      <c r="W176">
        <v>229179</v>
      </c>
    </row>
    <row r="177" spans="1:23" x14ac:dyDescent="0.25">
      <c r="A177" t="s">
        <v>404</v>
      </c>
      <c r="B177" t="s">
        <v>404</v>
      </c>
      <c r="C177" t="s">
        <v>404</v>
      </c>
      <c r="D177" t="s">
        <v>357</v>
      </c>
      <c r="E177" t="s">
        <v>357</v>
      </c>
      <c r="F177">
        <v>7197</v>
      </c>
      <c r="H177" t="s">
        <v>121</v>
      </c>
      <c r="I177" t="s">
        <v>53</v>
      </c>
      <c r="J177" t="s">
        <v>24</v>
      </c>
      <c r="K177" t="s">
        <v>119</v>
      </c>
      <c r="M177" t="s">
        <v>697</v>
      </c>
      <c r="O177" t="s">
        <v>727</v>
      </c>
      <c r="Q177" t="s">
        <v>1143</v>
      </c>
      <c r="W177">
        <v>229181</v>
      </c>
    </row>
    <row r="178" spans="1:23" x14ac:dyDescent="0.25">
      <c r="A178" t="s">
        <v>539</v>
      </c>
      <c r="B178" t="s">
        <v>540</v>
      </c>
      <c r="C178" t="s">
        <v>541</v>
      </c>
      <c r="D178" t="s">
        <v>229</v>
      </c>
      <c r="E178" t="s">
        <v>494</v>
      </c>
      <c r="F178" t="s">
        <v>229</v>
      </c>
      <c r="H178" t="s">
        <v>121</v>
      </c>
      <c r="I178" t="s">
        <v>53</v>
      </c>
      <c r="J178" t="s">
        <v>24</v>
      </c>
      <c r="K178" t="s">
        <v>119</v>
      </c>
      <c r="M178" t="s">
        <v>698</v>
      </c>
      <c r="O178" t="s">
        <v>728</v>
      </c>
    </row>
    <row r="179" spans="1:23" x14ac:dyDescent="0.25">
      <c r="A179" t="s">
        <v>542</v>
      </c>
      <c r="B179" t="s">
        <v>543</v>
      </c>
      <c r="C179" t="s">
        <v>544</v>
      </c>
      <c r="D179" t="s">
        <v>229</v>
      </c>
      <c r="E179" t="s">
        <v>229</v>
      </c>
      <c r="F179" t="s">
        <v>544</v>
      </c>
      <c r="H179" t="s">
        <v>121</v>
      </c>
      <c r="I179" t="s">
        <v>53</v>
      </c>
      <c r="J179" t="s">
        <v>24</v>
      </c>
      <c r="K179" t="s">
        <v>119</v>
      </c>
      <c r="M179" t="s">
        <v>699</v>
      </c>
      <c r="O179" t="s">
        <v>729</v>
      </c>
      <c r="Q179" t="s">
        <v>1231</v>
      </c>
      <c r="W179" t="s">
        <v>1231</v>
      </c>
    </row>
    <row r="180" spans="1:23" x14ac:dyDescent="0.25">
      <c r="A180" t="s">
        <v>545</v>
      </c>
      <c r="B180" t="s">
        <v>546</v>
      </c>
      <c r="C180" t="s">
        <v>547</v>
      </c>
      <c r="D180" t="s">
        <v>229</v>
      </c>
      <c r="E180" t="s">
        <v>494</v>
      </c>
      <c r="F180" t="s">
        <v>548</v>
      </c>
      <c r="H180" t="s">
        <v>121</v>
      </c>
      <c r="I180" t="s">
        <v>53</v>
      </c>
      <c r="J180" t="s">
        <v>24</v>
      </c>
      <c r="K180" t="s">
        <v>119</v>
      </c>
      <c r="M180" t="s">
        <v>700</v>
      </c>
      <c r="O180" t="s">
        <v>731</v>
      </c>
      <c r="Q180" t="s">
        <v>1234</v>
      </c>
      <c r="W180" t="s">
        <v>1235</v>
      </c>
    </row>
    <row r="181" spans="1:23" x14ac:dyDescent="0.25">
      <c r="A181" t="s">
        <v>549</v>
      </c>
      <c r="B181" t="s">
        <v>550</v>
      </c>
      <c r="C181" t="s">
        <v>551</v>
      </c>
      <c r="D181" t="s">
        <v>229</v>
      </c>
      <c r="E181" t="s">
        <v>552</v>
      </c>
      <c r="F181" t="s">
        <v>551</v>
      </c>
      <c r="H181" t="s">
        <v>121</v>
      </c>
      <c r="I181" t="s">
        <v>53</v>
      </c>
      <c r="J181" t="s">
        <v>24</v>
      </c>
      <c r="K181" t="s">
        <v>119</v>
      </c>
      <c r="M181" t="s">
        <v>702</v>
      </c>
      <c r="O181" t="s">
        <v>732</v>
      </c>
      <c r="Q181" t="s">
        <v>1237</v>
      </c>
      <c r="W181" t="s">
        <v>1238</v>
      </c>
    </row>
    <row r="182" spans="1:23" x14ac:dyDescent="0.25">
      <c r="A182" t="s">
        <v>344</v>
      </c>
      <c r="B182" t="s">
        <v>345</v>
      </c>
      <c r="C182" t="s">
        <v>226</v>
      </c>
      <c r="D182" t="s">
        <v>226</v>
      </c>
      <c r="E182" t="s">
        <v>346</v>
      </c>
      <c r="F182">
        <v>11296</v>
      </c>
      <c r="H182" t="s">
        <v>121</v>
      </c>
      <c r="I182" t="s">
        <v>53</v>
      </c>
      <c r="J182" t="s">
        <v>24</v>
      </c>
      <c r="K182" t="s">
        <v>119</v>
      </c>
      <c r="M182" t="s">
        <v>704</v>
      </c>
      <c r="O182" t="s">
        <v>735</v>
      </c>
      <c r="Q182" t="s">
        <v>1240</v>
      </c>
      <c r="W182" t="s">
        <v>1241</v>
      </c>
    </row>
    <row r="183" spans="1:23" x14ac:dyDescent="0.25">
      <c r="A183" t="s">
        <v>367</v>
      </c>
      <c r="B183" t="s">
        <v>345</v>
      </c>
      <c r="C183" t="s">
        <v>226</v>
      </c>
      <c r="D183" t="s">
        <v>226</v>
      </c>
      <c r="E183" t="s">
        <v>346</v>
      </c>
      <c r="F183">
        <v>11296</v>
      </c>
      <c r="H183" t="s">
        <v>121</v>
      </c>
      <c r="I183" t="s">
        <v>53</v>
      </c>
      <c r="J183" t="s">
        <v>24</v>
      </c>
      <c r="K183" t="s">
        <v>119</v>
      </c>
      <c r="M183" t="s">
        <v>706</v>
      </c>
      <c r="O183" t="s">
        <v>743</v>
      </c>
      <c r="Q183" t="s">
        <v>1247</v>
      </c>
      <c r="W183">
        <v>5429</v>
      </c>
    </row>
    <row r="184" spans="1:23" x14ac:dyDescent="0.25">
      <c r="A184" t="s">
        <v>368</v>
      </c>
      <c r="B184" t="s">
        <v>345</v>
      </c>
      <c r="C184" t="s">
        <v>226</v>
      </c>
      <c r="D184" t="s">
        <v>226</v>
      </c>
      <c r="E184" t="s">
        <v>346</v>
      </c>
      <c r="F184">
        <v>11296</v>
      </c>
      <c r="H184" t="s">
        <v>121</v>
      </c>
      <c r="I184" t="s">
        <v>53</v>
      </c>
      <c r="J184" t="s">
        <v>24</v>
      </c>
      <c r="K184" t="s">
        <v>119</v>
      </c>
      <c r="M184" t="s">
        <v>707</v>
      </c>
      <c r="O184" t="s">
        <v>746</v>
      </c>
      <c r="Q184" t="s">
        <v>1251</v>
      </c>
      <c r="W184">
        <v>5607</v>
      </c>
    </row>
    <row r="185" spans="1:23" x14ac:dyDescent="0.25">
      <c r="A185" t="s">
        <v>553</v>
      </c>
      <c r="B185" t="s">
        <v>345</v>
      </c>
      <c r="C185" t="s">
        <v>226</v>
      </c>
      <c r="D185" t="s">
        <v>226</v>
      </c>
      <c r="E185" t="s">
        <v>346</v>
      </c>
      <c r="F185">
        <v>11296</v>
      </c>
      <c r="H185" t="s">
        <v>121</v>
      </c>
      <c r="I185" t="s">
        <v>53</v>
      </c>
      <c r="J185" t="s">
        <v>24</v>
      </c>
      <c r="K185" t="s">
        <v>119</v>
      </c>
      <c r="M185" t="s">
        <v>708</v>
      </c>
      <c r="O185" t="s">
        <v>750</v>
      </c>
      <c r="Q185" t="s">
        <v>1254</v>
      </c>
      <c r="W185">
        <v>28789</v>
      </c>
    </row>
    <row r="186" spans="1:23" x14ac:dyDescent="0.25">
      <c r="A186" t="s">
        <v>554</v>
      </c>
      <c r="B186" t="s">
        <v>345</v>
      </c>
      <c r="C186" t="s">
        <v>226</v>
      </c>
      <c r="D186" t="s">
        <v>226</v>
      </c>
      <c r="E186" t="s">
        <v>346</v>
      </c>
      <c r="F186">
        <v>11296</v>
      </c>
      <c r="H186" t="s">
        <v>121</v>
      </c>
      <c r="I186" t="s">
        <v>53</v>
      </c>
      <c r="J186" t="s">
        <v>24</v>
      </c>
      <c r="K186" t="s">
        <v>119</v>
      </c>
      <c r="M186" t="s">
        <v>709</v>
      </c>
      <c r="O186" t="s">
        <v>751</v>
      </c>
      <c r="Q186" t="s">
        <v>1256</v>
      </c>
      <c r="W186">
        <v>28823</v>
      </c>
    </row>
    <row r="187" spans="1:23" x14ac:dyDescent="0.25">
      <c r="A187" t="s">
        <v>331</v>
      </c>
      <c r="B187" t="s">
        <v>331</v>
      </c>
      <c r="C187" t="s">
        <v>331</v>
      </c>
      <c r="D187" t="s">
        <v>54</v>
      </c>
      <c r="E187" t="s">
        <v>332</v>
      </c>
      <c r="F187" t="s">
        <v>332</v>
      </c>
      <c r="H187" t="s">
        <v>113</v>
      </c>
      <c r="I187" t="s">
        <v>50</v>
      </c>
      <c r="J187" t="s">
        <v>24</v>
      </c>
      <c r="K187" t="s">
        <v>112</v>
      </c>
      <c r="M187" t="s">
        <v>712</v>
      </c>
      <c r="O187" t="s">
        <v>752</v>
      </c>
    </row>
    <row r="188" spans="1:23" x14ac:dyDescent="0.25">
      <c r="A188" t="s">
        <v>333</v>
      </c>
      <c r="B188" t="s">
        <v>334</v>
      </c>
      <c r="C188" t="s">
        <v>335</v>
      </c>
      <c r="D188" t="s">
        <v>54</v>
      </c>
      <c r="E188" t="s">
        <v>252</v>
      </c>
      <c r="F188" t="s">
        <v>335</v>
      </c>
      <c r="H188" t="s">
        <v>113</v>
      </c>
      <c r="I188" t="s">
        <v>50</v>
      </c>
      <c r="J188" t="s">
        <v>24</v>
      </c>
      <c r="K188" t="s">
        <v>112</v>
      </c>
      <c r="M188" t="s">
        <v>713</v>
      </c>
      <c r="O188" t="s">
        <v>753</v>
      </c>
    </row>
    <row r="189" spans="1:23" x14ac:dyDescent="0.25">
      <c r="A189" t="s">
        <v>248</v>
      </c>
      <c r="B189" t="s">
        <v>555</v>
      </c>
      <c r="C189" t="s">
        <v>336</v>
      </c>
      <c r="D189" t="s">
        <v>248</v>
      </c>
      <c r="E189" t="s">
        <v>248</v>
      </c>
      <c r="F189" t="s">
        <v>337</v>
      </c>
      <c r="H189" t="s">
        <v>113</v>
      </c>
      <c r="I189" t="s">
        <v>50</v>
      </c>
      <c r="J189" t="s">
        <v>24</v>
      </c>
      <c r="K189" t="s">
        <v>112</v>
      </c>
      <c r="M189" t="s">
        <v>715</v>
      </c>
      <c r="O189" t="s">
        <v>754</v>
      </c>
    </row>
    <row r="190" spans="1:23" x14ac:dyDescent="0.25">
      <c r="A190" t="s">
        <v>556</v>
      </c>
      <c r="B190" t="s">
        <v>557</v>
      </c>
      <c r="C190" t="s">
        <v>336</v>
      </c>
      <c r="D190" t="s">
        <v>248</v>
      </c>
      <c r="E190" t="s">
        <v>248</v>
      </c>
      <c r="F190" t="s">
        <v>337</v>
      </c>
      <c r="H190" t="s">
        <v>113</v>
      </c>
      <c r="I190" t="s">
        <v>50</v>
      </c>
      <c r="J190" t="s">
        <v>24</v>
      </c>
      <c r="K190" t="s">
        <v>112</v>
      </c>
      <c r="M190" t="s">
        <v>716</v>
      </c>
      <c r="O190" t="s">
        <v>755</v>
      </c>
    </row>
    <row r="191" spans="1:23" x14ac:dyDescent="0.25">
      <c r="A191" t="s">
        <v>558</v>
      </c>
      <c r="B191" t="s">
        <v>338</v>
      </c>
      <c r="C191" t="s">
        <v>338</v>
      </c>
      <c r="D191" t="s">
        <v>246</v>
      </c>
      <c r="E191" t="s">
        <v>246</v>
      </c>
      <c r="F191" t="s">
        <v>559</v>
      </c>
      <c r="H191" t="s">
        <v>113</v>
      </c>
      <c r="I191" t="s">
        <v>50</v>
      </c>
      <c r="J191" t="s">
        <v>24</v>
      </c>
      <c r="K191" t="s">
        <v>112</v>
      </c>
      <c r="M191" t="s">
        <v>719</v>
      </c>
      <c r="O191" t="s">
        <v>756</v>
      </c>
    </row>
    <row r="192" spans="1:23" x14ac:dyDescent="0.25">
      <c r="A192" t="s">
        <v>560</v>
      </c>
      <c r="B192" t="s">
        <v>341</v>
      </c>
      <c r="C192" t="s">
        <v>341</v>
      </c>
      <c r="D192" t="s">
        <v>252</v>
      </c>
      <c r="E192" t="s">
        <v>252</v>
      </c>
      <c r="F192" t="s">
        <v>561</v>
      </c>
      <c r="H192" t="s">
        <v>113</v>
      </c>
      <c r="I192" t="s">
        <v>50</v>
      </c>
      <c r="J192" t="s">
        <v>24</v>
      </c>
      <c r="K192" t="s">
        <v>112</v>
      </c>
      <c r="M192" t="s">
        <v>722</v>
      </c>
      <c r="O192" t="s">
        <v>406</v>
      </c>
    </row>
    <row r="193" spans="1:15" x14ac:dyDescent="0.25">
      <c r="A193" t="s">
        <v>562</v>
      </c>
      <c r="B193" t="s">
        <v>563</v>
      </c>
      <c r="C193" t="s">
        <v>564</v>
      </c>
      <c r="D193" t="s">
        <v>357</v>
      </c>
      <c r="E193" t="s">
        <v>357</v>
      </c>
      <c r="F193">
        <v>19910</v>
      </c>
      <c r="H193" t="s">
        <v>113</v>
      </c>
      <c r="I193" t="s">
        <v>50</v>
      </c>
      <c r="J193" t="s">
        <v>24</v>
      </c>
      <c r="K193" t="s">
        <v>112</v>
      </c>
      <c r="M193" t="s">
        <v>724</v>
      </c>
      <c r="O193" t="s">
        <v>758</v>
      </c>
    </row>
    <row r="194" spans="1:15" x14ac:dyDescent="0.25">
      <c r="A194" t="s">
        <v>565</v>
      </c>
      <c r="B194" t="s">
        <v>566</v>
      </c>
      <c r="C194" t="s">
        <v>567</v>
      </c>
      <c r="D194" t="s">
        <v>357</v>
      </c>
      <c r="E194" t="s">
        <v>357</v>
      </c>
      <c r="F194">
        <v>19908</v>
      </c>
      <c r="H194" t="s">
        <v>113</v>
      </c>
      <c r="I194" t="s">
        <v>50</v>
      </c>
      <c r="J194" t="s">
        <v>24</v>
      </c>
      <c r="K194" t="s">
        <v>112</v>
      </c>
      <c r="M194" t="s">
        <v>728</v>
      </c>
      <c r="O194" t="s">
        <v>759</v>
      </c>
    </row>
    <row r="195" spans="1:15" x14ac:dyDescent="0.25">
      <c r="A195" t="s">
        <v>460</v>
      </c>
      <c r="B195" t="s">
        <v>461</v>
      </c>
      <c r="C195" t="s">
        <v>462</v>
      </c>
      <c r="D195" t="s">
        <v>357</v>
      </c>
      <c r="E195" t="s">
        <v>357</v>
      </c>
      <c r="F195">
        <v>7310</v>
      </c>
      <c r="H195" t="s">
        <v>113</v>
      </c>
      <c r="I195" t="s">
        <v>50</v>
      </c>
      <c r="J195" t="s">
        <v>24</v>
      </c>
      <c r="K195" t="s">
        <v>112</v>
      </c>
      <c r="M195" t="s">
        <v>729</v>
      </c>
      <c r="O195" t="s">
        <v>760</v>
      </c>
    </row>
    <row r="196" spans="1:15" x14ac:dyDescent="0.25">
      <c r="A196" t="s">
        <v>463</v>
      </c>
      <c r="B196" t="s">
        <v>464</v>
      </c>
      <c r="C196" t="s">
        <v>465</v>
      </c>
      <c r="D196" t="s">
        <v>357</v>
      </c>
      <c r="E196" t="s">
        <v>357</v>
      </c>
      <c r="F196">
        <v>7309</v>
      </c>
      <c r="H196" t="s">
        <v>113</v>
      </c>
      <c r="I196" t="s">
        <v>50</v>
      </c>
      <c r="J196" t="s">
        <v>24</v>
      </c>
      <c r="K196" t="s">
        <v>112</v>
      </c>
      <c r="M196" t="s">
        <v>730</v>
      </c>
      <c r="O196" t="s">
        <v>761</v>
      </c>
    </row>
    <row r="197" spans="1:15" x14ac:dyDescent="0.25">
      <c r="A197" t="s">
        <v>466</v>
      </c>
      <c r="B197" t="s">
        <v>467</v>
      </c>
      <c r="C197" t="s">
        <v>468</v>
      </c>
      <c r="D197" t="s">
        <v>357</v>
      </c>
      <c r="E197" t="s">
        <v>357</v>
      </c>
      <c r="F197">
        <v>68877</v>
      </c>
      <c r="H197" t="s">
        <v>113</v>
      </c>
      <c r="I197" t="s">
        <v>50</v>
      </c>
      <c r="J197" t="s">
        <v>24</v>
      </c>
      <c r="K197" t="s">
        <v>112</v>
      </c>
      <c r="M197" t="s">
        <v>732</v>
      </c>
      <c r="O197" t="s">
        <v>762</v>
      </c>
    </row>
    <row r="198" spans="1:15" x14ac:dyDescent="0.25">
      <c r="A198" t="s">
        <v>355</v>
      </c>
      <c r="B198" t="s">
        <v>355</v>
      </c>
      <c r="C198" t="s">
        <v>356</v>
      </c>
      <c r="D198" t="s">
        <v>357</v>
      </c>
      <c r="E198" t="s">
        <v>357</v>
      </c>
      <c r="F198">
        <v>7647</v>
      </c>
      <c r="H198" t="s">
        <v>113</v>
      </c>
      <c r="I198" t="s">
        <v>50</v>
      </c>
      <c r="J198" t="s">
        <v>24</v>
      </c>
      <c r="K198" t="s">
        <v>112</v>
      </c>
      <c r="M198" t="s">
        <v>733</v>
      </c>
      <c r="O198" t="s">
        <v>763</v>
      </c>
    </row>
    <row r="199" spans="1:15" x14ac:dyDescent="0.25">
      <c r="A199" t="s">
        <v>473</v>
      </c>
      <c r="B199" t="s">
        <v>473</v>
      </c>
      <c r="C199" t="s">
        <v>473</v>
      </c>
      <c r="D199" t="s">
        <v>357</v>
      </c>
      <c r="E199" t="s">
        <v>357</v>
      </c>
      <c r="F199">
        <v>7088</v>
      </c>
      <c r="H199" t="s">
        <v>113</v>
      </c>
      <c r="I199" t="s">
        <v>50</v>
      </c>
      <c r="J199" t="s">
        <v>24</v>
      </c>
      <c r="K199" t="s">
        <v>112</v>
      </c>
      <c r="M199" t="s">
        <v>734</v>
      </c>
      <c r="O199" t="s">
        <v>764</v>
      </c>
    </row>
    <row r="200" spans="1:15" x14ac:dyDescent="0.25">
      <c r="A200" t="s">
        <v>535</v>
      </c>
      <c r="B200" t="s">
        <v>568</v>
      </c>
      <c r="C200" t="s">
        <v>537</v>
      </c>
      <c r="D200" t="s">
        <v>357</v>
      </c>
      <c r="E200" t="s">
        <v>357</v>
      </c>
      <c r="F200">
        <v>13354</v>
      </c>
      <c r="H200" t="s">
        <v>113</v>
      </c>
      <c r="I200" t="s">
        <v>50</v>
      </c>
      <c r="J200" t="s">
        <v>24</v>
      </c>
      <c r="K200" t="s">
        <v>112</v>
      </c>
      <c r="M200" t="s">
        <v>736</v>
      </c>
      <c r="O200" t="s">
        <v>766</v>
      </c>
    </row>
    <row r="201" spans="1:15" x14ac:dyDescent="0.25">
      <c r="A201" t="s">
        <v>569</v>
      </c>
      <c r="B201" t="s">
        <v>569</v>
      </c>
      <c r="C201" t="s">
        <v>541</v>
      </c>
      <c r="D201" t="s">
        <v>229</v>
      </c>
      <c r="E201" t="s">
        <v>346</v>
      </c>
      <c r="F201" t="s">
        <v>229</v>
      </c>
      <c r="H201" t="s">
        <v>113</v>
      </c>
      <c r="I201" t="s">
        <v>50</v>
      </c>
      <c r="J201" t="s">
        <v>24</v>
      </c>
      <c r="K201" t="s">
        <v>112</v>
      </c>
      <c r="M201" t="s">
        <v>737</v>
      </c>
      <c r="O201" t="s">
        <v>767</v>
      </c>
    </row>
    <row r="202" spans="1:15" x14ac:dyDescent="0.25">
      <c r="A202" t="s">
        <v>570</v>
      </c>
      <c r="B202" t="s">
        <v>570</v>
      </c>
      <c r="C202" t="s">
        <v>541</v>
      </c>
      <c r="D202" t="s">
        <v>229</v>
      </c>
      <c r="E202" t="s">
        <v>346</v>
      </c>
      <c r="F202" t="s">
        <v>229</v>
      </c>
      <c r="H202" t="s">
        <v>113</v>
      </c>
      <c r="I202" t="s">
        <v>50</v>
      </c>
      <c r="J202" t="s">
        <v>24</v>
      </c>
      <c r="K202" t="s">
        <v>112</v>
      </c>
      <c r="M202" t="s">
        <v>740</v>
      </c>
      <c r="O202" t="s">
        <v>769</v>
      </c>
    </row>
    <row r="203" spans="1:15" x14ac:dyDescent="0.25">
      <c r="A203" t="s">
        <v>252</v>
      </c>
      <c r="B203" t="s">
        <v>571</v>
      </c>
      <c r="C203" t="s">
        <v>572</v>
      </c>
      <c r="D203" t="s">
        <v>252</v>
      </c>
      <c r="E203" t="s">
        <v>252</v>
      </c>
      <c r="F203" t="s">
        <v>573</v>
      </c>
      <c r="H203" t="s">
        <v>113</v>
      </c>
      <c r="I203" t="s">
        <v>50</v>
      </c>
      <c r="J203" t="s">
        <v>24</v>
      </c>
      <c r="K203" t="s">
        <v>112</v>
      </c>
      <c r="M203" t="s">
        <v>741</v>
      </c>
      <c r="O203" t="s">
        <v>773</v>
      </c>
    </row>
    <row r="204" spans="1:15" x14ac:dyDescent="0.25">
      <c r="A204" t="s">
        <v>574</v>
      </c>
      <c r="B204" t="s">
        <v>574</v>
      </c>
      <c r="C204" t="s">
        <v>574</v>
      </c>
      <c r="D204" t="s">
        <v>357</v>
      </c>
      <c r="E204" t="s">
        <v>357</v>
      </c>
      <c r="F204">
        <v>13109</v>
      </c>
      <c r="H204" t="s">
        <v>113</v>
      </c>
      <c r="I204" t="s">
        <v>50</v>
      </c>
      <c r="J204" t="s">
        <v>24</v>
      </c>
      <c r="K204" t="s">
        <v>112</v>
      </c>
      <c r="M204" t="s">
        <v>742</v>
      </c>
      <c r="O204" t="s">
        <v>774</v>
      </c>
    </row>
    <row r="205" spans="1:15" x14ac:dyDescent="0.25">
      <c r="A205" t="s">
        <v>575</v>
      </c>
      <c r="B205" t="s">
        <v>576</v>
      </c>
      <c r="C205" t="s">
        <v>576</v>
      </c>
      <c r="D205" t="s">
        <v>357</v>
      </c>
      <c r="E205" t="s">
        <v>357</v>
      </c>
      <c r="F205">
        <v>3951</v>
      </c>
      <c r="H205" t="s">
        <v>113</v>
      </c>
      <c r="I205" t="s">
        <v>50</v>
      </c>
      <c r="J205" t="s">
        <v>24</v>
      </c>
      <c r="K205" t="s">
        <v>112</v>
      </c>
      <c r="M205" t="s">
        <v>743</v>
      </c>
      <c r="O205" t="s">
        <v>775</v>
      </c>
    </row>
    <row r="206" spans="1:15" x14ac:dyDescent="0.25">
      <c r="A206" t="s">
        <v>577</v>
      </c>
      <c r="B206" t="s">
        <v>577</v>
      </c>
      <c r="C206" t="s">
        <v>578</v>
      </c>
      <c r="D206" t="s">
        <v>226</v>
      </c>
      <c r="E206" t="s">
        <v>346</v>
      </c>
      <c r="F206">
        <v>5453</v>
      </c>
      <c r="H206" t="s">
        <v>113</v>
      </c>
      <c r="I206" t="s">
        <v>50</v>
      </c>
      <c r="J206" t="s">
        <v>24</v>
      </c>
      <c r="K206" t="s">
        <v>112</v>
      </c>
      <c r="M206" t="s">
        <v>746</v>
      </c>
      <c r="O206" t="s">
        <v>527</v>
      </c>
    </row>
    <row r="207" spans="1:15" x14ac:dyDescent="0.25">
      <c r="A207" t="s">
        <v>579</v>
      </c>
      <c r="B207" t="s">
        <v>580</v>
      </c>
      <c r="C207" t="s">
        <v>581</v>
      </c>
      <c r="D207" t="s">
        <v>246</v>
      </c>
      <c r="E207" t="s">
        <v>431</v>
      </c>
      <c r="F207">
        <v>14194</v>
      </c>
      <c r="H207" t="s">
        <v>113</v>
      </c>
      <c r="I207" t="s">
        <v>50</v>
      </c>
      <c r="J207" t="s">
        <v>24</v>
      </c>
      <c r="K207" t="s">
        <v>112</v>
      </c>
      <c r="M207" t="s">
        <v>747</v>
      </c>
      <c r="O207" t="s">
        <v>776</v>
      </c>
    </row>
    <row r="208" spans="1:15" x14ac:dyDescent="0.25">
      <c r="A208" t="s">
        <v>582</v>
      </c>
      <c r="B208" t="s">
        <v>583</v>
      </c>
      <c r="C208" t="s">
        <v>584</v>
      </c>
      <c r="D208" t="s">
        <v>246</v>
      </c>
      <c r="E208" t="s">
        <v>431</v>
      </c>
      <c r="F208">
        <v>14195</v>
      </c>
      <c r="H208" t="s">
        <v>113</v>
      </c>
      <c r="I208" t="s">
        <v>50</v>
      </c>
      <c r="J208" t="s">
        <v>24</v>
      </c>
      <c r="K208" t="s">
        <v>112</v>
      </c>
      <c r="M208" t="s">
        <v>748</v>
      </c>
      <c r="O208" t="s">
        <v>778</v>
      </c>
    </row>
    <row r="209" spans="1:15" x14ac:dyDescent="0.25">
      <c r="A209" t="s">
        <v>585</v>
      </c>
      <c r="B209" t="s">
        <v>586</v>
      </c>
      <c r="C209" t="s">
        <v>587</v>
      </c>
      <c r="D209" t="s">
        <v>246</v>
      </c>
      <c r="E209" t="s">
        <v>431</v>
      </c>
      <c r="F209">
        <v>14196</v>
      </c>
      <c r="H209" t="s">
        <v>113</v>
      </c>
      <c r="I209" t="s">
        <v>50</v>
      </c>
      <c r="J209" t="s">
        <v>24</v>
      </c>
      <c r="K209" t="s">
        <v>112</v>
      </c>
      <c r="M209" t="s">
        <v>749</v>
      </c>
      <c r="O209" t="s">
        <v>779</v>
      </c>
    </row>
    <row r="210" spans="1:15" x14ac:dyDescent="0.25">
      <c r="A210" t="s">
        <v>588</v>
      </c>
      <c r="B210" t="s">
        <v>589</v>
      </c>
      <c r="C210" t="s">
        <v>590</v>
      </c>
      <c r="D210" t="s">
        <v>246</v>
      </c>
      <c r="E210" t="s">
        <v>431</v>
      </c>
      <c r="F210">
        <v>235068</v>
      </c>
      <c r="H210" t="s">
        <v>113</v>
      </c>
      <c r="I210" t="s">
        <v>50</v>
      </c>
      <c r="J210" t="s">
        <v>24</v>
      </c>
      <c r="K210" t="s">
        <v>112</v>
      </c>
      <c r="M210" t="s">
        <v>750</v>
      </c>
      <c r="O210" t="s">
        <v>780</v>
      </c>
    </row>
    <row r="211" spans="1:15" x14ac:dyDescent="0.25">
      <c r="A211" t="s">
        <v>591</v>
      </c>
      <c r="B211" t="s">
        <v>592</v>
      </c>
      <c r="C211" t="s">
        <v>593</v>
      </c>
      <c r="D211" t="s">
        <v>246</v>
      </c>
      <c r="E211" t="s">
        <v>431</v>
      </c>
      <c r="F211">
        <v>14192</v>
      </c>
      <c r="H211" t="s">
        <v>113</v>
      </c>
      <c r="I211" t="s">
        <v>50</v>
      </c>
      <c r="J211" t="s">
        <v>24</v>
      </c>
      <c r="K211" t="s">
        <v>112</v>
      </c>
      <c r="M211" t="s">
        <v>751</v>
      </c>
      <c r="O211" t="s">
        <v>781</v>
      </c>
    </row>
    <row r="212" spans="1:15" x14ac:dyDescent="0.25">
      <c r="A212" t="s">
        <v>344</v>
      </c>
      <c r="B212" t="s">
        <v>345</v>
      </c>
      <c r="C212" t="s">
        <v>226</v>
      </c>
      <c r="D212" t="s">
        <v>226</v>
      </c>
      <c r="E212" t="s">
        <v>346</v>
      </c>
      <c r="F212">
        <v>11296</v>
      </c>
      <c r="H212" t="s">
        <v>113</v>
      </c>
      <c r="I212" t="s">
        <v>50</v>
      </c>
      <c r="J212" t="s">
        <v>24</v>
      </c>
      <c r="K212" t="s">
        <v>112</v>
      </c>
      <c r="M212" t="s">
        <v>752</v>
      </c>
      <c r="O212" t="s">
        <v>782</v>
      </c>
    </row>
    <row r="213" spans="1:15" x14ac:dyDescent="0.25">
      <c r="A213" t="s">
        <v>367</v>
      </c>
      <c r="B213" t="s">
        <v>345</v>
      </c>
      <c r="C213" t="s">
        <v>226</v>
      </c>
      <c r="D213" t="s">
        <v>226</v>
      </c>
      <c r="E213" t="s">
        <v>346</v>
      </c>
      <c r="F213">
        <v>11296</v>
      </c>
      <c r="H213" t="s">
        <v>113</v>
      </c>
      <c r="I213" t="s">
        <v>50</v>
      </c>
      <c r="J213" t="s">
        <v>24</v>
      </c>
      <c r="K213" t="s">
        <v>112</v>
      </c>
      <c r="M213" t="s">
        <v>753</v>
      </c>
      <c r="O213" t="s">
        <v>783</v>
      </c>
    </row>
    <row r="214" spans="1:15" x14ac:dyDescent="0.25">
      <c r="A214" t="s">
        <v>368</v>
      </c>
      <c r="B214" t="s">
        <v>345</v>
      </c>
      <c r="C214" t="s">
        <v>226</v>
      </c>
      <c r="D214" t="s">
        <v>226</v>
      </c>
      <c r="E214" t="s">
        <v>346</v>
      </c>
      <c r="F214">
        <v>11296</v>
      </c>
      <c r="H214" t="s">
        <v>113</v>
      </c>
      <c r="I214" t="s">
        <v>50</v>
      </c>
      <c r="J214" t="s">
        <v>24</v>
      </c>
      <c r="K214" t="s">
        <v>112</v>
      </c>
      <c r="M214" t="s">
        <v>754</v>
      </c>
      <c r="O214" t="s">
        <v>784</v>
      </c>
    </row>
    <row r="215" spans="1:15" x14ac:dyDescent="0.25">
      <c r="A215" t="s">
        <v>332</v>
      </c>
      <c r="B215" t="s">
        <v>594</v>
      </c>
      <c r="C215" t="s">
        <v>595</v>
      </c>
      <c r="D215" t="s">
        <v>357</v>
      </c>
      <c r="E215" t="s">
        <v>357</v>
      </c>
      <c r="F215">
        <v>50801</v>
      </c>
      <c r="H215" t="s">
        <v>127</v>
      </c>
      <c r="I215" t="s">
        <v>41</v>
      </c>
      <c r="J215" t="s">
        <v>58</v>
      </c>
      <c r="K215" t="s">
        <v>125</v>
      </c>
      <c r="M215" t="s">
        <v>755</v>
      </c>
      <c r="O215" t="s">
        <v>785</v>
      </c>
    </row>
    <row r="216" spans="1:15" x14ac:dyDescent="0.25">
      <c r="A216" t="s">
        <v>595</v>
      </c>
      <c r="B216" t="s">
        <v>595</v>
      </c>
      <c r="C216" t="s">
        <v>595</v>
      </c>
      <c r="D216" t="s">
        <v>357</v>
      </c>
      <c r="E216" t="s">
        <v>357</v>
      </c>
      <c r="F216">
        <v>50801</v>
      </c>
      <c r="H216" t="s">
        <v>127</v>
      </c>
      <c r="I216" t="s">
        <v>41</v>
      </c>
      <c r="J216" t="s">
        <v>58</v>
      </c>
      <c r="K216" t="s">
        <v>125</v>
      </c>
      <c r="M216" t="s">
        <v>757</v>
      </c>
      <c r="O216" t="s">
        <v>786</v>
      </c>
    </row>
    <row r="217" spans="1:15" x14ac:dyDescent="0.25">
      <c r="A217" t="s">
        <v>596</v>
      </c>
      <c r="B217" t="s">
        <v>596</v>
      </c>
      <c r="C217" t="s">
        <v>597</v>
      </c>
      <c r="D217" t="s">
        <v>357</v>
      </c>
      <c r="E217" t="s">
        <v>357</v>
      </c>
      <c r="F217">
        <v>79876</v>
      </c>
      <c r="H217" t="s">
        <v>127</v>
      </c>
      <c r="I217" t="s">
        <v>41</v>
      </c>
      <c r="J217" t="s">
        <v>58</v>
      </c>
      <c r="K217" t="s">
        <v>125</v>
      </c>
      <c r="M217" t="s">
        <v>763</v>
      </c>
      <c r="O217" t="s">
        <v>788</v>
      </c>
    </row>
    <row r="218" spans="1:15" x14ac:dyDescent="0.25">
      <c r="A218" t="s">
        <v>598</v>
      </c>
      <c r="B218" t="s">
        <v>598</v>
      </c>
      <c r="C218" t="s">
        <v>599</v>
      </c>
      <c r="D218" t="s">
        <v>357</v>
      </c>
      <c r="E218" t="s">
        <v>357</v>
      </c>
      <c r="F218">
        <v>60203</v>
      </c>
      <c r="H218" t="s">
        <v>127</v>
      </c>
      <c r="I218" t="s">
        <v>41</v>
      </c>
      <c r="J218" t="s">
        <v>58</v>
      </c>
      <c r="K218" t="s">
        <v>125</v>
      </c>
      <c r="M218" t="s">
        <v>766</v>
      </c>
      <c r="O218" t="s">
        <v>789</v>
      </c>
    </row>
    <row r="219" spans="1:15" x14ac:dyDescent="0.25">
      <c r="A219" t="s">
        <v>600</v>
      </c>
      <c r="B219" t="s">
        <v>600</v>
      </c>
      <c r="C219" t="s">
        <v>601</v>
      </c>
      <c r="D219" t="s">
        <v>357</v>
      </c>
      <c r="E219" t="s">
        <v>357</v>
      </c>
      <c r="F219">
        <v>60202</v>
      </c>
      <c r="H219" t="s">
        <v>127</v>
      </c>
      <c r="I219" t="s">
        <v>41</v>
      </c>
      <c r="J219" t="s">
        <v>58</v>
      </c>
      <c r="K219" t="s">
        <v>125</v>
      </c>
      <c r="M219" t="s">
        <v>767</v>
      </c>
      <c r="O219" t="s">
        <v>790</v>
      </c>
    </row>
    <row r="220" spans="1:15" x14ac:dyDescent="0.25">
      <c r="A220" t="s">
        <v>602</v>
      </c>
      <c r="B220" t="s">
        <v>602</v>
      </c>
      <c r="C220" t="s">
        <v>339</v>
      </c>
      <c r="D220" t="s">
        <v>246</v>
      </c>
      <c r="E220" t="s">
        <v>246</v>
      </c>
      <c r="F220" t="s">
        <v>340</v>
      </c>
      <c r="H220" t="s">
        <v>127</v>
      </c>
      <c r="I220" t="s">
        <v>41</v>
      </c>
      <c r="J220" t="s">
        <v>58</v>
      </c>
      <c r="K220" t="s">
        <v>125</v>
      </c>
      <c r="M220" t="s">
        <v>769</v>
      </c>
      <c r="O220" t="s">
        <v>791</v>
      </c>
    </row>
    <row r="221" spans="1:15" x14ac:dyDescent="0.25">
      <c r="A221" t="s">
        <v>333</v>
      </c>
      <c r="B221" t="s">
        <v>333</v>
      </c>
      <c r="C221" t="s">
        <v>335</v>
      </c>
      <c r="D221" t="s">
        <v>54</v>
      </c>
      <c r="E221" t="s">
        <v>252</v>
      </c>
      <c r="F221" t="s">
        <v>335</v>
      </c>
      <c r="H221" t="s">
        <v>127</v>
      </c>
      <c r="I221" t="s">
        <v>41</v>
      </c>
      <c r="J221" t="s">
        <v>58</v>
      </c>
      <c r="K221" t="s">
        <v>125</v>
      </c>
      <c r="M221" t="s">
        <v>773</v>
      </c>
      <c r="O221" t="s">
        <v>793</v>
      </c>
    </row>
    <row r="222" spans="1:15" x14ac:dyDescent="0.25">
      <c r="A222" t="s">
        <v>603</v>
      </c>
      <c r="B222" t="s">
        <v>603</v>
      </c>
      <c r="C222" t="s">
        <v>604</v>
      </c>
      <c r="D222" t="s">
        <v>357</v>
      </c>
      <c r="E222" t="s">
        <v>357</v>
      </c>
      <c r="F222">
        <v>275024</v>
      </c>
      <c r="H222" t="s">
        <v>127</v>
      </c>
      <c r="I222" t="s">
        <v>41</v>
      </c>
      <c r="J222" t="s">
        <v>58</v>
      </c>
      <c r="K222" t="s">
        <v>125</v>
      </c>
      <c r="M222" t="s">
        <v>774</v>
      </c>
      <c r="O222" t="s">
        <v>794</v>
      </c>
    </row>
    <row r="223" spans="1:15" x14ac:dyDescent="0.25">
      <c r="A223" t="s">
        <v>605</v>
      </c>
      <c r="B223" t="s">
        <v>605</v>
      </c>
      <c r="C223" t="s">
        <v>606</v>
      </c>
      <c r="D223" t="s">
        <v>357</v>
      </c>
      <c r="E223" t="s">
        <v>357</v>
      </c>
      <c r="F223">
        <v>275022</v>
      </c>
      <c r="H223" t="s">
        <v>127</v>
      </c>
      <c r="I223" t="s">
        <v>41</v>
      </c>
      <c r="J223" t="s">
        <v>58</v>
      </c>
      <c r="K223" t="s">
        <v>125</v>
      </c>
      <c r="M223" t="s">
        <v>775</v>
      </c>
      <c r="O223" t="s">
        <v>795</v>
      </c>
    </row>
    <row r="224" spans="1:15" x14ac:dyDescent="0.25">
      <c r="A224" t="s">
        <v>607</v>
      </c>
      <c r="B224" t="s">
        <v>607</v>
      </c>
      <c r="C224" t="s">
        <v>608</v>
      </c>
      <c r="D224" t="s">
        <v>357</v>
      </c>
      <c r="E224" t="s">
        <v>357</v>
      </c>
      <c r="F224">
        <v>275020</v>
      </c>
      <c r="H224" t="s">
        <v>127</v>
      </c>
      <c r="I224" t="s">
        <v>41</v>
      </c>
      <c r="J224" t="s">
        <v>58</v>
      </c>
      <c r="K224" t="s">
        <v>125</v>
      </c>
      <c r="M224" t="s">
        <v>776</v>
      </c>
      <c r="O224" t="s">
        <v>796</v>
      </c>
    </row>
    <row r="225" spans="1:15" x14ac:dyDescent="0.25">
      <c r="A225" t="s">
        <v>609</v>
      </c>
      <c r="B225" t="s">
        <v>609</v>
      </c>
      <c r="C225" t="s">
        <v>493</v>
      </c>
      <c r="D225" t="s">
        <v>229</v>
      </c>
      <c r="E225" t="s">
        <v>494</v>
      </c>
      <c r="F225" t="s">
        <v>493</v>
      </c>
      <c r="H225" t="s">
        <v>127</v>
      </c>
      <c r="I225" t="s">
        <v>41</v>
      </c>
      <c r="J225" t="s">
        <v>58</v>
      </c>
      <c r="K225" t="s">
        <v>125</v>
      </c>
      <c r="M225" t="s">
        <v>778</v>
      </c>
      <c r="O225" t="s">
        <v>797</v>
      </c>
    </row>
    <row r="226" spans="1:15" x14ac:dyDescent="0.25">
      <c r="A226" t="s">
        <v>610</v>
      </c>
      <c r="B226" t="s">
        <v>610</v>
      </c>
      <c r="C226" t="s">
        <v>611</v>
      </c>
      <c r="D226" t="s">
        <v>357</v>
      </c>
      <c r="E226" t="s">
        <v>357</v>
      </c>
      <c r="F226">
        <v>58243</v>
      </c>
      <c r="H226" t="s">
        <v>127</v>
      </c>
      <c r="I226" t="s">
        <v>41</v>
      </c>
      <c r="J226" t="s">
        <v>58</v>
      </c>
      <c r="K226" t="s">
        <v>125</v>
      </c>
      <c r="M226" t="s">
        <v>779</v>
      </c>
      <c r="O226" t="s">
        <v>799</v>
      </c>
    </row>
    <row r="227" spans="1:15" x14ac:dyDescent="0.25">
      <c r="A227" t="s">
        <v>612</v>
      </c>
      <c r="B227" t="s">
        <v>612</v>
      </c>
      <c r="C227" t="s">
        <v>613</v>
      </c>
      <c r="D227" t="s">
        <v>357</v>
      </c>
      <c r="E227" t="s">
        <v>357</v>
      </c>
      <c r="F227">
        <v>58242</v>
      </c>
      <c r="H227" t="s">
        <v>127</v>
      </c>
      <c r="I227" t="s">
        <v>41</v>
      </c>
      <c r="J227" t="s">
        <v>58</v>
      </c>
      <c r="K227" t="s">
        <v>125</v>
      </c>
      <c r="M227" t="s">
        <v>780</v>
      </c>
      <c r="O227" t="s">
        <v>801</v>
      </c>
    </row>
    <row r="228" spans="1:15" x14ac:dyDescent="0.25">
      <c r="A228" t="s">
        <v>614</v>
      </c>
      <c r="B228" t="s">
        <v>614</v>
      </c>
      <c r="C228" t="s">
        <v>615</v>
      </c>
      <c r="D228" t="s">
        <v>357</v>
      </c>
      <c r="E228" t="s">
        <v>357</v>
      </c>
      <c r="F228">
        <v>62045</v>
      </c>
      <c r="H228" t="s">
        <v>127</v>
      </c>
      <c r="I228" t="s">
        <v>41</v>
      </c>
      <c r="J228" t="s">
        <v>58</v>
      </c>
      <c r="K228" t="s">
        <v>125</v>
      </c>
      <c r="M228" t="s">
        <v>781</v>
      </c>
      <c r="O228" t="s">
        <v>805</v>
      </c>
    </row>
    <row r="229" spans="1:15" x14ac:dyDescent="0.25">
      <c r="A229" t="s">
        <v>616</v>
      </c>
      <c r="B229" t="s">
        <v>616</v>
      </c>
      <c r="C229" t="s">
        <v>617</v>
      </c>
      <c r="D229" t="s">
        <v>357</v>
      </c>
      <c r="E229" t="s">
        <v>357</v>
      </c>
      <c r="F229">
        <v>50878</v>
      </c>
      <c r="H229" t="s">
        <v>127</v>
      </c>
      <c r="I229" t="s">
        <v>41</v>
      </c>
      <c r="J229" t="s">
        <v>58</v>
      </c>
      <c r="K229" t="s">
        <v>125</v>
      </c>
      <c r="M229" t="s">
        <v>782</v>
      </c>
      <c r="O229" t="s">
        <v>806</v>
      </c>
    </row>
    <row r="230" spans="1:15" x14ac:dyDescent="0.25">
      <c r="A230" t="s">
        <v>618</v>
      </c>
      <c r="B230" t="s">
        <v>618</v>
      </c>
      <c r="C230" t="s">
        <v>619</v>
      </c>
      <c r="D230" t="s">
        <v>357</v>
      </c>
      <c r="E230" t="s">
        <v>357</v>
      </c>
      <c r="F230">
        <v>50875</v>
      </c>
      <c r="H230" t="s">
        <v>127</v>
      </c>
      <c r="I230" t="s">
        <v>41</v>
      </c>
      <c r="J230" t="s">
        <v>58</v>
      </c>
      <c r="K230" t="s">
        <v>125</v>
      </c>
      <c r="M230" t="s">
        <v>783</v>
      </c>
      <c r="O230" t="s">
        <v>808</v>
      </c>
    </row>
    <row r="231" spans="1:15" x14ac:dyDescent="0.25">
      <c r="A231" t="s">
        <v>620</v>
      </c>
      <c r="C231" t="s">
        <v>493</v>
      </c>
      <c r="D231" t="s">
        <v>229</v>
      </c>
      <c r="E231" t="s">
        <v>494</v>
      </c>
      <c r="F231" t="s">
        <v>493</v>
      </c>
      <c r="H231" t="s">
        <v>127</v>
      </c>
      <c r="I231" t="s">
        <v>41</v>
      </c>
      <c r="J231" t="s">
        <v>58</v>
      </c>
      <c r="K231" t="s">
        <v>125</v>
      </c>
      <c r="M231" t="s">
        <v>784</v>
      </c>
      <c r="O231" t="s">
        <v>810</v>
      </c>
    </row>
    <row r="232" spans="1:15" x14ac:dyDescent="0.25">
      <c r="A232" t="s">
        <v>621</v>
      </c>
      <c r="B232" t="s">
        <v>622</v>
      </c>
      <c r="C232" t="s">
        <v>342</v>
      </c>
      <c r="D232" t="s">
        <v>252</v>
      </c>
      <c r="E232" t="s">
        <v>252</v>
      </c>
      <c r="F232" t="s">
        <v>343</v>
      </c>
      <c r="H232" t="s">
        <v>127</v>
      </c>
      <c r="I232" t="s">
        <v>41</v>
      </c>
      <c r="J232" t="s">
        <v>58</v>
      </c>
      <c r="K232" t="s">
        <v>125</v>
      </c>
      <c r="M232" t="s">
        <v>785</v>
      </c>
      <c r="O232" t="s">
        <v>811</v>
      </c>
    </row>
    <row r="233" spans="1:15" x14ac:dyDescent="0.25">
      <c r="A233" t="s">
        <v>623</v>
      </c>
      <c r="B233" t="s">
        <v>623</v>
      </c>
      <c r="C233" t="s">
        <v>342</v>
      </c>
      <c r="D233" t="s">
        <v>252</v>
      </c>
      <c r="E233" t="s">
        <v>252</v>
      </c>
      <c r="F233" t="s">
        <v>343</v>
      </c>
      <c r="H233" t="s">
        <v>127</v>
      </c>
      <c r="I233" t="s">
        <v>41</v>
      </c>
      <c r="J233" t="s">
        <v>58</v>
      </c>
      <c r="K233" t="s">
        <v>125</v>
      </c>
      <c r="M233" t="s">
        <v>786</v>
      </c>
      <c r="O233" t="s">
        <v>812</v>
      </c>
    </row>
    <row r="234" spans="1:15" x14ac:dyDescent="0.25">
      <c r="A234" t="s">
        <v>624</v>
      </c>
      <c r="B234" t="s">
        <v>624</v>
      </c>
      <c r="C234" t="s">
        <v>342</v>
      </c>
      <c r="D234" t="s">
        <v>252</v>
      </c>
      <c r="E234" t="s">
        <v>252</v>
      </c>
      <c r="F234" t="s">
        <v>343</v>
      </c>
      <c r="H234" t="s">
        <v>127</v>
      </c>
      <c r="I234" t="s">
        <v>41</v>
      </c>
      <c r="J234" t="s">
        <v>58</v>
      </c>
      <c r="K234" t="s">
        <v>125</v>
      </c>
      <c r="M234" t="s">
        <v>788</v>
      </c>
      <c r="O234" t="s">
        <v>814</v>
      </c>
    </row>
    <row r="235" spans="1:15" x14ac:dyDescent="0.25">
      <c r="A235" t="s">
        <v>625</v>
      </c>
      <c r="B235" t="s">
        <v>625</v>
      </c>
      <c r="C235" t="s">
        <v>342</v>
      </c>
      <c r="D235" t="s">
        <v>252</v>
      </c>
      <c r="E235" t="s">
        <v>252</v>
      </c>
      <c r="F235" t="s">
        <v>343</v>
      </c>
      <c r="H235" t="s">
        <v>127</v>
      </c>
      <c r="I235" t="s">
        <v>41</v>
      </c>
      <c r="J235" t="s">
        <v>58</v>
      </c>
      <c r="K235" t="s">
        <v>125</v>
      </c>
      <c r="M235" t="s">
        <v>789</v>
      </c>
      <c r="O235" t="s">
        <v>817</v>
      </c>
    </row>
    <row r="236" spans="1:15" x14ac:dyDescent="0.25">
      <c r="A236" t="s">
        <v>626</v>
      </c>
      <c r="B236" t="s">
        <v>626</v>
      </c>
      <c r="C236" t="s">
        <v>627</v>
      </c>
      <c r="D236" t="s">
        <v>357</v>
      </c>
      <c r="E236" t="s">
        <v>357</v>
      </c>
      <c r="F236">
        <v>12515</v>
      </c>
      <c r="H236" t="s">
        <v>127</v>
      </c>
      <c r="I236" t="s">
        <v>41</v>
      </c>
      <c r="J236" t="s">
        <v>58</v>
      </c>
      <c r="K236" t="s">
        <v>125</v>
      </c>
      <c r="M236" t="s">
        <v>790</v>
      </c>
      <c r="O236" t="s">
        <v>819</v>
      </c>
    </row>
    <row r="237" spans="1:15" x14ac:dyDescent="0.25">
      <c r="A237" t="s">
        <v>628</v>
      </c>
      <c r="B237" t="s">
        <v>628</v>
      </c>
      <c r="C237" t="s">
        <v>629</v>
      </c>
      <c r="D237" t="s">
        <v>357</v>
      </c>
      <c r="E237" t="s">
        <v>357</v>
      </c>
      <c r="F237">
        <v>12514</v>
      </c>
      <c r="H237" t="s">
        <v>127</v>
      </c>
      <c r="I237" t="s">
        <v>41</v>
      </c>
      <c r="J237" t="s">
        <v>58</v>
      </c>
      <c r="K237" t="s">
        <v>125</v>
      </c>
      <c r="M237" t="s">
        <v>791</v>
      </c>
      <c r="O237" t="s">
        <v>821</v>
      </c>
    </row>
    <row r="238" spans="1:15" x14ac:dyDescent="0.25">
      <c r="A238" t="s">
        <v>630</v>
      </c>
      <c r="B238" t="s">
        <v>630</v>
      </c>
      <c r="C238" t="s">
        <v>342</v>
      </c>
      <c r="D238" t="s">
        <v>252</v>
      </c>
      <c r="E238" t="s">
        <v>252</v>
      </c>
      <c r="F238" t="s">
        <v>343</v>
      </c>
      <c r="H238" t="s">
        <v>127</v>
      </c>
      <c r="I238" t="s">
        <v>41</v>
      </c>
      <c r="J238" t="s">
        <v>58</v>
      </c>
      <c r="K238" t="s">
        <v>125</v>
      </c>
      <c r="M238" t="s">
        <v>792</v>
      </c>
      <c r="O238" t="s">
        <v>823</v>
      </c>
    </row>
    <row r="239" spans="1:15" x14ac:dyDescent="0.25">
      <c r="A239" t="s">
        <v>355</v>
      </c>
      <c r="B239" t="s">
        <v>631</v>
      </c>
      <c r="C239" t="s">
        <v>356</v>
      </c>
      <c r="D239" t="s">
        <v>357</v>
      </c>
      <c r="E239" t="s">
        <v>357</v>
      </c>
      <c r="F239">
        <v>7647</v>
      </c>
      <c r="H239" t="s">
        <v>127</v>
      </c>
      <c r="I239" t="s">
        <v>41</v>
      </c>
      <c r="J239" t="s">
        <v>58</v>
      </c>
      <c r="K239" t="s">
        <v>125</v>
      </c>
      <c r="M239" t="s">
        <v>794</v>
      </c>
      <c r="O239" t="s">
        <v>825</v>
      </c>
    </row>
    <row r="240" spans="1:15" x14ac:dyDescent="0.25">
      <c r="A240" t="s">
        <v>344</v>
      </c>
      <c r="B240" t="s">
        <v>345</v>
      </c>
      <c r="C240" t="s">
        <v>226</v>
      </c>
      <c r="D240" t="s">
        <v>226</v>
      </c>
      <c r="E240" t="s">
        <v>346</v>
      </c>
      <c r="F240">
        <v>11296</v>
      </c>
      <c r="H240" t="s">
        <v>127</v>
      </c>
      <c r="I240" t="s">
        <v>41</v>
      </c>
      <c r="J240" t="s">
        <v>58</v>
      </c>
      <c r="K240" t="s">
        <v>125</v>
      </c>
      <c r="M240" t="s">
        <v>795</v>
      </c>
      <c r="O240" t="s">
        <v>828</v>
      </c>
    </row>
    <row r="241" spans="1:15" x14ac:dyDescent="0.25">
      <c r="A241" t="s">
        <v>367</v>
      </c>
      <c r="B241" t="s">
        <v>345</v>
      </c>
      <c r="C241" t="s">
        <v>226</v>
      </c>
      <c r="D241" t="s">
        <v>226</v>
      </c>
      <c r="E241" t="s">
        <v>346</v>
      </c>
      <c r="F241">
        <v>11296</v>
      </c>
      <c r="H241" t="s">
        <v>127</v>
      </c>
      <c r="I241" t="s">
        <v>41</v>
      </c>
      <c r="J241" t="s">
        <v>58</v>
      </c>
      <c r="K241" t="s">
        <v>125</v>
      </c>
      <c r="M241" t="s">
        <v>796</v>
      </c>
      <c r="O241" t="s">
        <v>829</v>
      </c>
    </row>
    <row r="242" spans="1:15" x14ac:dyDescent="0.25">
      <c r="A242" t="s">
        <v>632</v>
      </c>
      <c r="B242" t="s">
        <v>417</v>
      </c>
      <c r="C242" t="s">
        <v>418</v>
      </c>
      <c r="D242" t="s">
        <v>357</v>
      </c>
      <c r="E242" t="s">
        <v>357</v>
      </c>
      <c r="F242">
        <v>14812</v>
      </c>
      <c r="H242" t="s">
        <v>133</v>
      </c>
      <c r="I242" t="s">
        <v>62</v>
      </c>
      <c r="J242" t="s">
        <v>58</v>
      </c>
      <c r="K242" t="s">
        <v>131</v>
      </c>
      <c r="M242" t="s">
        <v>797</v>
      </c>
      <c r="O242" t="s">
        <v>830</v>
      </c>
    </row>
    <row r="243" spans="1:15" x14ac:dyDescent="0.25">
      <c r="A243" t="s">
        <v>474</v>
      </c>
      <c r="B243" t="s">
        <v>633</v>
      </c>
      <c r="C243" t="s">
        <v>474</v>
      </c>
      <c r="D243" t="s">
        <v>357</v>
      </c>
      <c r="E243" t="s">
        <v>357</v>
      </c>
      <c r="F243">
        <v>3734</v>
      </c>
      <c r="H243" t="s">
        <v>133</v>
      </c>
      <c r="I243" t="s">
        <v>62</v>
      </c>
      <c r="J243" t="s">
        <v>58</v>
      </c>
      <c r="K243" t="s">
        <v>131</v>
      </c>
      <c r="M243" t="s">
        <v>800</v>
      </c>
      <c r="O243" t="s">
        <v>832</v>
      </c>
    </row>
    <row r="244" spans="1:15" x14ac:dyDescent="0.25">
      <c r="A244" t="s">
        <v>634</v>
      </c>
      <c r="B244" t="s">
        <v>635</v>
      </c>
      <c r="C244" t="s">
        <v>636</v>
      </c>
      <c r="D244" t="s">
        <v>229</v>
      </c>
      <c r="E244" t="s">
        <v>494</v>
      </c>
      <c r="F244" t="s">
        <v>637</v>
      </c>
      <c r="H244" t="s">
        <v>133</v>
      </c>
      <c r="I244" t="s">
        <v>62</v>
      </c>
      <c r="J244" t="s">
        <v>58</v>
      </c>
      <c r="K244" t="s">
        <v>131</v>
      </c>
      <c r="M244" t="s">
        <v>804</v>
      </c>
      <c r="O244" t="s">
        <v>834</v>
      </c>
    </row>
    <row r="245" spans="1:15" x14ac:dyDescent="0.25">
      <c r="A245" t="s">
        <v>332</v>
      </c>
      <c r="B245" t="s">
        <v>594</v>
      </c>
      <c r="C245" t="s">
        <v>331</v>
      </c>
      <c r="D245" t="s">
        <v>54</v>
      </c>
      <c r="E245" t="s">
        <v>332</v>
      </c>
      <c r="F245" t="s">
        <v>332</v>
      </c>
      <c r="H245" t="s">
        <v>133</v>
      </c>
      <c r="I245" t="s">
        <v>62</v>
      </c>
      <c r="J245" t="s">
        <v>58</v>
      </c>
      <c r="K245" t="s">
        <v>131</v>
      </c>
      <c r="M245" t="s">
        <v>807</v>
      </c>
      <c r="O245" t="s">
        <v>836</v>
      </c>
    </row>
    <row r="246" spans="1:15" x14ac:dyDescent="0.25">
      <c r="A246" t="s">
        <v>246</v>
      </c>
      <c r="B246" t="s">
        <v>246</v>
      </c>
      <c r="C246" t="s">
        <v>339</v>
      </c>
      <c r="D246" t="s">
        <v>246</v>
      </c>
      <c r="E246" t="s">
        <v>246</v>
      </c>
      <c r="F246" t="s">
        <v>340</v>
      </c>
      <c r="H246" t="s">
        <v>133</v>
      </c>
      <c r="I246" t="s">
        <v>62</v>
      </c>
      <c r="J246" t="s">
        <v>58</v>
      </c>
      <c r="K246" t="s">
        <v>131</v>
      </c>
      <c r="M246" t="s">
        <v>809</v>
      </c>
      <c r="O246" t="s">
        <v>838</v>
      </c>
    </row>
    <row r="247" spans="1:15" x14ac:dyDescent="0.25">
      <c r="A247" t="s">
        <v>638</v>
      </c>
      <c r="B247" t="s">
        <v>638</v>
      </c>
      <c r="C247" t="s">
        <v>339</v>
      </c>
      <c r="D247" t="s">
        <v>246</v>
      </c>
      <c r="E247" t="s">
        <v>246</v>
      </c>
      <c r="F247" t="s">
        <v>340</v>
      </c>
      <c r="H247" t="s">
        <v>133</v>
      </c>
      <c r="I247" t="s">
        <v>62</v>
      </c>
      <c r="J247" t="s">
        <v>58</v>
      </c>
      <c r="K247" t="s">
        <v>131</v>
      </c>
      <c r="M247" t="s">
        <v>813</v>
      </c>
      <c r="O247" t="s">
        <v>840</v>
      </c>
    </row>
    <row r="248" spans="1:15" x14ac:dyDescent="0.25">
      <c r="A248" t="s">
        <v>333</v>
      </c>
      <c r="B248" t="s">
        <v>333</v>
      </c>
      <c r="C248" t="s">
        <v>335</v>
      </c>
      <c r="D248" t="s">
        <v>54</v>
      </c>
      <c r="E248" t="s">
        <v>252</v>
      </c>
      <c r="F248" t="s">
        <v>335</v>
      </c>
      <c r="H248" t="s">
        <v>133</v>
      </c>
      <c r="I248" t="s">
        <v>62</v>
      </c>
      <c r="J248" t="s">
        <v>58</v>
      </c>
      <c r="K248" t="s">
        <v>131</v>
      </c>
      <c r="M248" t="s">
        <v>816</v>
      </c>
      <c r="O248" t="s">
        <v>843</v>
      </c>
    </row>
    <row r="249" spans="1:15" x14ac:dyDescent="0.25">
      <c r="A249" t="s">
        <v>411</v>
      </c>
      <c r="B249" t="s">
        <v>411</v>
      </c>
      <c r="C249" t="s">
        <v>411</v>
      </c>
      <c r="D249" t="s">
        <v>357</v>
      </c>
      <c r="E249" t="s">
        <v>357</v>
      </c>
      <c r="F249">
        <v>7206</v>
      </c>
      <c r="H249" t="s">
        <v>133</v>
      </c>
      <c r="I249" t="s">
        <v>62</v>
      </c>
      <c r="J249" t="s">
        <v>58</v>
      </c>
      <c r="K249" t="s">
        <v>131</v>
      </c>
      <c r="M249" t="s">
        <v>818</v>
      </c>
      <c r="O249" t="s">
        <v>846</v>
      </c>
    </row>
    <row r="250" spans="1:15" x14ac:dyDescent="0.25">
      <c r="A250" t="s">
        <v>248</v>
      </c>
      <c r="B250" t="s">
        <v>248</v>
      </c>
      <c r="C250" t="s">
        <v>336</v>
      </c>
      <c r="D250" t="s">
        <v>248</v>
      </c>
      <c r="E250" t="s">
        <v>248</v>
      </c>
      <c r="F250" t="s">
        <v>337</v>
      </c>
      <c r="H250" t="s">
        <v>133</v>
      </c>
      <c r="I250" t="s">
        <v>62</v>
      </c>
      <c r="J250" t="s">
        <v>58</v>
      </c>
      <c r="K250" t="s">
        <v>131</v>
      </c>
      <c r="M250" t="s">
        <v>820</v>
      </c>
      <c r="O250" t="s">
        <v>849</v>
      </c>
    </row>
    <row r="251" spans="1:15" x14ac:dyDescent="0.25">
      <c r="A251" t="s">
        <v>473</v>
      </c>
      <c r="B251" t="s">
        <v>473</v>
      </c>
      <c r="C251" t="s">
        <v>473</v>
      </c>
      <c r="D251" t="s">
        <v>357</v>
      </c>
      <c r="E251" t="s">
        <v>357</v>
      </c>
      <c r="F251">
        <v>7088</v>
      </c>
      <c r="H251" t="s">
        <v>133</v>
      </c>
      <c r="I251" t="s">
        <v>62</v>
      </c>
      <c r="J251" t="s">
        <v>58</v>
      </c>
      <c r="K251" t="s">
        <v>131</v>
      </c>
      <c r="M251" t="s">
        <v>822</v>
      </c>
      <c r="O251" t="s">
        <v>855</v>
      </c>
    </row>
    <row r="252" spans="1:15" x14ac:dyDescent="0.25">
      <c r="A252" t="s">
        <v>639</v>
      </c>
      <c r="B252" t="s">
        <v>639</v>
      </c>
      <c r="C252" t="s">
        <v>434</v>
      </c>
      <c r="D252" t="s">
        <v>246</v>
      </c>
      <c r="E252" t="s">
        <v>431</v>
      </c>
      <c r="F252" t="s">
        <v>435</v>
      </c>
      <c r="H252" t="s">
        <v>133</v>
      </c>
      <c r="I252" t="s">
        <v>62</v>
      </c>
      <c r="J252" t="s">
        <v>58</v>
      </c>
      <c r="K252" t="s">
        <v>131</v>
      </c>
      <c r="M252" t="s">
        <v>824</v>
      </c>
      <c r="O252" t="s">
        <v>857</v>
      </c>
    </row>
    <row r="253" spans="1:15" x14ac:dyDescent="0.25">
      <c r="A253" t="s">
        <v>640</v>
      </c>
      <c r="B253" t="s">
        <v>641</v>
      </c>
      <c r="C253" t="s">
        <v>438</v>
      </c>
      <c r="D253" t="s">
        <v>246</v>
      </c>
      <c r="E253" t="s">
        <v>431</v>
      </c>
      <c r="F253">
        <v>265341</v>
      </c>
      <c r="H253" t="s">
        <v>133</v>
      </c>
      <c r="I253" t="s">
        <v>62</v>
      </c>
      <c r="J253" t="s">
        <v>58</v>
      </c>
      <c r="K253" t="s">
        <v>131</v>
      </c>
      <c r="M253" t="s">
        <v>827</v>
      </c>
      <c r="O253" t="s">
        <v>858</v>
      </c>
    </row>
    <row r="254" spans="1:15" x14ac:dyDescent="0.25">
      <c r="A254" t="s">
        <v>642</v>
      </c>
      <c r="B254" t="s">
        <v>642</v>
      </c>
      <c r="C254" t="s">
        <v>430</v>
      </c>
      <c r="D254" t="s">
        <v>246</v>
      </c>
      <c r="E254" t="s">
        <v>431</v>
      </c>
      <c r="F254">
        <v>66184</v>
      </c>
      <c r="H254" t="s">
        <v>133</v>
      </c>
      <c r="I254" t="s">
        <v>62</v>
      </c>
      <c r="J254" t="s">
        <v>58</v>
      </c>
      <c r="K254" t="s">
        <v>131</v>
      </c>
      <c r="M254" t="s">
        <v>831</v>
      </c>
      <c r="O254" t="s">
        <v>860</v>
      </c>
    </row>
    <row r="255" spans="1:15" x14ac:dyDescent="0.25">
      <c r="A255" t="s">
        <v>643</v>
      </c>
      <c r="B255" t="s">
        <v>644</v>
      </c>
      <c r="C255" t="s">
        <v>360</v>
      </c>
      <c r="D255" t="s">
        <v>357</v>
      </c>
      <c r="E255" t="s">
        <v>357</v>
      </c>
      <c r="F255">
        <v>7205</v>
      </c>
      <c r="H255" t="s">
        <v>133</v>
      </c>
      <c r="I255" t="s">
        <v>62</v>
      </c>
      <c r="J255" t="s">
        <v>58</v>
      </c>
      <c r="K255" t="s">
        <v>131</v>
      </c>
      <c r="M255" t="s">
        <v>833</v>
      </c>
      <c r="O255" t="s">
        <v>863</v>
      </c>
    </row>
    <row r="256" spans="1:15" x14ac:dyDescent="0.25">
      <c r="A256" t="s">
        <v>645</v>
      </c>
      <c r="B256" t="s">
        <v>646</v>
      </c>
      <c r="C256" t="s">
        <v>363</v>
      </c>
      <c r="D256" t="s">
        <v>357</v>
      </c>
      <c r="E256" t="s">
        <v>357</v>
      </c>
      <c r="F256">
        <v>7204</v>
      </c>
      <c r="H256" t="s">
        <v>133</v>
      </c>
      <c r="I256" t="s">
        <v>62</v>
      </c>
      <c r="J256" t="s">
        <v>58</v>
      </c>
      <c r="K256" t="s">
        <v>131</v>
      </c>
      <c r="M256" t="s">
        <v>835</v>
      </c>
      <c r="O256" t="s">
        <v>868</v>
      </c>
    </row>
    <row r="257" spans="1:15" x14ac:dyDescent="0.25">
      <c r="A257" t="s">
        <v>404</v>
      </c>
      <c r="B257" t="s">
        <v>404</v>
      </c>
      <c r="C257" t="s">
        <v>404</v>
      </c>
      <c r="D257" t="s">
        <v>357</v>
      </c>
      <c r="E257" t="s">
        <v>357</v>
      </c>
      <c r="F257">
        <v>7197</v>
      </c>
      <c r="H257" t="s">
        <v>133</v>
      </c>
      <c r="I257" t="s">
        <v>62</v>
      </c>
      <c r="J257" t="s">
        <v>58</v>
      </c>
      <c r="K257" t="s">
        <v>131</v>
      </c>
      <c r="M257" t="s">
        <v>837</v>
      </c>
      <c r="O257" t="s">
        <v>872</v>
      </c>
    </row>
    <row r="258" spans="1:15" x14ac:dyDescent="0.25">
      <c r="A258" t="s">
        <v>647</v>
      </c>
      <c r="B258" t="s">
        <v>647</v>
      </c>
      <c r="C258" t="s">
        <v>462</v>
      </c>
      <c r="D258" t="s">
        <v>357</v>
      </c>
      <c r="E258" t="s">
        <v>357</v>
      </c>
      <c r="F258">
        <v>7310</v>
      </c>
      <c r="H258" t="s">
        <v>133</v>
      </c>
      <c r="I258" t="s">
        <v>62</v>
      </c>
      <c r="J258" t="s">
        <v>58</v>
      </c>
      <c r="K258" t="s">
        <v>131</v>
      </c>
      <c r="M258" t="s">
        <v>839</v>
      </c>
      <c r="O258" t="s">
        <v>874</v>
      </c>
    </row>
    <row r="259" spans="1:15" x14ac:dyDescent="0.25">
      <c r="A259" t="s">
        <v>648</v>
      </c>
      <c r="B259" t="s">
        <v>118</v>
      </c>
      <c r="C259" t="s">
        <v>118</v>
      </c>
      <c r="D259" t="s">
        <v>357</v>
      </c>
      <c r="E259" t="s">
        <v>357</v>
      </c>
      <c r="F259">
        <v>7131</v>
      </c>
      <c r="H259" t="s">
        <v>133</v>
      </c>
      <c r="I259" t="s">
        <v>62</v>
      </c>
      <c r="J259" t="s">
        <v>58</v>
      </c>
      <c r="K259" t="s">
        <v>131</v>
      </c>
      <c r="M259" t="s">
        <v>842</v>
      </c>
      <c r="O259" t="s">
        <v>876</v>
      </c>
    </row>
    <row r="260" spans="1:15" x14ac:dyDescent="0.25">
      <c r="A260" t="s">
        <v>649</v>
      </c>
      <c r="C260" t="s">
        <v>342</v>
      </c>
      <c r="D260" t="s">
        <v>252</v>
      </c>
      <c r="E260" t="s">
        <v>252</v>
      </c>
      <c r="F260" t="s">
        <v>343</v>
      </c>
      <c r="H260" t="s">
        <v>133</v>
      </c>
      <c r="I260" t="s">
        <v>62</v>
      </c>
      <c r="J260" t="s">
        <v>58</v>
      </c>
      <c r="K260" t="s">
        <v>131</v>
      </c>
      <c r="M260" t="s">
        <v>845</v>
      </c>
      <c r="O260" t="s">
        <v>878</v>
      </c>
    </row>
    <row r="261" spans="1:15" x14ac:dyDescent="0.25">
      <c r="A261" t="s">
        <v>421</v>
      </c>
      <c r="B261" t="s">
        <v>421</v>
      </c>
      <c r="C261" t="s">
        <v>421</v>
      </c>
      <c r="D261" t="s">
        <v>357</v>
      </c>
      <c r="E261" t="s">
        <v>357</v>
      </c>
      <c r="F261">
        <v>7198</v>
      </c>
      <c r="H261" t="s">
        <v>133</v>
      </c>
      <c r="I261" t="s">
        <v>62</v>
      </c>
      <c r="J261" t="s">
        <v>58</v>
      </c>
      <c r="K261" t="s">
        <v>131</v>
      </c>
      <c r="M261" t="s">
        <v>848</v>
      </c>
      <c r="O261" t="s">
        <v>880</v>
      </c>
    </row>
    <row r="262" spans="1:15" x14ac:dyDescent="0.25">
      <c r="A262" t="s">
        <v>650</v>
      </c>
      <c r="B262" t="s">
        <v>650</v>
      </c>
      <c r="C262" t="s">
        <v>441</v>
      </c>
      <c r="D262" t="s">
        <v>246</v>
      </c>
      <c r="E262" t="s">
        <v>431</v>
      </c>
      <c r="F262">
        <v>84599</v>
      </c>
      <c r="H262" t="s">
        <v>133</v>
      </c>
      <c r="I262" t="s">
        <v>62</v>
      </c>
      <c r="J262" t="s">
        <v>58</v>
      </c>
      <c r="K262" t="s">
        <v>131</v>
      </c>
      <c r="M262" t="s">
        <v>852</v>
      </c>
      <c r="O262" t="s">
        <v>882</v>
      </c>
    </row>
    <row r="263" spans="1:15" x14ac:dyDescent="0.25">
      <c r="A263" t="s">
        <v>651</v>
      </c>
      <c r="B263" t="s">
        <v>652</v>
      </c>
      <c r="C263" t="s">
        <v>420</v>
      </c>
      <c r="D263" t="s">
        <v>357</v>
      </c>
      <c r="E263" t="s">
        <v>357</v>
      </c>
      <c r="F263">
        <v>14329</v>
      </c>
      <c r="H263" t="s">
        <v>133</v>
      </c>
      <c r="I263" t="s">
        <v>62</v>
      </c>
      <c r="J263" t="s">
        <v>58</v>
      </c>
      <c r="K263" t="s">
        <v>131</v>
      </c>
      <c r="M263" t="s">
        <v>853</v>
      </c>
      <c r="O263" t="s">
        <v>884</v>
      </c>
    </row>
    <row r="264" spans="1:15" x14ac:dyDescent="0.25">
      <c r="A264" t="s">
        <v>252</v>
      </c>
      <c r="B264" t="s">
        <v>252</v>
      </c>
      <c r="C264" t="s">
        <v>342</v>
      </c>
      <c r="D264" t="s">
        <v>252</v>
      </c>
      <c r="E264" t="s">
        <v>252</v>
      </c>
      <c r="F264" t="s">
        <v>343</v>
      </c>
      <c r="H264" t="s">
        <v>133</v>
      </c>
      <c r="I264" t="s">
        <v>62</v>
      </c>
      <c r="J264" t="s">
        <v>58</v>
      </c>
      <c r="K264" t="s">
        <v>131</v>
      </c>
      <c r="M264" t="s">
        <v>854</v>
      </c>
      <c r="O264" t="s">
        <v>886</v>
      </c>
    </row>
    <row r="265" spans="1:15" x14ac:dyDescent="0.25">
      <c r="A265" t="s">
        <v>653</v>
      </c>
      <c r="B265" t="s">
        <v>653</v>
      </c>
      <c r="C265" t="s">
        <v>444</v>
      </c>
      <c r="D265" t="s">
        <v>246</v>
      </c>
      <c r="E265" t="s">
        <v>431</v>
      </c>
      <c r="F265">
        <v>71793</v>
      </c>
      <c r="H265" t="s">
        <v>133</v>
      </c>
      <c r="I265" t="s">
        <v>62</v>
      </c>
      <c r="J265" t="s">
        <v>58</v>
      </c>
      <c r="K265" t="s">
        <v>131</v>
      </c>
      <c r="M265" t="s">
        <v>856</v>
      </c>
      <c r="O265" t="s">
        <v>888</v>
      </c>
    </row>
    <row r="266" spans="1:15" x14ac:dyDescent="0.25">
      <c r="A266" t="s">
        <v>654</v>
      </c>
      <c r="B266" t="s">
        <v>654</v>
      </c>
      <c r="C266" t="s">
        <v>465</v>
      </c>
      <c r="D266" t="s">
        <v>357</v>
      </c>
      <c r="E266" t="s">
        <v>357</v>
      </c>
      <c r="F266">
        <v>7309</v>
      </c>
      <c r="H266" t="s">
        <v>133</v>
      </c>
      <c r="I266" t="s">
        <v>62</v>
      </c>
      <c r="J266" t="s">
        <v>58</v>
      </c>
      <c r="K266" t="s">
        <v>131</v>
      </c>
      <c r="M266" t="s">
        <v>858</v>
      </c>
      <c r="O266" t="s">
        <v>890</v>
      </c>
    </row>
    <row r="267" spans="1:15" x14ac:dyDescent="0.25">
      <c r="A267" t="s">
        <v>655</v>
      </c>
      <c r="B267" t="s">
        <v>424</v>
      </c>
      <c r="C267" t="s">
        <v>425</v>
      </c>
      <c r="D267" t="s">
        <v>357</v>
      </c>
      <c r="E267" t="s">
        <v>357</v>
      </c>
      <c r="F267">
        <v>15841</v>
      </c>
      <c r="H267" t="s">
        <v>133</v>
      </c>
      <c r="I267" t="s">
        <v>62</v>
      </c>
      <c r="J267" t="s">
        <v>58</v>
      </c>
      <c r="K267" t="s">
        <v>131</v>
      </c>
      <c r="M267" t="s">
        <v>860</v>
      </c>
      <c r="O267" t="s">
        <v>892</v>
      </c>
    </row>
    <row r="268" spans="1:15" x14ac:dyDescent="0.25">
      <c r="A268" t="s">
        <v>656</v>
      </c>
      <c r="B268" t="s">
        <v>657</v>
      </c>
      <c r="C268" t="s">
        <v>416</v>
      </c>
      <c r="D268" t="s">
        <v>357</v>
      </c>
      <c r="E268" t="s">
        <v>357</v>
      </c>
      <c r="F268">
        <v>14749</v>
      </c>
      <c r="H268" t="s">
        <v>133</v>
      </c>
      <c r="I268" t="s">
        <v>62</v>
      </c>
      <c r="J268" t="s">
        <v>58</v>
      </c>
      <c r="K268" t="s">
        <v>131</v>
      </c>
      <c r="M268" t="s">
        <v>862</v>
      </c>
      <c r="O268" t="s">
        <v>894</v>
      </c>
    </row>
    <row r="269" spans="1:15" x14ac:dyDescent="0.25">
      <c r="A269" t="s">
        <v>378</v>
      </c>
      <c r="B269" t="s">
        <v>658</v>
      </c>
      <c r="C269" t="s">
        <v>379</v>
      </c>
      <c r="D269" t="s">
        <v>357</v>
      </c>
      <c r="E269" t="s">
        <v>357</v>
      </c>
      <c r="F269">
        <v>7200</v>
      </c>
      <c r="H269" t="s">
        <v>133</v>
      </c>
      <c r="I269" t="s">
        <v>62</v>
      </c>
      <c r="J269" t="s">
        <v>58</v>
      </c>
      <c r="K269" t="s">
        <v>131</v>
      </c>
      <c r="M269" t="s">
        <v>865</v>
      </c>
      <c r="O269" t="s">
        <v>896</v>
      </c>
    </row>
    <row r="270" spans="1:15" x14ac:dyDescent="0.25">
      <c r="A270" t="s">
        <v>659</v>
      </c>
      <c r="B270" t="s">
        <v>660</v>
      </c>
      <c r="C270" t="s">
        <v>356</v>
      </c>
      <c r="D270" t="s">
        <v>357</v>
      </c>
      <c r="E270" t="s">
        <v>357</v>
      </c>
      <c r="F270">
        <v>7647</v>
      </c>
      <c r="H270" t="s">
        <v>133</v>
      </c>
      <c r="I270" t="s">
        <v>62</v>
      </c>
      <c r="J270" t="s">
        <v>58</v>
      </c>
      <c r="K270" t="s">
        <v>131</v>
      </c>
      <c r="M270" t="s">
        <v>866</v>
      </c>
      <c r="O270" t="s">
        <v>898</v>
      </c>
    </row>
    <row r="271" spans="1:15" x14ac:dyDescent="0.25">
      <c r="A271" t="s">
        <v>405</v>
      </c>
      <c r="B271" t="s">
        <v>405</v>
      </c>
      <c r="C271" t="s">
        <v>405</v>
      </c>
      <c r="D271" t="s">
        <v>357</v>
      </c>
      <c r="E271" t="s">
        <v>357</v>
      </c>
      <c r="F271">
        <v>7148</v>
      </c>
      <c r="H271" t="s">
        <v>133</v>
      </c>
      <c r="I271" t="s">
        <v>62</v>
      </c>
      <c r="J271" t="s">
        <v>58</v>
      </c>
      <c r="K271" t="s">
        <v>131</v>
      </c>
      <c r="M271" t="s">
        <v>867</v>
      </c>
      <c r="O271" t="s">
        <v>900</v>
      </c>
    </row>
    <row r="272" spans="1:15" x14ac:dyDescent="0.25">
      <c r="A272" t="s">
        <v>332</v>
      </c>
      <c r="B272" t="s">
        <v>331</v>
      </c>
      <c r="C272" t="s">
        <v>331</v>
      </c>
      <c r="D272" t="s">
        <v>54</v>
      </c>
      <c r="E272" t="s">
        <v>332</v>
      </c>
      <c r="F272" t="s">
        <v>332</v>
      </c>
      <c r="H272" t="s">
        <v>136</v>
      </c>
      <c r="I272" t="s">
        <v>57</v>
      </c>
      <c r="J272" t="s">
        <v>58</v>
      </c>
      <c r="K272" t="s">
        <v>131</v>
      </c>
      <c r="M272" t="s">
        <v>869</v>
      </c>
      <c r="O272" t="s">
        <v>902</v>
      </c>
    </row>
    <row r="273" spans="1:15" x14ac:dyDescent="0.25">
      <c r="A273" t="s">
        <v>661</v>
      </c>
      <c r="B273" t="s">
        <v>661</v>
      </c>
      <c r="C273" t="s">
        <v>662</v>
      </c>
      <c r="D273" t="s">
        <v>357</v>
      </c>
      <c r="E273" t="s">
        <v>357</v>
      </c>
      <c r="F273">
        <v>9608</v>
      </c>
      <c r="H273" t="s">
        <v>136</v>
      </c>
      <c r="I273" t="s">
        <v>57</v>
      </c>
      <c r="J273" t="s">
        <v>58</v>
      </c>
      <c r="K273" t="s">
        <v>131</v>
      </c>
      <c r="M273" t="s">
        <v>870</v>
      </c>
      <c r="O273" t="s">
        <v>903</v>
      </c>
    </row>
    <row r="274" spans="1:15" x14ac:dyDescent="0.25">
      <c r="A274" t="s">
        <v>663</v>
      </c>
      <c r="B274" t="s">
        <v>663</v>
      </c>
      <c r="C274" t="s">
        <v>427</v>
      </c>
      <c r="D274" t="s">
        <v>357</v>
      </c>
      <c r="E274" t="s">
        <v>357</v>
      </c>
      <c r="F274">
        <v>7199</v>
      </c>
      <c r="H274" t="s">
        <v>136</v>
      </c>
      <c r="I274" t="s">
        <v>57</v>
      </c>
      <c r="J274" t="s">
        <v>58</v>
      </c>
      <c r="K274" t="s">
        <v>131</v>
      </c>
      <c r="M274" t="s">
        <v>871</v>
      </c>
      <c r="O274" t="s">
        <v>904</v>
      </c>
    </row>
    <row r="275" spans="1:15" x14ac:dyDescent="0.25">
      <c r="A275" t="s">
        <v>664</v>
      </c>
      <c r="B275" t="s">
        <v>665</v>
      </c>
      <c r="C275" t="s">
        <v>339</v>
      </c>
      <c r="D275" t="s">
        <v>246</v>
      </c>
      <c r="E275" t="s">
        <v>246</v>
      </c>
      <c r="F275" t="s">
        <v>340</v>
      </c>
      <c r="H275" t="s">
        <v>136</v>
      </c>
      <c r="I275" t="s">
        <v>57</v>
      </c>
      <c r="J275" t="s">
        <v>58</v>
      </c>
      <c r="K275" t="s">
        <v>131</v>
      </c>
      <c r="M275" t="s">
        <v>873</v>
      </c>
      <c r="O275" t="s">
        <v>905</v>
      </c>
    </row>
    <row r="276" spans="1:15" x14ac:dyDescent="0.25">
      <c r="A276" t="s">
        <v>333</v>
      </c>
      <c r="B276" t="s">
        <v>333</v>
      </c>
      <c r="C276" t="s">
        <v>335</v>
      </c>
      <c r="D276" t="s">
        <v>54</v>
      </c>
      <c r="E276" t="s">
        <v>252</v>
      </c>
      <c r="F276" t="s">
        <v>335</v>
      </c>
      <c r="H276" t="s">
        <v>136</v>
      </c>
      <c r="I276" t="s">
        <v>57</v>
      </c>
      <c r="J276" t="s">
        <v>58</v>
      </c>
      <c r="K276" t="s">
        <v>131</v>
      </c>
      <c r="M276" t="s">
        <v>875</v>
      </c>
      <c r="O276" t="s">
        <v>738</v>
      </c>
    </row>
    <row r="277" spans="1:15" x14ac:dyDescent="0.25">
      <c r="A277" t="s">
        <v>666</v>
      </c>
      <c r="B277" t="s">
        <v>665</v>
      </c>
      <c r="C277" t="s">
        <v>376</v>
      </c>
      <c r="D277" t="s">
        <v>357</v>
      </c>
      <c r="E277" t="s">
        <v>357</v>
      </c>
      <c r="F277">
        <v>55012</v>
      </c>
      <c r="H277" t="s">
        <v>136</v>
      </c>
      <c r="I277" t="s">
        <v>57</v>
      </c>
      <c r="J277" t="s">
        <v>58</v>
      </c>
      <c r="K277" t="s">
        <v>131</v>
      </c>
      <c r="M277" t="s">
        <v>877</v>
      </c>
      <c r="O277" t="s">
        <v>556</v>
      </c>
    </row>
    <row r="278" spans="1:15" x14ac:dyDescent="0.25">
      <c r="A278" t="s">
        <v>667</v>
      </c>
      <c r="B278" t="s">
        <v>665</v>
      </c>
      <c r="C278" t="s">
        <v>373</v>
      </c>
      <c r="D278" t="s">
        <v>357</v>
      </c>
      <c r="E278" t="s">
        <v>357</v>
      </c>
      <c r="F278">
        <v>55011</v>
      </c>
      <c r="H278" t="s">
        <v>136</v>
      </c>
      <c r="I278" t="s">
        <v>57</v>
      </c>
      <c r="J278" t="s">
        <v>58</v>
      </c>
      <c r="K278" t="s">
        <v>131</v>
      </c>
      <c r="M278" t="s">
        <v>879</v>
      </c>
      <c r="O278" t="s">
        <v>535</v>
      </c>
    </row>
    <row r="279" spans="1:15" x14ac:dyDescent="0.25">
      <c r="A279" t="s">
        <v>668</v>
      </c>
      <c r="B279" t="s">
        <v>665</v>
      </c>
      <c r="C279" t="s">
        <v>669</v>
      </c>
      <c r="D279" t="s">
        <v>357</v>
      </c>
      <c r="E279" t="s">
        <v>357</v>
      </c>
      <c r="F279">
        <v>24966</v>
      </c>
      <c r="H279" t="s">
        <v>136</v>
      </c>
      <c r="I279" t="s">
        <v>57</v>
      </c>
      <c r="J279" t="s">
        <v>58</v>
      </c>
      <c r="K279" t="s">
        <v>131</v>
      </c>
      <c r="M279" t="s">
        <v>881</v>
      </c>
      <c r="O279" t="s">
        <v>908</v>
      </c>
    </row>
    <row r="280" spans="1:15" x14ac:dyDescent="0.25">
      <c r="A280" t="s">
        <v>670</v>
      </c>
      <c r="B280" t="s">
        <v>665</v>
      </c>
      <c r="C280" t="s">
        <v>671</v>
      </c>
      <c r="D280" t="s">
        <v>357</v>
      </c>
      <c r="E280" t="s">
        <v>357</v>
      </c>
      <c r="F280">
        <v>24965</v>
      </c>
      <c r="H280" t="s">
        <v>136</v>
      </c>
      <c r="I280" t="s">
        <v>57</v>
      </c>
      <c r="J280" t="s">
        <v>58</v>
      </c>
      <c r="K280" t="s">
        <v>131</v>
      </c>
      <c r="M280" t="s">
        <v>883</v>
      </c>
      <c r="O280" t="s">
        <v>910</v>
      </c>
    </row>
    <row r="281" spans="1:15" x14ac:dyDescent="0.25">
      <c r="A281" t="s">
        <v>672</v>
      </c>
      <c r="B281" t="s">
        <v>672</v>
      </c>
      <c r="C281" t="s">
        <v>370</v>
      </c>
      <c r="D281" t="s">
        <v>357</v>
      </c>
      <c r="E281" t="s">
        <v>357</v>
      </c>
      <c r="F281">
        <v>15900</v>
      </c>
      <c r="H281" t="s">
        <v>136</v>
      </c>
      <c r="I281" t="s">
        <v>57</v>
      </c>
      <c r="J281" t="s">
        <v>58</v>
      </c>
      <c r="K281" t="s">
        <v>131</v>
      </c>
      <c r="M281" t="s">
        <v>885</v>
      </c>
      <c r="O281" t="s">
        <v>912</v>
      </c>
    </row>
    <row r="282" spans="1:15" x14ac:dyDescent="0.25">
      <c r="A282" t="s">
        <v>673</v>
      </c>
      <c r="B282" t="s">
        <v>673</v>
      </c>
      <c r="C282" t="s">
        <v>674</v>
      </c>
      <c r="D282" t="s">
        <v>246</v>
      </c>
      <c r="E282" t="s">
        <v>431</v>
      </c>
      <c r="F282">
        <v>16656</v>
      </c>
      <c r="H282" t="s">
        <v>136</v>
      </c>
      <c r="I282" t="s">
        <v>57</v>
      </c>
      <c r="J282" t="s">
        <v>58</v>
      </c>
      <c r="K282" t="s">
        <v>131</v>
      </c>
      <c r="M282" t="s">
        <v>887</v>
      </c>
      <c r="O282" t="s">
        <v>914</v>
      </c>
    </row>
    <row r="283" spans="1:15" x14ac:dyDescent="0.25">
      <c r="A283" t="s">
        <v>675</v>
      </c>
      <c r="B283" t="s">
        <v>675</v>
      </c>
      <c r="C283" t="s">
        <v>676</v>
      </c>
      <c r="D283" t="s">
        <v>229</v>
      </c>
      <c r="E283" t="s">
        <v>494</v>
      </c>
      <c r="F283" t="s">
        <v>677</v>
      </c>
      <c r="H283" t="s">
        <v>136</v>
      </c>
      <c r="I283" t="s">
        <v>57</v>
      </c>
      <c r="J283" t="s">
        <v>58</v>
      </c>
      <c r="K283" t="s">
        <v>131</v>
      </c>
      <c r="M283" t="s">
        <v>889</v>
      </c>
      <c r="O283" t="s">
        <v>916</v>
      </c>
    </row>
    <row r="284" spans="1:15" x14ac:dyDescent="0.25">
      <c r="A284" t="s">
        <v>678</v>
      </c>
      <c r="B284" t="s">
        <v>678</v>
      </c>
      <c r="C284" t="s">
        <v>662</v>
      </c>
      <c r="D284" t="s">
        <v>357</v>
      </c>
      <c r="E284" t="s">
        <v>357</v>
      </c>
      <c r="F284">
        <v>9608</v>
      </c>
      <c r="H284" t="s">
        <v>136</v>
      </c>
      <c r="I284" t="s">
        <v>57</v>
      </c>
      <c r="J284" t="s">
        <v>58</v>
      </c>
      <c r="K284" t="s">
        <v>131</v>
      </c>
      <c r="M284" t="s">
        <v>891</v>
      </c>
      <c r="O284" t="s">
        <v>917</v>
      </c>
    </row>
    <row r="285" spans="1:15" x14ac:dyDescent="0.25">
      <c r="A285" t="s">
        <v>679</v>
      </c>
      <c r="B285" t="s">
        <v>679</v>
      </c>
      <c r="C285" t="s">
        <v>427</v>
      </c>
      <c r="D285" t="s">
        <v>357</v>
      </c>
      <c r="E285" t="s">
        <v>357</v>
      </c>
      <c r="F285">
        <v>7199</v>
      </c>
      <c r="H285" t="s">
        <v>136</v>
      </c>
      <c r="I285" t="s">
        <v>57</v>
      </c>
      <c r="J285" t="s">
        <v>58</v>
      </c>
      <c r="K285" t="s">
        <v>131</v>
      </c>
      <c r="M285" t="s">
        <v>893</v>
      </c>
      <c r="O285" t="s">
        <v>369</v>
      </c>
    </row>
    <row r="286" spans="1:15" x14ac:dyDescent="0.25">
      <c r="A286" t="s">
        <v>680</v>
      </c>
      <c r="B286" t="s">
        <v>680</v>
      </c>
      <c r="C286" t="s">
        <v>342</v>
      </c>
      <c r="D286" t="s">
        <v>252</v>
      </c>
      <c r="E286" t="s">
        <v>252</v>
      </c>
      <c r="F286" t="s">
        <v>343</v>
      </c>
      <c r="H286" t="s">
        <v>136</v>
      </c>
      <c r="I286" t="s">
        <v>57</v>
      </c>
      <c r="J286" t="s">
        <v>58</v>
      </c>
      <c r="K286" t="s">
        <v>131</v>
      </c>
      <c r="M286" t="s">
        <v>895</v>
      </c>
      <c r="O286" t="s">
        <v>384</v>
      </c>
    </row>
    <row r="287" spans="1:15" x14ac:dyDescent="0.25">
      <c r="A287" t="s">
        <v>681</v>
      </c>
      <c r="B287" t="s">
        <v>681</v>
      </c>
      <c r="C287" t="s">
        <v>220</v>
      </c>
      <c r="D287" t="s">
        <v>229</v>
      </c>
      <c r="E287" t="s">
        <v>494</v>
      </c>
      <c r="F287">
        <v>14544</v>
      </c>
      <c r="H287" t="s">
        <v>136</v>
      </c>
      <c r="I287" t="s">
        <v>57</v>
      </c>
      <c r="J287" t="s">
        <v>58</v>
      </c>
      <c r="K287" t="s">
        <v>131</v>
      </c>
      <c r="M287" t="s">
        <v>897</v>
      </c>
      <c r="O287" t="s">
        <v>685</v>
      </c>
    </row>
    <row r="288" spans="1:15" x14ac:dyDescent="0.25">
      <c r="A288" t="s">
        <v>682</v>
      </c>
      <c r="B288" t="s">
        <v>665</v>
      </c>
      <c r="C288" t="s">
        <v>398</v>
      </c>
      <c r="D288" t="s">
        <v>357</v>
      </c>
      <c r="E288" t="s">
        <v>357</v>
      </c>
      <c r="F288">
        <v>265331</v>
      </c>
      <c r="H288" t="s">
        <v>136</v>
      </c>
      <c r="I288" t="s">
        <v>57</v>
      </c>
      <c r="J288" t="s">
        <v>58</v>
      </c>
      <c r="K288" t="s">
        <v>131</v>
      </c>
      <c r="M288" t="s">
        <v>899</v>
      </c>
      <c r="O288" t="s">
        <v>733</v>
      </c>
    </row>
    <row r="289" spans="1:15" x14ac:dyDescent="0.25">
      <c r="A289" t="s">
        <v>683</v>
      </c>
      <c r="B289" t="s">
        <v>665</v>
      </c>
      <c r="C289" t="s">
        <v>342</v>
      </c>
      <c r="D289" t="s">
        <v>252</v>
      </c>
      <c r="E289" t="s">
        <v>252</v>
      </c>
      <c r="F289" t="s">
        <v>343</v>
      </c>
      <c r="H289" t="s">
        <v>136</v>
      </c>
      <c r="I289" t="s">
        <v>57</v>
      </c>
      <c r="J289" t="s">
        <v>58</v>
      </c>
      <c r="K289" t="s">
        <v>131</v>
      </c>
      <c r="M289" t="s">
        <v>903</v>
      </c>
      <c r="O289" t="s">
        <v>920</v>
      </c>
    </row>
    <row r="290" spans="1:15" x14ac:dyDescent="0.25">
      <c r="A290" t="s">
        <v>220</v>
      </c>
      <c r="B290" t="s">
        <v>220</v>
      </c>
      <c r="C290" t="s">
        <v>220</v>
      </c>
      <c r="D290" t="s">
        <v>357</v>
      </c>
      <c r="E290" t="s">
        <v>357</v>
      </c>
      <c r="F290">
        <v>14544</v>
      </c>
      <c r="H290" t="s">
        <v>136</v>
      </c>
      <c r="I290" t="s">
        <v>57</v>
      </c>
      <c r="J290" t="s">
        <v>58</v>
      </c>
      <c r="K290" t="s">
        <v>131</v>
      </c>
      <c r="M290" t="s">
        <v>904</v>
      </c>
      <c r="O290" t="s">
        <v>922</v>
      </c>
    </row>
    <row r="291" spans="1:15" x14ac:dyDescent="0.25">
      <c r="A291" t="s">
        <v>389</v>
      </c>
      <c r="B291" t="s">
        <v>389</v>
      </c>
      <c r="C291" t="s">
        <v>389</v>
      </c>
      <c r="D291" t="s">
        <v>357</v>
      </c>
      <c r="E291" t="s">
        <v>357</v>
      </c>
      <c r="F291">
        <v>16202</v>
      </c>
      <c r="H291" t="s">
        <v>136</v>
      </c>
      <c r="I291" t="s">
        <v>57</v>
      </c>
      <c r="J291" t="s">
        <v>58</v>
      </c>
      <c r="K291" t="s">
        <v>131</v>
      </c>
      <c r="M291" t="s">
        <v>905</v>
      </c>
      <c r="O291" t="s">
        <v>924</v>
      </c>
    </row>
    <row r="292" spans="1:15" x14ac:dyDescent="0.25">
      <c r="A292" t="s">
        <v>484</v>
      </c>
      <c r="B292" t="s">
        <v>484</v>
      </c>
      <c r="C292" t="s">
        <v>684</v>
      </c>
      <c r="D292" t="s">
        <v>246</v>
      </c>
      <c r="E292" t="s">
        <v>431</v>
      </c>
      <c r="F292">
        <v>224275</v>
      </c>
      <c r="H292" t="s">
        <v>136</v>
      </c>
      <c r="I292" t="s">
        <v>57</v>
      </c>
      <c r="J292" t="s">
        <v>58</v>
      </c>
      <c r="K292" t="s">
        <v>131</v>
      </c>
      <c r="M292" t="s">
        <v>906</v>
      </c>
      <c r="O292" t="s">
        <v>926</v>
      </c>
    </row>
    <row r="293" spans="1:15" x14ac:dyDescent="0.25">
      <c r="A293" t="s">
        <v>344</v>
      </c>
      <c r="B293" t="s">
        <v>344</v>
      </c>
      <c r="C293" t="s">
        <v>226</v>
      </c>
      <c r="D293" t="s">
        <v>226</v>
      </c>
      <c r="E293" t="s">
        <v>346</v>
      </c>
      <c r="F293">
        <v>11296</v>
      </c>
      <c r="H293" t="s">
        <v>136</v>
      </c>
      <c r="I293" t="s">
        <v>57</v>
      </c>
      <c r="J293" t="s">
        <v>58</v>
      </c>
      <c r="K293" t="s">
        <v>131</v>
      </c>
      <c r="M293" t="s">
        <v>907</v>
      </c>
      <c r="O293" t="s">
        <v>927</v>
      </c>
    </row>
    <row r="294" spans="1:15" x14ac:dyDescent="0.25">
      <c r="A294" t="s">
        <v>367</v>
      </c>
      <c r="B294" t="s">
        <v>367</v>
      </c>
      <c r="C294" t="s">
        <v>226</v>
      </c>
      <c r="D294" t="s">
        <v>226</v>
      </c>
      <c r="E294" t="s">
        <v>346</v>
      </c>
      <c r="F294">
        <v>11296</v>
      </c>
      <c r="H294" t="s">
        <v>136</v>
      </c>
      <c r="I294" t="s">
        <v>57</v>
      </c>
      <c r="J294" t="s">
        <v>58</v>
      </c>
      <c r="K294" t="s">
        <v>131</v>
      </c>
      <c r="M294" t="s">
        <v>909</v>
      </c>
      <c r="O294" t="s">
        <v>715</v>
      </c>
    </row>
    <row r="295" spans="1:15" x14ac:dyDescent="0.25">
      <c r="A295" t="s">
        <v>368</v>
      </c>
      <c r="B295" t="s">
        <v>368</v>
      </c>
      <c r="C295" t="s">
        <v>226</v>
      </c>
      <c r="D295" t="s">
        <v>226</v>
      </c>
      <c r="E295" t="s">
        <v>346</v>
      </c>
      <c r="F295">
        <v>11296</v>
      </c>
      <c r="H295" t="s">
        <v>136</v>
      </c>
      <c r="I295" t="s">
        <v>57</v>
      </c>
      <c r="J295" t="s">
        <v>58</v>
      </c>
      <c r="K295" t="s">
        <v>131</v>
      </c>
      <c r="M295" t="s">
        <v>911</v>
      </c>
      <c r="O295" t="s">
        <v>928</v>
      </c>
    </row>
    <row r="296" spans="1:15" x14ac:dyDescent="0.25">
      <c r="A296" t="s">
        <v>553</v>
      </c>
      <c r="B296" t="s">
        <v>553</v>
      </c>
      <c r="C296" t="s">
        <v>226</v>
      </c>
      <c r="D296" t="s">
        <v>226</v>
      </c>
      <c r="E296" t="s">
        <v>346</v>
      </c>
      <c r="F296">
        <v>11296</v>
      </c>
      <c r="H296" t="s">
        <v>136</v>
      </c>
      <c r="I296" t="s">
        <v>57</v>
      </c>
      <c r="J296" t="s">
        <v>58</v>
      </c>
      <c r="K296" t="s">
        <v>131</v>
      </c>
      <c r="M296" t="s">
        <v>913</v>
      </c>
      <c r="O296" t="s">
        <v>686</v>
      </c>
    </row>
    <row r="297" spans="1:15" x14ac:dyDescent="0.25">
      <c r="A297" t="s">
        <v>554</v>
      </c>
      <c r="B297" t="s">
        <v>554</v>
      </c>
      <c r="C297" t="s">
        <v>226</v>
      </c>
      <c r="D297" t="s">
        <v>226</v>
      </c>
      <c r="E297" t="s">
        <v>346</v>
      </c>
      <c r="F297">
        <v>11296</v>
      </c>
      <c r="H297" t="s">
        <v>136</v>
      </c>
      <c r="I297" t="s">
        <v>57</v>
      </c>
      <c r="J297" t="s">
        <v>58</v>
      </c>
      <c r="K297" t="s">
        <v>131</v>
      </c>
      <c r="M297" t="s">
        <v>915</v>
      </c>
      <c r="O297" t="s">
        <v>930</v>
      </c>
    </row>
    <row r="298" spans="1:15" x14ac:dyDescent="0.25">
      <c r="A298" t="s">
        <v>685</v>
      </c>
      <c r="C298" t="s">
        <v>226</v>
      </c>
      <c r="D298" t="s">
        <v>226</v>
      </c>
      <c r="E298" t="s">
        <v>346</v>
      </c>
      <c r="F298">
        <v>11296</v>
      </c>
      <c r="H298" t="s">
        <v>139</v>
      </c>
      <c r="I298" t="s">
        <v>64</v>
      </c>
      <c r="J298" t="s">
        <v>58</v>
      </c>
      <c r="K298" t="s">
        <v>134</v>
      </c>
      <c r="M298" t="s">
        <v>917</v>
      </c>
      <c r="O298" t="s">
        <v>933</v>
      </c>
    </row>
    <row r="299" spans="1:15" x14ac:dyDescent="0.25">
      <c r="A299" t="s">
        <v>686</v>
      </c>
      <c r="C299" t="s">
        <v>687</v>
      </c>
      <c r="D299" t="s">
        <v>357</v>
      </c>
      <c r="E299" t="s">
        <v>357</v>
      </c>
      <c r="F299">
        <v>268855</v>
      </c>
      <c r="H299" t="s">
        <v>139</v>
      </c>
      <c r="I299" t="s">
        <v>64</v>
      </c>
      <c r="J299" t="s">
        <v>58</v>
      </c>
      <c r="K299" t="s">
        <v>134</v>
      </c>
      <c r="M299" t="s">
        <v>919</v>
      </c>
      <c r="O299" t="s">
        <v>936</v>
      </c>
    </row>
    <row r="300" spans="1:15" x14ac:dyDescent="0.25">
      <c r="A300" t="s">
        <v>333</v>
      </c>
      <c r="C300" t="s">
        <v>335</v>
      </c>
      <c r="D300" t="s">
        <v>54</v>
      </c>
      <c r="E300" t="s">
        <v>252</v>
      </c>
      <c r="F300" t="s">
        <v>335</v>
      </c>
      <c r="H300" t="s">
        <v>139</v>
      </c>
      <c r="I300" t="s">
        <v>64</v>
      </c>
      <c r="J300" t="s">
        <v>58</v>
      </c>
      <c r="K300" t="s">
        <v>134</v>
      </c>
      <c r="M300" t="s">
        <v>921</v>
      </c>
      <c r="O300" t="s">
        <v>939</v>
      </c>
    </row>
    <row r="301" spans="1:15" x14ac:dyDescent="0.25">
      <c r="A301" t="s">
        <v>688</v>
      </c>
      <c r="B301" t="s">
        <v>595</v>
      </c>
      <c r="C301" t="s">
        <v>595</v>
      </c>
      <c r="D301" t="s">
        <v>357</v>
      </c>
      <c r="E301" t="s">
        <v>357</v>
      </c>
      <c r="F301">
        <v>50801</v>
      </c>
      <c r="H301" t="s">
        <v>139</v>
      </c>
      <c r="I301" t="s">
        <v>64</v>
      </c>
      <c r="J301" t="s">
        <v>58</v>
      </c>
      <c r="K301" t="s">
        <v>134</v>
      </c>
      <c r="M301" t="s">
        <v>923</v>
      </c>
      <c r="O301" t="s">
        <v>942</v>
      </c>
    </row>
    <row r="302" spans="1:15" x14ac:dyDescent="0.25">
      <c r="A302" t="s">
        <v>596</v>
      </c>
      <c r="C302" t="s">
        <v>335</v>
      </c>
      <c r="D302" t="s">
        <v>54</v>
      </c>
      <c r="E302" t="s">
        <v>252</v>
      </c>
      <c r="F302" t="s">
        <v>335</v>
      </c>
      <c r="H302" t="s">
        <v>139</v>
      </c>
      <c r="I302" t="s">
        <v>64</v>
      </c>
      <c r="J302" t="s">
        <v>58</v>
      </c>
      <c r="K302" t="s">
        <v>134</v>
      </c>
      <c r="M302" t="s">
        <v>925</v>
      </c>
      <c r="O302" t="s">
        <v>945</v>
      </c>
    </row>
    <row r="303" spans="1:15" x14ac:dyDescent="0.25">
      <c r="A303" t="s">
        <v>689</v>
      </c>
      <c r="B303" t="s">
        <v>690</v>
      </c>
      <c r="C303" t="s">
        <v>627</v>
      </c>
      <c r="D303" t="s">
        <v>357</v>
      </c>
      <c r="E303" t="s">
        <v>357</v>
      </c>
      <c r="F303">
        <v>12515</v>
      </c>
      <c r="H303" t="s">
        <v>139</v>
      </c>
      <c r="I303" t="s">
        <v>64</v>
      </c>
      <c r="J303" t="s">
        <v>58</v>
      </c>
      <c r="K303" t="s">
        <v>134</v>
      </c>
      <c r="M303" t="s">
        <v>927</v>
      </c>
      <c r="O303" t="s">
        <v>948</v>
      </c>
    </row>
    <row r="304" spans="1:15" x14ac:dyDescent="0.25">
      <c r="A304" t="s">
        <v>691</v>
      </c>
      <c r="B304" t="s">
        <v>692</v>
      </c>
      <c r="C304" t="s">
        <v>629</v>
      </c>
      <c r="D304" t="s">
        <v>357</v>
      </c>
      <c r="E304" t="s">
        <v>357</v>
      </c>
      <c r="F304">
        <v>12514</v>
      </c>
      <c r="H304" t="s">
        <v>139</v>
      </c>
      <c r="I304" t="s">
        <v>64</v>
      </c>
      <c r="J304" t="s">
        <v>58</v>
      </c>
      <c r="K304" t="s">
        <v>134</v>
      </c>
      <c r="M304" t="s">
        <v>928</v>
      </c>
      <c r="O304" t="s">
        <v>951</v>
      </c>
    </row>
    <row r="305" spans="1:15" x14ac:dyDescent="0.25">
      <c r="A305" t="s">
        <v>693</v>
      </c>
      <c r="C305" t="s">
        <v>694</v>
      </c>
      <c r="D305" t="s">
        <v>357</v>
      </c>
      <c r="E305" t="s">
        <v>357</v>
      </c>
      <c r="F305">
        <v>59798</v>
      </c>
      <c r="H305" t="s">
        <v>139</v>
      </c>
      <c r="I305" t="s">
        <v>64</v>
      </c>
      <c r="J305" t="s">
        <v>58</v>
      </c>
      <c r="K305" t="s">
        <v>134</v>
      </c>
      <c r="M305" t="s">
        <v>929</v>
      </c>
      <c r="O305" t="s">
        <v>954</v>
      </c>
    </row>
    <row r="306" spans="1:15" x14ac:dyDescent="0.25">
      <c r="A306" t="s">
        <v>695</v>
      </c>
      <c r="C306" t="s">
        <v>696</v>
      </c>
      <c r="D306" t="s">
        <v>357</v>
      </c>
      <c r="E306" t="s">
        <v>357</v>
      </c>
      <c r="F306">
        <v>59797</v>
      </c>
      <c r="H306" t="s">
        <v>139</v>
      </c>
      <c r="I306" t="s">
        <v>64</v>
      </c>
      <c r="J306" t="s">
        <v>58</v>
      </c>
      <c r="K306" t="s">
        <v>134</v>
      </c>
      <c r="M306" t="s">
        <v>932</v>
      </c>
      <c r="O306" t="s">
        <v>957</v>
      </c>
    </row>
    <row r="307" spans="1:15" x14ac:dyDescent="0.25">
      <c r="A307" t="s">
        <v>697</v>
      </c>
      <c r="C307" t="s">
        <v>356</v>
      </c>
      <c r="D307" t="s">
        <v>357</v>
      </c>
      <c r="E307" t="s">
        <v>357</v>
      </c>
      <c r="F307">
        <v>7647</v>
      </c>
      <c r="H307" t="s">
        <v>139</v>
      </c>
      <c r="I307" t="s">
        <v>64</v>
      </c>
      <c r="J307" t="s">
        <v>58</v>
      </c>
      <c r="K307" t="s">
        <v>134</v>
      </c>
      <c r="M307" t="s">
        <v>935</v>
      </c>
      <c r="O307" t="s">
        <v>960</v>
      </c>
    </row>
    <row r="308" spans="1:15" x14ac:dyDescent="0.25">
      <c r="A308" t="s">
        <v>698</v>
      </c>
      <c r="B308" t="s">
        <v>611</v>
      </c>
      <c r="C308" t="s">
        <v>611</v>
      </c>
      <c r="D308" t="s">
        <v>357</v>
      </c>
      <c r="E308" t="s">
        <v>357</v>
      </c>
      <c r="F308">
        <v>58243</v>
      </c>
      <c r="H308" t="s">
        <v>139</v>
      </c>
      <c r="I308" t="s">
        <v>64</v>
      </c>
      <c r="J308" t="s">
        <v>58</v>
      </c>
      <c r="K308" t="s">
        <v>134</v>
      </c>
      <c r="M308" t="s">
        <v>938</v>
      </c>
      <c r="O308" t="s">
        <v>963</v>
      </c>
    </row>
    <row r="309" spans="1:15" x14ac:dyDescent="0.25">
      <c r="A309" t="s">
        <v>699</v>
      </c>
      <c r="B309" t="s">
        <v>613</v>
      </c>
      <c r="C309" t="s">
        <v>613</v>
      </c>
      <c r="D309" t="s">
        <v>357</v>
      </c>
      <c r="E309" t="s">
        <v>357</v>
      </c>
      <c r="F309">
        <v>58242</v>
      </c>
      <c r="H309" t="s">
        <v>139</v>
      </c>
      <c r="I309" t="s">
        <v>64</v>
      </c>
      <c r="J309" t="s">
        <v>58</v>
      </c>
      <c r="K309" t="s">
        <v>134</v>
      </c>
      <c r="M309" t="s">
        <v>941</v>
      </c>
      <c r="O309" t="s">
        <v>966</v>
      </c>
    </row>
    <row r="310" spans="1:15" x14ac:dyDescent="0.25">
      <c r="A310" t="s">
        <v>700</v>
      </c>
      <c r="C310" t="s">
        <v>701</v>
      </c>
      <c r="D310" t="s">
        <v>357</v>
      </c>
      <c r="E310" t="s">
        <v>357</v>
      </c>
      <c r="F310">
        <v>59802</v>
      </c>
      <c r="H310" t="s">
        <v>139</v>
      </c>
      <c r="I310" t="s">
        <v>64</v>
      </c>
      <c r="J310" t="s">
        <v>58</v>
      </c>
      <c r="K310" t="s">
        <v>134</v>
      </c>
      <c r="M310" t="s">
        <v>944</v>
      </c>
      <c r="O310" t="s">
        <v>968</v>
      </c>
    </row>
    <row r="311" spans="1:15" x14ac:dyDescent="0.25">
      <c r="A311" t="s">
        <v>702</v>
      </c>
      <c r="C311" t="s">
        <v>703</v>
      </c>
      <c r="D311" t="s">
        <v>357</v>
      </c>
      <c r="E311" t="s">
        <v>357</v>
      </c>
      <c r="F311">
        <v>59803</v>
      </c>
      <c r="H311" t="s">
        <v>139</v>
      </c>
      <c r="I311" t="s">
        <v>64</v>
      </c>
      <c r="J311" t="s">
        <v>58</v>
      </c>
      <c r="K311" t="s">
        <v>134</v>
      </c>
      <c r="M311" t="s">
        <v>947</v>
      </c>
      <c r="O311" t="s">
        <v>970</v>
      </c>
    </row>
    <row r="312" spans="1:15" x14ac:dyDescent="0.25">
      <c r="A312" t="s">
        <v>704</v>
      </c>
      <c r="B312" t="s">
        <v>705</v>
      </c>
      <c r="C312" t="s">
        <v>615</v>
      </c>
      <c r="D312" t="s">
        <v>357</v>
      </c>
      <c r="E312" t="s">
        <v>357</v>
      </c>
      <c r="F312">
        <v>62045</v>
      </c>
      <c r="H312" t="s">
        <v>139</v>
      </c>
      <c r="I312" t="s">
        <v>64</v>
      </c>
      <c r="J312" t="s">
        <v>58</v>
      </c>
      <c r="K312" t="s">
        <v>134</v>
      </c>
      <c r="M312" t="s">
        <v>950</v>
      </c>
      <c r="O312" t="s">
        <v>973</v>
      </c>
    </row>
    <row r="313" spans="1:15" x14ac:dyDescent="0.25">
      <c r="A313" t="s">
        <v>706</v>
      </c>
      <c r="C313" t="s">
        <v>336</v>
      </c>
      <c r="D313" t="s">
        <v>248</v>
      </c>
      <c r="E313" t="s">
        <v>248</v>
      </c>
      <c r="F313" t="s">
        <v>337</v>
      </c>
      <c r="H313" t="s">
        <v>139</v>
      </c>
      <c r="I313" t="s">
        <v>64</v>
      </c>
      <c r="J313" t="s">
        <v>58</v>
      </c>
      <c r="K313" t="s">
        <v>134</v>
      </c>
      <c r="M313" t="s">
        <v>953</v>
      </c>
      <c r="O313" t="s">
        <v>975</v>
      </c>
    </row>
    <row r="314" spans="1:15" x14ac:dyDescent="0.25">
      <c r="A314" t="s">
        <v>707</v>
      </c>
      <c r="C314" t="s">
        <v>118</v>
      </c>
      <c r="D314" t="s">
        <v>357</v>
      </c>
      <c r="E314" t="s">
        <v>357</v>
      </c>
      <c r="F314">
        <v>7131</v>
      </c>
      <c r="H314" t="s">
        <v>139</v>
      </c>
      <c r="I314" t="s">
        <v>64</v>
      </c>
      <c r="J314" t="s">
        <v>58</v>
      </c>
      <c r="K314" t="s">
        <v>134</v>
      </c>
      <c r="M314" t="s">
        <v>956</v>
      </c>
      <c r="O314" t="s">
        <v>977</v>
      </c>
    </row>
    <row r="315" spans="1:15" x14ac:dyDescent="0.25">
      <c r="A315" t="s">
        <v>708</v>
      </c>
      <c r="C315" t="s">
        <v>338</v>
      </c>
      <c r="D315" t="s">
        <v>246</v>
      </c>
      <c r="E315" t="s">
        <v>246</v>
      </c>
      <c r="F315" t="s">
        <v>559</v>
      </c>
      <c r="H315" t="s">
        <v>139</v>
      </c>
      <c r="I315" t="s">
        <v>64</v>
      </c>
      <c r="J315" t="s">
        <v>58</v>
      </c>
      <c r="K315" t="s">
        <v>134</v>
      </c>
      <c r="M315" t="s">
        <v>959</v>
      </c>
      <c r="O315" t="s">
        <v>979</v>
      </c>
    </row>
    <row r="316" spans="1:15" x14ac:dyDescent="0.25">
      <c r="A316" t="s">
        <v>709</v>
      </c>
      <c r="C316" t="s">
        <v>710</v>
      </c>
      <c r="D316" t="s">
        <v>246</v>
      </c>
      <c r="E316" t="s">
        <v>246</v>
      </c>
      <c r="F316" t="s">
        <v>711</v>
      </c>
      <c r="H316" t="s">
        <v>139</v>
      </c>
      <c r="I316" t="s">
        <v>64</v>
      </c>
      <c r="J316" t="s">
        <v>58</v>
      </c>
      <c r="K316" t="s">
        <v>134</v>
      </c>
      <c r="M316" t="s">
        <v>962</v>
      </c>
      <c r="O316" t="s">
        <v>981</v>
      </c>
    </row>
    <row r="317" spans="1:15" x14ac:dyDescent="0.25">
      <c r="A317" t="s">
        <v>712</v>
      </c>
      <c r="C317" t="s">
        <v>547</v>
      </c>
      <c r="D317" t="s">
        <v>229</v>
      </c>
      <c r="E317" t="s">
        <v>494</v>
      </c>
      <c r="F317" t="s">
        <v>548</v>
      </c>
      <c r="H317" t="s">
        <v>139</v>
      </c>
      <c r="I317" t="s">
        <v>64</v>
      </c>
      <c r="J317" t="s">
        <v>58</v>
      </c>
      <c r="K317" t="s">
        <v>134</v>
      </c>
      <c r="M317" t="s">
        <v>965</v>
      </c>
      <c r="O317" t="s">
        <v>982</v>
      </c>
    </row>
    <row r="318" spans="1:15" x14ac:dyDescent="0.25">
      <c r="A318" t="s">
        <v>713</v>
      </c>
      <c r="C318" t="s">
        <v>714</v>
      </c>
      <c r="D318" t="s">
        <v>357</v>
      </c>
      <c r="E318" t="s">
        <v>357</v>
      </c>
      <c r="F318">
        <v>20292</v>
      </c>
      <c r="H318" t="s">
        <v>139</v>
      </c>
      <c r="I318" t="s">
        <v>64</v>
      </c>
      <c r="J318" t="s">
        <v>58</v>
      </c>
      <c r="K318" t="s">
        <v>134</v>
      </c>
      <c r="M318" t="s">
        <v>967</v>
      </c>
      <c r="O318" t="s">
        <v>984</v>
      </c>
    </row>
    <row r="319" spans="1:15" x14ac:dyDescent="0.25">
      <c r="A319" t="s">
        <v>715</v>
      </c>
      <c r="C319" t="s">
        <v>715</v>
      </c>
      <c r="D319" t="s">
        <v>357</v>
      </c>
      <c r="E319" t="s">
        <v>357</v>
      </c>
      <c r="F319">
        <v>46688</v>
      </c>
      <c r="H319" t="s">
        <v>139</v>
      </c>
      <c r="I319" t="s">
        <v>64</v>
      </c>
      <c r="J319" t="s">
        <v>58</v>
      </c>
      <c r="K319" t="s">
        <v>134</v>
      </c>
      <c r="M319" t="s">
        <v>969</v>
      </c>
      <c r="O319" t="s">
        <v>986</v>
      </c>
    </row>
    <row r="320" spans="1:15" x14ac:dyDescent="0.25">
      <c r="A320" t="s">
        <v>716</v>
      </c>
      <c r="B320" t="s">
        <v>716</v>
      </c>
      <c r="C320" t="s">
        <v>717</v>
      </c>
      <c r="D320" t="s">
        <v>252</v>
      </c>
      <c r="E320" t="s">
        <v>252</v>
      </c>
      <c r="F320" t="s">
        <v>718</v>
      </c>
      <c r="H320" t="s">
        <v>139</v>
      </c>
      <c r="I320" t="s">
        <v>64</v>
      </c>
      <c r="J320" t="s">
        <v>58</v>
      </c>
      <c r="K320" t="s">
        <v>134</v>
      </c>
      <c r="M320" t="s">
        <v>971</v>
      </c>
      <c r="O320" t="s">
        <v>988</v>
      </c>
    </row>
    <row r="321" spans="1:15" x14ac:dyDescent="0.25">
      <c r="A321" t="s">
        <v>719</v>
      </c>
      <c r="C321" t="s">
        <v>720</v>
      </c>
      <c r="D321" t="s">
        <v>248</v>
      </c>
      <c r="E321" t="s">
        <v>431</v>
      </c>
      <c r="F321" t="s">
        <v>721</v>
      </c>
      <c r="H321" t="s">
        <v>139</v>
      </c>
      <c r="I321" t="s">
        <v>64</v>
      </c>
      <c r="J321" t="s">
        <v>58</v>
      </c>
      <c r="K321" t="s">
        <v>134</v>
      </c>
      <c r="M321" t="s">
        <v>972</v>
      </c>
      <c r="O321" t="s">
        <v>990</v>
      </c>
    </row>
    <row r="322" spans="1:15" x14ac:dyDescent="0.25">
      <c r="A322" t="s">
        <v>722</v>
      </c>
      <c r="B322" t="s">
        <v>723</v>
      </c>
      <c r="C322" t="s">
        <v>599</v>
      </c>
      <c r="D322" t="s">
        <v>357</v>
      </c>
      <c r="E322" t="s">
        <v>357</v>
      </c>
      <c r="F322">
        <v>60203</v>
      </c>
      <c r="H322" t="s">
        <v>139</v>
      </c>
      <c r="I322" t="s">
        <v>64</v>
      </c>
      <c r="J322" t="s">
        <v>58</v>
      </c>
      <c r="K322" t="s">
        <v>134</v>
      </c>
      <c r="M322" t="s">
        <v>974</v>
      </c>
      <c r="O322" t="s">
        <v>992</v>
      </c>
    </row>
    <row r="323" spans="1:15" x14ac:dyDescent="0.25">
      <c r="A323" t="s">
        <v>724</v>
      </c>
      <c r="B323" t="s">
        <v>725</v>
      </c>
      <c r="C323" t="s">
        <v>601</v>
      </c>
      <c r="D323" t="s">
        <v>357</v>
      </c>
      <c r="E323" t="s">
        <v>357</v>
      </c>
      <c r="F323">
        <v>60202</v>
      </c>
      <c r="H323" t="s">
        <v>139</v>
      </c>
      <c r="I323" t="s">
        <v>64</v>
      </c>
      <c r="J323" t="s">
        <v>58</v>
      </c>
      <c r="K323" t="s">
        <v>134</v>
      </c>
      <c r="M323" t="s">
        <v>976</v>
      </c>
      <c r="O323" t="s">
        <v>996</v>
      </c>
    </row>
    <row r="324" spans="1:15" x14ac:dyDescent="0.25">
      <c r="A324" t="s">
        <v>332</v>
      </c>
      <c r="B324" t="s">
        <v>594</v>
      </c>
      <c r="C324" t="s">
        <v>331</v>
      </c>
      <c r="D324" t="s">
        <v>54</v>
      </c>
      <c r="E324" t="s">
        <v>332</v>
      </c>
      <c r="F324" t="s">
        <v>332</v>
      </c>
      <c r="H324" t="s">
        <v>139</v>
      </c>
      <c r="I324" t="s">
        <v>64</v>
      </c>
      <c r="J324" t="s">
        <v>58</v>
      </c>
      <c r="K324" t="s">
        <v>134</v>
      </c>
      <c r="M324" t="s">
        <v>978</v>
      </c>
      <c r="O324" t="s">
        <v>998</v>
      </c>
    </row>
    <row r="325" spans="1:15" x14ac:dyDescent="0.25">
      <c r="A325" t="s">
        <v>618</v>
      </c>
      <c r="B325" t="s">
        <v>726</v>
      </c>
      <c r="C325" t="s">
        <v>619</v>
      </c>
      <c r="D325" t="s">
        <v>357</v>
      </c>
      <c r="E325" t="s">
        <v>357</v>
      </c>
      <c r="F325">
        <v>50875</v>
      </c>
      <c r="H325" t="s">
        <v>139</v>
      </c>
      <c r="I325" t="s">
        <v>64</v>
      </c>
      <c r="J325" t="s">
        <v>58</v>
      </c>
      <c r="K325" t="s">
        <v>134</v>
      </c>
      <c r="M325" t="s">
        <v>980</v>
      </c>
      <c r="O325" t="s">
        <v>1000</v>
      </c>
    </row>
    <row r="326" spans="1:15" x14ac:dyDescent="0.25">
      <c r="A326" t="s">
        <v>616</v>
      </c>
      <c r="B326" t="s">
        <v>727</v>
      </c>
      <c r="C326" t="s">
        <v>617</v>
      </c>
      <c r="D326" t="s">
        <v>357</v>
      </c>
      <c r="E326" t="s">
        <v>357</v>
      </c>
      <c r="F326">
        <v>50878</v>
      </c>
      <c r="H326" t="s">
        <v>139</v>
      </c>
      <c r="I326" t="s">
        <v>64</v>
      </c>
      <c r="J326" t="s">
        <v>58</v>
      </c>
      <c r="K326" t="s">
        <v>134</v>
      </c>
      <c r="M326" t="s">
        <v>721</v>
      </c>
      <c r="O326" t="s">
        <v>1002</v>
      </c>
    </row>
    <row r="327" spans="1:15" x14ac:dyDescent="0.25">
      <c r="A327" t="s">
        <v>728</v>
      </c>
      <c r="B327" t="s">
        <v>728</v>
      </c>
      <c r="C327" t="s">
        <v>717</v>
      </c>
      <c r="D327" t="s">
        <v>252</v>
      </c>
      <c r="E327" t="s">
        <v>252</v>
      </c>
      <c r="F327" t="s">
        <v>718</v>
      </c>
      <c r="H327" t="s">
        <v>139</v>
      </c>
      <c r="I327" t="s">
        <v>64</v>
      </c>
      <c r="J327" t="s">
        <v>58</v>
      </c>
      <c r="K327" t="s">
        <v>134</v>
      </c>
      <c r="M327" t="s">
        <v>983</v>
      </c>
      <c r="O327" t="s">
        <v>1004</v>
      </c>
    </row>
    <row r="328" spans="1:15" x14ac:dyDescent="0.25">
      <c r="A328" t="s">
        <v>729</v>
      </c>
      <c r="B328" t="s">
        <v>729</v>
      </c>
      <c r="C328" t="s">
        <v>717</v>
      </c>
      <c r="D328" t="s">
        <v>252</v>
      </c>
      <c r="E328" t="s">
        <v>252</v>
      </c>
      <c r="F328" t="s">
        <v>718</v>
      </c>
      <c r="H328" t="s">
        <v>139</v>
      </c>
      <c r="I328" t="s">
        <v>64</v>
      </c>
      <c r="J328" t="s">
        <v>58</v>
      </c>
      <c r="K328" t="s">
        <v>134</v>
      </c>
      <c r="M328" t="s">
        <v>985</v>
      </c>
      <c r="O328" t="s">
        <v>1006</v>
      </c>
    </row>
    <row r="329" spans="1:15" x14ac:dyDescent="0.25">
      <c r="A329" t="s">
        <v>730</v>
      </c>
      <c r="B329" t="s">
        <v>731</v>
      </c>
      <c r="C329" t="s">
        <v>493</v>
      </c>
      <c r="D329" t="s">
        <v>229</v>
      </c>
      <c r="E329" t="s">
        <v>494</v>
      </c>
      <c r="F329" t="s">
        <v>493</v>
      </c>
      <c r="H329" t="s">
        <v>139</v>
      </c>
      <c r="I329" t="s">
        <v>64</v>
      </c>
      <c r="J329" t="s">
        <v>58</v>
      </c>
      <c r="K329" t="s">
        <v>134</v>
      </c>
      <c r="M329" t="s">
        <v>987</v>
      </c>
      <c r="O329" t="s">
        <v>1008</v>
      </c>
    </row>
    <row r="330" spans="1:15" x14ac:dyDescent="0.25">
      <c r="A330" t="s">
        <v>732</v>
      </c>
      <c r="B330" t="s">
        <v>732</v>
      </c>
      <c r="C330" t="s">
        <v>717</v>
      </c>
      <c r="D330" t="s">
        <v>252</v>
      </c>
      <c r="E330" t="s">
        <v>252</v>
      </c>
      <c r="F330" t="s">
        <v>718</v>
      </c>
      <c r="H330" t="s">
        <v>139</v>
      </c>
      <c r="I330" t="s">
        <v>64</v>
      </c>
      <c r="J330" t="s">
        <v>58</v>
      </c>
      <c r="K330" t="s">
        <v>134</v>
      </c>
      <c r="M330" t="s">
        <v>989</v>
      </c>
      <c r="O330" t="s">
        <v>1010</v>
      </c>
    </row>
    <row r="331" spans="1:15" x14ac:dyDescent="0.25">
      <c r="A331" t="s">
        <v>733</v>
      </c>
      <c r="C331" t="s">
        <v>733</v>
      </c>
      <c r="D331" t="s">
        <v>357</v>
      </c>
      <c r="E331" t="s">
        <v>357</v>
      </c>
      <c r="F331">
        <v>52748</v>
      </c>
      <c r="H331" t="s">
        <v>139</v>
      </c>
      <c r="I331" t="s">
        <v>64</v>
      </c>
      <c r="J331" t="s">
        <v>58</v>
      </c>
      <c r="K331" t="s">
        <v>134</v>
      </c>
      <c r="M331" t="s">
        <v>991</v>
      </c>
      <c r="O331" t="s">
        <v>1012</v>
      </c>
    </row>
    <row r="332" spans="1:15" x14ac:dyDescent="0.25">
      <c r="A332" t="s">
        <v>734</v>
      </c>
      <c r="B332" t="s">
        <v>735</v>
      </c>
      <c r="C332" t="s">
        <v>493</v>
      </c>
      <c r="D332" t="s">
        <v>229</v>
      </c>
      <c r="E332" t="s">
        <v>494</v>
      </c>
      <c r="F332" t="s">
        <v>493</v>
      </c>
      <c r="H332" t="s">
        <v>139</v>
      </c>
      <c r="I332" t="s">
        <v>64</v>
      </c>
      <c r="J332" t="s">
        <v>58</v>
      </c>
      <c r="K332" t="s">
        <v>134</v>
      </c>
      <c r="M332" t="s">
        <v>995</v>
      </c>
      <c r="O332" t="s">
        <v>1014</v>
      </c>
    </row>
    <row r="333" spans="1:15" x14ac:dyDescent="0.25">
      <c r="A333" t="s">
        <v>736</v>
      </c>
      <c r="C333" t="s">
        <v>338</v>
      </c>
      <c r="D333" t="s">
        <v>246</v>
      </c>
      <c r="E333" t="s">
        <v>246</v>
      </c>
      <c r="F333" t="s">
        <v>559</v>
      </c>
      <c r="H333" t="s">
        <v>139</v>
      </c>
      <c r="I333" t="s">
        <v>64</v>
      </c>
      <c r="J333" t="s">
        <v>58</v>
      </c>
      <c r="K333" t="s">
        <v>134</v>
      </c>
      <c r="M333" t="s">
        <v>997</v>
      </c>
      <c r="O333" t="s">
        <v>1016</v>
      </c>
    </row>
    <row r="334" spans="1:15" x14ac:dyDescent="0.25">
      <c r="A334" t="s">
        <v>737</v>
      </c>
      <c r="C334" t="s">
        <v>738</v>
      </c>
      <c r="D334" t="s">
        <v>246</v>
      </c>
      <c r="E334" t="s">
        <v>246</v>
      </c>
      <c r="F334" t="s">
        <v>739</v>
      </c>
      <c r="H334" t="s">
        <v>139</v>
      </c>
      <c r="I334" t="s">
        <v>64</v>
      </c>
      <c r="J334" t="s">
        <v>58</v>
      </c>
      <c r="K334" t="s">
        <v>134</v>
      </c>
      <c r="M334" t="s">
        <v>999</v>
      </c>
      <c r="O334" t="s">
        <v>1018</v>
      </c>
    </row>
    <row r="335" spans="1:15" x14ac:dyDescent="0.25">
      <c r="A335" t="s">
        <v>740</v>
      </c>
      <c r="C335" t="s">
        <v>717</v>
      </c>
      <c r="D335" t="s">
        <v>252</v>
      </c>
      <c r="E335" t="s">
        <v>252</v>
      </c>
      <c r="F335" t="s">
        <v>718</v>
      </c>
      <c r="H335" t="s">
        <v>139</v>
      </c>
      <c r="I335" t="s">
        <v>64</v>
      </c>
      <c r="J335" t="s">
        <v>58</v>
      </c>
      <c r="K335" t="s">
        <v>134</v>
      </c>
      <c r="M335" t="s">
        <v>1001</v>
      </c>
      <c r="O335" t="s">
        <v>1020</v>
      </c>
    </row>
    <row r="336" spans="1:15" x14ac:dyDescent="0.25">
      <c r="A336" t="s">
        <v>741</v>
      </c>
      <c r="C336" t="s">
        <v>341</v>
      </c>
      <c r="D336" t="s">
        <v>252</v>
      </c>
      <c r="E336" t="s">
        <v>252</v>
      </c>
      <c r="F336" t="s">
        <v>561</v>
      </c>
      <c r="H336" t="s">
        <v>139</v>
      </c>
      <c r="I336" t="s">
        <v>64</v>
      </c>
      <c r="J336" t="s">
        <v>58</v>
      </c>
      <c r="K336" t="s">
        <v>134</v>
      </c>
      <c r="M336" t="s">
        <v>1003</v>
      </c>
      <c r="O336" t="s">
        <v>1022</v>
      </c>
    </row>
    <row r="337" spans="1:15" x14ac:dyDescent="0.25">
      <c r="A337" t="s">
        <v>742</v>
      </c>
      <c r="C337" t="s">
        <v>572</v>
      </c>
      <c r="D337" t="s">
        <v>252</v>
      </c>
      <c r="E337" t="s">
        <v>252</v>
      </c>
      <c r="F337" t="s">
        <v>573</v>
      </c>
      <c r="H337" t="s">
        <v>139</v>
      </c>
      <c r="I337" t="s">
        <v>64</v>
      </c>
      <c r="J337" t="s">
        <v>58</v>
      </c>
      <c r="K337" t="s">
        <v>134</v>
      </c>
      <c r="M337" t="s">
        <v>1005</v>
      </c>
      <c r="O337" t="s">
        <v>1024</v>
      </c>
    </row>
    <row r="338" spans="1:15" x14ac:dyDescent="0.25">
      <c r="A338" t="s">
        <v>743</v>
      </c>
      <c r="B338" t="s">
        <v>743</v>
      </c>
      <c r="C338" t="s">
        <v>744</v>
      </c>
      <c r="D338" t="s">
        <v>229</v>
      </c>
      <c r="E338" t="s">
        <v>494</v>
      </c>
      <c r="F338" t="s">
        <v>745</v>
      </c>
      <c r="H338" t="s">
        <v>139</v>
      </c>
      <c r="I338" t="s">
        <v>64</v>
      </c>
      <c r="J338" t="s">
        <v>58</v>
      </c>
      <c r="K338" t="s">
        <v>134</v>
      </c>
      <c r="M338" t="s">
        <v>1007</v>
      </c>
      <c r="O338" t="s">
        <v>1026</v>
      </c>
    </row>
    <row r="339" spans="1:15" x14ac:dyDescent="0.25">
      <c r="A339" t="s">
        <v>746</v>
      </c>
      <c r="B339" t="s">
        <v>746</v>
      </c>
      <c r="C339" t="s">
        <v>341</v>
      </c>
      <c r="D339" t="s">
        <v>252</v>
      </c>
      <c r="E339" t="s">
        <v>252</v>
      </c>
      <c r="F339" t="s">
        <v>561</v>
      </c>
      <c r="H339" t="s">
        <v>139</v>
      </c>
      <c r="I339" t="s">
        <v>64</v>
      </c>
      <c r="J339" t="s">
        <v>58</v>
      </c>
      <c r="K339" t="s">
        <v>134</v>
      </c>
      <c r="M339" t="s">
        <v>1009</v>
      </c>
      <c r="O339" t="s">
        <v>1028</v>
      </c>
    </row>
    <row r="340" spans="1:15" x14ac:dyDescent="0.25">
      <c r="A340" t="s">
        <v>747</v>
      </c>
      <c r="C340" t="s">
        <v>738</v>
      </c>
      <c r="D340" t="s">
        <v>246</v>
      </c>
      <c r="E340" t="s">
        <v>431</v>
      </c>
      <c r="F340" t="s">
        <v>739</v>
      </c>
      <c r="H340" t="s">
        <v>139</v>
      </c>
      <c r="I340" t="s">
        <v>64</v>
      </c>
      <c r="J340" t="s">
        <v>58</v>
      </c>
      <c r="K340" t="s">
        <v>134</v>
      </c>
      <c r="M340" t="s">
        <v>1011</v>
      </c>
      <c r="O340" t="s">
        <v>1030</v>
      </c>
    </row>
    <row r="341" spans="1:15" x14ac:dyDescent="0.25">
      <c r="A341" t="s">
        <v>748</v>
      </c>
      <c r="C341" t="s">
        <v>572</v>
      </c>
      <c r="D341" t="s">
        <v>252</v>
      </c>
      <c r="E341" t="s">
        <v>252</v>
      </c>
      <c r="F341" t="s">
        <v>573</v>
      </c>
      <c r="H341" t="s">
        <v>139</v>
      </c>
      <c r="I341" t="s">
        <v>64</v>
      </c>
      <c r="J341" t="s">
        <v>58</v>
      </c>
      <c r="K341" t="s">
        <v>134</v>
      </c>
      <c r="M341" t="s">
        <v>1013</v>
      </c>
      <c r="O341" t="s">
        <v>1031</v>
      </c>
    </row>
    <row r="342" spans="1:15" x14ac:dyDescent="0.25">
      <c r="A342" t="s">
        <v>749</v>
      </c>
      <c r="C342" t="s">
        <v>341</v>
      </c>
      <c r="D342" t="s">
        <v>252</v>
      </c>
      <c r="E342" t="s">
        <v>252</v>
      </c>
      <c r="F342" t="s">
        <v>561</v>
      </c>
      <c r="H342" t="s">
        <v>139</v>
      </c>
      <c r="I342" t="s">
        <v>64</v>
      </c>
      <c r="J342" t="s">
        <v>58</v>
      </c>
      <c r="K342" t="s">
        <v>134</v>
      </c>
      <c r="M342" t="s">
        <v>1015</v>
      </c>
      <c r="O342" t="s">
        <v>1032</v>
      </c>
    </row>
    <row r="343" spans="1:15" x14ac:dyDescent="0.25">
      <c r="A343" t="s">
        <v>750</v>
      </c>
      <c r="B343" t="s">
        <v>750</v>
      </c>
      <c r="C343" t="s">
        <v>744</v>
      </c>
      <c r="D343" t="s">
        <v>229</v>
      </c>
      <c r="E343" t="s">
        <v>494</v>
      </c>
      <c r="F343" t="s">
        <v>745</v>
      </c>
      <c r="H343" t="s">
        <v>139</v>
      </c>
      <c r="I343" t="s">
        <v>64</v>
      </c>
      <c r="J343" t="s">
        <v>58</v>
      </c>
      <c r="K343" t="s">
        <v>134</v>
      </c>
      <c r="M343" t="s">
        <v>1017</v>
      </c>
      <c r="O343" t="s">
        <v>1034</v>
      </c>
    </row>
    <row r="344" spans="1:15" x14ac:dyDescent="0.25">
      <c r="A344" t="s">
        <v>751</v>
      </c>
      <c r="B344" t="s">
        <v>751</v>
      </c>
      <c r="C344" t="s">
        <v>717</v>
      </c>
      <c r="D344" t="s">
        <v>252</v>
      </c>
      <c r="E344" t="s">
        <v>252</v>
      </c>
      <c r="F344" t="s">
        <v>718</v>
      </c>
      <c r="H344" t="s">
        <v>139</v>
      </c>
      <c r="I344" t="s">
        <v>64</v>
      </c>
      <c r="J344" t="s">
        <v>58</v>
      </c>
      <c r="K344" t="s">
        <v>134</v>
      </c>
      <c r="M344" t="s">
        <v>1019</v>
      </c>
      <c r="O344" t="s">
        <v>1038</v>
      </c>
    </row>
    <row r="345" spans="1:15" x14ac:dyDescent="0.25">
      <c r="A345" t="s">
        <v>752</v>
      </c>
      <c r="B345" t="s">
        <v>752</v>
      </c>
      <c r="C345" t="s">
        <v>541</v>
      </c>
      <c r="D345" t="s">
        <v>229</v>
      </c>
      <c r="E345" t="s">
        <v>229</v>
      </c>
      <c r="F345" t="s">
        <v>229</v>
      </c>
      <c r="H345" t="s">
        <v>139</v>
      </c>
      <c r="I345" t="s">
        <v>64</v>
      </c>
      <c r="J345" t="s">
        <v>58</v>
      </c>
      <c r="K345" t="s">
        <v>134</v>
      </c>
      <c r="M345" t="s">
        <v>1021</v>
      </c>
      <c r="O345" t="s">
        <v>1040</v>
      </c>
    </row>
    <row r="346" spans="1:15" x14ac:dyDescent="0.25">
      <c r="A346" t="s">
        <v>344</v>
      </c>
      <c r="B346" t="s">
        <v>345</v>
      </c>
      <c r="C346" t="s">
        <v>226</v>
      </c>
      <c r="D346" t="s">
        <v>226</v>
      </c>
      <c r="E346" t="s">
        <v>346</v>
      </c>
      <c r="F346">
        <v>11296</v>
      </c>
      <c r="H346" t="s">
        <v>139</v>
      </c>
      <c r="I346" t="s">
        <v>64</v>
      </c>
      <c r="J346" t="s">
        <v>58</v>
      </c>
      <c r="K346" t="s">
        <v>134</v>
      </c>
      <c r="M346" t="s">
        <v>1023</v>
      </c>
      <c r="O346" t="s">
        <v>1042</v>
      </c>
    </row>
    <row r="347" spans="1:15" x14ac:dyDescent="0.25">
      <c r="A347" t="s">
        <v>367</v>
      </c>
      <c r="B347" t="s">
        <v>345</v>
      </c>
      <c r="C347" t="s">
        <v>226</v>
      </c>
      <c r="D347" t="s">
        <v>226</v>
      </c>
      <c r="E347" t="s">
        <v>346</v>
      </c>
      <c r="F347">
        <v>11296</v>
      </c>
      <c r="H347" t="s">
        <v>139</v>
      </c>
      <c r="I347" t="s">
        <v>64</v>
      </c>
      <c r="J347" t="s">
        <v>58</v>
      </c>
      <c r="K347" t="s">
        <v>134</v>
      </c>
      <c r="M347" t="s">
        <v>1025</v>
      </c>
      <c r="O347" t="s">
        <v>1044</v>
      </c>
    </row>
    <row r="348" spans="1:15" x14ac:dyDescent="0.25">
      <c r="A348" t="s">
        <v>368</v>
      </c>
      <c r="B348" t="s">
        <v>345</v>
      </c>
      <c r="C348" t="s">
        <v>226</v>
      </c>
      <c r="D348" t="s">
        <v>226</v>
      </c>
      <c r="E348" t="s">
        <v>346</v>
      </c>
      <c r="F348">
        <v>11296</v>
      </c>
      <c r="H348" t="s">
        <v>139</v>
      </c>
      <c r="I348" t="s">
        <v>64</v>
      </c>
      <c r="J348" t="s">
        <v>58</v>
      </c>
      <c r="K348" t="s">
        <v>134</v>
      </c>
      <c r="M348" t="s">
        <v>1027</v>
      </c>
      <c r="O348" t="s">
        <v>1046</v>
      </c>
    </row>
    <row r="349" spans="1:15" x14ac:dyDescent="0.25">
      <c r="A349" t="s">
        <v>553</v>
      </c>
      <c r="B349" t="s">
        <v>345</v>
      </c>
      <c r="C349" t="s">
        <v>226</v>
      </c>
      <c r="D349" t="s">
        <v>226</v>
      </c>
      <c r="E349" t="s">
        <v>346</v>
      </c>
      <c r="F349">
        <v>11296</v>
      </c>
      <c r="H349" t="s">
        <v>139</v>
      </c>
      <c r="I349" t="s">
        <v>64</v>
      </c>
      <c r="J349" t="s">
        <v>58</v>
      </c>
      <c r="K349" t="s">
        <v>134</v>
      </c>
      <c r="M349" t="s">
        <v>1029</v>
      </c>
      <c r="O349" t="s">
        <v>1048</v>
      </c>
    </row>
    <row r="350" spans="1:15" x14ac:dyDescent="0.25">
      <c r="A350" t="s">
        <v>344</v>
      </c>
      <c r="B350" t="s">
        <v>633</v>
      </c>
      <c r="C350" t="s">
        <v>226</v>
      </c>
      <c r="D350" t="s">
        <v>226</v>
      </c>
      <c r="E350" t="s">
        <v>346</v>
      </c>
      <c r="F350">
        <v>11296</v>
      </c>
      <c r="H350" t="s">
        <v>142</v>
      </c>
      <c r="I350" t="s">
        <v>63</v>
      </c>
      <c r="J350" t="s">
        <v>58</v>
      </c>
      <c r="K350" t="s">
        <v>137</v>
      </c>
      <c r="M350" t="s">
        <v>1033</v>
      </c>
      <c r="O350" t="s">
        <v>1050</v>
      </c>
    </row>
    <row r="351" spans="1:15" x14ac:dyDescent="0.25">
      <c r="A351" t="s">
        <v>332</v>
      </c>
      <c r="B351" t="s">
        <v>594</v>
      </c>
      <c r="C351" t="s">
        <v>331</v>
      </c>
      <c r="D351" t="s">
        <v>54</v>
      </c>
      <c r="E351" t="s">
        <v>332</v>
      </c>
      <c r="F351" t="s">
        <v>332</v>
      </c>
      <c r="H351" t="s">
        <v>142</v>
      </c>
      <c r="I351" t="s">
        <v>63</v>
      </c>
      <c r="J351" t="s">
        <v>58</v>
      </c>
      <c r="K351" t="s">
        <v>137</v>
      </c>
      <c r="M351" t="s">
        <v>1037</v>
      </c>
      <c r="O351" t="s">
        <v>1052</v>
      </c>
    </row>
    <row r="352" spans="1:15" x14ac:dyDescent="0.25">
      <c r="A352" t="s">
        <v>753</v>
      </c>
      <c r="B352" t="s">
        <v>753</v>
      </c>
      <c r="C352" t="s">
        <v>339</v>
      </c>
      <c r="D352" t="s">
        <v>246</v>
      </c>
      <c r="E352" t="s">
        <v>246</v>
      </c>
      <c r="F352" t="s">
        <v>340</v>
      </c>
      <c r="H352" t="s">
        <v>142</v>
      </c>
      <c r="I352" t="s">
        <v>63</v>
      </c>
      <c r="J352" t="s">
        <v>58</v>
      </c>
      <c r="K352" t="s">
        <v>137</v>
      </c>
      <c r="M352" t="s">
        <v>1039</v>
      </c>
      <c r="O352" t="s">
        <v>1054</v>
      </c>
    </row>
    <row r="353" spans="1:15" x14ac:dyDescent="0.25">
      <c r="A353" t="s">
        <v>754</v>
      </c>
      <c r="B353" t="s">
        <v>754</v>
      </c>
      <c r="C353" t="s">
        <v>339</v>
      </c>
      <c r="D353" t="s">
        <v>246</v>
      </c>
      <c r="E353" t="s">
        <v>246</v>
      </c>
      <c r="F353" t="s">
        <v>340</v>
      </c>
      <c r="H353" t="s">
        <v>142</v>
      </c>
      <c r="I353" t="s">
        <v>63</v>
      </c>
      <c r="J353" t="s">
        <v>58</v>
      </c>
      <c r="K353" t="s">
        <v>137</v>
      </c>
      <c r="M353" t="s">
        <v>1041</v>
      </c>
      <c r="O353" t="s">
        <v>1056</v>
      </c>
    </row>
    <row r="354" spans="1:15" x14ac:dyDescent="0.25">
      <c r="A354" t="s">
        <v>755</v>
      </c>
      <c r="B354" t="s">
        <v>755</v>
      </c>
      <c r="C354" t="s">
        <v>339</v>
      </c>
      <c r="D354" t="s">
        <v>246</v>
      </c>
      <c r="E354" t="s">
        <v>246</v>
      </c>
      <c r="F354" t="s">
        <v>340</v>
      </c>
      <c r="H354" t="s">
        <v>142</v>
      </c>
      <c r="I354" t="s">
        <v>63</v>
      </c>
      <c r="J354" t="s">
        <v>58</v>
      </c>
      <c r="K354" t="s">
        <v>137</v>
      </c>
      <c r="M354" t="s">
        <v>1043</v>
      </c>
      <c r="O354" t="s">
        <v>1058</v>
      </c>
    </row>
    <row r="355" spans="1:15" x14ac:dyDescent="0.25">
      <c r="A355" t="s">
        <v>252</v>
      </c>
      <c r="B355" t="s">
        <v>756</v>
      </c>
      <c r="C355" t="s">
        <v>342</v>
      </c>
      <c r="D355" t="s">
        <v>252</v>
      </c>
      <c r="E355" t="s">
        <v>252</v>
      </c>
      <c r="F355" t="s">
        <v>343</v>
      </c>
      <c r="H355" t="s">
        <v>142</v>
      </c>
      <c r="I355" t="s">
        <v>63</v>
      </c>
      <c r="J355" t="s">
        <v>58</v>
      </c>
      <c r="K355" t="s">
        <v>137</v>
      </c>
      <c r="M355" t="s">
        <v>1045</v>
      </c>
      <c r="O355" t="s">
        <v>1060</v>
      </c>
    </row>
    <row r="356" spans="1:15" x14ac:dyDescent="0.25">
      <c r="A356" t="s">
        <v>406</v>
      </c>
      <c r="B356" t="s">
        <v>406</v>
      </c>
      <c r="C356" t="s">
        <v>408</v>
      </c>
      <c r="D356" t="s">
        <v>357</v>
      </c>
      <c r="E356" t="s">
        <v>357</v>
      </c>
      <c r="F356">
        <v>9908</v>
      </c>
      <c r="H356" t="s">
        <v>142</v>
      </c>
      <c r="I356" t="s">
        <v>63</v>
      </c>
      <c r="J356" t="s">
        <v>58</v>
      </c>
      <c r="K356" t="s">
        <v>137</v>
      </c>
      <c r="M356" t="s">
        <v>1047</v>
      </c>
      <c r="O356" t="s">
        <v>1062</v>
      </c>
    </row>
    <row r="357" spans="1:15" x14ac:dyDescent="0.25">
      <c r="A357" t="s">
        <v>757</v>
      </c>
      <c r="B357" t="s">
        <v>758</v>
      </c>
      <c r="C357" t="s">
        <v>342</v>
      </c>
      <c r="D357" t="s">
        <v>252</v>
      </c>
      <c r="E357" t="s">
        <v>252</v>
      </c>
      <c r="F357" t="s">
        <v>343</v>
      </c>
      <c r="H357" t="s">
        <v>142</v>
      </c>
      <c r="I357" t="s">
        <v>63</v>
      </c>
      <c r="J357" t="s">
        <v>58</v>
      </c>
      <c r="K357" t="s">
        <v>137</v>
      </c>
      <c r="M357" t="s">
        <v>1049</v>
      </c>
      <c r="O357" t="s">
        <v>1064</v>
      </c>
    </row>
    <row r="358" spans="1:15" x14ac:dyDescent="0.25">
      <c r="A358" t="s">
        <v>411</v>
      </c>
      <c r="B358" t="s">
        <v>759</v>
      </c>
      <c r="C358" t="s">
        <v>411</v>
      </c>
      <c r="D358" t="s">
        <v>357</v>
      </c>
      <c r="E358" t="s">
        <v>357</v>
      </c>
      <c r="F358">
        <v>7206</v>
      </c>
      <c r="H358" t="s">
        <v>142</v>
      </c>
      <c r="I358" t="s">
        <v>63</v>
      </c>
      <c r="J358" t="s">
        <v>58</v>
      </c>
      <c r="K358" t="s">
        <v>137</v>
      </c>
      <c r="M358" t="s">
        <v>1051</v>
      </c>
      <c r="O358" t="s">
        <v>1066</v>
      </c>
    </row>
    <row r="359" spans="1:15" x14ac:dyDescent="0.25">
      <c r="A359" t="s">
        <v>246</v>
      </c>
      <c r="B359" t="s">
        <v>246</v>
      </c>
      <c r="C359" t="s">
        <v>339</v>
      </c>
      <c r="D359" t="s">
        <v>246</v>
      </c>
      <c r="E359" t="s">
        <v>246</v>
      </c>
      <c r="F359" t="s">
        <v>340</v>
      </c>
      <c r="H359" t="s">
        <v>142</v>
      </c>
      <c r="I359" t="s">
        <v>63</v>
      </c>
      <c r="J359" t="s">
        <v>58</v>
      </c>
      <c r="K359" t="s">
        <v>137</v>
      </c>
      <c r="M359" t="s">
        <v>1053</v>
      </c>
      <c r="O359" t="s">
        <v>1068</v>
      </c>
    </row>
    <row r="360" spans="1:15" x14ac:dyDescent="0.25">
      <c r="A360" t="s">
        <v>355</v>
      </c>
      <c r="B360" t="s">
        <v>631</v>
      </c>
      <c r="C360" t="s">
        <v>356</v>
      </c>
      <c r="D360" t="s">
        <v>357</v>
      </c>
      <c r="E360" t="s">
        <v>357</v>
      </c>
      <c r="F360">
        <v>7647</v>
      </c>
      <c r="H360" t="s">
        <v>142</v>
      </c>
      <c r="I360" t="s">
        <v>63</v>
      </c>
      <c r="J360" t="s">
        <v>58</v>
      </c>
      <c r="K360" t="s">
        <v>137</v>
      </c>
      <c r="M360" t="s">
        <v>1055</v>
      </c>
      <c r="O360" t="s">
        <v>1070</v>
      </c>
    </row>
    <row r="361" spans="1:15" x14ac:dyDescent="0.25">
      <c r="A361" t="s">
        <v>248</v>
      </c>
      <c r="B361" t="s">
        <v>248</v>
      </c>
      <c r="C361" t="s">
        <v>336</v>
      </c>
      <c r="D361" t="s">
        <v>248</v>
      </c>
      <c r="E361" t="s">
        <v>248</v>
      </c>
      <c r="F361" t="s">
        <v>337</v>
      </c>
      <c r="H361" t="s">
        <v>142</v>
      </c>
      <c r="I361" t="s">
        <v>63</v>
      </c>
      <c r="J361" t="s">
        <v>58</v>
      </c>
      <c r="K361" t="s">
        <v>137</v>
      </c>
      <c r="M361" t="s">
        <v>1057</v>
      </c>
      <c r="O361" t="s">
        <v>1072</v>
      </c>
    </row>
    <row r="362" spans="1:15" x14ac:dyDescent="0.25">
      <c r="A362" t="s">
        <v>643</v>
      </c>
      <c r="B362" t="s">
        <v>644</v>
      </c>
      <c r="C362" t="s">
        <v>360</v>
      </c>
      <c r="D362" t="s">
        <v>357</v>
      </c>
      <c r="E362" t="s">
        <v>357</v>
      </c>
      <c r="F362">
        <v>7205</v>
      </c>
      <c r="H362" t="s">
        <v>142</v>
      </c>
      <c r="I362" t="s">
        <v>63</v>
      </c>
      <c r="J362" t="s">
        <v>58</v>
      </c>
      <c r="K362" t="s">
        <v>137</v>
      </c>
      <c r="M362" t="s">
        <v>1059</v>
      </c>
      <c r="O362" t="s">
        <v>1074</v>
      </c>
    </row>
    <row r="363" spans="1:15" x14ac:dyDescent="0.25">
      <c r="A363" t="s">
        <v>645</v>
      </c>
      <c r="B363" t="s">
        <v>646</v>
      </c>
      <c r="C363" t="s">
        <v>363</v>
      </c>
      <c r="D363" t="s">
        <v>357</v>
      </c>
      <c r="E363" t="s">
        <v>357</v>
      </c>
      <c r="F363">
        <v>7204</v>
      </c>
      <c r="H363" t="s">
        <v>142</v>
      </c>
      <c r="I363" t="s">
        <v>63</v>
      </c>
      <c r="J363" t="s">
        <v>58</v>
      </c>
      <c r="K363" t="s">
        <v>137</v>
      </c>
      <c r="M363" t="s">
        <v>1061</v>
      </c>
      <c r="O363" t="s">
        <v>1076</v>
      </c>
    </row>
    <row r="364" spans="1:15" x14ac:dyDescent="0.25">
      <c r="A364" t="s">
        <v>404</v>
      </c>
      <c r="B364" t="s">
        <v>404</v>
      </c>
      <c r="C364" t="s">
        <v>404</v>
      </c>
      <c r="D364" t="s">
        <v>357</v>
      </c>
      <c r="E364" t="s">
        <v>357</v>
      </c>
      <c r="F364">
        <v>7197</v>
      </c>
      <c r="H364" t="s">
        <v>142</v>
      </c>
      <c r="I364" t="s">
        <v>63</v>
      </c>
      <c r="J364" t="s">
        <v>58</v>
      </c>
      <c r="K364" t="s">
        <v>137</v>
      </c>
      <c r="M364" t="s">
        <v>1063</v>
      </c>
      <c r="O364" t="s">
        <v>1078</v>
      </c>
    </row>
    <row r="365" spans="1:15" x14ac:dyDescent="0.25">
      <c r="A365" t="s">
        <v>368</v>
      </c>
      <c r="B365" t="s">
        <v>760</v>
      </c>
      <c r="C365" t="s">
        <v>226</v>
      </c>
      <c r="D365" t="s">
        <v>226</v>
      </c>
      <c r="E365" t="s">
        <v>346</v>
      </c>
      <c r="F365">
        <v>11296</v>
      </c>
      <c r="H365" t="s">
        <v>142</v>
      </c>
      <c r="I365" t="s">
        <v>63</v>
      </c>
      <c r="J365" t="s">
        <v>58</v>
      </c>
      <c r="K365" t="s">
        <v>137</v>
      </c>
      <c r="M365" t="s">
        <v>1065</v>
      </c>
      <c r="O365" t="s">
        <v>1080</v>
      </c>
    </row>
    <row r="366" spans="1:15" x14ac:dyDescent="0.25">
      <c r="A366" t="s">
        <v>378</v>
      </c>
      <c r="B366" t="s">
        <v>761</v>
      </c>
      <c r="C366" t="s">
        <v>379</v>
      </c>
      <c r="D366" t="s">
        <v>357</v>
      </c>
      <c r="E366" t="s">
        <v>357</v>
      </c>
      <c r="F366">
        <v>7200</v>
      </c>
      <c r="H366" t="s">
        <v>142</v>
      </c>
      <c r="I366" t="s">
        <v>63</v>
      </c>
      <c r="J366" t="s">
        <v>58</v>
      </c>
      <c r="K366" t="s">
        <v>137</v>
      </c>
      <c r="M366" t="s">
        <v>1067</v>
      </c>
      <c r="O366" t="s">
        <v>1083</v>
      </c>
    </row>
    <row r="367" spans="1:15" x14ac:dyDescent="0.25">
      <c r="A367" t="s">
        <v>381</v>
      </c>
      <c r="B367" t="s">
        <v>762</v>
      </c>
      <c r="C367" t="s">
        <v>382</v>
      </c>
      <c r="D367" t="s">
        <v>357</v>
      </c>
      <c r="E367" t="s">
        <v>357</v>
      </c>
      <c r="F367">
        <v>7201</v>
      </c>
      <c r="H367" t="s">
        <v>142</v>
      </c>
      <c r="I367" t="s">
        <v>63</v>
      </c>
      <c r="J367" t="s">
        <v>58</v>
      </c>
      <c r="K367" t="s">
        <v>137</v>
      </c>
      <c r="M367" t="s">
        <v>1069</v>
      </c>
      <c r="O367" t="s">
        <v>1084</v>
      </c>
    </row>
    <row r="368" spans="1:15" x14ac:dyDescent="0.25">
      <c r="A368" t="s">
        <v>763</v>
      </c>
      <c r="B368" t="s">
        <v>763</v>
      </c>
      <c r="C368" t="s">
        <v>366</v>
      </c>
      <c r="D368" t="s">
        <v>357</v>
      </c>
      <c r="E368" t="s">
        <v>357</v>
      </c>
      <c r="F368">
        <v>7203</v>
      </c>
      <c r="H368" t="s">
        <v>142</v>
      </c>
      <c r="I368" t="s">
        <v>63</v>
      </c>
      <c r="J368" t="s">
        <v>58</v>
      </c>
      <c r="K368" t="s">
        <v>137</v>
      </c>
      <c r="M368" t="s">
        <v>1071</v>
      </c>
      <c r="O368" t="s">
        <v>1085</v>
      </c>
    </row>
    <row r="369" spans="1:15" x14ac:dyDescent="0.25">
      <c r="A369" t="s">
        <v>553</v>
      </c>
      <c r="B369" t="s">
        <v>764</v>
      </c>
      <c r="C369" t="s">
        <v>226</v>
      </c>
      <c r="D369" t="s">
        <v>226</v>
      </c>
      <c r="E369" t="s">
        <v>346</v>
      </c>
      <c r="F369">
        <v>11296</v>
      </c>
      <c r="H369" t="s">
        <v>142</v>
      </c>
      <c r="I369" t="s">
        <v>63</v>
      </c>
      <c r="J369" t="s">
        <v>58</v>
      </c>
      <c r="K369" t="s">
        <v>137</v>
      </c>
      <c r="M369" t="s">
        <v>1073</v>
      </c>
      <c r="O369" t="s">
        <v>1087</v>
      </c>
    </row>
    <row r="370" spans="1:15" x14ac:dyDescent="0.25">
      <c r="A370" t="s">
        <v>405</v>
      </c>
      <c r="B370" t="s">
        <v>405</v>
      </c>
      <c r="C370" t="s">
        <v>405</v>
      </c>
      <c r="D370" t="s">
        <v>357</v>
      </c>
      <c r="E370" t="s">
        <v>357</v>
      </c>
      <c r="F370">
        <v>7148</v>
      </c>
      <c r="H370" t="s">
        <v>142</v>
      </c>
      <c r="I370" t="s">
        <v>63</v>
      </c>
      <c r="J370" t="s">
        <v>58</v>
      </c>
      <c r="K370" t="s">
        <v>137</v>
      </c>
      <c r="M370" t="s">
        <v>1075</v>
      </c>
      <c r="O370" t="s">
        <v>1089</v>
      </c>
    </row>
    <row r="371" spans="1:15" x14ac:dyDescent="0.25">
      <c r="A371" t="s">
        <v>367</v>
      </c>
      <c r="B371" t="s">
        <v>633</v>
      </c>
      <c r="C371" t="s">
        <v>226</v>
      </c>
      <c r="D371" t="s">
        <v>226</v>
      </c>
      <c r="E371" t="s">
        <v>346</v>
      </c>
      <c r="F371">
        <v>11296</v>
      </c>
      <c r="H371" t="s">
        <v>142</v>
      </c>
      <c r="I371" t="s">
        <v>63</v>
      </c>
      <c r="J371" t="s">
        <v>58</v>
      </c>
      <c r="K371" t="s">
        <v>137</v>
      </c>
      <c r="M371" t="s">
        <v>1077</v>
      </c>
      <c r="O371" t="s">
        <v>1095</v>
      </c>
    </row>
    <row r="372" spans="1:15" x14ac:dyDescent="0.25">
      <c r="A372" t="s">
        <v>333</v>
      </c>
      <c r="B372" t="s">
        <v>333</v>
      </c>
      <c r="C372" t="s">
        <v>335</v>
      </c>
      <c r="D372" t="s">
        <v>54</v>
      </c>
      <c r="E372" t="s">
        <v>252</v>
      </c>
      <c r="F372" t="s">
        <v>335</v>
      </c>
      <c r="H372" t="s">
        <v>142</v>
      </c>
      <c r="I372" t="s">
        <v>63</v>
      </c>
      <c r="J372" t="s">
        <v>58</v>
      </c>
      <c r="K372" t="s">
        <v>137</v>
      </c>
      <c r="M372" t="s">
        <v>1079</v>
      </c>
      <c r="O372" t="s">
        <v>1097</v>
      </c>
    </row>
    <row r="373" spans="1:15" x14ac:dyDescent="0.25">
      <c r="A373" t="s">
        <v>332</v>
      </c>
      <c r="B373" t="s">
        <v>594</v>
      </c>
      <c r="C373" t="s">
        <v>331</v>
      </c>
      <c r="D373" t="s">
        <v>54</v>
      </c>
      <c r="E373" t="s">
        <v>332</v>
      </c>
      <c r="F373" t="s">
        <v>332</v>
      </c>
      <c r="H373" t="s">
        <v>145</v>
      </c>
      <c r="I373" t="s">
        <v>53</v>
      </c>
      <c r="J373" t="s">
        <v>58</v>
      </c>
      <c r="K373" t="s">
        <v>137</v>
      </c>
      <c r="M373" t="s">
        <v>1081</v>
      </c>
      <c r="O373" t="s">
        <v>1100</v>
      </c>
    </row>
    <row r="374" spans="1:15" x14ac:dyDescent="0.25">
      <c r="A374" t="s">
        <v>765</v>
      </c>
      <c r="B374" t="s">
        <v>765</v>
      </c>
      <c r="C374" t="s">
        <v>118</v>
      </c>
      <c r="D374" t="s">
        <v>357</v>
      </c>
      <c r="E374" t="s">
        <v>357</v>
      </c>
      <c r="F374">
        <v>7131</v>
      </c>
      <c r="H374" t="s">
        <v>145</v>
      </c>
      <c r="I374" t="s">
        <v>53</v>
      </c>
      <c r="J374" t="s">
        <v>58</v>
      </c>
      <c r="K374" t="s">
        <v>137</v>
      </c>
      <c r="O374" t="s">
        <v>1103</v>
      </c>
    </row>
    <row r="375" spans="1:15" x14ac:dyDescent="0.25">
      <c r="A375" t="s">
        <v>766</v>
      </c>
      <c r="B375" t="s">
        <v>766</v>
      </c>
      <c r="C375" t="s">
        <v>497</v>
      </c>
      <c r="D375" t="s">
        <v>248</v>
      </c>
      <c r="E375" t="s">
        <v>248</v>
      </c>
      <c r="F375" t="s">
        <v>498</v>
      </c>
      <c r="H375" t="s">
        <v>145</v>
      </c>
      <c r="I375" t="s">
        <v>53</v>
      </c>
      <c r="J375" t="s">
        <v>58</v>
      </c>
      <c r="K375" t="s">
        <v>137</v>
      </c>
      <c r="M375" t="s">
        <v>1082</v>
      </c>
      <c r="O375" t="s">
        <v>1107</v>
      </c>
    </row>
    <row r="376" spans="1:15" x14ac:dyDescent="0.25">
      <c r="A376" t="s">
        <v>767</v>
      </c>
      <c r="B376" t="s">
        <v>767</v>
      </c>
      <c r="C376" t="s">
        <v>547</v>
      </c>
      <c r="D376" t="s">
        <v>229</v>
      </c>
      <c r="E376" t="s">
        <v>494</v>
      </c>
      <c r="F376" t="s">
        <v>548</v>
      </c>
      <c r="H376" t="s">
        <v>145</v>
      </c>
      <c r="I376" t="s">
        <v>53</v>
      </c>
      <c r="J376" t="s">
        <v>58</v>
      </c>
      <c r="K376" t="s">
        <v>137</v>
      </c>
      <c r="M376" t="s">
        <v>1086</v>
      </c>
      <c r="O376" t="s">
        <v>1109</v>
      </c>
    </row>
    <row r="377" spans="1:15" x14ac:dyDescent="0.25">
      <c r="A377" t="s">
        <v>768</v>
      </c>
      <c r="B377" t="s">
        <v>768</v>
      </c>
      <c r="C377" t="s">
        <v>469</v>
      </c>
      <c r="D377" t="s">
        <v>357</v>
      </c>
      <c r="E377" t="s">
        <v>357</v>
      </c>
      <c r="F377">
        <v>7394</v>
      </c>
      <c r="H377" t="s">
        <v>145</v>
      </c>
      <c r="I377" t="s">
        <v>53</v>
      </c>
      <c r="J377" t="s">
        <v>58</v>
      </c>
      <c r="K377" t="s">
        <v>137</v>
      </c>
      <c r="M377" t="s">
        <v>1088</v>
      </c>
      <c r="O377" t="s">
        <v>214</v>
      </c>
    </row>
    <row r="378" spans="1:15" x14ac:dyDescent="0.25">
      <c r="A378" t="s">
        <v>769</v>
      </c>
      <c r="B378" t="s">
        <v>769</v>
      </c>
      <c r="C378" t="s">
        <v>544</v>
      </c>
      <c r="D378" t="s">
        <v>229</v>
      </c>
      <c r="E378" t="s">
        <v>229</v>
      </c>
      <c r="F378" t="s">
        <v>544</v>
      </c>
      <c r="H378" t="s">
        <v>145</v>
      </c>
      <c r="I378" t="s">
        <v>53</v>
      </c>
      <c r="J378" t="s">
        <v>58</v>
      </c>
      <c r="K378" t="s">
        <v>137</v>
      </c>
      <c r="M378" t="s">
        <v>1090</v>
      </c>
      <c r="O378" t="s">
        <v>1110</v>
      </c>
    </row>
    <row r="379" spans="1:15" x14ac:dyDescent="0.25">
      <c r="A379" t="s">
        <v>252</v>
      </c>
      <c r="B379" t="s">
        <v>252</v>
      </c>
      <c r="C379" t="s">
        <v>342</v>
      </c>
      <c r="D379" t="s">
        <v>252</v>
      </c>
      <c r="E379" t="s">
        <v>252</v>
      </c>
      <c r="F379" t="s">
        <v>343</v>
      </c>
      <c r="H379" t="s">
        <v>145</v>
      </c>
      <c r="I379" t="s">
        <v>53</v>
      </c>
      <c r="J379" t="s">
        <v>58</v>
      </c>
      <c r="K379" t="s">
        <v>137</v>
      </c>
      <c r="M379" t="s">
        <v>1094</v>
      </c>
      <c r="O379" t="s">
        <v>1112</v>
      </c>
    </row>
    <row r="380" spans="1:15" x14ac:dyDescent="0.25">
      <c r="A380" t="s">
        <v>770</v>
      </c>
      <c r="B380" t="s">
        <v>770</v>
      </c>
      <c r="C380" t="s">
        <v>404</v>
      </c>
      <c r="D380" t="s">
        <v>357</v>
      </c>
      <c r="E380" t="s">
        <v>357</v>
      </c>
      <c r="F380">
        <v>7197</v>
      </c>
      <c r="H380" t="s">
        <v>145</v>
      </c>
      <c r="I380" t="s">
        <v>53</v>
      </c>
      <c r="J380" t="s">
        <v>58</v>
      </c>
      <c r="K380" t="s">
        <v>137</v>
      </c>
      <c r="M380" t="s">
        <v>1096</v>
      </c>
      <c r="O380" t="s">
        <v>1096</v>
      </c>
    </row>
    <row r="381" spans="1:15" x14ac:dyDescent="0.25">
      <c r="A381" t="s">
        <v>771</v>
      </c>
      <c r="B381" t="s">
        <v>771</v>
      </c>
      <c r="C381" t="s">
        <v>534</v>
      </c>
      <c r="D381" t="s">
        <v>357</v>
      </c>
      <c r="E381" t="s">
        <v>357</v>
      </c>
      <c r="F381">
        <v>7163</v>
      </c>
      <c r="H381" t="s">
        <v>145</v>
      </c>
      <c r="I381" t="s">
        <v>53</v>
      </c>
      <c r="J381" t="s">
        <v>58</v>
      </c>
      <c r="K381" t="s">
        <v>137</v>
      </c>
      <c r="M381" t="s">
        <v>1099</v>
      </c>
      <c r="O381" t="s">
        <v>1113</v>
      </c>
    </row>
    <row r="382" spans="1:15" x14ac:dyDescent="0.25">
      <c r="A382" t="s">
        <v>772</v>
      </c>
      <c r="B382" t="s">
        <v>772</v>
      </c>
      <c r="C382" t="s">
        <v>486</v>
      </c>
      <c r="D382" t="s">
        <v>357</v>
      </c>
      <c r="E382" t="s">
        <v>357</v>
      </c>
      <c r="F382" t="s">
        <v>487</v>
      </c>
      <c r="H382" t="s">
        <v>145</v>
      </c>
      <c r="I382" t="s">
        <v>53</v>
      </c>
      <c r="J382" t="s">
        <v>58</v>
      </c>
      <c r="K382" t="s">
        <v>137</v>
      </c>
      <c r="M382" t="s">
        <v>1102</v>
      </c>
      <c r="O382" t="s">
        <v>1115</v>
      </c>
    </row>
    <row r="383" spans="1:15" x14ac:dyDescent="0.25">
      <c r="A383" t="s">
        <v>773</v>
      </c>
      <c r="B383" t="s">
        <v>773</v>
      </c>
      <c r="C383" t="s">
        <v>497</v>
      </c>
      <c r="D383" t="s">
        <v>248</v>
      </c>
      <c r="E383" t="s">
        <v>248</v>
      </c>
      <c r="F383" t="s">
        <v>498</v>
      </c>
      <c r="H383" t="s">
        <v>145</v>
      </c>
      <c r="I383" t="s">
        <v>53</v>
      </c>
      <c r="J383" t="s">
        <v>58</v>
      </c>
      <c r="K383" t="s">
        <v>137</v>
      </c>
      <c r="M383" t="s">
        <v>1106</v>
      </c>
      <c r="O383" t="s">
        <v>1116</v>
      </c>
    </row>
    <row r="384" spans="1:15" x14ac:dyDescent="0.25">
      <c r="A384" t="s">
        <v>774</v>
      </c>
      <c r="B384" t="s">
        <v>774</v>
      </c>
      <c r="C384" t="s">
        <v>468</v>
      </c>
      <c r="D384" t="s">
        <v>357</v>
      </c>
      <c r="E384" t="s">
        <v>357</v>
      </c>
      <c r="F384">
        <v>68877</v>
      </c>
      <c r="H384" t="s">
        <v>145</v>
      </c>
      <c r="I384" t="s">
        <v>53</v>
      </c>
      <c r="J384" t="s">
        <v>58</v>
      </c>
      <c r="K384" t="s">
        <v>137</v>
      </c>
      <c r="M384" t="s">
        <v>1108</v>
      </c>
      <c r="O384" t="s">
        <v>1118</v>
      </c>
    </row>
    <row r="385" spans="1:15" x14ac:dyDescent="0.25">
      <c r="A385" t="s">
        <v>775</v>
      </c>
      <c r="B385" t="s">
        <v>775</v>
      </c>
      <c r="C385" t="s">
        <v>477</v>
      </c>
      <c r="D385" t="s">
        <v>357</v>
      </c>
      <c r="E385" t="s">
        <v>357</v>
      </c>
      <c r="F385">
        <v>66326</v>
      </c>
      <c r="H385" t="s">
        <v>145</v>
      </c>
      <c r="I385" t="s">
        <v>53</v>
      </c>
      <c r="J385" t="s">
        <v>58</v>
      </c>
      <c r="K385" t="s">
        <v>137</v>
      </c>
      <c r="M385" t="s">
        <v>214</v>
      </c>
      <c r="O385" t="s">
        <v>1121</v>
      </c>
    </row>
    <row r="386" spans="1:15" x14ac:dyDescent="0.25">
      <c r="A386" t="s">
        <v>525</v>
      </c>
      <c r="B386" t="s">
        <v>526</v>
      </c>
      <c r="C386" t="s">
        <v>336</v>
      </c>
      <c r="D386" t="s">
        <v>248</v>
      </c>
      <c r="E386" t="s">
        <v>248</v>
      </c>
      <c r="F386" t="s">
        <v>337</v>
      </c>
      <c r="H386" t="s">
        <v>145</v>
      </c>
      <c r="I386" t="s">
        <v>53</v>
      </c>
      <c r="J386" t="s">
        <v>58</v>
      </c>
      <c r="K386" t="s">
        <v>137</v>
      </c>
      <c r="M386" t="s">
        <v>1110</v>
      </c>
      <c r="O386" t="s">
        <v>1124</v>
      </c>
    </row>
    <row r="387" spans="1:15" x14ac:dyDescent="0.25">
      <c r="A387" t="s">
        <v>527</v>
      </c>
      <c r="B387" t="s">
        <v>527</v>
      </c>
      <c r="C387" t="s">
        <v>527</v>
      </c>
      <c r="D387" t="s">
        <v>246</v>
      </c>
      <c r="E387" t="s">
        <v>246</v>
      </c>
      <c r="F387" t="s">
        <v>527</v>
      </c>
      <c r="H387" t="s">
        <v>145</v>
      </c>
      <c r="I387" t="s">
        <v>53</v>
      </c>
      <c r="J387" t="s">
        <v>58</v>
      </c>
      <c r="K387" t="s">
        <v>137</v>
      </c>
      <c r="M387" t="s">
        <v>1112</v>
      </c>
      <c r="O387" t="s">
        <v>1126</v>
      </c>
    </row>
    <row r="388" spans="1:15" x14ac:dyDescent="0.25">
      <c r="A388" t="s">
        <v>776</v>
      </c>
      <c r="B388" t="s">
        <v>776</v>
      </c>
      <c r="C388" t="s">
        <v>523</v>
      </c>
      <c r="D388" t="s">
        <v>248</v>
      </c>
      <c r="E388" t="s">
        <v>248</v>
      </c>
      <c r="F388" t="s">
        <v>524</v>
      </c>
      <c r="H388" t="s">
        <v>145</v>
      </c>
      <c r="I388" t="s">
        <v>53</v>
      </c>
      <c r="J388" t="s">
        <v>58</v>
      </c>
      <c r="K388" t="s">
        <v>137</v>
      </c>
      <c r="M388" t="s">
        <v>1113</v>
      </c>
      <c r="O388" t="s">
        <v>1129</v>
      </c>
    </row>
    <row r="389" spans="1:15" x14ac:dyDescent="0.25">
      <c r="A389" t="s">
        <v>777</v>
      </c>
      <c r="B389" t="s">
        <v>777</v>
      </c>
      <c r="C389" t="s">
        <v>473</v>
      </c>
      <c r="D389" t="s">
        <v>357</v>
      </c>
      <c r="E389" t="s">
        <v>357</v>
      </c>
      <c r="F389">
        <v>7088</v>
      </c>
      <c r="H389" t="s">
        <v>145</v>
      </c>
      <c r="I389" t="s">
        <v>53</v>
      </c>
      <c r="J389" t="s">
        <v>58</v>
      </c>
      <c r="K389" t="s">
        <v>137</v>
      </c>
      <c r="M389" t="s">
        <v>1115</v>
      </c>
      <c r="O389" t="s">
        <v>1131</v>
      </c>
    </row>
    <row r="390" spans="1:15" x14ac:dyDescent="0.25">
      <c r="A390" t="s">
        <v>778</v>
      </c>
      <c r="B390" t="s">
        <v>778</v>
      </c>
      <c r="C390" t="s">
        <v>472</v>
      </c>
      <c r="D390" t="s">
        <v>357</v>
      </c>
      <c r="E390" t="s">
        <v>357</v>
      </c>
      <c r="F390">
        <v>26660</v>
      </c>
      <c r="H390" t="s">
        <v>145</v>
      </c>
      <c r="I390" t="s">
        <v>53</v>
      </c>
      <c r="J390" t="s">
        <v>58</v>
      </c>
      <c r="K390" t="s">
        <v>137</v>
      </c>
      <c r="M390" t="s">
        <v>1116</v>
      </c>
      <c r="O390" t="s">
        <v>1133</v>
      </c>
    </row>
    <row r="391" spans="1:15" x14ac:dyDescent="0.25">
      <c r="A391" t="s">
        <v>779</v>
      </c>
      <c r="B391" t="s">
        <v>779</v>
      </c>
      <c r="C391" t="s">
        <v>462</v>
      </c>
      <c r="D391" t="s">
        <v>357</v>
      </c>
      <c r="E391" t="s">
        <v>357</v>
      </c>
      <c r="F391">
        <v>7310</v>
      </c>
      <c r="H391" t="s">
        <v>145</v>
      </c>
      <c r="I391" t="s">
        <v>53</v>
      </c>
      <c r="J391" t="s">
        <v>58</v>
      </c>
      <c r="K391" t="s">
        <v>137</v>
      </c>
      <c r="M391" t="s">
        <v>1118</v>
      </c>
      <c r="O391" t="s">
        <v>1135</v>
      </c>
    </row>
    <row r="392" spans="1:15" x14ac:dyDescent="0.25">
      <c r="A392" t="s">
        <v>780</v>
      </c>
      <c r="B392" t="s">
        <v>780</v>
      </c>
      <c r="C392" t="s">
        <v>465</v>
      </c>
      <c r="D392" t="s">
        <v>357</v>
      </c>
      <c r="E392" t="s">
        <v>357</v>
      </c>
      <c r="F392">
        <v>7309</v>
      </c>
      <c r="H392" t="s">
        <v>145</v>
      </c>
      <c r="I392" t="s">
        <v>53</v>
      </c>
      <c r="J392" t="s">
        <v>58</v>
      </c>
      <c r="K392" t="s">
        <v>137</v>
      </c>
      <c r="M392" t="s">
        <v>1120</v>
      </c>
      <c r="O392" t="s">
        <v>1137</v>
      </c>
    </row>
    <row r="393" spans="1:15" x14ac:dyDescent="0.25">
      <c r="A393" t="s">
        <v>781</v>
      </c>
      <c r="B393" t="s">
        <v>781</v>
      </c>
      <c r="C393" t="s">
        <v>497</v>
      </c>
      <c r="D393" t="s">
        <v>248</v>
      </c>
      <c r="E393" t="s">
        <v>248</v>
      </c>
      <c r="F393" t="s">
        <v>498</v>
      </c>
      <c r="H393" t="s">
        <v>145</v>
      </c>
      <c r="I393" t="s">
        <v>53</v>
      </c>
      <c r="J393" t="s">
        <v>58</v>
      </c>
      <c r="K393" t="s">
        <v>137</v>
      </c>
      <c r="M393" t="s">
        <v>1123</v>
      </c>
      <c r="O393" t="s">
        <v>1139</v>
      </c>
    </row>
    <row r="394" spans="1:15" x14ac:dyDescent="0.25">
      <c r="A394" t="s">
        <v>782</v>
      </c>
      <c r="B394" t="s">
        <v>782</v>
      </c>
      <c r="C394" t="s">
        <v>497</v>
      </c>
      <c r="D394" t="s">
        <v>248</v>
      </c>
      <c r="E394" t="s">
        <v>248</v>
      </c>
      <c r="F394" t="s">
        <v>498</v>
      </c>
      <c r="H394" t="s">
        <v>145</v>
      </c>
      <c r="I394" t="s">
        <v>53</v>
      </c>
      <c r="J394" t="s">
        <v>58</v>
      </c>
      <c r="K394" t="s">
        <v>137</v>
      </c>
      <c r="M394" t="s">
        <v>1125</v>
      </c>
      <c r="O394" t="s">
        <v>1141</v>
      </c>
    </row>
    <row r="395" spans="1:15" x14ac:dyDescent="0.25">
      <c r="A395" t="s">
        <v>783</v>
      </c>
      <c r="B395" t="s">
        <v>783</v>
      </c>
      <c r="C395" t="s">
        <v>497</v>
      </c>
      <c r="D395" t="s">
        <v>248</v>
      </c>
      <c r="E395" t="s">
        <v>248</v>
      </c>
      <c r="F395" t="s">
        <v>498</v>
      </c>
      <c r="H395" t="s">
        <v>145</v>
      </c>
      <c r="I395" t="s">
        <v>53</v>
      </c>
      <c r="J395" t="s">
        <v>58</v>
      </c>
      <c r="K395" t="s">
        <v>137</v>
      </c>
      <c r="M395" t="s">
        <v>1128</v>
      </c>
      <c r="O395" t="s">
        <v>1143</v>
      </c>
    </row>
    <row r="396" spans="1:15" x14ac:dyDescent="0.25">
      <c r="A396" t="s">
        <v>784</v>
      </c>
      <c r="B396" t="s">
        <v>784</v>
      </c>
      <c r="C396" t="s">
        <v>497</v>
      </c>
      <c r="D396" t="s">
        <v>248</v>
      </c>
      <c r="E396" t="s">
        <v>248</v>
      </c>
      <c r="F396" t="s">
        <v>498</v>
      </c>
      <c r="H396" t="s">
        <v>145</v>
      </c>
      <c r="I396" t="s">
        <v>53</v>
      </c>
      <c r="J396" t="s">
        <v>58</v>
      </c>
      <c r="K396" t="s">
        <v>137</v>
      </c>
      <c r="M396" t="s">
        <v>1130</v>
      </c>
      <c r="O396" t="s">
        <v>1144</v>
      </c>
    </row>
    <row r="397" spans="1:15" x14ac:dyDescent="0.25">
      <c r="A397" t="s">
        <v>785</v>
      </c>
      <c r="B397" t="s">
        <v>785</v>
      </c>
      <c r="C397" t="s">
        <v>497</v>
      </c>
      <c r="D397" t="s">
        <v>248</v>
      </c>
      <c r="E397" t="s">
        <v>248</v>
      </c>
      <c r="F397" t="s">
        <v>498</v>
      </c>
      <c r="H397" t="s">
        <v>145</v>
      </c>
      <c r="I397" t="s">
        <v>53</v>
      </c>
      <c r="J397" t="s">
        <v>58</v>
      </c>
      <c r="K397" t="s">
        <v>137</v>
      </c>
      <c r="M397" t="s">
        <v>1132</v>
      </c>
      <c r="O397" t="s">
        <v>1145</v>
      </c>
    </row>
    <row r="398" spans="1:15" x14ac:dyDescent="0.25">
      <c r="A398" t="s">
        <v>786</v>
      </c>
      <c r="B398" t="s">
        <v>786</v>
      </c>
      <c r="C398" t="s">
        <v>541</v>
      </c>
      <c r="D398" t="s">
        <v>229</v>
      </c>
      <c r="E398" t="s">
        <v>494</v>
      </c>
      <c r="F398" t="s">
        <v>229</v>
      </c>
      <c r="H398" t="s">
        <v>145</v>
      </c>
      <c r="I398" t="s">
        <v>53</v>
      </c>
      <c r="J398" t="s">
        <v>58</v>
      </c>
      <c r="K398" t="s">
        <v>137</v>
      </c>
      <c r="M398" t="s">
        <v>1134</v>
      </c>
      <c r="O398" t="s">
        <v>1146</v>
      </c>
    </row>
    <row r="399" spans="1:15" x14ac:dyDescent="0.25">
      <c r="A399" t="s">
        <v>787</v>
      </c>
      <c r="B399" t="s">
        <v>787</v>
      </c>
      <c r="C399" t="s">
        <v>489</v>
      </c>
      <c r="D399" t="s">
        <v>357</v>
      </c>
      <c r="E399" t="s">
        <v>357</v>
      </c>
      <c r="F399">
        <v>71331</v>
      </c>
      <c r="H399" t="s">
        <v>145</v>
      </c>
      <c r="I399" t="s">
        <v>53</v>
      </c>
      <c r="J399" t="s">
        <v>58</v>
      </c>
      <c r="K399" t="s">
        <v>137</v>
      </c>
      <c r="M399" t="s">
        <v>1136</v>
      </c>
      <c r="O399" t="s">
        <v>1147</v>
      </c>
    </row>
    <row r="400" spans="1:15" x14ac:dyDescent="0.25">
      <c r="A400" t="s">
        <v>788</v>
      </c>
      <c r="B400" t="s">
        <v>788</v>
      </c>
      <c r="C400" t="s">
        <v>497</v>
      </c>
      <c r="D400" t="s">
        <v>248</v>
      </c>
      <c r="E400" t="s">
        <v>248</v>
      </c>
      <c r="F400" t="s">
        <v>498</v>
      </c>
      <c r="H400" t="s">
        <v>145</v>
      </c>
      <c r="I400" t="s">
        <v>53</v>
      </c>
      <c r="J400" t="s">
        <v>58</v>
      </c>
      <c r="K400" t="s">
        <v>137</v>
      </c>
      <c r="M400" t="s">
        <v>1138</v>
      </c>
      <c r="O400" t="s">
        <v>1148</v>
      </c>
    </row>
    <row r="401" spans="1:15" x14ac:dyDescent="0.25">
      <c r="A401" t="s">
        <v>789</v>
      </c>
      <c r="B401" t="s">
        <v>789</v>
      </c>
      <c r="C401" t="s">
        <v>356</v>
      </c>
      <c r="D401" t="s">
        <v>357</v>
      </c>
      <c r="E401" t="s">
        <v>357</v>
      </c>
      <c r="F401">
        <v>7647</v>
      </c>
      <c r="H401" t="s">
        <v>145</v>
      </c>
      <c r="I401" t="s">
        <v>53</v>
      </c>
      <c r="J401" t="s">
        <v>58</v>
      </c>
      <c r="K401" t="s">
        <v>137</v>
      </c>
      <c r="M401" t="s">
        <v>1140</v>
      </c>
      <c r="O401" t="s">
        <v>1150</v>
      </c>
    </row>
    <row r="402" spans="1:15" x14ac:dyDescent="0.25">
      <c r="A402" t="s">
        <v>790</v>
      </c>
      <c r="B402" t="s">
        <v>790</v>
      </c>
      <c r="C402" t="s">
        <v>497</v>
      </c>
      <c r="D402" t="s">
        <v>248</v>
      </c>
      <c r="E402" t="s">
        <v>248</v>
      </c>
      <c r="F402" t="s">
        <v>498</v>
      </c>
      <c r="H402" t="s">
        <v>145</v>
      </c>
      <c r="I402" t="s">
        <v>53</v>
      </c>
      <c r="J402" t="s">
        <v>58</v>
      </c>
      <c r="K402" t="s">
        <v>137</v>
      </c>
      <c r="M402" t="s">
        <v>1142</v>
      </c>
      <c r="O402" t="s">
        <v>1152</v>
      </c>
    </row>
    <row r="403" spans="1:15" x14ac:dyDescent="0.25">
      <c r="A403" t="s">
        <v>791</v>
      </c>
      <c r="B403" t="s">
        <v>791</v>
      </c>
      <c r="C403" t="s">
        <v>497</v>
      </c>
      <c r="D403" t="s">
        <v>248</v>
      </c>
      <c r="E403" t="s">
        <v>248</v>
      </c>
      <c r="F403" t="s">
        <v>498</v>
      </c>
      <c r="H403" t="s">
        <v>145</v>
      </c>
      <c r="I403" t="s">
        <v>53</v>
      </c>
      <c r="J403" t="s">
        <v>58</v>
      </c>
      <c r="K403" t="s">
        <v>137</v>
      </c>
      <c r="M403" t="s">
        <v>47</v>
      </c>
      <c r="O403" t="s">
        <v>1154</v>
      </c>
    </row>
    <row r="404" spans="1:15" x14ac:dyDescent="0.25">
      <c r="A404" t="s">
        <v>792</v>
      </c>
      <c r="B404" t="s">
        <v>793</v>
      </c>
      <c r="C404" t="s">
        <v>493</v>
      </c>
      <c r="D404" t="s">
        <v>229</v>
      </c>
      <c r="E404" t="s">
        <v>494</v>
      </c>
      <c r="F404" t="s">
        <v>493</v>
      </c>
      <c r="H404" t="s">
        <v>145</v>
      </c>
      <c r="I404" t="s">
        <v>53</v>
      </c>
      <c r="J404" t="s">
        <v>58</v>
      </c>
      <c r="K404" t="s">
        <v>137</v>
      </c>
      <c r="M404" t="s">
        <v>1149</v>
      </c>
      <c r="O404" t="s">
        <v>1156</v>
      </c>
    </row>
    <row r="405" spans="1:15" x14ac:dyDescent="0.25">
      <c r="A405" t="s">
        <v>333</v>
      </c>
      <c r="B405" t="s">
        <v>333</v>
      </c>
      <c r="C405" t="s">
        <v>335</v>
      </c>
      <c r="D405" t="s">
        <v>54</v>
      </c>
      <c r="E405" t="s">
        <v>252</v>
      </c>
      <c r="F405" t="s">
        <v>335</v>
      </c>
      <c r="H405" t="s">
        <v>145</v>
      </c>
      <c r="I405" t="s">
        <v>53</v>
      </c>
      <c r="J405" t="s">
        <v>58</v>
      </c>
      <c r="K405" t="s">
        <v>137</v>
      </c>
      <c r="M405" t="s">
        <v>1151</v>
      </c>
      <c r="O405" t="s">
        <v>1158</v>
      </c>
    </row>
    <row r="406" spans="1:15" x14ac:dyDescent="0.25">
      <c r="A406" t="s">
        <v>794</v>
      </c>
      <c r="B406" t="s">
        <v>794</v>
      </c>
      <c r="C406" t="s">
        <v>497</v>
      </c>
      <c r="D406" t="s">
        <v>248</v>
      </c>
      <c r="E406" t="s">
        <v>248</v>
      </c>
      <c r="F406" t="s">
        <v>498</v>
      </c>
      <c r="H406" t="s">
        <v>145</v>
      </c>
      <c r="I406" t="s">
        <v>53</v>
      </c>
      <c r="J406" t="s">
        <v>58</v>
      </c>
      <c r="K406" t="s">
        <v>137</v>
      </c>
      <c r="M406" t="s">
        <v>1153</v>
      </c>
      <c r="O406" t="s">
        <v>1160</v>
      </c>
    </row>
    <row r="407" spans="1:15" x14ac:dyDescent="0.25">
      <c r="A407" t="s">
        <v>795</v>
      </c>
      <c r="B407" t="s">
        <v>795</v>
      </c>
      <c r="C407" t="s">
        <v>497</v>
      </c>
      <c r="D407" t="s">
        <v>248</v>
      </c>
      <c r="E407" t="s">
        <v>248</v>
      </c>
      <c r="F407" t="s">
        <v>498</v>
      </c>
      <c r="H407" t="s">
        <v>145</v>
      </c>
      <c r="I407" t="s">
        <v>53</v>
      </c>
      <c r="J407" t="s">
        <v>58</v>
      </c>
      <c r="K407" t="s">
        <v>137</v>
      </c>
      <c r="M407" t="s">
        <v>1155</v>
      </c>
      <c r="O407" t="s">
        <v>1162</v>
      </c>
    </row>
    <row r="408" spans="1:15" x14ac:dyDescent="0.25">
      <c r="A408" t="s">
        <v>796</v>
      </c>
      <c r="B408" t="s">
        <v>796</v>
      </c>
      <c r="C408" t="s">
        <v>483</v>
      </c>
      <c r="D408" t="s">
        <v>357</v>
      </c>
      <c r="E408" t="s">
        <v>357</v>
      </c>
      <c r="F408">
        <v>45244</v>
      </c>
      <c r="H408" t="s">
        <v>145</v>
      </c>
      <c r="I408" t="s">
        <v>53</v>
      </c>
      <c r="J408" t="s">
        <v>58</v>
      </c>
      <c r="K408" t="s">
        <v>137</v>
      </c>
      <c r="M408" t="s">
        <v>1157</v>
      </c>
      <c r="O408" t="s">
        <v>1164</v>
      </c>
    </row>
    <row r="409" spans="1:15" x14ac:dyDescent="0.25">
      <c r="A409" t="s">
        <v>797</v>
      </c>
      <c r="B409" t="s">
        <v>797</v>
      </c>
      <c r="C409" t="s">
        <v>480</v>
      </c>
      <c r="D409" t="s">
        <v>357</v>
      </c>
      <c r="E409" t="s">
        <v>357</v>
      </c>
      <c r="F409">
        <v>45245</v>
      </c>
      <c r="H409" t="s">
        <v>145</v>
      </c>
      <c r="I409" t="s">
        <v>53</v>
      </c>
      <c r="J409" t="s">
        <v>58</v>
      </c>
      <c r="K409" t="s">
        <v>137</v>
      </c>
      <c r="M409" t="s">
        <v>1159</v>
      </c>
      <c r="O409" t="s">
        <v>1165</v>
      </c>
    </row>
    <row r="410" spans="1:15" x14ac:dyDescent="0.25">
      <c r="A410" t="s">
        <v>798</v>
      </c>
      <c r="B410" t="s">
        <v>798</v>
      </c>
      <c r="C410" t="s">
        <v>405</v>
      </c>
      <c r="D410" t="s">
        <v>357</v>
      </c>
      <c r="E410" t="s">
        <v>357</v>
      </c>
      <c r="F410">
        <v>7148</v>
      </c>
      <c r="H410" t="s">
        <v>145</v>
      </c>
      <c r="I410" t="s">
        <v>53</v>
      </c>
      <c r="J410" t="s">
        <v>58</v>
      </c>
      <c r="K410" t="s">
        <v>137</v>
      </c>
      <c r="M410" t="s">
        <v>1161</v>
      </c>
      <c r="O410" t="s">
        <v>1166</v>
      </c>
    </row>
    <row r="411" spans="1:15" x14ac:dyDescent="0.25">
      <c r="A411" t="s">
        <v>553</v>
      </c>
      <c r="B411" t="s">
        <v>764</v>
      </c>
      <c r="C411" t="s">
        <v>226</v>
      </c>
      <c r="D411" t="s">
        <v>226</v>
      </c>
      <c r="E411" t="s">
        <v>346</v>
      </c>
      <c r="F411">
        <v>11296</v>
      </c>
      <c r="H411" t="s">
        <v>145</v>
      </c>
      <c r="I411" t="s">
        <v>53</v>
      </c>
      <c r="J411" t="s">
        <v>58</v>
      </c>
      <c r="K411" t="s">
        <v>137</v>
      </c>
      <c r="M411" t="s">
        <v>1163</v>
      </c>
      <c r="O411" t="s">
        <v>1167</v>
      </c>
    </row>
    <row r="412" spans="1:15" x14ac:dyDescent="0.25">
      <c r="A412" t="s">
        <v>554</v>
      </c>
      <c r="B412" t="s">
        <v>799</v>
      </c>
      <c r="C412" t="s">
        <v>226</v>
      </c>
      <c r="D412" t="s">
        <v>226</v>
      </c>
      <c r="E412" t="s">
        <v>346</v>
      </c>
      <c r="F412">
        <v>11296</v>
      </c>
      <c r="H412" t="s">
        <v>145</v>
      </c>
      <c r="I412" t="s">
        <v>53</v>
      </c>
      <c r="J412" t="s">
        <v>58</v>
      </c>
      <c r="K412" t="s">
        <v>137</v>
      </c>
      <c r="M412" t="s">
        <v>1170</v>
      </c>
      <c r="O412" t="s">
        <v>1168</v>
      </c>
    </row>
    <row r="413" spans="1:15" x14ac:dyDescent="0.25">
      <c r="A413" t="s">
        <v>248</v>
      </c>
      <c r="C413" t="s">
        <v>336</v>
      </c>
      <c r="D413" t="s">
        <v>248</v>
      </c>
      <c r="E413" t="s">
        <v>248</v>
      </c>
      <c r="F413" t="s">
        <v>337</v>
      </c>
      <c r="H413" t="s">
        <v>145</v>
      </c>
      <c r="I413" t="s">
        <v>53</v>
      </c>
      <c r="J413" t="s">
        <v>58</v>
      </c>
      <c r="K413" t="s">
        <v>137</v>
      </c>
      <c r="M413" t="s">
        <v>1171</v>
      </c>
      <c r="O413" t="s">
        <v>1169</v>
      </c>
    </row>
    <row r="414" spans="1:15" x14ac:dyDescent="0.25">
      <c r="A414" t="s">
        <v>344</v>
      </c>
      <c r="B414" t="s">
        <v>633</v>
      </c>
      <c r="C414" t="s">
        <v>226</v>
      </c>
      <c r="D414" t="s">
        <v>226</v>
      </c>
      <c r="E414" t="s">
        <v>346</v>
      </c>
      <c r="F414">
        <v>11296</v>
      </c>
      <c r="H414" t="s">
        <v>145</v>
      </c>
      <c r="I414" t="s">
        <v>53</v>
      </c>
      <c r="J414" t="s">
        <v>58</v>
      </c>
      <c r="K414" t="s">
        <v>137</v>
      </c>
      <c r="M414" t="s">
        <v>1172</v>
      </c>
      <c r="O414" t="s">
        <v>360</v>
      </c>
    </row>
    <row r="415" spans="1:15" x14ac:dyDescent="0.25">
      <c r="A415" t="s">
        <v>367</v>
      </c>
      <c r="B415" t="s">
        <v>633</v>
      </c>
      <c r="C415" t="s">
        <v>226</v>
      </c>
      <c r="D415" t="s">
        <v>226</v>
      </c>
      <c r="E415" t="s">
        <v>346</v>
      </c>
      <c r="F415">
        <v>11296</v>
      </c>
      <c r="H415" t="s">
        <v>145</v>
      </c>
      <c r="I415" t="s">
        <v>53</v>
      </c>
      <c r="J415" t="s">
        <v>58</v>
      </c>
      <c r="K415" t="s">
        <v>137</v>
      </c>
      <c r="M415" t="s">
        <v>1175</v>
      </c>
      <c r="O415" t="s">
        <v>363</v>
      </c>
    </row>
    <row r="416" spans="1:15" x14ac:dyDescent="0.25">
      <c r="A416" t="s">
        <v>368</v>
      </c>
      <c r="B416" t="s">
        <v>633</v>
      </c>
      <c r="C416" t="s">
        <v>226</v>
      </c>
      <c r="D416" t="s">
        <v>226</v>
      </c>
      <c r="E416" t="s">
        <v>346</v>
      </c>
      <c r="F416">
        <v>11296</v>
      </c>
      <c r="H416" t="s">
        <v>145</v>
      </c>
      <c r="I416" t="s">
        <v>53</v>
      </c>
      <c r="J416" t="s">
        <v>58</v>
      </c>
      <c r="K416" t="s">
        <v>137</v>
      </c>
      <c r="M416" t="s">
        <v>1176</v>
      </c>
      <c r="O416" t="s">
        <v>1173</v>
      </c>
    </row>
    <row r="417" spans="1:15" x14ac:dyDescent="0.25">
      <c r="A417" t="s">
        <v>331</v>
      </c>
      <c r="B417" t="s">
        <v>331</v>
      </c>
      <c r="C417" t="s">
        <v>331</v>
      </c>
      <c r="D417" t="s">
        <v>54</v>
      </c>
      <c r="E417" t="s">
        <v>332</v>
      </c>
      <c r="F417" t="s">
        <v>332</v>
      </c>
      <c r="H417" t="s">
        <v>130</v>
      </c>
      <c r="I417" t="s">
        <v>41</v>
      </c>
      <c r="J417" t="s">
        <v>58</v>
      </c>
      <c r="K417" t="s">
        <v>128</v>
      </c>
      <c r="M417" t="s">
        <v>1177</v>
      </c>
      <c r="O417" t="s">
        <v>1174</v>
      </c>
    </row>
    <row r="418" spans="1:15" x14ac:dyDescent="0.25">
      <c r="A418" t="s">
        <v>595</v>
      </c>
      <c r="B418" t="s">
        <v>595</v>
      </c>
      <c r="C418" t="s">
        <v>595</v>
      </c>
      <c r="D418" t="s">
        <v>357</v>
      </c>
      <c r="E418" t="s">
        <v>357</v>
      </c>
      <c r="F418">
        <v>50801</v>
      </c>
      <c r="H418" t="s">
        <v>130</v>
      </c>
      <c r="I418" t="s">
        <v>41</v>
      </c>
      <c r="J418" t="s">
        <v>58</v>
      </c>
      <c r="K418" t="s">
        <v>128</v>
      </c>
      <c r="M418" t="s">
        <v>1178</v>
      </c>
      <c r="O418" t="s">
        <v>1127</v>
      </c>
    </row>
    <row r="419" spans="1:15" x14ac:dyDescent="0.25">
      <c r="A419" t="s">
        <v>800</v>
      </c>
      <c r="B419" t="s">
        <v>801</v>
      </c>
      <c r="C419" t="s">
        <v>802</v>
      </c>
      <c r="D419" t="s">
        <v>229</v>
      </c>
      <c r="E419" t="s">
        <v>494</v>
      </c>
      <c r="F419" t="s">
        <v>803</v>
      </c>
      <c r="H419" t="s">
        <v>130</v>
      </c>
      <c r="I419" t="s">
        <v>41</v>
      </c>
      <c r="J419" t="s">
        <v>58</v>
      </c>
      <c r="K419" t="s">
        <v>128</v>
      </c>
      <c r="M419" t="s">
        <v>1179</v>
      </c>
      <c r="O419" t="s">
        <v>1182</v>
      </c>
    </row>
    <row r="420" spans="1:15" x14ac:dyDescent="0.25">
      <c r="A420" t="s">
        <v>804</v>
      </c>
      <c r="B420" t="s">
        <v>805</v>
      </c>
      <c r="C420" t="s">
        <v>595</v>
      </c>
      <c r="D420" t="s">
        <v>357</v>
      </c>
      <c r="E420" t="s">
        <v>357</v>
      </c>
      <c r="F420">
        <v>50801</v>
      </c>
      <c r="H420" t="s">
        <v>130</v>
      </c>
      <c r="I420" t="s">
        <v>41</v>
      </c>
      <c r="J420" t="s">
        <v>58</v>
      </c>
      <c r="K420" t="s">
        <v>128</v>
      </c>
      <c r="M420" t="s">
        <v>1180</v>
      </c>
      <c r="O420" t="s">
        <v>1185</v>
      </c>
    </row>
    <row r="421" spans="1:15" x14ac:dyDescent="0.25">
      <c r="A421" t="s">
        <v>596</v>
      </c>
      <c r="B421" t="s">
        <v>806</v>
      </c>
      <c r="C421" t="s">
        <v>597</v>
      </c>
      <c r="D421" t="s">
        <v>357</v>
      </c>
      <c r="E421" t="s">
        <v>357</v>
      </c>
      <c r="F421">
        <v>79876</v>
      </c>
      <c r="H421" t="s">
        <v>130</v>
      </c>
      <c r="I421" t="s">
        <v>41</v>
      </c>
      <c r="J421" t="s">
        <v>58</v>
      </c>
      <c r="K421" t="s">
        <v>128</v>
      </c>
      <c r="M421" t="s">
        <v>1181</v>
      </c>
      <c r="O421" t="s">
        <v>1188</v>
      </c>
    </row>
    <row r="422" spans="1:15" x14ac:dyDescent="0.25">
      <c r="A422" t="s">
        <v>807</v>
      </c>
      <c r="B422" t="s">
        <v>808</v>
      </c>
      <c r="C422" t="s">
        <v>597</v>
      </c>
      <c r="D422" t="s">
        <v>229</v>
      </c>
      <c r="E422" t="s">
        <v>494</v>
      </c>
      <c r="F422">
        <v>79876</v>
      </c>
      <c r="H422" t="s">
        <v>130</v>
      </c>
      <c r="I422" t="s">
        <v>41</v>
      </c>
      <c r="J422" t="s">
        <v>58</v>
      </c>
      <c r="K422" t="s">
        <v>128</v>
      </c>
      <c r="M422" t="s">
        <v>1184</v>
      </c>
      <c r="O422" t="s">
        <v>1190</v>
      </c>
    </row>
    <row r="423" spans="1:15" x14ac:dyDescent="0.25">
      <c r="A423" t="s">
        <v>809</v>
      </c>
      <c r="B423" t="s">
        <v>810</v>
      </c>
      <c r="C423" t="s">
        <v>493</v>
      </c>
      <c r="D423" t="s">
        <v>229</v>
      </c>
      <c r="E423" t="s">
        <v>494</v>
      </c>
      <c r="F423" t="s">
        <v>493</v>
      </c>
      <c r="H423" t="s">
        <v>130</v>
      </c>
      <c r="I423" t="s">
        <v>41</v>
      </c>
      <c r="J423" t="s">
        <v>58</v>
      </c>
      <c r="K423" t="s">
        <v>128</v>
      </c>
      <c r="M423" t="s">
        <v>1186</v>
      </c>
      <c r="O423" t="s">
        <v>1191</v>
      </c>
    </row>
    <row r="424" spans="1:15" x14ac:dyDescent="0.25">
      <c r="A424" t="s">
        <v>722</v>
      </c>
      <c r="B424" t="s">
        <v>811</v>
      </c>
      <c r="C424" t="s">
        <v>599</v>
      </c>
      <c r="D424" t="s">
        <v>357</v>
      </c>
      <c r="E424" t="s">
        <v>357</v>
      </c>
      <c r="F424">
        <v>60203</v>
      </c>
      <c r="H424" t="s">
        <v>130</v>
      </c>
      <c r="I424" t="s">
        <v>41</v>
      </c>
      <c r="J424" t="s">
        <v>58</v>
      </c>
      <c r="K424" t="s">
        <v>128</v>
      </c>
      <c r="M424" t="s">
        <v>1192</v>
      </c>
      <c r="O424" t="s">
        <v>1193</v>
      </c>
    </row>
    <row r="425" spans="1:15" x14ac:dyDescent="0.25">
      <c r="A425" t="s">
        <v>724</v>
      </c>
      <c r="B425" t="s">
        <v>812</v>
      </c>
      <c r="C425" t="s">
        <v>601</v>
      </c>
      <c r="D425" t="s">
        <v>357</v>
      </c>
      <c r="E425" t="s">
        <v>357</v>
      </c>
      <c r="F425">
        <v>60202</v>
      </c>
      <c r="H425" t="s">
        <v>130</v>
      </c>
      <c r="I425" t="s">
        <v>41</v>
      </c>
      <c r="J425" t="s">
        <v>58</v>
      </c>
      <c r="K425" t="s">
        <v>128</v>
      </c>
      <c r="M425" t="s">
        <v>1196</v>
      </c>
      <c r="O425" t="s">
        <v>1194</v>
      </c>
    </row>
    <row r="426" spans="1:15" x14ac:dyDescent="0.25">
      <c r="A426" t="s">
        <v>813</v>
      </c>
      <c r="B426" t="s">
        <v>814</v>
      </c>
      <c r="C426" t="s">
        <v>815</v>
      </c>
      <c r="D426" t="s">
        <v>226</v>
      </c>
      <c r="E426" t="s">
        <v>346</v>
      </c>
      <c r="F426">
        <v>11582</v>
      </c>
      <c r="H426" t="s">
        <v>130</v>
      </c>
      <c r="I426" t="s">
        <v>41</v>
      </c>
      <c r="J426" t="s">
        <v>58</v>
      </c>
      <c r="K426" t="s">
        <v>128</v>
      </c>
      <c r="M426" t="s">
        <v>1198</v>
      </c>
      <c r="O426" t="s">
        <v>1195</v>
      </c>
    </row>
    <row r="427" spans="1:15" x14ac:dyDescent="0.25">
      <c r="A427" t="s">
        <v>246</v>
      </c>
      <c r="B427" t="s">
        <v>338</v>
      </c>
      <c r="C427" t="s">
        <v>339</v>
      </c>
      <c r="D427" t="s">
        <v>246</v>
      </c>
      <c r="E427" t="s">
        <v>246</v>
      </c>
      <c r="F427" t="s">
        <v>340</v>
      </c>
      <c r="H427" t="s">
        <v>130</v>
      </c>
      <c r="I427" t="s">
        <v>41</v>
      </c>
      <c r="J427" t="s">
        <v>58</v>
      </c>
      <c r="K427" t="s">
        <v>128</v>
      </c>
      <c r="M427" t="s">
        <v>1200</v>
      </c>
      <c r="O427" t="s">
        <v>1197</v>
      </c>
    </row>
    <row r="428" spans="1:15" x14ac:dyDescent="0.25">
      <c r="A428" t="s">
        <v>816</v>
      </c>
      <c r="B428" t="s">
        <v>817</v>
      </c>
      <c r="C428" t="s">
        <v>738</v>
      </c>
      <c r="D428" t="s">
        <v>246</v>
      </c>
      <c r="E428" t="s">
        <v>246</v>
      </c>
      <c r="F428" t="s">
        <v>739</v>
      </c>
      <c r="H428" t="s">
        <v>130</v>
      </c>
      <c r="I428" t="s">
        <v>41</v>
      </c>
      <c r="J428" t="s">
        <v>58</v>
      </c>
      <c r="K428" t="s">
        <v>128</v>
      </c>
      <c r="M428" t="s">
        <v>340</v>
      </c>
      <c r="O428" t="s">
        <v>1199</v>
      </c>
    </row>
    <row r="429" spans="1:15" x14ac:dyDescent="0.25">
      <c r="A429" t="s">
        <v>333</v>
      </c>
      <c r="B429" t="s">
        <v>334</v>
      </c>
      <c r="C429" t="s">
        <v>335</v>
      </c>
      <c r="D429" t="s">
        <v>54</v>
      </c>
      <c r="E429" t="s">
        <v>252</v>
      </c>
      <c r="F429" t="s">
        <v>335</v>
      </c>
      <c r="H429" t="s">
        <v>130</v>
      </c>
      <c r="I429" t="s">
        <v>41</v>
      </c>
      <c r="J429" t="s">
        <v>58</v>
      </c>
      <c r="K429" t="s">
        <v>128</v>
      </c>
      <c r="M429" t="s">
        <v>1204</v>
      </c>
      <c r="O429" t="s">
        <v>1201</v>
      </c>
    </row>
    <row r="430" spans="1:15" x14ac:dyDescent="0.25">
      <c r="A430" t="s">
        <v>248</v>
      </c>
      <c r="B430" t="s">
        <v>336</v>
      </c>
      <c r="C430" t="s">
        <v>336</v>
      </c>
      <c r="D430" t="s">
        <v>248</v>
      </c>
      <c r="E430" t="s">
        <v>248</v>
      </c>
      <c r="F430" t="s">
        <v>337</v>
      </c>
      <c r="H430" t="s">
        <v>130</v>
      </c>
      <c r="I430" t="s">
        <v>41</v>
      </c>
      <c r="J430" t="s">
        <v>58</v>
      </c>
      <c r="K430" t="s">
        <v>128</v>
      </c>
      <c r="M430" t="s">
        <v>1206</v>
      </c>
      <c r="O430" t="s">
        <v>1202</v>
      </c>
    </row>
    <row r="431" spans="1:15" x14ac:dyDescent="0.25">
      <c r="A431" t="s">
        <v>818</v>
      </c>
      <c r="B431" t="s">
        <v>819</v>
      </c>
      <c r="C431" t="s">
        <v>523</v>
      </c>
      <c r="D431" t="s">
        <v>248</v>
      </c>
      <c r="E431" t="s">
        <v>248</v>
      </c>
      <c r="F431" t="s">
        <v>524</v>
      </c>
      <c r="H431" t="s">
        <v>130</v>
      </c>
      <c r="I431" t="s">
        <v>41</v>
      </c>
      <c r="J431" t="s">
        <v>58</v>
      </c>
      <c r="K431" t="s">
        <v>128</v>
      </c>
      <c r="M431" t="s">
        <v>1208</v>
      </c>
      <c r="O431" t="s">
        <v>1203</v>
      </c>
    </row>
    <row r="432" spans="1:15" x14ac:dyDescent="0.25">
      <c r="A432" t="s">
        <v>820</v>
      </c>
      <c r="B432" t="s">
        <v>821</v>
      </c>
      <c r="C432" t="s">
        <v>336</v>
      </c>
      <c r="D432" t="s">
        <v>248</v>
      </c>
      <c r="E432" t="s">
        <v>248</v>
      </c>
      <c r="F432" t="s">
        <v>337</v>
      </c>
      <c r="H432" t="s">
        <v>130</v>
      </c>
      <c r="I432" t="s">
        <v>41</v>
      </c>
      <c r="J432" t="s">
        <v>58</v>
      </c>
      <c r="K432" t="s">
        <v>128</v>
      </c>
      <c r="M432" t="s">
        <v>1209</v>
      </c>
      <c r="O432" t="s">
        <v>1205</v>
      </c>
    </row>
    <row r="433" spans="1:15" x14ac:dyDescent="0.25">
      <c r="A433" t="s">
        <v>822</v>
      </c>
      <c r="B433" t="s">
        <v>823</v>
      </c>
      <c r="C433" t="s">
        <v>611</v>
      </c>
      <c r="D433" t="s">
        <v>357</v>
      </c>
      <c r="E433" t="s">
        <v>357</v>
      </c>
      <c r="F433">
        <v>58243</v>
      </c>
      <c r="H433" t="s">
        <v>130</v>
      </c>
      <c r="I433" t="s">
        <v>41</v>
      </c>
      <c r="J433" t="s">
        <v>58</v>
      </c>
      <c r="K433" t="s">
        <v>128</v>
      </c>
      <c r="M433" t="s">
        <v>343</v>
      </c>
      <c r="O433" t="s">
        <v>1207</v>
      </c>
    </row>
    <row r="434" spans="1:15" x14ac:dyDescent="0.25">
      <c r="A434" t="s">
        <v>824</v>
      </c>
      <c r="B434" t="s">
        <v>825</v>
      </c>
      <c r="C434" t="s">
        <v>613</v>
      </c>
      <c r="D434" t="s">
        <v>357</v>
      </c>
      <c r="E434" t="s">
        <v>357</v>
      </c>
      <c r="F434">
        <v>58242</v>
      </c>
      <c r="H434" t="s">
        <v>130</v>
      </c>
      <c r="I434" t="s">
        <v>41</v>
      </c>
      <c r="J434" t="s">
        <v>58</v>
      </c>
      <c r="K434" t="s">
        <v>128</v>
      </c>
      <c r="M434" t="s">
        <v>1213</v>
      </c>
      <c r="O434" t="s">
        <v>1208</v>
      </c>
    </row>
    <row r="435" spans="1:15" x14ac:dyDescent="0.25">
      <c r="A435" t="s">
        <v>826</v>
      </c>
      <c r="B435" t="s">
        <v>705</v>
      </c>
      <c r="C435" t="s">
        <v>615</v>
      </c>
      <c r="D435" t="s">
        <v>357</v>
      </c>
      <c r="E435" t="s">
        <v>357</v>
      </c>
      <c r="F435">
        <v>62045</v>
      </c>
      <c r="H435" t="s">
        <v>130</v>
      </c>
      <c r="I435" t="s">
        <v>41</v>
      </c>
      <c r="J435" t="s">
        <v>58</v>
      </c>
      <c r="K435" t="s">
        <v>128</v>
      </c>
      <c r="M435" t="s">
        <v>1214</v>
      </c>
      <c r="O435" t="s">
        <v>1210</v>
      </c>
    </row>
    <row r="436" spans="1:15" x14ac:dyDescent="0.25">
      <c r="A436" t="s">
        <v>827</v>
      </c>
      <c r="B436" t="s">
        <v>828</v>
      </c>
      <c r="C436" t="s">
        <v>493</v>
      </c>
      <c r="D436" t="s">
        <v>229</v>
      </c>
      <c r="E436" t="s">
        <v>494</v>
      </c>
      <c r="F436" t="s">
        <v>493</v>
      </c>
      <c r="H436" t="s">
        <v>130</v>
      </c>
      <c r="I436" t="s">
        <v>41</v>
      </c>
      <c r="J436" t="s">
        <v>58</v>
      </c>
      <c r="K436" t="s">
        <v>128</v>
      </c>
      <c r="M436" t="s">
        <v>1215</v>
      </c>
      <c r="O436" t="s">
        <v>1211</v>
      </c>
    </row>
    <row r="437" spans="1:15" x14ac:dyDescent="0.25">
      <c r="A437" t="s">
        <v>616</v>
      </c>
      <c r="B437" t="s">
        <v>829</v>
      </c>
      <c r="C437" t="s">
        <v>617</v>
      </c>
      <c r="D437" t="s">
        <v>357</v>
      </c>
      <c r="E437" t="s">
        <v>357</v>
      </c>
      <c r="F437">
        <v>50878</v>
      </c>
      <c r="H437" t="s">
        <v>130</v>
      </c>
      <c r="I437" t="s">
        <v>41</v>
      </c>
      <c r="J437" t="s">
        <v>58</v>
      </c>
      <c r="K437" t="s">
        <v>128</v>
      </c>
      <c r="M437" t="s">
        <v>1217</v>
      </c>
      <c r="O437" t="s">
        <v>1212</v>
      </c>
    </row>
    <row r="438" spans="1:15" x14ac:dyDescent="0.25">
      <c r="A438" t="s">
        <v>618</v>
      </c>
      <c r="B438" t="s">
        <v>830</v>
      </c>
      <c r="C438" t="s">
        <v>619</v>
      </c>
      <c r="D438" t="s">
        <v>357</v>
      </c>
      <c r="E438" t="s">
        <v>357</v>
      </c>
      <c r="F438">
        <v>50875</v>
      </c>
      <c r="H438" t="s">
        <v>130</v>
      </c>
      <c r="I438" t="s">
        <v>41</v>
      </c>
      <c r="J438" t="s">
        <v>58</v>
      </c>
      <c r="K438" t="s">
        <v>128</v>
      </c>
      <c r="M438" t="s">
        <v>1220</v>
      </c>
      <c r="O438" t="s">
        <v>1213</v>
      </c>
    </row>
    <row r="439" spans="1:15" x14ac:dyDescent="0.25">
      <c r="A439" t="s">
        <v>831</v>
      </c>
      <c r="B439" t="s">
        <v>832</v>
      </c>
      <c r="C439" t="s">
        <v>493</v>
      </c>
      <c r="D439" t="s">
        <v>229</v>
      </c>
      <c r="E439" t="s">
        <v>494</v>
      </c>
      <c r="F439" t="s">
        <v>493</v>
      </c>
      <c r="H439" t="s">
        <v>130</v>
      </c>
      <c r="I439" t="s">
        <v>41</v>
      </c>
      <c r="J439" t="s">
        <v>58</v>
      </c>
      <c r="K439" t="s">
        <v>128</v>
      </c>
      <c r="M439" t="s">
        <v>1222</v>
      </c>
      <c r="O439" t="s">
        <v>1214</v>
      </c>
    </row>
    <row r="440" spans="1:15" x14ac:dyDescent="0.25">
      <c r="A440" t="s">
        <v>833</v>
      </c>
      <c r="B440" t="s">
        <v>834</v>
      </c>
      <c r="C440" t="s">
        <v>493</v>
      </c>
      <c r="D440" t="s">
        <v>229</v>
      </c>
      <c r="E440" t="s">
        <v>494</v>
      </c>
      <c r="F440" t="s">
        <v>493</v>
      </c>
      <c r="H440" t="s">
        <v>130</v>
      </c>
      <c r="I440" t="s">
        <v>41</v>
      </c>
      <c r="J440" t="s">
        <v>58</v>
      </c>
      <c r="K440" t="s">
        <v>128</v>
      </c>
      <c r="M440" t="s">
        <v>1223</v>
      </c>
      <c r="O440" t="s">
        <v>1216</v>
      </c>
    </row>
    <row r="441" spans="1:15" x14ac:dyDescent="0.25">
      <c r="A441" t="s">
        <v>835</v>
      </c>
      <c r="B441" t="s">
        <v>836</v>
      </c>
      <c r="C441" t="s">
        <v>627</v>
      </c>
      <c r="D441" t="s">
        <v>357</v>
      </c>
      <c r="E441" t="s">
        <v>357</v>
      </c>
      <c r="F441">
        <v>12515</v>
      </c>
      <c r="H441" t="s">
        <v>130</v>
      </c>
      <c r="I441" t="s">
        <v>41</v>
      </c>
      <c r="J441" t="s">
        <v>58</v>
      </c>
      <c r="K441" t="s">
        <v>128</v>
      </c>
      <c r="M441" t="s">
        <v>1225</v>
      </c>
      <c r="O441" t="s">
        <v>1218</v>
      </c>
    </row>
    <row r="442" spans="1:15" x14ac:dyDescent="0.25">
      <c r="A442" t="s">
        <v>837</v>
      </c>
      <c r="B442" t="s">
        <v>838</v>
      </c>
      <c r="C442" t="s">
        <v>629</v>
      </c>
      <c r="D442" t="s">
        <v>357</v>
      </c>
      <c r="E442" t="s">
        <v>357</v>
      </c>
      <c r="F442">
        <v>12514</v>
      </c>
      <c r="H442" t="s">
        <v>130</v>
      </c>
      <c r="I442" t="s">
        <v>41</v>
      </c>
      <c r="J442" t="s">
        <v>58</v>
      </c>
      <c r="K442" t="s">
        <v>128</v>
      </c>
      <c r="M442" t="s">
        <v>1226</v>
      </c>
      <c r="O442" t="s">
        <v>1219</v>
      </c>
    </row>
    <row r="443" spans="1:15" x14ac:dyDescent="0.25">
      <c r="A443" t="s">
        <v>839</v>
      </c>
      <c r="B443" t="s">
        <v>840</v>
      </c>
      <c r="C443" t="s">
        <v>841</v>
      </c>
      <c r="D443" t="s">
        <v>357</v>
      </c>
      <c r="E443" t="s">
        <v>357</v>
      </c>
      <c r="F443">
        <v>59103</v>
      </c>
      <c r="H443" t="s">
        <v>130</v>
      </c>
      <c r="I443" t="s">
        <v>41</v>
      </c>
      <c r="J443" t="s">
        <v>58</v>
      </c>
      <c r="K443" t="s">
        <v>128</v>
      </c>
      <c r="M443" t="s">
        <v>1228</v>
      </c>
      <c r="O443" t="s">
        <v>1221</v>
      </c>
    </row>
    <row r="444" spans="1:15" x14ac:dyDescent="0.25">
      <c r="A444" t="s">
        <v>842</v>
      </c>
      <c r="B444" t="s">
        <v>843</v>
      </c>
      <c r="C444" t="s">
        <v>844</v>
      </c>
      <c r="D444" t="s">
        <v>357</v>
      </c>
      <c r="E444" t="s">
        <v>357</v>
      </c>
      <c r="F444">
        <v>59102</v>
      </c>
      <c r="H444" t="s">
        <v>130</v>
      </c>
      <c r="I444" t="s">
        <v>41</v>
      </c>
      <c r="J444" t="s">
        <v>58</v>
      </c>
      <c r="K444" t="s">
        <v>128</v>
      </c>
      <c r="M444" t="s">
        <v>1229</v>
      </c>
      <c r="O444" t="s">
        <v>1224</v>
      </c>
    </row>
    <row r="445" spans="1:15" x14ac:dyDescent="0.25">
      <c r="A445" t="s">
        <v>741</v>
      </c>
      <c r="B445" t="s">
        <v>341</v>
      </c>
      <c r="C445" t="s">
        <v>342</v>
      </c>
      <c r="D445" t="s">
        <v>252</v>
      </c>
      <c r="E445" t="s">
        <v>252</v>
      </c>
      <c r="F445" t="s">
        <v>343</v>
      </c>
      <c r="H445" t="s">
        <v>130</v>
      </c>
      <c r="I445" t="s">
        <v>41</v>
      </c>
      <c r="J445" t="s">
        <v>58</v>
      </c>
      <c r="K445" t="s">
        <v>128</v>
      </c>
      <c r="M445" t="s">
        <v>1232</v>
      </c>
      <c r="O445" t="s">
        <v>1227</v>
      </c>
    </row>
    <row r="446" spans="1:15" x14ac:dyDescent="0.25">
      <c r="A446" t="s">
        <v>845</v>
      </c>
      <c r="B446" t="s">
        <v>846</v>
      </c>
      <c r="C446" t="s">
        <v>572</v>
      </c>
      <c r="D446" t="s">
        <v>252</v>
      </c>
      <c r="E446" t="s">
        <v>252</v>
      </c>
      <c r="F446" t="s">
        <v>573</v>
      </c>
      <c r="H446" t="s">
        <v>130</v>
      </c>
      <c r="I446" t="s">
        <v>41</v>
      </c>
      <c r="J446" t="s">
        <v>58</v>
      </c>
      <c r="K446" t="s">
        <v>128</v>
      </c>
      <c r="M446" t="s">
        <v>1233</v>
      </c>
      <c r="O446" t="s">
        <v>335</v>
      </c>
    </row>
    <row r="447" spans="1:15" x14ac:dyDescent="0.25">
      <c r="A447" t="s">
        <v>532</v>
      </c>
      <c r="B447" t="s">
        <v>847</v>
      </c>
      <c r="C447" t="s">
        <v>342</v>
      </c>
      <c r="D447" t="s">
        <v>252</v>
      </c>
      <c r="E447" t="s">
        <v>252</v>
      </c>
      <c r="F447" t="s">
        <v>343</v>
      </c>
      <c r="H447" t="s">
        <v>130</v>
      </c>
      <c r="I447" t="s">
        <v>41</v>
      </c>
      <c r="J447" t="s">
        <v>58</v>
      </c>
      <c r="K447" t="s">
        <v>128</v>
      </c>
      <c r="M447" t="s">
        <v>1236</v>
      </c>
      <c r="O447" t="s">
        <v>1230</v>
      </c>
    </row>
    <row r="448" spans="1:15" x14ac:dyDescent="0.25">
      <c r="A448" t="s">
        <v>848</v>
      </c>
      <c r="B448" t="s">
        <v>849</v>
      </c>
      <c r="C448" t="s">
        <v>850</v>
      </c>
      <c r="D448" t="s">
        <v>229</v>
      </c>
      <c r="E448" t="s">
        <v>494</v>
      </c>
      <c r="F448" t="s">
        <v>850</v>
      </c>
      <c r="H448" t="s">
        <v>130</v>
      </c>
      <c r="I448" t="s">
        <v>41</v>
      </c>
      <c r="J448" t="s">
        <v>58</v>
      </c>
      <c r="K448" t="s">
        <v>128</v>
      </c>
      <c r="M448" t="s">
        <v>1239</v>
      </c>
      <c r="O448" t="s">
        <v>636</v>
      </c>
    </row>
    <row r="449" spans="1:15" x14ac:dyDescent="0.25">
      <c r="A449" t="s">
        <v>851</v>
      </c>
      <c r="B449" t="s">
        <v>355</v>
      </c>
      <c r="C449" t="s">
        <v>356</v>
      </c>
      <c r="D449" t="s">
        <v>357</v>
      </c>
      <c r="E449" t="s">
        <v>357</v>
      </c>
      <c r="F449">
        <v>7647</v>
      </c>
      <c r="H449" t="s">
        <v>130</v>
      </c>
      <c r="I449" t="s">
        <v>41</v>
      </c>
      <c r="J449" t="s">
        <v>58</v>
      </c>
      <c r="K449" t="s">
        <v>128</v>
      </c>
      <c r="M449" t="s">
        <v>1242</v>
      </c>
      <c r="O449" t="s">
        <v>1234</v>
      </c>
    </row>
    <row r="450" spans="1:15" x14ac:dyDescent="0.25">
      <c r="A450" t="s">
        <v>491</v>
      </c>
      <c r="B450" t="s">
        <v>492</v>
      </c>
      <c r="C450" t="s">
        <v>493</v>
      </c>
      <c r="D450" t="s">
        <v>229</v>
      </c>
      <c r="E450" t="s">
        <v>494</v>
      </c>
      <c r="F450" t="s">
        <v>493</v>
      </c>
      <c r="H450" t="s">
        <v>130</v>
      </c>
      <c r="I450" t="s">
        <v>41</v>
      </c>
      <c r="J450" t="s">
        <v>58</v>
      </c>
      <c r="K450" t="s">
        <v>128</v>
      </c>
      <c r="M450" t="s">
        <v>1243</v>
      </c>
      <c r="O450" t="s">
        <v>1237</v>
      </c>
    </row>
    <row r="451" spans="1:15" x14ac:dyDescent="0.25">
      <c r="A451" t="s">
        <v>344</v>
      </c>
      <c r="B451" t="s">
        <v>345</v>
      </c>
      <c r="C451" t="s">
        <v>226</v>
      </c>
      <c r="D451" t="s">
        <v>226</v>
      </c>
      <c r="E451" t="s">
        <v>346</v>
      </c>
      <c r="F451">
        <v>11296</v>
      </c>
      <c r="H451" t="s">
        <v>130</v>
      </c>
      <c r="I451" t="s">
        <v>41</v>
      </c>
      <c r="J451" t="s">
        <v>58</v>
      </c>
      <c r="K451" t="s">
        <v>128</v>
      </c>
      <c r="M451" t="s">
        <v>1244</v>
      </c>
      <c r="O451" t="s">
        <v>1240</v>
      </c>
    </row>
    <row r="452" spans="1:15" x14ac:dyDescent="0.25">
      <c r="A452" t="s">
        <v>367</v>
      </c>
      <c r="B452" t="s">
        <v>345</v>
      </c>
      <c r="C452" t="s">
        <v>226</v>
      </c>
      <c r="D452" t="s">
        <v>226</v>
      </c>
      <c r="E452" t="s">
        <v>346</v>
      </c>
      <c r="F452">
        <v>11296</v>
      </c>
      <c r="H452" t="s">
        <v>130</v>
      </c>
      <c r="I452" t="s">
        <v>41</v>
      </c>
      <c r="J452" t="s">
        <v>58</v>
      </c>
      <c r="K452" t="s">
        <v>128</v>
      </c>
      <c r="M452" t="s">
        <v>1245</v>
      </c>
      <c r="O452" t="s">
        <v>744</v>
      </c>
    </row>
    <row r="453" spans="1:15" x14ac:dyDescent="0.25">
      <c r="A453" t="s">
        <v>368</v>
      </c>
      <c r="B453" t="s">
        <v>345</v>
      </c>
      <c r="C453" t="s">
        <v>226</v>
      </c>
      <c r="D453" t="s">
        <v>226</v>
      </c>
      <c r="E453" t="s">
        <v>346</v>
      </c>
      <c r="F453">
        <v>11296</v>
      </c>
      <c r="H453" t="s">
        <v>130</v>
      </c>
      <c r="I453" t="s">
        <v>41</v>
      </c>
      <c r="J453" t="s">
        <v>58</v>
      </c>
      <c r="K453" t="s">
        <v>128</v>
      </c>
      <c r="M453" t="s">
        <v>578</v>
      </c>
      <c r="O453" t="s">
        <v>676</v>
      </c>
    </row>
    <row r="454" spans="1:15" x14ac:dyDescent="0.25">
      <c r="A454" t="s">
        <v>596</v>
      </c>
      <c r="B454" t="s">
        <v>806</v>
      </c>
      <c r="C454" t="s">
        <v>597</v>
      </c>
      <c r="D454" t="s">
        <v>357</v>
      </c>
      <c r="E454" t="s">
        <v>357</v>
      </c>
      <c r="F454">
        <v>79876</v>
      </c>
      <c r="H454" t="s">
        <v>153</v>
      </c>
      <c r="I454" t="s">
        <v>41</v>
      </c>
      <c r="J454" t="s">
        <v>51</v>
      </c>
      <c r="K454" t="s">
        <v>146</v>
      </c>
      <c r="M454" t="s">
        <v>1249</v>
      </c>
      <c r="O454" t="s">
        <v>802</v>
      </c>
    </row>
    <row r="455" spans="1:15" x14ac:dyDescent="0.25">
      <c r="A455" t="s">
        <v>595</v>
      </c>
      <c r="B455" t="s">
        <v>595</v>
      </c>
      <c r="C455" t="s">
        <v>595</v>
      </c>
      <c r="D455" t="s">
        <v>357</v>
      </c>
      <c r="E455" t="s">
        <v>357</v>
      </c>
      <c r="F455">
        <v>50801</v>
      </c>
      <c r="H455" t="s">
        <v>153</v>
      </c>
      <c r="I455" t="s">
        <v>41</v>
      </c>
      <c r="J455" t="s">
        <v>51</v>
      </c>
      <c r="K455" t="s">
        <v>146</v>
      </c>
      <c r="M455" t="s">
        <v>1252</v>
      </c>
      <c r="O455" t="s">
        <v>1246</v>
      </c>
    </row>
    <row r="456" spans="1:15" x14ac:dyDescent="0.25">
      <c r="A456" t="s">
        <v>610</v>
      </c>
      <c r="B456" t="s">
        <v>823</v>
      </c>
      <c r="C456" t="s">
        <v>611</v>
      </c>
      <c r="D456" t="s">
        <v>357</v>
      </c>
      <c r="E456" t="s">
        <v>357</v>
      </c>
      <c r="F456">
        <v>58243</v>
      </c>
      <c r="H456" t="s">
        <v>153</v>
      </c>
      <c r="I456" t="s">
        <v>41</v>
      </c>
      <c r="J456" t="s">
        <v>51</v>
      </c>
      <c r="K456" t="s">
        <v>146</v>
      </c>
      <c r="M456" t="s">
        <v>815</v>
      </c>
      <c r="O456" t="s">
        <v>1248</v>
      </c>
    </row>
    <row r="457" spans="1:15" x14ac:dyDescent="0.25">
      <c r="A457" t="s">
        <v>612</v>
      </c>
      <c r="B457" t="s">
        <v>825</v>
      </c>
      <c r="C457" t="s">
        <v>613</v>
      </c>
      <c r="D457" t="s">
        <v>357</v>
      </c>
      <c r="E457" t="s">
        <v>357</v>
      </c>
      <c r="F457">
        <v>58242</v>
      </c>
      <c r="H457" t="s">
        <v>153</v>
      </c>
      <c r="I457" t="s">
        <v>41</v>
      </c>
      <c r="J457" t="s">
        <v>51</v>
      </c>
      <c r="K457" t="s">
        <v>146</v>
      </c>
      <c r="M457" t="s">
        <v>1256</v>
      </c>
      <c r="O457" t="s">
        <v>1250</v>
      </c>
    </row>
    <row r="458" spans="1:15" x14ac:dyDescent="0.25">
      <c r="A458" t="s">
        <v>614</v>
      </c>
      <c r="B458" t="s">
        <v>705</v>
      </c>
      <c r="C458" t="s">
        <v>615</v>
      </c>
      <c r="D458" t="s">
        <v>357</v>
      </c>
      <c r="E458" t="s">
        <v>357</v>
      </c>
      <c r="F458">
        <v>62045</v>
      </c>
      <c r="H458" t="s">
        <v>153</v>
      </c>
      <c r="I458" t="s">
        <v>41</v>
      </c>
      <c r="J458" t="s">
        <v>51</v>
      </c>
      <c r="K458" t="s">
        <v>146</v>
      </c>
      <c r="M458" t="s">
        <v>1258</v>
      </c>
      <c r="O458" t="s">
        <v>1253</v>
      </c>
    </row>
    <row r="459" spans="1:15" x14ac:dyDescent="0.25">
      <c r="A459" t="s">
        <v>852</v>
      </c>
      <c r="B459" t="s">
        <v>829</v>
      </c>
      <c r="C459" t="s">
        <v>617</v>
      </c>
      <c r="D459" t="s">
        <v>357</v>
      </c>
      <c r="E459" t="s">
        <v>357</v>
      </c>
      <c r="F459">
        <v>50878</v>
      </c>
      <c r="H459" t="s">
        <v>153</v>
      </c>
      <c r="I459" t="s">
        <v>41</v>
      </c>
      <c r="J459" t="s">
        <v>51</v>
      </c>
      <c r="K459" t="s">
        <v>146</v>
      </c>
      <c r="M459" t="s">
        <v>1260</v>
      </c>
      <c r="O459" t="s">
        <v>1255</v>
      </c>
    </row>
    <row r="460" spans="1:15" x14ac:dyDescent="0.25">
      <c r="A460" t="s">
        <v>853</v>
      </c>
      <c r="B460" t="s">
        <v>830</v>
      </c>
      <c r="C460" t="s">
        <v>619</v>
      </c>
      <c r="D460" t="s">
        <v>357</v>
      </c>
      <c r="E460" t="s">
        <v>357</v>
      </c>
      <c r="F460">
        <v>50875</v>
      </c>
      <c r="H460" t="s">
        <v>153</v>
      </c>
      <c r="I460" t="s">
        <v>41</v>
      </c>
      <c r="J460" t="s">
        <v>51</v>
      </c>
      <c r="K460" t="s">
        <v>146</v>
      </c>
      <c r="M460" t="s">
        <v>1262</v>
      </c>
      <c r="O460" t="s">
        <v>1257</v>
      </c>
    </row>
    <row r="461" spans="1:15" x14ac:dyDescent="0.25">
      <c r="A461" t="s">
        <v>854</v>
      </c>
      <c r="B461" t="s">
        <v>855</v>
      </c>
      <c r="C461" t="s">
        <v>627</v>
      </c>
      <c r="D461" t="s">
        <v>357</v>
      </c>
      <c r="E461" t="s">
        <v>357</v>
      </c>
      <c r="F461">
        <v>12515</v>
      </c>
      <c r="H461" t="s">
        <v>153</v>
      </c>
      <c r="I461" t="s">
        <v>41</v>
      </c>
      <c r="J461" t="s">
        <v>51</v>
      </c>
      <c r="K461" t="s">
        <v>146</v>
      </c>
      <c r="M461" t="s">
        <v>1263</v>
      </c>
      <c r="O461" t="s">
        <v>1259</v>
      </c>
    </row>
    <row r="462" spans="1:15" x14ac:dyDescent="0.25">
      <c r="A462" t="s">
        <v>856</v>
      </c>
      <c r="B462" t="s">
        <v>857</v>
      </c>
      <c r="C462" t="s">
        <v>629</v>
      </c>
      <c r="D462" t="s">
        <v>357</v>
      </c>
      <c r="E462" t="s">
        <v>357</v>
      </c>
      <c r="F462">
        <v>12514</v>
      </c>
      <c r="H462" t="s">
        <v>153</v>
      </c>
      <c r="I462" t="s">
        <v>41</v>
      </c>
      <c r="J462" t="s">
        <v>51</v>
      </c>
      <c r="K462" t="s">
        <v>146</v>
      </c>
      <c r="M462" t="s">
        <v>1264</v>
      </c>
      <c r="O462" t="s">
        <v>1261</v>
      </c>
    </row>
    <row r="463" spans="1:15" x14ac:dyDescent="0.25">
      <c r="A463" t="s">
        <v>858</v>
      </c>
      <c r="B463" t="s">
        <v>858</v>
      </c>
      <c r="C463" t="s">
        <v>859</v>
      </c>
      <c r="D463" t="s">
        <v>357</v>
      </c>
      <c r="E463" t="s">
        <v>357</v>
      </c>
      <c r="F463">
        <v>13889</v>
      </c>
      <c r="H463" t="s">
        <v>153</v>
      </c>
      <c r="I463" t="s">
        <v>41</v>
      </c>
      <c r="J463" t="s">
        <v>51</v>
      </c>
      <c r="K463" t="s">
        <v>146</v>
      </c>
      <c r="M463" t="s">
        <v>1265</v>
      </c>
      <c r="O463" t="s">
        <v>572</v>
      </c>
    </row>
    <row r="464" spans="1:15" x14ac:dyDescent="0.25">
      <c r="A464" t="s">
        <v>860</v>
      </c>
      <c r="B464" t="s">
        <v>860</v>
      </c>
      <c r="C464" t="s">
        <v>861</v>
      </c>
      <c r="D464" t="s">
        <v>357</v>
      </c>
      <c r="E464" t="s">
        <v>357</v>
      </c>
      <c r="F464">
        <v>61825</v>
      </c>
      <c r="H464" t="s">
        <v>153</v>
      </c>
      <c r="I464" t="s">
        <v>41</v>
      </c>
      <c r="J464" t="s">
        <v>51</v>
      </c>
      <c r="K464" t="s">
        <v>146</v>
      </c>
      <c r="M464" t="s">
        <v>1266</v>
      </c>
      <c r="O464" t="s">
        <v>1276</v>
      </c>
    </row>
    <row r="465" spans="1:15" x14ac:dyDescent="0.25">
      <c r="A465" t="s">
        <v>862</v>
      </c>
      <c r="B465" t="s">
        <v>863</v>
      </c>
      <c r="C465" t="s">
        <v>864</v>
      </c>
      <c r="D465" t="s">
        <v>357</v>
      </c>
      <c r="E465" t="s">
        <v>357</v>
      </c>
      <c r="F465">
        <v>59101</v>
      </c>
      <c r="H465" t="s">
        <v>153</v>
      </c>
      <c r="I465" t="s">
        <v>41</v>
      </c>
      <c r="J465" t="s">
        <v>51</v>
      </c>
      <c r="K465" t="s">
        <v>146</v>
      </c>
      <c r="M465" t="s">
        <v>1267</v>
      </c>
      <c r="O465" t="s">
        <v>1278</v>
      </c>
    </row>
    <row r="466" spans="1:15" x14ac:dyDescent="0.25">
      <c r="A466" t="s">
        <v>865</v>
      </c>
      <c r="B466" t="s">
        <v>840</v>
      </c>
      <c r="C466" t="s">
        <v>841</v>
      </c>
      <c r="D466" t="s">
        <v>357</v>
      </c>
      <c r="E466" t="s">
        <v>357</v>
      </c>
      <c r="F466">
        <v>59103</v>
      </c>
      <c r="H466" t="s">
        <v>153</v>
      </c>
      <c r="I466" t="s">
        <v>41</v>
      </c>
      <c r="J466" t="s">
        <v>51</v>
      </c>
      <c r="K466" t="s">
        <v>146</v>
      </c>
      <c r="M466" t="s">
        <v>1268</v>
      </c>
      <c r="O466" t="s">
        <v>1280</v>
      </c>
    </row>
    <row r="467" spans="1:15" x14ac:dyDescent="0.25">
      <c r="A467" t="s">
        <v>866</v>
      </c>
      <c r="B467" t="s">
        <v>843</v>
      </c>
      <c r="C467" t="s">
        <v>844</v>
      </c>
      <c r="D467" t="s">
        <v>357</v>
      </c>
      <c r="E467" t="s">
        <v>357</v>
      </c>
      <c r="F467">
        <v>59102</v>
      </c>
      <c r="H467" t="s">
        <v>153</v>
      </c>
      <c r="I467" t="s">
        <v>41</v>
      </c>
      <c r="J467" t="s">
        <v>51</v>
      </c>
      <c r="K467" t="s">
        <v>146</v>
      </c>
      <c r="M467" t="s">
        <v>1269</v>
      </c>
      <c r="O467" t="s">
        <v>1283</v>
      </c>
    </row>
    <row r="468" spans="1:15" x14ac:dyDescent="0.25">
      <c r="A468" t="s">
        <v>331</v>
      </c>
      <c r="B468" t="s">
        <v>331</v>
      </c>
      <c r="C468" t="s">
        <v>331</v>
      </c>
      <c r="D468" t="s">
        <v>54</v>
      </c>
      <c r="E468" t="s">
        <v>332</v>
      </c>
      <c r="F468" t="s">
        <v>332</v>
      </c>
      <c r="H468" t="s">
        <v>141</v>
      </c>
      <c r="I468" t="s">
        <v>41</v>
      </c>
      <c r="J468" t="s">
        <v>36</v>
      </c>
      <c r="K468" t="s">
        <v>140</v>
      </c>
      <c r="M468" t="s">
        <v>1270</v>
      </c>
      <c r="O468" t="s">
        <v>1285</v>
      </c>
    </row>
    <row r="469" spans="1:15" x14ac:dyDescent="0.25">
      <c r="A469" t="s">
        <v>595</v>
      </c>
      <c r="B469" t="s">
        <v>595</v>
      </c>
      <c r="C469" t="s">
        <v>595</v>
      </c>
      <c r="D469" t="s">
        <v>357</v>
      </c>
      <c r="E469" t="s">
        <v>357</v>
      </c>
      <c r="F469">
        <v>50801</v>
      </c>
      <c r="H469" t="s">
        <v>141</v>
      </c>
      <c r="I469" t="s">
        <v>41</v>
      </c>
      <c r="J469" t="s">
        <v>36</v>
      </c>
      <c r="K469" t="s">
        <v>140</v>
      </c>
      <c r="M469" t="s">
        <v>1271</v>
      </c>
      <c r="O469" t="s">
        <v>1287</v>
      </c>
    </row>
    <row r="470" spans="1:15" x14ac:dyDescent="0.25">
      <c r="A470" t="s">
        <v>867</v>
      </c>
      <c r="B470" t="s">
        <v>868</v>
      </c>
      <c r="C470" t="s">
        <v>802</v>
      </c>
      <c r="D470" t="s">
        <v>229</v>
      </c>
      <c r="E470" t="s">
        <v>494</v>
      </c>
      <c r="F470" t="s">
        <v>803</v>
      </c>
      <c r="H470" t="s">
        <v>141</v>
      </c>
      <c r="I470" t="s">
        <v>41</v>
      </c>
      <c r="J470" t="s">
        <v>36</v>
      </c>
      <c r="K470" t="s">
        <v>140</v>
      </c>
      <c r="M470" t="s">
        <v>1272</v>
      </c>
      <c r="O470" t="s">
        <v>1289</v>
      </c>
    </row>
    <row r="471" spans="1:15" x14ac:dyDescent="0.25">
      <c r="A471" t="s">
        <v>596</v>
      </c>
      <c r="B471" t="s">
        <v>806</v>
      </c>
      <c r="C471" t="s">
        <v>597</v>
      </c>
      <c r="D471" t="s">
        <v>357</v>
      </c>
      <c r="E471" t="s">
        <v>357</v>
      </c>
      <c r="F471">
        <v>79876</v>
      </c>
      <c r="H471" t="s">
        <v>141</v>
      </c>
      <c r="I471" t="s">
        <v>41</v>
      </c>
      <c r="J471" t="s">
        <v>36</v>
      </c>
      <c r="K471" t="s">
        <v>140</v>
      </c>
      <c r="M471" t="s">
        <v>1273</v>
      </c>
      <c r="O471" t="s">
        <v>1291</v>
      </c>
    </row>
    <row r="472" spans="1:15" x14ac:dyDescent="0.25">
      <c r="A472" t="s">
        <v>807</v>
      </c>
      <c r="B472" t="s">
        <v>808</v>
      </c>
      <c r="C472" t="s">
        <v>597</v>
      </c>
      <c r="D472" t="s">
        <v>229</v>
      </c>
      <c r="E472" t="s">
        <v>494</v>
      </c>
      <c r="F472">
        <v>79876</v>
      </c>
      <c r="H472" t="s">
        <v>141</v>
      </c>
      <c r="I472" t="s">
        <v>41</v>
      </c>
      <c r="J472" t="s">
        <v>36</v>
      </c>
      <c r="K472" t="s">
        <v>140</v>
      </c>
      <c r="M472" t="s">
        <v>1274</v>
      </c>
      <c r="O472" t="s">
        <v>1293</v>
      </c>
    </row>
    <row r="473" spans="1:15" x14ac:dyDescent="0.25">
      <c r="A473" t="s">
        <v>809</v>
      </c>
      <c r="B473" t="s">
        <v>810</v>
      </c>
      <c r="C473" t="s">
        <v>493</v>
      </c>
      <c r="D473" t="s">
        <v>229</v>
      </c>
      <c r="E473" t="s">
        <v>494</v>
      </c>
      <c r="F473" t="s">
        <v>493</v>
      </c>
      <c r="H473" t="s">
        <v>141</v>
      </c>
      <c r="I473" t="s">
        <v>41</v>
      </c>
      <c r="J473" t="s">
        <v>36</v>
      </c>
      <c r="K473" t="s">
        <v>140</v>
      </c>
      <c r="M473" t="s">
        <v>1275</v>
      </c>
      <c r="O473" t="s">
        <v>1295</v>
      </c>
    </row>
    <row r="474" spans="1:15" x14ac:dyDescent="0.25">
      <c r="A474" t="s">
        <v>869</v>
      </c>
      <c r="B474" t="s">
        <v>811</v>
      </c>
      <c r="C474" t="s">
        <v>599</v>
      </c>
      <c r="D474" t="s">
        <v>357</v>
      </c>
      <c r="E474" t="s">
        <v>357</v>
      </c>
      <c r="F474">
        <v>60203</v>
      </c>
      <c r="H474" t="s">
        <v>141</v>
      </c>
      <c r="I474" t="s">
        <v>41</v>
      </c>
      <c r="J474" t="s">
        <v>36</v>
      </c>
      <c r="K474" t="s">
        <v>140</v>
      </c>
      <c r="M474" t="s">
        <v>1277</v>
      </c>
      <c r="O474" t="s">
        <v>1299</v>
      </c>
    </row>
    <row r="475" spans="1:15" x14ac:dyDescent="0.25">
      <c r="A475" t="s">
        <v>870</v>
      </c>
      <c r="B475" t="s">
        <v>812</v>
      </c>
      <c r="C475" t="s">
        <v>601</v>
      </c>
      <c r="D475" t="s">
        <v>357</v>
      </c>
      <c r="E475" t="s">
        <v>357</v>
      </c>
      <c r="F475">
        <v>60202</v>
      </c>
      <c r="H475" t="s">
        <v>141</v>
      </c>
      <c r="I475" t="s">
        <v>41</v>
      </c>
      <c r="J475" t="s">
        <v>36</v>
      </c>
      <c r="K475" t="s">
        <v>140</v>
      </c>
      <c r="M475" t="s">
        <v>1279</v>
      </c>
      <c r="O475" t="s">
        <v>1301</v>
      </c>
    </row>
    <row r="476" spans="1:15" x14ac:dyDescent="0.25">
      <c r="A476" t="s">
        <v>813</v>
      </c>
      <c r="B476" t="s">
        <v>814</v>
      </c>
      <c r="C476" t="s">
        <v>815</v>
      </c>
      <c r="D476" t="s">
        <v>226</v>
      </c>
      <c r="E476" t="s">
        <v>346</v>
      </c>
      <c r="F476">
        <v>11582</v>
      </c>
      <c r="H476" t="s">
        <v>141</v>
      </c>
      <c r="I476" t="s">
        <v>41</v>
      </c>
      <c r="J476" t="s">
        <v>36</v>
      </c>
      <c r="K476" t="s">
        <v>140</v>
      </c>
      <c r="M476" t="s">
        <v>1281</v>
      </c>
      <c r="O476" t="s">
        <v>1303</v>
      </c>
    </row>
    <row r="477" spans="1:15" x14ac:dyDescent="0.25">
      <c r="A477" t="s">
        <v>246</v>
      </c>
      <c r="B477" t="s">
        <v>338</v>
      </c>
      <c r="C477" t="s">
        <v>339</v>
      </c>
      <c r="D477" t="s">
        <v>246</v>
      </c>
      <c r="E477" t="s">
        <v>246</v>
      </c>
      <c r="F477" t="s">
        <v>340</v>
      </c>
      <c r="H477" t="s">
        <v>141</v>
      </c>
      <c r="I477" t="s">
        <v>41</v>
      </c>
      <c r="J477" t="s">
        <v>36</v>
      </c>
      <c r="K477" t="s">
        <v>140</v>
      </c>
      <c r="M477" t="s">
        <v>1282</v>
      </c>
      <c r="O477" t="s">
        <v>1305</v>
      </c>
    </row>
    <row r="478" spans="1:15" x14ac:dyDescent="0.25">
      <c r="A478" t="s">
        <v>816</v>
      </c>
      <c r="B478" t="s">
        <v>817</v>
      </c>
      <c r="C478" t="s">
        <v>738</v>
      </c>
      <c r="D478" t="s">
        <v>246</v>
      </c>
      <c r="E478" t="s">
        <v>246</v>
      </c>
      <c r="F478" t="s">
        <v>739</v>
      </c>
      <c r="H478" t="s">
        <v>141</v>
      </c>
      <c r="I478" t="s">
        <v>41</v>
      </c>
      <c r="J478" t="s">
        <v>36</v>
      </c>
      <c r="K478" t="s">
        <v>140</v>
      </c>
      <c r="M478" t="s">
        <v>1284</v>
      </c>
      <c r="O478" t="s">
        <v>1307</v>
      </c>
    </row>
    <row r="479" spans="1:15" x14ac:dyDescent="0.25">
      <c r="A479" t="s">
        <v>333</v>
      </c>
      <c r="B479" t="s">
        <v>334</v>
      </c>
      <c r="C479" t="s">
        <v>335</v>
      </c>
      <c r="D479" t="s">
        <v>54</v>
      </c>
      <c r="E479" t="s">
        <v>252</v>
      </c>
      <c r="F479" t="s">
        <v>335</v>
      </c>
      <c r="H479" t="s">
        <v>141</v>
      </c>
      <c r="I479" t="s">
        <v>41</v>
      </c>
      <c r="J479" t="s">
        <v>36</v>
      </c>
      <c r="K479" t="s">
        <v>140</v>
      </c>
      <c r="M479" t="s">
        <v>1286</v>
      </c>
      <c r="O479" t="s">
        <v>1309</v>
      </c>
    </row>
    <row r="480" spans="1:15" x14ac:dyDescent="0.25">
      <c r="A480" t="s">
        <v>248</v>
      </c>
      <c r="B480" t="s">
        <v>336</v>
      </c>
      <c r="C480" t="s">
        <v>336</v>
      </c>
      <c r="D480" t="s">
        <v>248</v>
      </c>
      <c r="E480" t="s">
        <v>248</v>
      </c>
      <c r="F480" t="s">
        <v>337</v>
      </c>
      <c r="H480" t="s">
        <v>141</v>
      </c>
      <c r="I480" t="s">
        <v>41</v>
      </c>
      <c r="J480" t="s">
        <v>36</v>
      </c>
      <c r="K480" t="s">
        <v>140</v>
      </c>
      <c r="M480" t="s">
        <v>1288</v>
      </c>
      <c r="O480" t="s">
        <v>1310</v>
      </c>
    </row>
    <row r="481" spans="1:15" x14ac:dyDescent="0.25">
      <c r="A481" t="s">
        <v>818</v>
      </c>
      <c r="B481" t="s">
        <v>819</v>
      </c>
      <c r="C481" t="s">
        <v>523</v>
      </c>
      <c r="D481" t="s">
        <v>248</v>
      </c>
      <c r="E481" t="s">
        <v>248</v>
      </c>
      <c r="F481" t="s">
        <v>524</v>
      </c>
      <c r="H481" t="s">
        <v>141</v>
      </c>
      <c r="I481" t="s">
        <v>41</v>
      </c>
      <c r="J481" t="s">
        <v>36</v>
      </c>
      <c r="K481" t="s">
        <v>140</v>
      </c>
      <c r="M481" t="s">
        <v>1290</v>
      </c>
      <c r="O481" t="s">
        <v>1312</v>
      </c>
    </row>
    <row r="482" spans="1:15" x14ac:dyDescent="0.25">
      <c r="A482" t="s">
        <v>820</v>
      </c>
      <c r="B482" t="s">
        <v>821</v>
      </c>
      <c r="C482" t="s">
        <v>336</v>
      </c>
      <c r="D482" t="s">
        <v>248</v>
      </c>
      <c r="E482" t="s">
        <v>248</v>
      </c>
      <c r="F482" t="s">
        <v>337</v>
      </c>
      <c r="H482" t="s">
        <v>141</v>
      </c>
      <c r="I482" t="s">
        <v>41</v>
      </c>
      <c r="J482" t="s">
        <v>36</v>
      </c>
      <c r="K482" t="s">
        <v>140</v>
      </c>
      <c r="M482" t="s">
        <v>1292</v>
      </c>
      <c r="O482" t="s">
        <v>1314</v>
      </c>
    </row>
    <row r="483" spans="1:15" x14ac:dyDescent="0.25">
      <c r="A483" t="s">
        <v>610</v>
      </c>
      <c r="B483" t="s">
        <v>823</v>
      </c>
      <c r="C483" t="s">
        <v>611</v>
      </c>
      <c r="D483" t="s">
        <v>357</v>
      </c>
      <c r="E483" t="s">
        <v>357</v>
      </c>
      <c r="F483">
        <v>58243</v>
      </c>
      <c r="H483" t="s">
        <v>141</v>
      </c>
      <c r="I483" t="s">
        <v>41</v>
      </c>
      <c r="J483" t="s">
        <v>36</v>
      </c>
      <c r="K483" t="s">
        <v>140</v>
      </c>
      <c r="M483" t="s">
        <v>1294</v>
      </c>
    </row>
    <row r="484" spans="1:15" x14ac:dyDescent="0.25">
      <c r="A484" t="s">
        <v>612</v>
      </c>
      <c r="B484" t="s">
        <v>825</v>
      </c>
      <c r="C484" t="s">
        <v>613</v>
      </c>
      <c r="D484" t="s">
        <v>357</v>
      </c>
      <c r="E484" t="s">
        <v>357</v>
      </c>
      <c r="F484">
        <v>58242</v>
      </c>
      <c r="H484" t="s">
        <v>141</v>
      </c>
      <c r="I484" t="s">
        <v>41</v>
      </c>
      <c r="J484" t="s">
        <v>36</v>
      </c>
      <c r="K484" t="s">
        <v>140</v>
      </c>
      <c r="M484" t="s">
        <v>1296</v>
      </c>
    </row>
    <row r="485" spans="1:15" x14ac:dyDescent="0.25">
      <c r="A485" t="s">
        <v>614</v>
      </c>
      <c r="B485" t="s">
        <v>705</v>
      </c>
      <c r="C485" t="s">
        <v>615</v>
      </c>
      <c r="D485" t="s">
        <v>357</v>
      </c>
      <c r="E485" t="s">
        <v>357</v>
      </c>
      <c r="F485">
        <v>62045</v>
      </c>
      <c r="H485" t="s">
        <v>141</v>
      </c>
      <c r="I485" t="s">
        <v>41</v>
      </c>
      <c r="J485" t="s">
        <v>36</v>
      </c>
      <c r="K485" t="s">
        <v>140</v>
      </c>
      <c r="M485" t="s">
        <v>1297</v>
      </c>
    </row>
    <row r="486" spans="1:15" x14ac:dyDescent="0.25">
      <c r="A486" t="s">
        <v>871</v>
      </c>
      <c r="B486" t="s">
        <v>872</v>
      </c>
      <c r="C486" t="s">
        <v>615</v>
      </c>
      <c r="D486" t="s">
        <v>229</v>
      </c>
      <c r="E486" t="s">
        <v>494</v>
      </c>
      <c r="F486">
        <v>62045</v>
      </c>
      <c r="H486" t="s">
        <v>141</v>
      </c>
      <c r="I486" t="s">
        <v>41</v>
      </c>
      <c r="J486" t="s">
        <v>36</v>
      </c>
      <c r="K486" t="s">
        <v>140</v>
      </c>
      <c r="M486" t="s">
        <v>1298</v>
      </c>
    </row>
    <row r="487" spans="1:15" x14ac:dyDescent="0.25">
      <c r="A487" t="s">
        <v>852</v>
      </c>
      <c r="B487" t="s">
        <v>829</v>
      </c>
      <c r="C487" t="s">
        <v>617</v>
      </c>
      <c r="D487" t="s">
        <v>357</v>
      </c>
      <c r="E487" t="s">
        <v>357</v>
      </c>
      <c r="F487">
        <v>50878</v>
      </c>
      <c r="H487" t="s">
        <v>141</v>
      </c>
      <c r="I487" t="s">
        <v>41</v>
      </c>
      <c r="J487" t="s">
        <v>36</v>
      </c>
      <c r="K487" t="s">
        <v>140</v>
      </c>
      <c r="M487" t="s">
        <v>1300</v>
      </c>
    </row>
    <row r="488" spans="1:15" x14ac:dyDescent="0.25">
      <c r="A488" t="s">
        <v>853</v>
      </c>
      <c r="B488" t="s">
        <v>830</v>
      </c>
      <c r="C488" t="s">
        <v>619</v>
      </c>
      <c r="D488" t="s">
        <v>357</v>
      </c>
      <c r="E488" t="s">
        <v>357</v>
      </c>
      <c r="F488">
        <v>50875</v>
      </c>
      <c r="H488" t="s">
        <v>141</v>
      </c>
      <c r="I488" t="s">
        <v>41</v>
      </c>
      <c r="J488" t="s">
        <v>36</v>
      </c>
      <c r="K488" t="s">
        <v>140</v>
      </c>
      <c r="M488" t="s">
        <v>1302</v>
      </c>
    </row>
    <row r="489" spans="1:15" x14ac:dyDescent="0.25">
      <c r="A489" t="s">
        <v>873</v>
      </c>
      <c r="B489" t="s">
        <v>874</v>
      </c>
      <c r="C489" t="s">
        <v>493</v>
      </c>
      <c r="D489" t="s">
        <v>229</v>
      </c>
      <c r="E489" t="s">
        <v>494</v>
      </c>
      <c r="F489" t="s">
        <v>493</v>
      </c>
      <c r="H489" t="s">
        <v>141</v>
      </c>
      <c r="I489" t="s">
        <v>41</v>
      </c>
      <c r="J489" t="s">
        <v>36</v>
      </c>
      <c r="K489" t="s">
        <v>140</v>
      </c>
      <c r="M489" t="s">
        <v>1304</v>
      </c>
    </row>
    <row r="490" spans="1:15" x14ac:dyDescent="0.25">
      <c r="A490" t="s">
        <v>854</v>
      </c>
      <c r="B490" t="s">
        <v>855</v>
      </c>
      <c r="C490" t="s">
        <v>627</v>
      </c>
      <c r="D490" t="s">
        <v>357</v>
      </c>
      <c r="E490" t="s">
        <v>357</v>
      </c>
      <c r="F490">
        <v>12515</v>
      </c>
      <c r="H490" t="s">
        <v>141</v>
      </c>
      <c r="I490" t="s">
        <v>41</v>
      </c>
      <c r="J490" t="s">
        <v>36</v>
      </c>
      <c r="K490" t="s">
        <v>140</v>
      </c>
      <c r="M490" t="s">
        <v>1306</v>
      </c>
    </row>
    <row r="491" spans="1:15" x14ac:dyDescent="0.25">
      <c r="A491" t="s">
        <v>856</v>
      </c>
      <c r="B491" t="s">
        <v>857</v>
      </c>
      <c r="C491" t="s">
        <v>629</v>
      </c>
      <c r="D491" t="s">
        <v>357</v>
      </c>
      <c r="E491" t="s">
        <v>357</v>
      </c>
      <c r="F491">
        <v>12514</v>
      </c>
      <c r="H491" t="s">
        <v>141</v>
      </c>
      <c r="I491" t="s">
        <v>41</v>
      </c>
      <c r="J491" t="s">
        <v>36</v>
      </c>
      <c r="K491" t="s">
        <v>140</v>
      </c>
      <c r="M491" t="s">
        <v>1308</v>
      </c>
    </row>
    <row r="492" spans="1:15" x14ac:dyDescent="0.25">
      <c r="A492" t="s">
        <v>252</v>
      </c>
      <c r="B492" t="s">
        <v>341</v>
      </c>
      <c r="C492" t="s">
        <v>342</v>
      </c>
      <c r="D492" t="s">
        <v>252</v>
      </c>
      <c r="E492" t="s">
        <v>252</v>
      </c>
      <c r="F492" t="s">
        <v>343</v>
      </c>
      <c r="H492" t="s">
        <v>141</v>
      </c>
      <c r="I492" t="s">
        <v>41</v>
      </c>
      <c r="J492" t="s">
        <v>36</v>
      </c>
      <c r="K492" t="s">
        <v>140</v>
      </c>
      <c r="M492" t="s">
        <v>1311</v>
      </c>
    </row>
    <row r="493" spans="1:15" x14ac:dyDescent="0.25">
      <c r="A493" t="s">
        <v>351</v>
      </c>
      <c r="B493" t="s">
        <v>341</v>
      </c>
      <c r="C493" t="s">
        <v>342</v>
      </c>
      <c r="D493" t="s">
        <v>252</v>
      </c>
      <c r="E493" t="s">
        <v>252</v>
      </c>
      <c r="F493" t="s">
        <v>343</v>
      </c>
      <c r="H493" t="s">
        <v>141</v>
      </c>
      <c r="I493" t="s">
        <v>41</v>
      </c>
      <c r="J493" t="s">
        <v>36</v>
      </c>
      <c r="K493" t="s">
        <v>140</v>
      </c>
      <c r="M493" t="s">
        <v>1313</v>
      </c>
    </row>
    <row r="494" spans="1:15" x14ac:dyDescent="0.25">
      <c r="A494" t="s">
        <v>530</v>
      </c>
      <c r="B494" t="s">
        <v>531</v>
      </c>
      <c r="C494" t="s">
        <v>342</v>
      </c>
      <c r="D494" t="s">
        <v>252</v>
      </c>
      <c r="E494" t="s">
        <v>252</v>
      </c>
      <c r="F494" t="s">
        <v>343</v>
      </c>
      <c r="H494" t="s">
        <v>141</v>
      </c>
      <c r="I494" t="s">
        <v>41</v>
      </c>
      <c r="J494" t="s">
        <v>36</v>
      </c>
      <c r="K494" t="s">
        <v>140</v>
      </c>
      <c r="M494" t="s">
        <v>1315</v>
      </c>
    </row>
    <row r="495" spans="1:15" x14ac:dyDescent="0.25">
      <c r="A495" t="s">
        <v>845</v>
      </c>
      <c r="B495" t="s">
        <v>846</v>
      </c>
      <c r="C495" t="s">
        <v>572</v>
      </c>
      <c r="D495" t="s">
        <v>252</v>
      </c>
      <c r="E495" t="s">
        <v>252</v>
      </c>
      <c r="F495" t="s">
        <v>573</v>
      </c>
      <c r="H495" t="s">
        <v>141</v>
      </c>
      <c r="I495" t="s">
        <v>41</v>
      </c>
      <c r="J495" t="s">
        <v>36</v>
      </c>
      <c r="K495" t="s">
        <v>140</v>
      </c>
      <c r="M495" t="s">
        <v>1316</v>
      </c>
    </row>
    <row r="496" spans="1:15" x14ac:dyDescent="0.25">
      <c r="A496" t="s">
        <v>532</v>
      </c>
      <c r="B496" t="s">
        <v>847</v>
      </c>
      <c r="C496" t="s">
        <v>342</v>
      </c>
      <c r="D496" t="s">
        <v>252</v>
      </c>
      <c r="E496" t="s">
        <v>252</v>
      </c>
      <c r="F496" t="s">
        <v>343</v>
      </c>
      <c r="H496" t="s">
        <v>141</v>
      </c>
      <c r="I496" t="s">
        <v>41</v>
      </c>
      <c r="J496" t="s">
        <v>36</v>
      </c>
      <c r="K496" t="s">
        <v>140</v>
      </c>
      <c r="M496" t="s">
        <v>1317</v>
      </c>
    </row>
    <row r="497" spans="1:11" x14ac:dyDescent="0.25">
      <c r="A497" t="s">
        <v>848</v>
      </c>
      <c r="B497" t="s">
        <v>849</v>
      </c>
      <c r="C497" t="s">
        <v>850</v>
      </c>
      <c r="D497" t="s">
        <v>229</v>
      </c>
      <c r="E497" t="s">
        <v>494</v>
      </c>
      <c r="F497" t="s">
        <v>850</v>
      </c>
      <c r="H497" t="s">
        <v>141</v>
      </c>
      <c r="I497" t="s">
        <v>41</v>
      </c>
      <c r="J497" t="s">
        <v>36</v>
      </c>
      <c r="K497" t="s">
        <v>140</v>
      </c>
    </row>
    <row r="498" spans="1:11" x14ac:dyDescent="0.25">
      <c r="A498" t="s">
        <v>851</v>
      </c>
      <c r="B498" t="s">
        <v>355</v>
      </c>
      <c r="C498" t="s">
        <v>356</v>
      </c>
      <c r="D498" t="s">
        <v>357</v>
      </c>
      <c r="E498" t="s">
        <v>357</v>
      </c>
      <c r="F498">
        <v>7647</v>
      </c>
      <c r="H498" t="s">
        <v>141</v>
      </c>
      <c r="I498" t="s">
        <v>41</v>
      </c>
      <c r="J498" t="s">
        <v>36</v>
      </c>
      <c r="K498" t="s">
        <v>140</v>
      </c>
    </row>
    <row r="499" spans="1:11" x14ac:dyDescent="0.25">
      <c r="A499" t="s">
        <v>491</v>
      </c>
      <c r="B499" t="s">
        <v>492</v>
      </c>
      <c r="C499" t="s">
        <v>493</v>
      </c>
      <c r="D499" t="s">
        <v>229</v>
      </c>
      <c r="E499" t="s">
        <v>494</v>
      </c>
      <c r="F499" t="s">
        <v>493</v>
      </c>
      <c r="H499" t="s">
        <v>141</v>
      </c>
      <c r="I499" t="s">
        <v>41</v>
      </c>
      <c r="J499" t="s">
        <v>36</v>
      </c>
      <c r="K499" t="s">
        <v>140</v>
      </c>
    </row>
    <row r="500" spans="1:11" x14ac:dyDescent="0.25">
      <c r="A500" t="s">
        <v>344</v>
      </c>
      <c r="B500" t="s">
        <v>345</v>
      </c>
      <c r="C500" t="s">
        <v>226</v>
      </c>
      <c r="D500" t="s">
        <v>226</v>
      </c>
      <c r="E500" t="s">
        <v>346</v>
      </c>
      <c r="F500">
        <v>11296</v>
      </c>
      <c r="H500" t="s">
        <v>141</v>
      </c>
      <c r="I500" t="s">
        <v>41</v>
      </c>
      <c r="J500" t="s">
        <v>36</v>
      </c>
      <c r="K500" t="s">
        <v>140</v>
      </c>
    </row>
    <row r="501" spans="1:11" x14ac:dyDescent="0.25">
      <c r="A501" t="s">
        <v>367</v>
      </c>
      <c r="B501" t="s">
        <v>345</v>
      </c>
      <c r="C501" t="s">
        <v>226</v>
      </c>
      <c r="D501" t="s">
        <v>226</v>
      </c>
      <c r="E501" t="s">
        <v>346</v>
      </c>
      <c r="F501">
        <v>11296</v>
      </c>
      <c r="H501" t="s">
        <v>141</v>
      </c>
      <c r="I501" t="s">
        <v>41</v>
      </c>
      <c r="J501" t="s">
        <v>36</v>
      </c>
      <c r="K501" t="s">
        <v>140</v>
      </c>
    </row>
    <row r="502" spans="1:11" x14ac:dyDescent="0.25">
      <c r="A502" t="s">
        <v>368</v>
      </c>
      <c r="B502" t="s">
        <v>345</v>
      </c>
      <c r="C502" t="s">
        <v>226</v>
      </c>
      <c r="D502" t="s">
        <v>226</v>
      </c>
      <c r="E502" t="s">
        <v>346</v>
      </c>
      <c r="F502">
        <v>11296</v>
      </c>
      <c r="H502" t="s">
        <v>141</v>
      </c>
      <c r="I502" t="s">
        <v>41</v>
      </c>
      <c r="J502" t="s">
        <v>36</v>
      </c>
      <c r="K502" t="s">
        <v>140</v>
      </c>
    </row>
    <row r="503" spans="1:11" x14ac:dyDescent="0.25">
      <c r="A503" t="s">
        <v>331</v>
      </c>
      <c r="B503" t="s">
        <v>331</v>
      </c>
      <c r="C503" t="s">
        <v>331</v>
      </c>
      <c r="D503" t="s">
        <v>54</v>
      </c>
      <c r="E503" t="s">
        <v>332</v>
      </c>
      <c r="F503" t="s">
        <v>332</v>
      </c>
      <c r="H503" t="s">
        <v>156</v>
      </c>
      <c r="I503" t="s">
        <v>41</v>
      </c>
      <c r="J503" t="s">
        <v>24</v>
      </c>
      <c r="K503" t="s">
        <v>148</v>
      </c>
    </row>
    <row r="504" spans="1:11" x14ac:dyDescent="0.25">
      <c r="A504" t="s">
        <v>333</v>
      </c>
      <c r="B504" t="s">
        <v>334</v>
      </c>
      <c r="C504" t="s">
        <v>335</v>
      </c>
      <c r="D504" t="s">
        <v>54</v>
      </c>
      <c r="E504" t="s">
        <v>252</v>
      </c>
      <c r="F504" t="s">
        <v>335</v>
      </c>
      <c r="H504" t="s">
        <v>156</v>
      </c>
      <c r="I504" t="s">
        <v>41</v>
      </c>
      <c r="J504" t="s">
        <v>24</v>
      </c>
      <c r="K504" t="s">
        <v>148</v>
      </c>
    </row>
    <row r="505" spans="1:11" x14ac:dyDescent="0.25">
      <c r="A505" t="s">
        <v>875</v>
      </c>
      <c r="B505" t="s">
        <v>876</v>
      </c>
      <c r="C505" t="s">
        <v>336</v>
      </c>
      <c r="D505" t="s">
        <v>248</v>
      </c>
      <c r="E505" t="s">
        <v>248</v>
      </c>
      <c r="F505" t="s">
        <v>337</v>
      </c>
      <c r="H505" t="s">
        <v>156</v>
      </c>
      <c r="I505" t="s">
        <v>41</v>
      </c>
      <c r="J505" t="s">
        <v>24</v>
      </c>
      <c r="K505" t="s">
        <v>148</v>
      </c>
    </row>
    <row r="506" spans="1:11" x14ac:dyDescent="0.25">
      <c r="A506" t="s">
        <v>877</v>
      </c>
      <c r="B506" t="s">
        <v>878</v>
      </c>
      <c r="C506" t="s">
        <v>336</v>
      </c>
      <c r="D506" t="s">
        <v>248</v>
      </c>
      <c r="E506" t="s">
        <v>248</v>
      </c>
      <c r="F506" t="s">
        <v>337</v>
      </c>
      <c r="H506" t="s">
        <v>156</v>
      </c>
      <c r="I506" t="s">
        <v>41</v>
      </c>
      <c r="J506" t="s">
        <v>24</v>
      </c>
      <c r="K506" t="s">
        <v>148</v>
      </c>
    </row>
    <row r="507" spans="1:11" x14ac:dyDescent="0.25">
      <c r="A507" t="s">
        <v>879</v>
      </c>
      <c r="B507" t="s">
        <v>880</v>
      </c>
      <c r="C507" t="s">
        <v>336</v>
      </c>
      <c r="D507" t="s">
        <v>248</v>
      </c>
      <c r="E507" t="s">
        <v>248</v>
      </c>
      <c r="F507" t="s">
        <v>337</v>
      </c>
      <c r="H507" t="s">
        <v>156</v>
      </c>
      <c r="I507" t="s">
        <v>41</v>
      </c>
      <c r="J507" t="s">
        <v>24</v>
      </c>
      <c r="K507" t="s">
        <v>148</v>
      </c>
    </row>
    <row r="508" spans="1:11" x14ac:dyDescent="0.25">
      <c r="A508" t="s">
        <v>881</v>
      </c>
      <c r="B508" t="s">
        <v>882</v>
      </c>
      <c r="C508" t="s">
        <v>336</v>
      </c>
      <c r="D508" t="s">
        <v>248</v>
      </c>
      <c r="E508" t="s">
        <v>248</v>
      </c>
      <c r="F508" t="s">
        <v>337</v>
      </c>
      <c r="H508" t="s">
        <v>156</v>
      </c>
      <c r="I508" t="s">
        <v>41</v>
      </c>
      <c r="J508" t="s">
        <v>24</v>
      </c>
      <c r="K508" t="s">
        <v>148</v>
      </c>
    </row>
    <row r="509" spans="1:11" x14ac:dyDescent="0.25">
      <c r="A509" t="s">
        <v>883</v>
      </c>
      <c r="B509" t="s">
        <v>884</v>
      </c>
      <c r="C509" t="s">
        <v>336</v>
      </c>
      <c r="D509" t="s">
        <v>248</v>
      </c>
      <c r="E509" t="s">
        <v>248</v>
      </c>
      <c r="F509" t="s">
        <v>337</v>
      </c>
      <c r="H509" t="s">
        <v>156</v>
      </c>
      <c r="I509" t="s">
        <v>41</v>
      </c>
      <c r="J509" t="s">
        <v>24</v>
      </c>
      <c r="K509" t="s">
        <v>148</v>
      </c>
    </row>
    <row r="510" spans="1:11" x14ac:dyDescent="0.25">
      <c r="A510" t="s">
        <v>885</v>
      </c>
      <c r="B510" t="s">
        <v>886</v>
      </c>
      <c r="C510" t="s">
        <v>336</v>
      </c>
      <c r="D510" t="s">
        <v>248</v>
      </c>
      <c r="E510" t="s">
        <v>248</v>
      </c>
      <c r="F510" t="s">
        <v>337</v>
      </c>
      <c r="H510" t="s">
        <v>156</v>
      </c>
      <c r="I510" t="s">
        <v>41</v>
      </c>
      <c r="J510" t="s">
        <v>24</v>
      </c>
      <c r="K510" t="s">
        <v>148</v>
      </c>
    </row>
    <row r="511" spans="1:11" x14ac:dyDescent="0.25">
      <c r="A511" t="s">
        <v>246</v>
      </c>
      <c r="B511" t="s">
        <v>338</v>
      </c>
      <c r="C511" t="s">
        <v>339</v>
      </c>
      <c r="D511" t="s">
        <v>246</v>
      </c>
      <c r="E511" t="s">
        <v>246</v>
      </c>
      <c r="F511" t="s">
        <v>340</v>
      </c>
      <c r="H511" t="s">
        <v>156</v>
      </c>
      <c r="I511" t="s">
        <v>41</v>
      </c>
      <c r="J511" t="s">
        <v>24</v>
      </c>
      <c r="K511" t="s">
        <v>148</v>
      </c>
    </row>
    <row r="512" spans="1:11" x14ac:dyDescent="0.25">
      <c r="A512" t="s">
        <v>887</v>
      </c>
      <c r="B512" t="s">
        <v>888</v>
      </c>
      <c r="C512" t="s">
        <v>342</v>
      </c>
      <c r="D512" t="s">
        <v>252</v>
      </c>
      <c r="E512" t="s">
        <v>252</v>
      </c>
      <c r="F512" t="s">
        <v>343</v>
      </c>
      <c r="H512" t="s">
        <v>156</v>
      </c>
      <c r="I512" t="s">
        <v>41</v>
      </c>
      <c r="J512" t="s">
        <v>24</v>
      </c>
      <c r="K512" t="s">
        <v>148</v>
      </c>
    </row>
    <row r="513" spans="1:11" x14ac:dyDescent="0.25">
      <c r="A513" t="s">
        <v>889</v>
      </c>
      <c r="B513" t="s">
        <v>890</v>
      </c>
      <c r="C513" t="s">
        <v>342</v>
      </c>
      <c r="D513" t="s">
        <v>252</v>
      </c>
      <c r="E513" t="s">
        <v>252</v>
      </c>
      <c r="F513" t="s">
        <v>343</v>
      </c>
      <c r="H513" t="s">
        <v>156</v>
      </c>
      <c r="I513" t="s">
        <v>41</v>
      </c>
      <c r="J513" t="s">
        <v>24</v>
      </c>
      <c r="K513" t="s">
        <v>148</v>
      </c>
    </row>
    <row r="514" spans="1:11" x14ac:dyDescent="0.25">
      <c r="A514" t="s">
        <v>891</v>
      </c>
      <c r="B514" t="s">
        <v>892</v>
      </c>
      <c r="C514" t="s">
        <v>342</v>
      </c>
      <c r="D514" t="s">
        <v>252</v>
      </c>
      <c r="E514" t="s">
        <v>252</v>
      </c>
      <c r="F514" t="s">
        <v>343</v>
      </c>
      <c r="H514" t="s">
        <v>156</v>
      </c>
      <c r="I514" t="s">
        <v>41</v>
      </c>
      <c r="J514" t="s">
        <v>24</v>
      </c>
      <c r="K514" t="s">
        <v>148</v>
      </c>
    </row>
    <row r="515" spans="1:11" x14ac:dyDescent="0.25">
      <c r="A515" t="s">
        <v>893</v>
      </c>
      <c r="B515" t="s">
        <v>894</v>
      </c>
      <c r="C515" t="s">
        <v>342</v>
      </c>
      <c r="D515" t="s">
        <v>252</v>
      </c>
      <c r="E515" t="s">
        <v>252</v>
      </c>
      <c r="F515" t="s">
        <v>343</v>
      </c>
      <c r="H515" t="s">
        <v>156</v>
      </c>
      <c r="I515" t="s">
        <v>41</v>
      </c>
      <c r="J515" t="s">
        <v>24</v>
      </c>
      <c r="K515" t="s">
        <v>148</v>
      </c>
    </row>
    <row r="516" spans="1:11" x14ac:dyDescent="0.25">
      <c r="A516" t="s">
        <v>895</v>
      </c>
      <c r="B516" t="s">
        <v>896</v>
      </c>
      <c r="C516" t="s">
        <v>342</v>
      </c>
      <c r="D516" t="s">
        <v>252</v>
      </c>
      <c r="E516" t="s">
        <v>252</v>
      </c>
      <c r="F516" t="s">
        <v>343</v>
      </c>
      <c r="H516" t="s">
        <v>156</v>
      </c>
      <c r="I516" t="s">
        <v>41</v>
      </c>
      <c r="J516" t="s">
        <v>24</v>
      </c>
      <c r="K516" t="s">
        <v>148</v>
      </c>
    </row>
    <row r="517" spans="1:11" x14ac:dyDescent="0.25">
      <c r="A517" t="s">
        <v>897</v>
      </c>
      <c r="B517" t="s">
        <v>898</v>
      </c>
      <c r="C517" t="s">
        <v>341</v>
      </c>
      <c r="D517" t="s">
        <v>252</v>
      </c>
      <c r="E517" t="s">
        <v>252</v>
      </c>
      <c r="F517" t="s">
        <v>561</v>
      </c>
      <c r="H517" t="s">
        <v>156</v>
      </c>
      <c r="I517" t="s">
        <v>41</v>
      </c>
      <c r="J517" t="s">
        <v>24</v>
      </c>
      <c r="K517" t="s">
        <v>148</v>
      </c>
    </row>
    <row r="518" spans="1:11" x14ac:dyDescent="0.25">
      <c r="A518" t="s">
        <v>899</v>
      </c>
      <c r="B518" t="s">
        <v>900</v>
      </c>
      <c r="C518" t="s">
        <v>335</v>
      </c>
      <c r="D518" t="s">
        <v>229</v>
      </c>
      <c r="E518" t="s">
        <v>335</v>
      </c>
      <c r="F518" t="s">
        <v>335</v>
      </c>
      <c r="H518" t="s">
        <v>156</v>
      </c>
      <c r="I518" t="s">
        <v>41</v>
      </c>
      <c r="J518" t="s">
        <v>24</v>
      </c>
      <c r="K518" t="s">
        <v>148</v>
      </c>
    </row>
    <row r="519" spans="1:11" x14ac:dyDescent="0.25">
      <c r="A519" t="s">
        <v>534</v>
      </c>
      <c r="B519" t="s">
        <v>534</v>
      </c>
      <c r="C519" t="s">
        <v>534</v>
      </c>
      <c r="D519" t="s">
        <v>357</v>
      </c>
      <c r="E519" t="s">
        <v>357</v>
      </c>
      <c r="F519">
        <v>7163</v>
      </c>
      <c r="H519" t="s">
        <v>156</v>
      </c>
      <c r="I519" t="s">
        <v>41</v>
      </c>
      <c r="J519" t="s">
        <v>24</v>
      </c>
      <c r="K519" t="s">
        <v>148</v>
      </c>
    </row>
    <row r="520" spans="1:11" x14ac:dyDescent="0.25">
      <c r="A520" t="s">
        <v>595</v>
      </c>
      <c r="B520" t="s">
        <v>595</v>
      </c>
      <c r="C520" t="s">
        <v>595</v>
      </c>
      <c r="D520" t="s">
        <v>357</v>
      </c>
      <c r="E520" t="s">
        <v>357</v>
      </c>
      <c r="F520">
        <v>50801</v>
      </c>
      <c r="H520" t="s">
        <v>156</v>
      </c>
      <c r="I520" t="s">
        <v>41</v>
      </c>
      <c r="J520" t="s">
        <v>24</v>
      </c>
      <c r="K520" t="s">
        <v>148</v>
      </c>
    </row>
    <row r="521" spans="1:11" x14ac:dyDescent="0.25">
      <c r="A521" t="s">
        <v>596</v>
      </c>
      <c r="B521" t="s">
        <v>806</v>
      </c>
      <c r="C521" t="s">
        <v>597</v>
      </c>
      <c r="D521" t="s">
        <v>357</v>
      </c>
      <c r="E521" t="s">
        <v>357</v>
      </c>
      <c r="F521">
        <v>79876</v>
      </c>
      <c r="H521" t="s">
        <v>156</v>
      </c>
      <c r="I521" t="s">
        <v>41</v>
      </c>
      <c r="J521" t="s">
        <v>24</v>
      </c>
      <c r="K521" t="s">
        <v>148</v>
      </c>
    </row>
    <row r="522" spans="1:11" x14ac:dyDescent="0.25">
      <c r="A522" t="s">
        <v>809</v>
      </c>
      <c r="B522" t="s">
        <v>810</v>
      </c>
      <c r="C522" t="s">
        <v>493</v>
      </c>
      <c r="D522" t="s">
        <v>229</v>
      </c>
      <c r="E522" t="s">
        <v>494</v>
      </c>
      <c r="F522" t="s">
        <v>493</v>
      </c>
      <c r="H522" t="s">
        <v>156</v>
      </c>
      <c r="I522" t="s">
        <v>41</v>
      </c>
      <c r="J522" t="s">
        <v>24</v>
      </c>
      <c r="K522" t="s">
        <v>148</v>
      </c>
    </row>
    <row r="523" spans="1:11" x14ac:dyDescent="0.25">
      <c r="A523" t="s">
        <v>852</v>
      </c>
      <c r="B523" t="s">
        <v>829</v>
      </c>
      <c r="C523" t="s">
        <v>617</v>
      </c>
      <c r="D523" t="s">
        <v>357</v>
      </c>
      <c r="E523" t="s">
        <v>357</v>
      </c>
      <c r="F523">
        <v>50878</v>
      </c>
      <c r="H523" t="s">
        <v>156</v>
      </c>
      <c r="I523" t="s">
        <v>41</v>
      </c>
      <c r="J523" t="s">
        <v>24</v>
      </c>
      <c r="K523" t="s">
        <v>148</v>
      </c>
    </row>
    <row r="524" spans="1:11" x14ac:dyDescent="0.25">
      <c r="A524" t="s">
        <v>873</v>
      </c>
      <c r="B524" t="s">
        <v>874</v>
      </c>
      <c r="C524" t="s">
        <v>493</v>
      </c>
      <c r="D524" t="s">
        <v>229</v>
      </c>
      <c r="E524" t="s">
        <v>494</v>
      </c>
      <c r="F524" t="s">
        <v>493</v>
      </c>
      <c r="H524" t="s">
        <v>156</v>
      </c>
      <c r="I524" t="s">
        <v>41</v>
      </c>
      <c r="J524" t="s">
        <v>24</v>
      </c>
      <c r="K524" t="s">
        <v>148</v>
      </c>
    </row>
    <row r="525" spans="1:11" x14ac:dyDescent="0.25">
      <c r="A525" t="s">
        <v>853</v>
      </c>
      <c r="B525" t="s">
        <v>830</v>
      </c>
      <c r="C525" t="s">
        <v>619</v>
      </c>
      <c r="D525" t="s">
        <v>357</v>
      </c>
      <c r="E525" t="s">
        <v>357</v>
      </c>
      <c r="F525">
        <v>50875</v>
      </c>
      <c r="H525" t="s">
        <v>156</v>
      </c>
      <c r="I525" t="s">
        <v>41</v>
      </c>
      <c r="J525" t="s">
        <v>24</v>
      </c>
      <c r="K525" t="s">
        <v>148</v>
      </c>
    </row>
    <row r="526" spans="1:11" x14ac:dyDescent="0.25">
      <c r="A526" t="s">
        <v>854</v>
      </c>
      <c r="B526" t="s">
        <v>855</v>
      </c>
      <c r="C526" t="s">
        <v>627</v>
      </c>
      <c r="D526" t="s">
        <v>357</v>
      </c>
      <c r="E526" t="s">
        <v>357</v>
      </c>
      <c r="F526">
        <v>12515</v>
      </c>
      <c r="H526" t="s">
        <v>156</v>
      </c>
      <c r="I526" t="s">
        <v>41</v>
      </c>
      <c r="J526" t="s">
        <v>24</v>
      </c>
      <c r="K526" t="s">
        <v>148</v>
      </c>
    </row>
    <row r="527" spans="1:11" x14ac:dyDescent="0.25">
      <c r="A527" t="s">
        <v>856</v>
      </c>
      <c r="B527" t="s">
        <v>857</v>
      </c>
      <c r="C527" t="s">
        <v>629</v>
      </c>
      <c r="D527" t="s">
        <v>357</v>
      </c>
      <c r="E527" t="s">
        <v>357</v>
      </c>
      <c r="F527">
        <v>12514</v>
      </c>
      <c r="H527" t="s">
        <v>156</v>
      </c>
      <c r="I527" t="s">
        <v>41</v>
      </c>
      <c r="J527" t="s">
        <v>24</v>
      </c>
      <c r="K527" t="s">
        <v>148</v>
      </c>
    </row>
    <row r="528" spans="1:11" x14ac:dyDescent="0.25">
      <c r="A528" t="s">
        <v>869</v>
      </c>
      <c r="B528" t="s">
        <v>811</v>
      </c>
      <c r="C528" t="s">
        <v>599</v>
      </c>
      <c r="D528" t="s">
        <v>357</v>
      </c>
      <c r="E528" t="s">
        <v>357</v>
      </c>
      <c r="F528">
        <v>60203</v>
      </c>
      <c r="H528" t="s">
        <v>156</v>
      </c>
      <c r="I528" t="s">
        <v>41</v>
      </c>
      <c r="J528" t="s">
        <v>24</v>
      </c>
      <c r="K528" t="s">
        <v>148</v>
      </c>
    </row>
    <row r="529" spans="1:11" x14ac:dyDescent="0.25">
      <c r="A529" t="s">
        <v>870</v>
      </c>
      <c r="B529" t="s">
        <v>812</v>
      </c>
      <c r="C529" t="s">
        <v>601</v>
      </c>
      <c r="D529" t="s">
        <v>357</v>
      </c>
      <c r="E529" t="s">
        <v>357</v>
      </c>
      <c r="F529">
        <v>60202</v>
      </c>
      <c r="H529" t="s">
        <v>156</v>
      </c>
      <c r="I529" t="s">
        <v>41</v>
      </c>
      <c r="J529" t="s">
        <v>24</v>
      </c>
      <c r="K529" t="s">
        <v>148</v>
      </c>
    </row>
    <row r="530" spans="1:11" x14ac:dyDescent="0.25">
      <c r="A530" t="s">
        <v>610</v>
      </c>
      <c r="B530" t="s">
        <v>823</v>
      </c>
      <c r="C530" t="s">
        <v>611</v>
      </c>
      <c r="D530" t="s">
        <v>357</v>
      </c>
      <c r="E530" t="s">
        <v>357</v>
      </c>
      <c r="F530">
        <v>58243</v>
      </c>
      <c r="H530" t="s">
        <v>156</v>
      </c>
      <c r="I530" t="s">
        <v>41</v>
      </c>
      <c r="J530" t="s">
        <v>24</v>
      </c>
      <c r="K530" t="s">
        <v>148</v>
      </c>
    </row>
    <row r="531" spans="1:11" x14ac:dyDescent="0.25">
      <c r="A531" t="s">
        <v>612</v>
      </c>
      <c r="B531" t="s">
        <v>825</v>
      </c>
      <c r="C531" t="s">
        <v>613</v>
      </c>
      <c r="D531" t="s">
        <v>357</v>
      </c>
      <c r="E531" t="s">
        <v>357</v>
      </c>
      <c r="F531">
        <v>58242</v>
      </c>
      <c r="H531" t="s">
        <v>156</v>
      </c>
      <c r="I531" t="s">
        <v>41</v>
      </c>
      <c r="J531" t="s">
        <v>24</v>
      </c>
      <c r="K531" t="s">
        <v>148</v>
      </c>
    </row>
    <row r="532" spans="1:11" x14ac:dyDescent="0.25">
      <c r="A532" t="s">
        <v>614</v>
      </c>
      <c r="B532" t="s">
        <v>705</v>
      </c>
      <c r="C532" t="s">
        <v>615</v>
      </c>
      <c r="D532" t="s">
        <v>357</v>
      </c>
      <c r="E532" t="s">
        <v>357</v>
      </c>
      <c r="F532">
        <v>62045</v>
      </c>
      <c r="H532" t="s">
        <v>156</v>
      </c>
      <c r="I532" t="s">
        <v>41</v>
      </c>
      <c r="J532" t="s">
        <v>24</v>
      </c>
      <c r="K532" t="s">
        <v>148</v>
      </c>
    </row>
    <row r="533" spans="1:11" x14ac:dyDescent="0.25">
      <c r="A533" t="s">
        <v>344</v>
      </c>
      <c r="B533" t="s">
        <v>345</v>
      </c>
      <c r="C533" t="s">
        <v>226</v>
      </c>
      <c r="D533" t="s">
        <v>226</v>
      </c>
      <c r="E533" t="s">
        <v>346</v>
      </c>
      <c r="F533">
        <v>11296</v>
      </c>
      <c r="H533" t="s">
        <v>156</v>
      </c>
      <c r="I533" t="s">
        <v>41</v>
      </c>
      <c r="J533" t="s">
        <v>24</v>
      </c>
      <c r="K533" t="s">
        <v>148</v>
      </c>
    </row>
    <row r="534" spans="1:11" x14ac:dyDescent="0.25">
      <c r="A534" t="s">
        <v>367</v>
      </c>
      <c r="B534" t="s">
        <v>345</v>
      </c>
      <c r="C534" t="s">
        <v>226</v>
      </c>
      <c r="D534" t="s">
        <v>226</v>
      </c>
      <c r="E534" t="s">
        <v>346</v>
      </c>
      <c r="F534">
        <v>11296</v>
      </c>
      <c r="H534" t="s">
        <v>156</v>
      </c>
      <c r="I534" t="s">
        <v>41</v>
      </c>
      <c r="J534" t="s">
        <v>24</v>
      </c>
      <c r="K534" t="s">
        <v>148</v>
      </c>
    </row>
    <row r="535" spans="1:11" x14ac:dyDescent="0.25">
      <c r="A535" t="s">
        <v>368</v>
      </c>
      <c r="B535" t="s">
        <v>345</v>
      </c>
      <c r="C535" t="s">
        <v>226</v>
      </c>
      <c r="D535" t="s">
        <v>226</v>
      </c>
      <c r="E535" t="s">
        <v>346</v>
      </c>
      <c r="F535">
        <v>11296</v>
      </c>
      <c r="H535" t="s">
        <v>156</v>
      </c>
      <c r="I535" t="s">
        <v>41</v>
      </c>
      <c r="J535" t="s">
        <v>24</v>
      </c>
      <c r="K535" t="s">
        <v>148</v>
      </c>
    </row>
    <row r="536" spans="1:11" x14ac:dyDescent="0.25">
      <c r="A536" t="s">
        <v>867</v>
      </c>
      <c r="B536" t="s">
        <v>901</v>
      </c>
      <c r="C536" t="s">
        <v>802</v>
      </c>
      <c r="D536" t="s">
        <v>229</v>
      </c>
      <c r="E536" t="s">
        <v>494</v>
      </c>
      <c r="F536" t="s">
        <v>803</v>
      </c>
      <c r="H536" t="s">
        <v>156</v>
      </c>
      <c r="I536" t="s">
        <v>41</v>
      </c>
      <c r="J536" t="s">
        <v>24</v>
      </c>
      <c r="K536" t="s">
        <v>148</v>
      </c>
    </row>
    <row r="537" spans="1:11" x14ac:dyDescent="0.25">
      <c r="A537" t="s">
        <v>807</v>
      </c>
      <c r="B537" t="s">
        <v>902</v>
      </c>
      <c r="C537" t="s">
        <v>597</v>
      </c>
      <c r="D537" t="s">
        <v>229</v>
      </c>
      <c r="E537" t="s">
        <v>494</v>
      </c>
      <c r="F537">
        <v>79876</v>
      </c>
      <c r="H537" t="s">
        <v>156</v>
      </c>
      <c r="I537" t="s">
        <v>41</v>
      </c>
      <c r="J537" t="s">
        <v>24</v>
      </c>
      <c r="K537" t="s">
        <v>148</v>
      </c>
    </row>
    <row r="538" spans="1:11" x14ac:dyDescent="0.25">
      <c r="A538" t="s">
        <v>851</v>
      </c>
      <c r="B538" t="s">
        <v>355</v>
      </c>
      <c r="C538" t="s">
        <v>356</v>
      </c>
      <c r="D538" t="s">
        <v>357</v>
      </c>
      <c r="E538" t="s">
        <v>357</v>
      </c>
      <c r="F538">
        <v>7647</v>
      </c>
      <c r="H538" t="s">
        <v>156</v>
      </c>
      <c r="I538" t="s">
        <v>41</v>
      </c>
      <c r="J538" t="s">
        <v>24</v>
      </c>
      <c r="K538" t="s">
        <v>148</v>
      </c>
    </row>
    <row r="539" spans="1:11" x14ac:dyDescent="0.25">
      <c r="A539" t="s">
        <v>491</v>
      </c>
      <c r="B539" t="s">
        <v>492</v>
      </c>
      <c r="C539" t="s">
        <v>493</v>
      </c>
      <c r="D539" t="s">
        <v>229</v>
      </c>
      <c r="E539" t="s">
        <v>494</v>
      </c>
      <c r="F539" t="s">
        <v>493</v>
      </c>
      <c r="H539" t="s">
        <v>156</v>
      </c>
      <c r="I539" t="s">
        <v>41</v>
      </c>
      <c r="J539" t="s">
        <v>24</v>
      </c>
      <c r="K539" t="s">
        <v>148</v>
      </c>
    </row>
    <row r="540" spans="1:11" x14ac:dyDescent="0.25">
      <c r="A540" t="s">
        <v>903</v>
      </c>
      <c r="B540" t="s">
        <v>903</v>
      </c>
      <c r="C540" t="s">
        <v>541</v>
      </c>
      <c r="D540" t="s">
        <v>229</v>
      </c>
      <c r="E540" t="s">
        <v>229</v>
      </c>
      <c r="F540" t="s">
        <v>229</v>
      </c>
      <c r="H540" t="s">
        <v>156</v>
      </c>
      <c r="I540" t="s">
        <v>41</v>
      </c>
      <c r="J540" t="s">
        <v>24</v>
      </c>
      <c r="K540" t="s">
        <v>148</v>
      </c>
    </row>
    <row r="541" spans="1:11" x14ac:dyDescent="0.25">
      <c r="A541" t="s">
        <v>904</v>
      </c>
      <c r="B541" t="s">
        <v>904</v>
      </c>
      <c r="C541" t="s">
        <v>541</v>
      </c>
      <c r="D541" t="s">
        <v>229</v>
      </c>
      <c r="E541" t="s">
        <v>229</v>
      </c>
      <c r="F541" t="s">
        <v>229</v>
      </c>
      <c r="H541" t="s">
        <v>156</v>
      </c>
      <c r="I541" t="s">
        <v>41</v>
      </c>
      <c r="J541" t="s">
        <v>24</v>
      </c>
      <c r="K541" t="s">
        <v>148</v>
      </c>
    </row>
    <row r="542" spans="1:11" x14ac:dyDescent="0.25">
      <c r="A542" t="s">
        <v>905</v>
      </c>
      <c r="B542" t="s">
        <v>905</v>
      </c>
      <c r="C542" t="s">
        <v>541</v>
      </c>
      <c r="D542" t="s">
        <v>229</v>
      </c>
      <c r="E542" t="s">
        <v>229</v>
      </c>
      <c r="F542" t="s">
        <v>229</v>
      </c>
      <c r="H542" t="s">
        <v>156</v>
      </c>
      <c r="I542" t="s">
        <v>41</v>
      </c>
      <c r="J542" t="s">
        <v>24</v>
      </c>
      <c r="K542" t="s">
        <v>148</v>
      </c>
    </row>
    <row r="543" spans="1:11" x14ac:dyDescent="0.25">
      <c r="A543" t="s">
        <v>331</v>
      </c>
      <c r="B543" t="s">
        <v>331</v>
      </c>
      <c r="C543" t="s">
        <v>331</v>
      </c>
      <c r="D543" t="s">
        <v>54</v>
      </c>
      <c r="E543" t="s">
        <v>332</v>
      </c>
      <c r="F543" t="s">
        <v>332</v>
      </c>
      <c r="H543" t="s">
        <v>150</v>
      </c>
      <c r="I543" t="s">
        <v>35</v>
      </c>
      <c r="J543" t="s">
        <v>36</v>
      </c>
      <c r="K543" t="s">
        <v>143</v>
      </c>
    </row>
    <row r="544" spans="1:11" x14ac:dyDescent="0.25">
      <c r="A544" t="s">
        <v>333</v>
      </c>
      <c r="B544" t="s">
        <v>334</v>
      </c>
      <c r="C544" t="s">
        <v>335</v>
      </c>
      <c r="D544" t="s">
        <v>54</v>
      </c>
      <c r="E544" t="s">
        <v>252</v>
      </c>
      <c r="F544" t="s">
        <v>335</v>
      </c>
      <c r="H544" t="s">
        <v>150</v>
      </c>
      <c r="I544" t="s">
        <v>35</v>
      </c>
      <c r="J544" t="s">
        <v>36</v>
      </c>
      <c r="K544" t="s">
        <v>143</v>
      </c>
    </row>
    <row r="545" spans="1:11" x14ac:dyDescent="0.25">
      <c r="A545" t="s">
        <v>347</v>
      </c>
      <c r="B545" t="s">
        <v>336</v>
      </c>
      <c r="C545" t="s">
        <v>336</v>
      </c>
      <c r="D545" t="s">
        <v>248</v>
      </c>
      <c r="E545" t="s">
        <v>248</v>
      </c>
      <c r="F545" t="s">
        <v>337</v>
      </c>
      <c r="H545" t="s">
        <v>150</v>
      </c>
      <c r="I545" t="s">
        <v>35</v>
      </c>
      <c r="J545" t="s">
        <v>36</v>
      </c>
      <c r="K545" t="s">
        <v>143</v>
      </c>
    </row>
    <row r="546" spans="1:11" x14ac:dyDescent="0.25">
      <c r="A546" t="s">
        <v>348</v>
      </c>
      <c r="B546" t="s">
        <v>336</v>
      </c>
      <c r="C546" t="s">
        <v>336</v>
      </c>
      <c r="D546" t="s">
        <v>248</v>
      </c>
      <c r="E546" t="s">
        <v>248</v>
      </c>
      <c r="F546" t="s">
        <v>337</v>
      </c>
      <c r="H546" t="s">
        <v>150</v>
      </c>
      <c r="I546" t="s">
        <v>35</v>
      </c>
      <c r="J546" t="s">
        <v>36</v>
      </c>
      <c r="K546" t="s">
        <v>143</v>
      </c>
    </row>
    <row r="547" spans="1:11" x14ac:dyDescent="0.25">
      <c r="A547" t="s">
        <v>349</v>
      </c>
      <c r="B547" t="s">
        <v>336</v>
      </c>
      <c r="C547" t="s">
        <v>336</v>
      </c>
      <c r="D547" t="s">
        <v>248</v>
      </c>
      <c r="E547" t="s">
        <v>248</v>
      </c>
      <c r="F547" t="s">
        <v>337</v>
      </c>
      <c r="H547" t="s">
        <v>150</v>
      </c>
      <c r="I547" t="s">
        <v>35</v>
      </c>
      <c r="J547" t="s">
        <v>36</v>
      </c>
      <c r="K547" t="s">
        <v>143</v>
      </c>
    </row>
    <row r="548" spans="1:11" x14ac:dyDescent="0.25">
      <c r="A548" t="s">
        <v>246</v>
      </c>
      <c r="B548" t="s">
        <v>338</v>
      </c>
      <c r="C548" t="s">
        <v>339</v>
      </c>
      <c r="D548" t="s">
        <v>246</v>
      </c>
      <c r="E548" t="s">
        <v>246</v>
      </c>
      <c r="F548" t="s">
        <v>340</v>
      </c>
      <c r="H548" t="s">
        <v>150</v>
      </c>
      <c r="I548" t="s">
        <v>35</v>
      </c>
      <c r="J548" t="s">
        <v>36</v>
      </c>
      <c r="K548" t="s">
        <v>143</v>
      </c>
    </row>
    <row r="549" spans="1:11" x14ac:dyDescent="0.25">
      <c r="A549" t="s">
        <v>906</v>
      </c>
      <c r="B549" t="s">
        <v>738</v>
      </c>
      <c r="C549" t="s">
        <v>738</v>
      </c>
      <c r="D549" t="s">
        <v>246</v>
      </c>
      <c r="E549" t="s">
        <v>246</v>
      </c>
      <c r="F549" t="s">
        <v>739</v>
      </c>
      <c r="H549" t="s">
        <v>150</v>
      </c>
      <c r="I549" t="s">
        <v>35</v>
      </c>
      <c r="J549" t="s">
        <v>36</v>
      </c>
      <c r="K549" t="s">
        <v>143</v>
      </c>
    </row>
    <row r="550" spans="1:11" x14ac:dyDescent="0.25">
      <c r="A550" t="s">
        <v>350</v>
      </c>
      <c r="B550" t="s">
        <v>341</v>
      </c>
      <c r="C550" t="s">
        <v>342</v>
      </c>
      <c r="D550" t="s">
        <v>252</v>
      </c>
      <c r="E550" t="s">
        <v>252</v>
      </c>
      <c r="F550" t="s">
        <v>343</v>
      </c>
      <c r="H550" t="s">
        <v>150</v>
      </c>
      <c r="I550" t="s">
        <v>35</v>
      </c>
      <c r="J550" t="s">
        <v>36</v>
      </c>
      <c r="K550" t="s">
        <v>143</v>
      </c>
    </row>
    <row r="551" spans="1:11" x14ac:dyDescent="0.25">
      <c r="A551" t="s">
        <v>351</v>
      </c>
      <c r="B551" t="s">
        <v>341</v>
      </c>
      <c r="C551" t="s">
        <v>342</v>
      </c>
      <c r="D551" t="s">
        <v>252</v>
      </c>
      <c r="E551" t="s">
        <v>252</v>
      </c>
      <c r="F551" t="s">
        <v>343</v>
      </c>
      <c r="H551" t="s">
        <v>150</v>
      </c>
      <c r="I551" t="s">
        <v>35</v>
      </c>
      <c r="J551" t="s">
        <v>36</v>
      </c>
      <c r="K551" t="s">
        <v>143</v>
      </c>
    </row>
    <row r="552" spans="1:11" x14ac:dyDescent="0.25">
      <c r="A552" t="s">
        <v>352</v>
      </c>
      <c r="B552" t="s">
        <v>341</v>
      </c>
      <c r="C552" t="s">
        <v>342</v>
      </c>
      <c r="D552" t="s">
        <v>252</v>
      </c>
      <c r="E552" t="s">
        <v>252</v>
      </c>
      <c r="F552" t="s">
        <v>343</v>
      </c>
      <c r="H552" t="s">
        <v>150</v>
      </c>
      <c r="I552" t="s">
        <v>35</v>
      </c>
      <c r="J552" t="s">
        <v>36</v>
      </c>
      <c r="K552" t="s">
        <v>143</v>
      </c>
    </row>
    <row r="553" spans="1:11" x14ac:dyDescent="0.25">
      <c r="A553" t="s">
        <v>353</v>
      </c>
      <c r="B553" t="s">
        <v>354</v>
      </c>
      <c r="C553" t="s">
        <v>342</v>
      </c>
      <c r="D553" t="s">
        <v>252</v>
      </c>
      <c r="E553" t="s">
        <v>252</v>
      </c>
      <c r="F553" t="s">
        <v>343</v>
      </c>
      <c r="H553" t="s">
        <v>150</v>
      </c>
      <c r="I553" t="s">
        <v>35</v>
      </c>
      <c r="J553" t="s">
        <v>36</v>
      </c>
      <c r="K553" t="s">
        <v>143</v>
      </c>
    </row>
    <row r="554" spans="1:11" x14ac:dyDescent="0.25">
      <c r="A554" t="s">
        <v>610</v>
      </c>
      <c r="B554" t="s">
        <v>823</v>
      </c>
      <c r="C554" t="s">
        <v>611</v>
      </c>
      <c r="D554" t="s">
        <v>357</v>
      </c>
      <c r="E554" t="s">
        <v>357</v>
      </c>
      <c r="F554">
        <v>58243</v>
      </c>
      <c r="H554" t="s">
        <v>150</v>
      </c>
      <c r="I554" t="s">
        <v>35</v>
      </c>
      <c r="J554" t="s">
        <v>36</v>
      </c>
      <c r="K554" t="s">
        <v>143</v>
      </c>
    </row>
    <row r="555" spans="1:11" x14ac:dyDescent="0.25">
      <c r="A555" t="s">
        <v>612</v>
      </c>
      <c r="B555" t="s">
        <v>825</v>
      </c>
      <c r="C555" t="s">
        <v>613</v>
      </c>
      <c r="D555" t="s">
        <v>357</v>
      </c>
      <c r="E555" t="s">
        <v>357</v>
      </c>
      <c r="F555">
        <v>58242</v>
      </c>
      <c r="H555" t="s">
        <v>150</v>
      </c>
      <c r="I555" t="s">
        <v>35</v>
      </c>
      <c r="J555" t="s">
        <v>36</v>
      </c>
      <c r="K555" t="s">
        <v>143</v>
      </c>
    </row>
    <row r="556" spans="1:11" x14ac:dyDescent="0.25">
      <c r="A556" t="s">
        <v>854</v>
      </c>
      <c r="B556" t="s">
        <v>855</v>
      </c>
      <c r="C556" t="s">
        <v>627</v>
      </c>
      <c r="D556" t="s">
        <v>357</v>
      </c>
      <c r="E556" t="s">
        <v>357</v>
      </c>
      <c r="F556">
        <v>12515</v>
      </c>
      <c r="H556" t="s">
        <v>150</v>
      </c>
      <c r="I556" t="s">
        <v>35</v>
      </c>
      <c r="J556" t="s">
        <v>36</v>
      </c>
      <c r="K556" t="s">
        <v>143</v>
      </c>
    </row>
    <row r="557" spans="1:11" x14ac:dyDescent="0.25">
      <c r="A557" t="s">
        <v>856</v>
      </c>
      <c r="B557" t="s">
        <v>857</v>
      </c>
      <c r="C557" t="s">
        <v>629</v>
      </c>
      <c r="D557" t="s">
        <v>357</v>
      </c>
      <c r="E557" t="s">
        <v>357</v>
      </c>
      <c r="F557">
        <v>12514</v>
      </c>
      <c r="H557" t="s">
        <v>150</v>
      </c>
      <c r="I557" t="s">
        <v>35</v>
      </c>
      <c r="J557" t="s">
        <v>36</v>
      </c>
      <c r="K557" t="s">
        <v>143</v>
      </c>
    </row>
    <row r="558" spans="1:11" x14ac:dyDescent="0.25">
      <c r="A558" t="s">
        <v>344</v>
      </c>
      <c r="B558" t="s">
        <v>345</v>
      </c>
      <c r="C558" t="s">
        <v>226</v>
      </c>
      <c r="D558" t="s">
        <v>226</v>
      </c>
      <c r="E558" t="s">
        <v>346</v>
      </c>
      <c r="F558">
        <v>11296</v>
      </c>
      <c r="H558" t="s">
        <v>150</v>
      </c>
      <c r="I558" t="s">
        <v>35</v>
      </c>
      <c r="J558" t="s">
        <v>36</v>
      </c>
      <c r="K558" t="s">
        <v>143</v>
      </c>
    </row>
    <row r="559" spans="1:11" x14ac:dyDescent="0.25">
      <c r="A559" t="s">
        <v>367</v>
      </c>
      <c r="B559" t="s">
        <v>345</v>
      </c>
      <c r="C559" t="s">
        <v>226</v>
      </c>
      <c r="D559" t="s">
        <v>226</v>
      </c>
      <c r="E559" t="s">
        <v>346</v>
      </c>
      <c r="F559">
        <v>11296</v>
      </c>
      <c r="H559" t="s">
        <v>150</v>
      </c>
      <c r="I559" t="s">
        <v>35</v>
      </c>
      <c r="J559" t="s">
        <v>36</v>
      </c>
      <c r="K559" t="s">
        <v>143</v>
      </c>
    </row>
    <row r="560" spans="1:11" x14ac:dyDescent="0.25">
      <c r="A560" t="s">
        <v>368</v>
      </c>
      <c r="B560" t="s">
        <v>345</v>
      </c>
      <c r="C560" t="s">
        <v>226</v>
      </c>
      <c r="D560" t="s">
        <v>226</v>
      </c>
      <c r="E560" t="s">
        <v>346</v>
      </c>
      <c r="F560">
        <v>11296</v>
      </c>
      <c r="H560" t="s">
        <v>150</v>
      </c>
      <c r="I560" t="s">
        <v>35</v>
      </c>
      <c r="J560" t="s">
        <v>36</v>
      </c>
      <c r="K560" t="s">
        <v>143</v>
      </c>
    </row>
    <row r="561" spans="1:11" x14ac:dyDescent="0.25">
      <c r="A561" t="s">
        <v>332</v>
      </c>
      <c r="B561" t="s">
        <v>594</v>
      </c>
      <c r="C561" t="s">
        <v>331</v>
      </c>
      <c r="D561" t="s">
        <v>54</v>
      </c>
      <c r="E561" t="s">
        <v>332</v>
      </c>
      <c r="F561" t="s">
        <v>332</v>
      </c>
      <c r="H561" t="s">
        <v>159</v>
      </c>
      <c r="I561" t="s">
        <v>50</v>
      </c>
      <c r="J561" t="s">
        <v>42</v>
      </c>
      <c r="K561" t="s">
        <v>151</v>
      </c>
    </row>
    <row r="562" spans="1:11" x14ac:dyDescent="0.25">
      <c r="A562" t="s">
        <v>556</v>
      </c>
      <c r="B562" t="s">
        <v>556</v>
      </c>
      <c r="C562" t="s">
        <v>738</v>
      </c>
      <c r="D562" t="s">
        <v>246</v>
      </c>
      <c r="E562" t="s">
        <v>246</v>
      </c>
      <c r="F562" t="s">
        <v>739</v>
      </c>
      <c r="H562" t="s">
        <v>159</v>
      </c>
      <c r="I562" t="s">
        <v>50</v>
      </c>
      <c r="J562" t="s">
        <v>42</v>
      </c>
      <c r="K562" t="s">
        <v>151</v>
      </c>
    </row>
    <row r="563" spans="1:11" x14ac:dyDescent="0.25">
      <c r="A563" t="s">
        <v>535</v>
      </c>
      <c r="B563" t="s">
        <v>535</v>
      </c>
      <c r="C563" t="s">
        <v>537</v>
      </c>
      <c r="D563" t="s">
        <v>357</v>
      </c>
      <c r="E563" t="s">
        <v>357</v>
      </c>
      <c r="F563">
        <v>13354</v>
      </c>
      <c r="H563" t="s">
        <v>159</v>
      </c>
      <c r="I563" t="s">
        <v>50</v>
      </c>
      <c r="J563" t="s">
        <v>42</v>
      </c>
      <c r="K563" t="s">
        <v>151</v>
      </c>
    </row>
    <row r="564" spans="1:11" x14ac:dyDescent="0.25">
      <c r="A564" t="s">
        <v>246</v>
      </c>
      <c r="C564" t="s">
        <v>338</v>
      </c>
      <c r="D564" t="s">
        <v>246</v>
      </c>
      <c r="E564" t="s">
        <v>246</v>
      </c>
      <c r="F564" t="s">
        <v>559</v>
      </c>
      <c r="H564" t="s">
        <v>159</v>
      </c>
      <c r="I564" t="s">
        <v>50</v>
      </c>
      <c r="J564" t="s">
        <v>42</v>
      </c>
      <c r="K564" t="s">
        <v>151</v>
      </c>
    </row>
    <row r="565" spans="1:11" x14ac:dyDescent="0.25">
      <c r="A565" t="s">
        <v>333</v>
      </c>
      <c r="B565" t="s">
        <v>333</v>
      </c>
      <c r="C565" t="s">
        <v>335</v>
      </c>
      <c r="D565" t="s">
        <v>54</v>
      </c>
      <c r="E565" t="s">
        <v>252</v>
      </c>
      <c r="F565" t="s">
        <v>335</v>
      </c>
      <c r="H565" t="s">
        <v>159</v>
      </c>
      <c r="I565" t="s">
        <v>50</v>
      </c>
      <c r="J565" t="s">
        <v>42</v>
      </c>
      <c r="K565" t="s">
        <v>151</v>
      </c>
    </row>
    <row r="566" spans="1:11" x14ac:dyDescent="0.25">
      <c r="A566" t="s">
        <v>473</v>
      </c>
      <c r="B566" t="s">
        <v>473</v>
      </c>
      <c r="C566" t="s">
        <v>473</v>
      </c>
      <c r="D566" t="s">
        <v>357</v>
      </c>
      <c r="E566" t="s">
        <v>357</v>
      </c>
      <c r="F566">
        <v>7088</v>
      </c>
      <c r="H566" t="s">
        <v>159</v>
      </c>
      <c r="I566" t="s">
        <v>50</v>
      </c>
      <c r="J566" t="s">
        <v>42</v>
      </c>
      <c r="K566" t="s">
        <v>151</v>
      </c>
    </row>
    <row r="567" spans="1:11" x14ac:dyDescent="0.25">
      <c r="A567" t="s">
        <v>907</v>
      </c>
      <c r="B567" t="s">
        <v>908</v>
      </c>
      <c r="C567" t="s">
        <v>342</v>
      </c>
      <c r="D567" t="s">
        <v>252</v>
      </c>
      <c r="E567" t="s">
        <v>252</v>
      </c>
      <c r="F567" t="s">
        <v>343</v>
      </c>
      <c r="H567" t="s">
        <v>159</v>
      </c>
      <c r="I567" t="s">
        <v>50</v>
      </c>
      <c r="J567" t="s">
        <v>42</v>
      </c>
      <c r="K567" t="s">
        <v>151</v>
      </c>
    </row>
    <row r="568" spans="1:11" x14ac:dyDescent="0.25">
      <c r="A568" t="s">
        <v>909</v>
      </c>
      <c r="B568" t="s">
        <v>910</v>
      </c>
      <c r="C568" t="s">
        <v>342</v>
      </c>
      <c r="D568" t="s">
        <v>252</v>
      </c>
      <c r="E568" t="s">
        <v>252</v>
      </c>
      <c r="F568" t="s">
        <v>343</v>
      </c>
      <c r="H568" t="s">
        <v>159</v>
      </c>
      <c r="I568" t="s">
        <v>50</v>
      </c>
      <c r="J568" t="s">
        <v>42</v>
      </c>
      <c r="K568" t="s">
        <v>151</v>
      </c>
    </row>
    <row r="569" spans="1:11" x14ac:dyDescent="0.25">
      <c r="A569" t="s">
        <v>911</v>
      </c>
      <c r="B569" t="s">
        <v>912</v>
      </c>
      <c r="C569" t="s">
        <v>572</v>
      </c>
      <c r="D569" t="s">
        <v>252</v>
      </c>
      <c r="E569" t="s">
        <v>252</v>
      </c>
      <c r="F569" t="s">
        <v>573</v>
      </c>
      <c r="H569" t="s">
        <v>159</v>
      </c>
      <c r="I569" t="s">
        <v>50</v>
      </c>
      <c r="J569" t="s">
        <v>42</v>
      </c>
      <c r="K569" t="s">
        <v>151</v>
      </c>
    </row>
    <row r="570" spans="1:11" x14ac:dyDescent="0.25">
      <c r="A570" t="s">
        <v>913</v>
      </c>
      <c r="B570" t="s">
        <v>914</v>
      </c>
      <c r="C570" t="s">
        <v>572</v>
      </c>
      <c r="D570" t="s">
        <v>252</v>
      </c>
      <c r="E570" t="s">
        <v>252</v>
      </c>
      <c r="F570" t="s">
        <v>573</v>
      </c>
      <c r="H570" t="s">
        <v>159</v>
      </c>
      <c r="I570" t="s">
        <v>50</v>
      </c>
      <c r="J570" t="s">
        <v>42</v>
      </c>
      <c r="K570" t="s">
        <v>151</v>
      </c>
    </row>
    <row r="571" spans="1:11" x14ac:dyDescent="0.25">
      <c r="A571" t="s">
        <v>577</v>
      </c>
      <c r="B571" t="s">
        <v>577</v>
      </c>
      <c r="C571" t="s">
        <v>578</v>
      </c>
      <c r="D571" t="s">
        <v>226</v>
      </c>
      <c r="E571" t="s">
        <v>346</v>
      </c>
      <c r="F571">
        <v>5453</v>
      </c>
      <c r="H571" t="s">
        <v>159</v>
      </c>
      <c r="I571" t="s">
        <v>50</v>
      </c>
      <c r="J571" t="s">
        <v>42</v>
      </c>
      <c r="K571" t="s">
        <v>151</v>
      </c>
    </row>
    <row r="572" spans="1:11" x14ac:dyDescent="0.25">
      <c r="A572" t="s">
        <v>534</v>
      </c>
      <c r="B572" t="s">
        <v>534</v>
      </c>
      <c r="C572" t="s">
        <v>534</v>
      </c>
      <c r="D572" t="s">
        <v>357</v>
      </c>
      <c r="E572" t="s">
        <v>357</v>
      </c>
      <c r="F572">
        <v>7163</v>
      </c>
      <c r="H572" t="s">
        <v>159</v>
      </c>
      <c r="I572" t="s">
        <v>50</v>
      </c>
      <c r="J572" t="s">
        <v>42</v>
      </c>
      <c r="K572" t="s">
        <v>151</v>
      </c>
    </row>
    <row r="573" spans="1:11" x14ac:dyDescent="0.25">
      <c r="A573" t="s">
        <v>344</v>
      </c>
      <c r="B573" t="s">
        <v>345</v>
      </c>
      <c r="C573" t="s">
        <v>226</v>
      </c>
      <c r="D573" t="s">
        <v>226</v>
      </c>
      <c r="E573" t="s">
        <v>346</v>
      </c>
      <c r="F573">
        <v>11296</v>
      </c>
      <c r="H573" t="s">
        <v>159</v>
      </c>
      <c r="I573" t="s">
        <v>50</v>
      </c>
      <c r="J573" t="s">
        <v>42</v>
      </c>
      <c r="K573" t="s">
        <v>151</v>
      </c>
    </row>
    <row r="574" spans="1:11" x14ac:dyDescent="0.25">
      <c r="A574" t="s">
        <v>367</v>
      </c>
      <c r="B574" t="s">
        <v>345</v>
      </c>
      <c r="C574" t="s">
        <v>226</v>
      </c>
      <c r="D574" t="s">
        <v>226</v>
      </c>
      <c r="E574" t="s">
        <v>346</v>
      </c>
      <c r="F574">
        <v>11296</v>
      </c>
      <c r="H574" t="s">
        <v>159</v>
      </c>
      <c r="I574" t="s">
        <v>50</v>
      </c>
      <c r="J574" t="s">
        <v>42</v>
      </c>
      <c r="K574" t="s">
        <v>151</v>
      </c>
    </row>
    <row r="575" spans="1:11" x14ac:dyDescent="0.25">
      <c r="A575" t="s">
        <v>368</v>
      </c>
      <c r="B575" t="s">
        <v>345</v>
      </c>
      <c r="C575" t="s">
        <v>226</v>
      </c>
      <c r="D575" t="s">
        <v>226</v>
      </c>
      <c r="E575" t="s">
        <v>346</v>
      </c>
      <c r="F575">
        <v>11296</v>
      </c>
      <c r="H575" t="s">
        <v>159</v>
      </c>
      <c r="I575" t="s">
        <v>50</v>
      </c>
      <c r="J575" t="s">
        <v>42</v>
      </c>
      <c r="K575" t="s">
        <v>151</v>
      </c>
    </row>
    <row r="576" spans="1:11" x14ac:dyDescent="0.25">
      <c r="A576" t="s">
        <v>368</v>
      </c>
      <c r="B576" t="s">
        <v>345</v>
      </c>
      <c r="C576" t="s">
        <v>226</v>
      </c>
      <c r="D576" t="s">
        <v>226</v>
      </c>
      <c r="E576" t="s">
        <v>346</v>
      </c>
      <c r="F576">
        <v>11296</v>
      </c>
      <c r="H576" t="s">
        <v>162</v>
      </c>
      <c r="I576" t="s">
        <v>46</v>
      </c>
      <c r="J576" t="s">
        <v>42</v>
      </c>
      <c r="K576" t="s">
        <v>154</v>
      </c>
    </row>
    <row r="577" spans="1:11" x14ac:dyDescent="0.25">
      <c r="A577" t="s">
        <v>333</v>
      </c>
      <c r="B577" t="s">
        <v>333</v>
      </c>
      <c r="C577" t="s">
        <v>335</v>
      </c>
      <c r="D577" t="s">
        <v>54</v>
      </c>
      <c r="E577" t="s">
        <v>252</v>
      </c>
      <c r="F577" t="s">
        <v>335</v>
      </c>
      <c r="H577" t="s">
        <v>162</v>
      </c>
      <c r="I577" t="s">
        <v>46</v>
      </c>
      <c r="J577" t="s">
        <v>42</v>
      </c>
      <c r="K577" t="s">
        <v>154</v>
      </c>
    </row>
    <row r="578" spans="1:11" x14ac:dyDescent="0.25">
      <c r="A578" t="s">
        <v>332</v>
      </c>
      <c r="B578" t="s">
        <v>594</v>
      </c>
      <c r="C578" t="s">
        <v>331</v>
      </c>
      <c r="D578" t="s">
        <v>54</v>
      </c>
      <c r="E578" t="s">
        <v>332</v>
      </c>
      <c r="F578" t="s">
        <v>332</v>
      </c>
      <c r="H578" t="s">
        <v>162</v>
      </c>
      <c r="I578" t="s">
        <v>46</v>
      </c>
      <c r="J578" t="s">
        <v>42</v>
      </c>
      <c r="K578" t="s">
        <v>154</v>
      </c>
    </row>
    <row r="579" spans="1:11" x14ac:dyDescent="0.25">
      <c r="A579" t="s">
        <v>915</v>
      </c>
      <c r="B579" t="s">
        <v>916</v>
      </c>
      <c r="C579" t="s">
        <v>339</v>
      </c>
      <c r="D579" t="s">
        <v>246</v>
      </c>
      <c r="E579" t="s">
        <v>246</v>
      </c>
      <c r="F579" t="s">
        <v>340</v>
      </c>
      <c r="H579" t="s">
        <v>162</v>
      </c>
      <c r="I579" t="s">
        <v>46</v>
      </c>
      <c r="J579" t="s">
        <v>42</v>
      </c>
      <c r="K579" t="s">
        <v>154</v>
      </c>
    </row>
    <row r="580" spans="1:11" x14ac:dyDescent="0.25">
      <c r="A580" t="s">
        <v>917</v>
      </c>
      <c r="B580" t="s">
        <v>917</v>
      </c>
      <c r="C580" t="s">
        <v>335</v>
      </c>
      <c r="D580" t="s">
        <v>54</v>
      </c>
      <c r="E580" t="s">
        <v>252</v>
      </c>
      <c r="F580" t="s">
        <v>335</v>
      </c>
      <c r="H580" t="s">
        <v>162</v>
      </c>
      <c r="I580" t="s">
        <v>46</v>
      </c>
      <c r="J580" t="s">
        <v>42</v>
      </c>
      <c r="K580" t="s">
        <v>154</v>
      </c>
    </row>
    <row r="581" spans="1:11" x14ac:dyDescent="0.25">
      <c r="A581" t="s">
        <v>344</v>
      </c>
      <c r="B581" t="s">
        <v>345</v>
      </c>
      <c r="C581" t="s">
        <v>226</v>
      </c>
      <c r="D581" t="s">
        <v>226</v>
      </c>
      <c r="E581" t="s">
        <v>346</v>
      </c>
      <c r="F581">
        <v>11296</v>
      </c>
      <c r="H581" t="s">
        <v>162</v>
      </c>
      <c r="I581" t="s">
        <v>46</v>
      </c>
      <c r="J581" t="s">
        <v>42</v>
      </c>
      <c r="K581" t="s">
        <v>154</v>
      </c>
    </row>
    <row r="582" spans="1:11" x14ac:dyDescent="0.25">
      <c r="A582" t="s">
        <v>367</v>
      </c>
      <c r="B582" t="s">
        <v>345</v>
      </c>
      <c r="C582" t="s">
        <v>226</v>
      </c>
      <c r="D582" t="s">
        <v>226</v>
      </c>
      <c r="E582" t="s">
        <v>346</v>
      </c>
      <c r="F582">
        <v>11296</v>
      </c>
      <c r="H582" t="s">
        <v>162</v>
      </c>
      <c r="I582" t="s">
        <v>46</v>
      </c>
      <c r="J582" t="s">
        <v>42</v>
      </c>
      <c r="K582" t="s">
        <v>154</v>
      </c>
    </row>
    <row r="583" spans="1:11" x14ac:dyDescent="0.25">
      <c r="A583" t="s">
        <v>220</v>
      </c>
      <c r="B583" t="s">
        <v>220</v>
      </c>
      <c r="C583" t="s">
        <v>226</v>
      </c>
      <c r="D583" t="s">
        <v>226</v>
      </c>
      <c r="E583" t="s">
        <v>346</v>
      </c>
      <c r="F583">
        <v>11296</v>
      </c>
      <c r="H583" t="s">
        <v>162</v>
      </c>
      <c r="I583" t="s">
        <v>46</v>
      </c>
      <c r="J583" t="s">
        <v>42</v>
      </c>
      <c r="K583" t="s">
        <v>154</v>
      </c>
    </row>
    <row r="584" spans="1:11" x14ac:dyDescent="0.25">
      <c r="A584" t="s">
        <v>369</v>
      </c>
      <c r="B584" t="s">
        <v>369</v>
      </c>
      <c r="C584" t="s">
        <v>370</v>
      </c>
      <c r="D584" t="s">
        <v>357</v>
      </c>
      <c r="E584" t="s">
        <v>357</v>
      </c>
      <c r="F584">
        <v>15900</v>
      </c>
      <c r="H584" t="s">
        <v>162</v>
      </c>
      <c r="I584" t="s">
        <v>46</v>
      </c>
      <c r="J584" t="s">
        <v>42</v>
      </c>
      <c r="K584" t="s">
        <v>154</v>
      </c>
    </row>
    <row r="585" spans="1:11" x14ac:dyDescent="0.25">
      <c r="A585" t="s">
        <v>384</v>
      </c>
      <c r="B585" t="s">
        <v>384</v>
      </c>
      <c r="C585" t="s">
        <v>918</v>
      </c>
      <c r="D585" t="s">
        <v>357</v>
      </c>
      <c r="E585" t="s">
        <v>357</v>
      </c>
      <c r="F585">
        <v>14548</v>
      </c>
      <c r="H585" t="s">
        <v>162</v>
      </c>
      <c r="I585" t="s">
        <v>46</v>
      </c>
      <c r="J585" t="s">
        <v>42</v>
      </c>
      <c r="K585" t="s">
        <v>154</v>
      </c>
    </row>
    <row r="586" spans="1:11" x14ac:dyDescent="0.25">
      <c r="A586" t="s">
        <v>869</v>
      </c>
      <c r="B586" t="s">
        <v>811</v>
      </c>
      <c r="C586" t="s">
        <v>599</v>
      </c>
      <c r="D586" t="s">
        <v>357</v>
      </c>
      <c r="E586" t="s">
        <v>357</v>
      </c>
      <c r="F586">
        <v>60203</v>
      </c>
      <c r="H586" t="s">
        <v>168</v>
      </c>
      <c r="I586" t="s">
        <v>52</v>
      </c>
      <c r="J586" t="s">
        <v>51</v>
      </c>
      <c r="K586" t="s">
        <v>160</v>
      </c>
    </row>
    <row r="587" spans="1:11" x14ac:dyDescent="0.25">
      <c r="A587" t="s">
        <v>870</v>
      </c>
      <c r="B587" t="s">
        <v>812</v>
      </c>
      <c r="C587" t="s">
        <v>601</v>
      </c>
      <c r="D587" t="s">
        <v>357</v>
      </c>
      <c r="E587" t="s">
        <v>357</v>
      </c>
      <c r="F587">
        <v>60202</v>
      </c>
      <c r="H587" t="s">
        <v>168</v>
      </c>
      <c r="I587" t="s">
        <v>52</v>
      </c>
      <c r="J587" t="s">
        <v>51</v>
      </c>
      <c r="K587" t="s">
        <v>160</v>
      </c>
    </row>
    <row r="588" spans="1:11" x14ac:dyDescent="0.25">
      <c r="A588" t="s">
        <v>685</v>
      </c>
      <c r="B588" t="s">
        <v>685</v>
      </c>
      <c r="C588" t="s">
        <v>685</v>
      </c>
      <c r="D588" t="s">
        <v>357</v>
      </c>
      <c r="E588" t="s">
        <v>357</v>
      </c>
      <c r="F588">
        <v>55097</v>
      </c>
      <c r="H588" t="s">
        <v>168</v>
      </c>
      <c r="I588" t="s">
        <v>52</v>
      </c>
      <c r="J588" t="s">
        <v>51</v>
      </c>
      <c r="K588" t="s">
        <v>160</v>
      </c>
    </row>
    <row r="589" spans="1:11" x14ac:dyDescent="0.25">
      <c r="A589" t="s">
        <v>733</v>
      </c>
      <c r="B589" t="s">
        <v>733</v>
      </c>
      <c r="C589" t="s">
        <v>733</v>
      </c>
      <c r="D589" t="s">
        <v>357</v>
      </c>
      <c r="E589" t="s">
        <v>357</v>
      </c>
      <c r="F589">
        <v>52748</v>
      </c>
      <c r="H589" t="s">
        <v>168</v>
      </c>
      <c r="I589" t="s">
        <v>52</v>
      </c>
      <c r="J589" t="s">
        <v>51</v>
      </c>
      <c r="K589" t="s">
        <v>160</v>
      </c>
    </row>
    <row r="590" spans="1:11" x14ac:dyDescent="0.25">
      <c r="A590" t="s">
        <v>919</v>
      </c>
      <c r="B590" t="s">
        <v>920</v>
      </c>
      <c r="C590" t="s">
        <v>694</v>
      </c>
      <c r="D590" t="s">
        <v>357</v>
      </c>
      <c r="E590" t="s">
        <v>357</v>
      </c>
      <c r="F590">
        <v>59798</v>
      </c>
      <c r="H590" t="s">
        <v>168</v>
      </c>
      <c r="I590" t="s">
        <v>52</v>
      </c>
      <c r="J590" t="s">
        <v>51</v>
      </c>
      <c r="K590" t="s">
        <v>160</v>
      </c>
    </row>
    <row r="591" spans="1:11" x14ac:dyDescent="0.25">
      <c r="A591" t="s">
        <v>921</v>
      </c>
      <c r="B591" t="s">
        <v>922</v>
      </c>
      <c r="C591" t="s">
        <v>696</v>
      </c>
      <c r="D591" t="s">
        <v>357</v>
      </c>
      <c r="E591" t="s">
        <v>357</v>
      </c>
      <c r="F591">
        <v>59797</v>
      </c>
      <c r="H591" t="s">
        <v>168</v>
      </c>
      <c r="I591" t="s">
        <v>52</v>
      </c>
      <c r="J591" t="s">
        <v>51</v>
      </c>
      <c r="K591" t="s">
        <v>160</v>
      </c>
    </row>
    <row r="592" spans="1:11" x14ac:dyDescent="0.25">
      <c r="A592" t="s">
        <v>851</v>
      </c>
      <c r="B592" t="s">
        <v>355</v>
      </c>
      <c r="C592" t="s">
        <v>356</v>
      </c>
      <c r="D592" t="s">
        <v>357</v>
      </c>
      <c r="E592" t="s">
        <v>357</v>
      </c>
      <c r="F592">
        <v>7647</v>
      </c>
      <c r="H592" t="s">
        <v>168</v>
      </c>
      <c r="I592" t="s">
        <v>52</v>
      </c>
      <c r="J592" t="s">
        <v>51</v>
      </c>
      <c r="K592" t="s">
        <v>160</v>
      </c>
    </row>
    <row r="593" spans="1:11" x14ac:dyDescent="0.25">
      <c r="A593" t="s">
        <v>923</v>
      </c>
      <c r="B593" t="s">
        <v>924</v>
      </c>
      <c r="C593" t="s">
        <v>703</v>
      </c>
      <c r="D593" t="s">
        <v>357</v>
      </c>
      <c r="E593" t="s">
        <v>357</v>
      </c>
      <c r="F593">
        <v>59803</v>
      </c>
      <c r="H593" t="s">
        <v>168</v>
      </c>
      <c r="I593" t="s">
        <v>52</v>
      </c>
      <c r="J593" t="s">
        <v>51</v>
      </c>
      <c r="K593" t="s">
        <v>160</v>
      </c>
    </row>
    <row r="594" spans="1:11" x14ac:dyDescent="0.25">
      <c r="A594" t="s">
        <v>925</v>
      </c>
      <c r="B594" t="s">
        <v>926</v>
      </c>
      <c r="C594" t="s">
        <v>701</v>
      </c>
      <c r="D594" t="s">
        <v>357</v>
      </c>
      <c r="E594" t="s">
        <v>357</v>
      </c>
      <c r="F594">
        <v>59802</v>
      </c>
      <c r="H594" t="s">
        <v>168</v>
      </c>
      <c r="I594" t="s">
        <v>52</v>
      </c>
      <c r="J594" t="s">
        <v>51</v>
      </c>
      <c r="K594" t="s">
        <v>160</v>
      </c>
    </row>
    <row r="595" spans="1:11" x14ac:dyDescent="0.25">
      <c r="A595" t="s">
        <v>927</v>
      </c>
      <c r="B595" t="s">
        <v>927</v>
      </c>
      <c r="C595" t="s">
        <v>714</v>
      </c>
      <c r="D595" t="s">
        <v>357</v>
      </c>
      <c r="E595" t="s">
        <v>357</v>
      </c>
      <c r="F595">
        <v>20292</v>
      </c>
      <c r="H595" t="s">
        <v>168</v>
      </c>
      <c r="I595" t="s">
        <v>52</v>
      </c>
      <c r="J595" t="s">
        <v>51</v>
      </c>
      <c r="K595" t="s">
        <v>160</v>
      </c>
    </row>
    <row r="596" spans="1:11" x14ac:dyDescent="0.25">
      <c r="A596" t="s">
        <v>715</v>
      </c>
      <c r="B596" t="s">
        <v>715</v>
      </c>
      <c r="C596" t="s">
        <v>715</v>
      </c>
      <c r="D596" t="s">
        <v>357</v>
      </c>
      <c r="E596" t="s">
        <v>357</v>
      </c>
      <c r="F596">
        <v>46688</v>
      </c>
      <c r="H596" t="s">
        <v>168</v>
      </c>
      <c r="I596" t="s">
        <v>52</v>
      </c>
      <c r="J596" t="s">
        <v>51</v>
      </c>
      <c r="K596" t="s">
        <v>160</v>
      </c>
    </row>
    <row r="597" spans="1:11" x14ac:dyDescent="0.25">
      <c r="A597" t="s">
        <v>928</v>
      </c>
      <c r="B597" t="s">
        <v>928</v>
      </c>
      <c r="C597" t="s">
        <v>928</v>
      </c>
      <c r="D597" t="s">
        <v>357</v>
      </c>
      <c r="E597" t="s">
        <v>357</v>
      </c>
      <c r="F597">
        <v>54640</v>
      </c>
      <c r="H597" t="s">
        <v>168</v>
      </c>
      <c r="I597" t="s">
        <v>52</v>
      </c>
      <c r="J597" t="s">
        <v>51</v>
      </c>
      <c r="K597" t="s">
        <v>160</v>
      </c>
    </row>
    <row r="598" spans="1:11" x14ac:dyDescent="0.25">
      <c r="A598" t="s">
        <v>686</v>
      </c>
      <c r="B598" t="s">
        <v>686</v>
      </c>
      <c r="C598" t="s">
        <v>687</v>
      </c>
      <c r="D598" t="s">
        <v>357</v>
      </c>
      <c r="E598" t="s">
        <v>357</v>
      </c>
      <c r="F598">
        <v>268855</v>
      </c>
      <c r="H598" t="s">
        <v>168</v>
      </c>
      <c r="I598" t="s">
        <v>52</v>
      </c>
      <c r="J598" t="s">
        <v>51</v>
      </c>
      <c r="K598" t="s">
        <v>160</v>
      </c>
    </row>
    <row r="599" spans="1:11" x14ac:dyDescent="0.25">
      <c r="A599" t="s">
        <v>929</v>
      </c>
      <c r="B599" t="s">
        <v>930</v>
      </c>
      <c r="C599" t="s">
        <v>931</v>
      </c>
      <c r="D599" t="s">
        <v>246</v>
      </c>
      <c r="E599" t="s">
        <v>431</v>
      </c>
      <c r="F599">
        <v>223846</v>
      </c>
      <c r="H599" t="s">
        <v>165</v>
      </c>
      <c r="I599" t="s">
        <v>52</v>
      </c>
      <c r="J599" t="s">
        <v>47</v>
      </c>
      <c r="K599" t="s">
        <v>157</v>
      </c>
    </row>
    <row r="600" spans="1:11" x14ac:dyDescent="0.25">
      <c r="A600" t="s">
        <v>932</v>
      </c>
      <c r="B600" t="s">
        <v>933</v>
      </c>
      <c r="C600" t="s">
        <v>934</v>
      </c>
      <c r="D600" t="s">
        <v>246</v>
      </c>
      <c r="E600" t="s">
        <v>431</v>
      </c>
      <c r="F600">
        <v>224001</v>
      </c>
      <c r="H600" t="s">
        <v>165</v>
      </c>
      <c r="I600" t="s">
        <v>52</v>
      </c>
      <c r="J600" t="s">
        <v>47</v>
      </c>
      <c r="K600" t="s">
        <v>157</v>
      </c>
    </row>
    <row r="601" spans="1:11" x14ac:dyDescent="0.25">
      <c r="A601" t="s">
        <v>935</v>
      </c>
      <c r="B601" t="s">
        <v>936</v>
      </c>
      <c r="C601" t="s">
        <v>937</v>
      </c>
      <c r="D601" t="s">
        <v>246</v>
      </c>
      <c r="E601" t="s">
        <v>431</v>
      </c>
      <c r="F601">
        <v>265660</v>
      </c>
      <c r="H601" t="s">
        <v>165</v>
      </c>
      <c r="I601" t="s">
        <v>52</v>
      </c>
      <c r="J601" t="s">
        <v>47</v>
      </c>
      <c r="K601" t="s">
        <v>157</v>
      </c>
    </row>
    <row r="602" spans="1:11" x14ac:dyDescent="0.25">
      <c r="A602" t="s">
        <v>938</v>
      </c>
      <c r="B602" t="s">
        <v>939</v>
      </c>
      <c r="C602" t="s">
        <v>940</v>
      </c>
      <c r="D602" t="s">
        <v>246</v>
      </c>
      <c r="E602" t="s">
        <v>431</v>
      </c>
      <c r="F602">
        <v>265658</v>
      </c>
      <c r="H602" t="s">
        <v>165</v>
      </c>
      <c r="I602" t="s">
        <v>52</v>
      </c>
      <c r="J602" t="s">
        <v>47</v>
      </c>
      <c r="K602" t="s">
        <v>157</v>
      </c>
    </row>
    <row r="603" spans="1:11" x14ac:dyDescent="0.25">
      <c r="A603" t="s">
        <v>941</v>
      </c>
      <c r="B603" t="s">
        <v>942</v>
      </c>
      <c r="C603" t="s">
        <v>943</v>
      </c>
      <c r="D603" t="s">
        <v>246</v>
      </c>
      <c r="E603" t="s">
        <v>431</v>
      </c>
      <c r="F603">
        <v>241953</v>
      </c>
      <c r="H603" t="s">
        <v>165</v>
      </c>
      <c r="I603" t="s">
        <v>52</v>
      </c>
      <c r="J603" t="s">
        <v>47</v>
      </c>
      <c r="K603" t="s">
        <v>157</v>
      </c>
    </row>
    <row r="604" spans="1:11" x14ac:dyDescent="0.25">
      <c r="A604" t="s">
        <v>944</v>
      </c>
      <c r="B604" t="s">
        <v>945</v>
      </c>
      <c r="C604" t="s">
        <v>946</v>
      </c>
      <c r="D604" t="s">
        <v>246</v>
      </c>
      <c r="E604" t="s">
        <v>431</v>
      </c>
      <c r="F604">
        <v>241951</v>
      </c>
      <c r="H604" t="s">
        <v>165</v>
      </c>
      <c r="I604" t="s">
        <v>52</v>
      </c>
      <c r="J604" t="s">
        <v>47</v>
      </c>
      <c r="K604" t="s">
        <v>157</v>
      </c>
    </row>
    <row r="605" spans="1:11" x14ac:dyDescent="0.25">
      <c r="A605" t="s">
        <v>947</v>
      </c>
      <c r="B605" t="s">
        <v>948</v>
      </c>
      <c r="C605" t="s">
        <v>949</v>
      </c>
      <c r="D605" t="s">
        <v>246</v>
      </c>
      <c r="E605" t="s">
        <v>431</v>
      </c>
      <c r="F605">
        <v>241959</v>
      </c>
      <c r="H605" t="s">
        <v>165</v>
      </c>
      <c r="I605" t="s">
        <v>52</v>
      </c>
      <c r="J605" t="s">
        <v>47</v>
      </c>
      <c r="K605" t="s">
        <v>157</v>
      </c>
    </row>
    <row r="606" spans="1:11" x14ac:dyDescent="0.25">
      <c r="A606" t="s">
        <v>950</v>
      </c>
      <c r="B606" t="s">
        <v>951</v>
      </c>
      <c r="C606" t="s">
        <v>952</v>
      </c>
      <c r="D606" t="s">
        <v>246</v>
      </c>
      <c r="E606" t="s">
        <v>431</v>
      </c>
      <c r="F606">
        <v>241957</v>
      </c>
      <c r="H606" t="s">
        <v>165</v>
      </c>
      <c r="I606" t="s">
        <v>52</v>
      </c>
      <c r="J606" t="s">
        <v>47</v>
      </c>
      <c r="K606" t="s">
        <v>157</v>
      </c>
    </row>
    <row r="607" spans="1:11" x14ac:dyDescent="0.25">
      <c r="A607" t="s">
        <v>953</v>
      </c>
      <c r="B607" t="s">
        <v>954</v>
      </c>
      <c r="C607" t="s">
        <v>955</v>
      </c>
      <c r="D607" t="s">
        <v>246</v>
      </c>
      <c r="E607" t="s">
        <v>431</v>
      </c>
      <c r="F607">
        <v>241965</v>
      </c>
      <c r="H607" t="s">
        <v>165</v>
      </c>
      <c r="I607" t="s">
        <v>52</v>
      </c>
      <c r="J607" t="s">
        <v>47</v>
      </c>
      <c r="K607" t="s">
        <v>157</v>
      </c>
    </row>
    <row r="608" spans="1:11" x14ac:dyDescent="0.25">
      <c r="A608" t="s">
        <v>956</v>
      </c>
      <c r="B608" t="s">
        <v>957</v>
      </c>
      <c r="C608" t="s">
        <v>958</v>
      </c>
      <c r="D608" t="s">
        <v>246</v>
      </c>
      <c r="E608" t="s">
        <v>431</v>
      </c>
      <c r="F608">
        <v>241963</v>
      </c>
      <c r="H608" t="s">
        <v>165</v>
      </c>
      <c r="I608" t="s">
        <v>52</v>
      </c>
      <c r="J608" t="s">
        <v>47</v>
      </c>
      <c r="K608" t="s">
        <v>157</v>
      </c>
    </row>
    <row r="609" spans="1:11" x14ac:dyDescent="0.25">
      <c r="A609" t="s">
        <v>959</v>
      </c>
      <c r="B609" t="s">
        <v>960</v>
      </c>
      <c r="C609" t="s">
        <v>961</v>
      </c>
      <c r="D609" t="s">
        <v>246</v>
      </c>
      <c r="E609" t="s">
        <v>431</v>
      </c>
      <c r="F609">
        <v>241971</v>
      </c>
      <c r="H609" t="s">
        <v>165</v>
      </c>
      <c r="I609" t="s">
        <v>52</v>
      </c>
      <c r="J609" t="s">
        <v>47</v>
      </c>
      <c r="K609" t="s">
        <v>157</v>
      </c>
    </row>
    <row r="610" spans="1:11" x14ac:dyDescent="0.25">
      <c r="A610" t="s">
        <v>962</v>
      </c>
      <c r="B610" t="s">
        <v>963</v>
      </c>
      <c r="C610" t="s">
        <v>964</v>
      </c>
      <c r="D610" t="s">
        <v>246</v>
      </c>
      <c r="E610" t="s">
        <v>431</v>
      </c>
      <c r="F610">
        <v>241969</v>
      </c>
      <c r="H610" t="s">
        <v>165</v>
      </c>
      <c r="I610" t="s">
        <v>52</v>
      </c>
      <c r="J610" t="s">
        <v>47</v>
      </c>
      <c r="K610" t="s">
        <v>157</v>
      </c>
    </row>
    <row r="611" spans="1:11" x14ac:dyDescent="0.25">
      <c r="A611" t="s">
        <v>965</v>
      </c>
      <c r="B611" t="s">
        <v>966</v>
      </c>
      <c r="C611" t="s">
        <v>541</v>
      </c>
      <c r="D611" t="s">
        <v>229</v>
      </c>
      <c r="E611" t="s">
        <v>229</v>
      </c>
      <c r="F611" t="s">
        <v>229</v>
      </c>
      <c r="H611" t="s">
        <v>179</v>
      </c>
      <c r="I611" t="s">
        <v>52</v>
      </c>
      <c r="J611" t="s">
        <v>24</v>
      </c>
      <c r="K611" t="s">
        <v>169</v>
      </c>
    </row>
    <row r="612" spans="1:11" x14ac:dyDescent="0.25">
      <c r="A612" t="s">
        <v>967</v>
      </c>
      <c r="B612" t="s">
        <v>968</v>
      </c>
      <c r="C612" t="s">
        <v>541</v>
      </c>
      <c r="D612" t="s">
        <v>229</v>
      </c>
      <c r="E612" t="s">
        <v>229</v>
      </c>
      <c r="F612" t="s">
        <v>229</v>
      </c>
      <c r="H612" t="s">
        <v>179</v>
      </c>
      <c r="I612" t="s">
        <v>52</v>
      </c>
      <c r="J612" t="s">
        <v>24</v>
      </c>
      <c r="K612" t="s">
        <v>169</v>
      </c>
    </row>
    <row r="613" spans="1:11" x14ac:dyDescent="0.25">
      <c r="A613" t="s">
        <v>331</v>
      </c>
      <c r="B613" t="s">
        <v>331</v>
      </c>
      <c r="C613" t="s">
        <v>331</v>
      </c>
      <c r="D613" t="s">
        <v>54</v>
      </c>
      <c r="E613" t="s">
        <v>332</v>
      </c>
      <c r="F613" t="s">
        <v>332</v>
      </c>
      <c r="H613" t="s">
        <v>179</v>
      </c>
      <c r="I613" t="s">
        <v>52</v>
      </c>
      <c r="J613" t="s">
        <v>24</v>
      </c>
      <c r="K613" t="s">
        <v>169</v>
      </c>
    </row>
    <row r="614" spans="1:11" x14ac:dyDescent="0.25">
      <c r="A614" t="s">
        <v>969</v>
      </c>
      <c r="B614" t="s">
        <v>970</v>
      </c>
      <c r="C614" t="s">
        <v>493</v>
      </c>
      <c r="D614" t="s">
        <v>229</v>
      </c>
      <c r="E614" t="s">
        <v>494</v>
      </c>
      <c r="F614" t="s">
        <v>493</v>
      </c>
      <c r="H614" t="s">
        <v>179</v>
      </c>
      <c r="I614" t="s">
        <v>52</v>
      </c>
      <c r="J614" t="s">
        <v>24</v>
      </c>
      <c r="K614" t="s">
        <v>169</v>
      </c>
    </row>
    <row r="615" spans="1:11" x14ac:dyDescent="0.25">
      <c r="A615" t="s">
        <v>595</v>
      </c>
      <c r="B615" t="s">
        <v>595</v>
      </c>
      <c r="C615" t="s">
        <v>595</v>
      </c>
      <c r="D615" t="s">
        <v>357</v>
      </c>
      <c r="E615" t="s">
        <v>357</v>
      </c>
      <c r="F615">
        <v>50801</v>
      </c>
      <c r="H615" t="s">
        <v>179</v>
      </c>
      <c r="I615" t="s">
        <v>52</v>
      </c>
      <c r="J615" t="s">
        <v>24</v>
      </c>
      <c r="K615" t="s">
        <v>169</v>
      </c>
    </row>
    <row r="616" spans="1:11" x14ac:dyDescent="0.25">
      <c r="A616" t="s">
        <v>596</v>
      </c>
      <c r="B616" t="s">
        <v>806</v>
      </c>
      <c r="C616" t="s">
        <v>597</v>
      </c>
      <c r="D616" t="s">
        <v>357</v>
      </c>
      <c r="E616" t="s">
        <v>357</v>
      </c>
      <c r="F616">
        <v>79876</v>
      </c>
      <c r="H616" t="s">
        <v>179</v>
      </c>
      <c r="I616" t="s">
        <v>52</v>
      </c>
      <c r="J616" t="s">
        <v>24</v>
      </c>
      <c r="K616" t="s">
        <v>169</v>
      </c>
    </row>
    <row r="617" spans="1:11" x14ac:dyDescent="0.25">
      <c r="A617" t="s">
        <v>971</v>
      </c>
      <c r="B617" t="s">
        <v>810</v>
      </c>
      <c r="C617" t="s">
        <v>493</v>
      </c>
      <c r="D617" t="s">
        <v>229</v>
      </c>
      <c r="E617" t="s">
        <v>494</v>
      </c>
      <c r="F617" t="s">
        <v>493</v>
      </c>
      <c r="H617" t="s">
        <v>179</v>
      </c>
      <c r="I617" t="s">
        <v>52</v>
      </c>
      <c r="J617" t="s">
        <v>24</v>
      </c>
      <c r="K617" t="s">
        <v>169</v>
      </c>
    </row>
    <row r="618" spans="1:11" x14ac:dyDescent="0.25">
      <c r="A618" t="s">
        <v>869</v>
      </c>
      <c r="B618" t="s">
        <v>811</v>
      </c>
      <c r="C618" t="s">
        <v>599</v>
      </c>
      <c r="D618" t="s">
        <v>357</v>
      </c>
      <c r="E618" t="s">
        <v>357</v>
      </c>
      <c r="F618">
        <v>60203</v>
      </c>
      <c r="H618" t="s">
        <v>179</v>
      </c>
      <c r="I618" t="s">
        <v>52</v>
      </c>
      <c r="J618" t="s">
        <v>24</v>
      </c>
      <c r="K618" t="s">
        <v>169</v>
      </c>
    </row>
    <row r="619" spans="1:11" x14ac:dyDescent="0.25">
      <c r="A619" t="s">
        <v>870</v>
      </c>
      <c r="B619" t="s">
        <v>812</v>
      </c>
      <c r="C619" t="s">
        <v>601</v>
      </c>
      <c r="D619" t="s">
        <v>357</v>
      </c>
      <c r="E619" t="s">
        <v>357</v>
      </c>
      <c r="F619">
        <v>60202</v>
      </c>
      <c r="H619" t="s">
        <v>179</v>
      </c>
      <c r="I619" t="s">
        <v>52</v>
      </c>
      <c r="J619" t="s">
        <v>24</v>
      </c>
      <c r="K619" t="s">
        <v>169</v>
      </c>
    </row>
    <row r="620" spans="1:11" x14ac:dyDescent="0.25">
      <c r="A620" t="s">
        <v>972</v>
      </c>
      <c r="B620" t="s">
        <v>973</v>
      </c>
      <c r="C620" t="s">
        <v>710</v>
      </c>
      <c r="D620" t="s">
        <v>246</v>
      </c>
      <c r="E620" t="s">
        <v>246</v>
      </c>
      <c r="F620" t="s">
        <v>711</v>
      </c>
      <c r="H620" t="s">
        <v>179</v>
      </c>
      <c r="I620" t="s">
        <v>52</v>
      </c>
      <c r="J620" t="s">
        <v>24</v>
      </c>
      <c r="K620" t="s">
        <v>169</v>
      </c>
    </row>
    <row r="621" spans="1:11" x14ac:dyDescent="0.25">
      <c r="A621" t="s">
        <v>974</v>
      </c>
      <c r="B621" t="s">
        <v>975</v>
      </c>
      <c r="C621" t="s">
        <v>710</v>
      </c>
      <c r="D621" t="s">
        <v>246</v>
      </c>
      <c r="E621" t="s">
        <v>246</v>
      </c>
      <c r="F621" t="s">
        <v>711</v>
      </c>
      <c r="H621" t="s">
        <v>179</v>
      </c>
      <c r="I621" t="s">
        <v>52</v>
      </c>
      <c r="J621" t="s">
        <v>24</v>
      </c>
      <c r="K621" t="s">
        <v>169</v>
      </c>
    </row>
    <row r="622" spans="1:11" x14ac:dyDescent="0.25">
      <c r="A622" t="s">
        <v>976</v>
      </c>
      <c r="B622" t="s">
        <v>977</v>
      </c>
      <c r="C622" t="s">
        <v>738</v>
      </c>
      <c r="D622" t="s">
        <v>246</v>
      </c>
      <c r="E622" t="s">
        <v>246</v>
      </c>
      <c r="F622" t="s">
        <v>739</v>
      </c>
      <c r="H622" t="s">
        <v>179</v>
      </c>
      <c r="I622" t="s">
        <v>52</v>
      </c>
      <c r="J622" t="s">
        <v>24</v>
      </c>
      <c r="K622" t="s">
        <v>169</v>
      </c>
    </row>
    <row r="623" spans="1:11" x14ac:dyDescent="0.25">
      <c r="A623" t="s">
        <v>978</v>
      </c>
      <c r="B623" t="s">
        <v>979</v>
      </c>
      <c r="C623" t="s">
        <v>738</v>
      </c>
      <c r="D623" t="s">
        <v>246</v>
      </c>
      <c r="E623" t="s">
        <v>246</v>
      </c>
      <c r="F623" t="s">
        <v>739</v>
      </c>
      <c r="H623" t="s">
        <v>179</v>
      </c>
      <c r="I623" t="s">
        <v>52</v>
      </c>
      <c r="J623" t="s">
        <v>24</v>
      </c>
      <c r="K623" t="s">
        <v>169</v>
      </c>
    </row>
    <row r="624" spans="1:11" x14ac:dyDescent="0.25">
      <c r="A624" t="s">
        <v>980</v>
      </c>
      <c r="B624" t="s">
        <v>981</v>
      </c>
      <c r="C624" t="s">
        <v>339</v>
      </c>
      <c r="D624" t="s">
        <v>246</v>
      </c>
      <c r="E624" t="s">
        <v>246</v>
      </c>
      <c r="F624" t="s">
        <v>340</v>
      </c>
      <c r="H624" t="s">
        <v>179</v>
      </c>
      <c r="I624" t="s">
        <v>52</v>
      </c>
      <c r="J624" t="s">
        <v>24</v>
      </c>
      <c r="K624" t="s">
        <v>169</v>
      </c>
    </row>
    <row r="625" spans="1:11" x14ac:dyDescent="0.25">
      <c r="A625" t="s">
        <v>333</v>
      </c>
      <c r="B625" t="s">
        <v>334</v>
      </c>
      <c r="C625" t="s">
        <v>335</v>
      </c>
      <c r="D625" t="s">
        <v>54</v>
      </c>
      <c r="E625" t="s">
        <v>252</v>
      </c>
      <c r="F625" t="s">
        <v>335</v>
      </c>
      <c r="H625" t="s">
        <v>179</v>
      </c>
      <c r="I625" t="s">
        <v>52</v>
      </c>
      <c r="J625" t="s">
        <v>24</v>
      </c>
      <c r="K625" t="s">
        <v>169</v>
      </c>
    </row>
    <row r="626" spans="1:11" x14ac:dyDescent="0.25">
      <c r="A626" t="s">
        <v>118</v>
      </c>
      <c r="B626" t="s">
        <v>118</v>
      </c>
      <c r="C626" t="s">
        <v>118</v>
      </c>
      <c r="D626" t="s">
        <v>357</v>
      </c>
      <c r="E626" t="s">
        <v>357</v>
      </c>
      <c r="F626">
        <v>7131</v>
      </c>
      <c r="H626" t="s">
        <v>179</v>
      </c>
      <c r="I626" t="s">
        <v>52</v>
      </c>
      <c r="J626" t="s">
        <v>24</v>
      </c>
      <c r="K626" t="s">
        <v>169</v>
      </c>
    </row>
    <row r="627" spans="1:11" x14ac:dyDescent="0.25">
      <c r="A627" t="s">
        <v>248</v>
      </c>
      <c r="B627" t="s">
        <v>336</v>
      </c>
      <c r="C627" t="s">
        <v>336</v>
      </c>
      <c r="D627" t="s">
        <v>248</v>
      </c>
      <c r="E627" t="s">
        <v>248</v>
      </c>
      <c r="F627" t="s">
        <v>337</v>
      </c>
      <c r="H627" t="s">
        <v>179</v>
      </c>
      <c r="I627" t="s">
        <v>52</v>
      </c>
      <c r="J627" t="s">
        <v>24</v>
      </c>
      <c r="K627" t="s">
        <v>169</v>
      </c>
    </row>
    <row r="628" spans="1:11" x14ac:dyDescent="0.25">
      <c r="A628" t="s">
        <v>721</v>
      </c>
      <c r="B628" t="s">
        <v>982</v>
      </c>
      <c r="C628" t="s">
        <v>720</v>
      </c>
      <c r="D628" t="s">
        <v>248</v>
      </c>
      <c r="E628" t="s">
        <v>431</v>
      </c>
      <c r="F628" t="s">
        <v>721</v>
      </c>
      <c r="H628" t="s">
        <v>179</v>
      </c>
      <c r="I628" t="s">
        <v>52</v>
      </c>
      <c r="J628" t="s">
        <v>24</v>
      </c>
      <c r="K628" t="s">
        <v>169</v>
      </c>
    </row>
    <row r="629" spans="1:11" x14ac:dyDescent="0.25">
      <c r="A629" t="s">
        <v>983</v>
      </c>
      <c r="B629" t="s">
        <v>984</v>
      </c>
      <c r="C629" t="s">
        <v>336</v>
      </c>
      <c r="D629" t="s">
        <v>248</v>
      </c>
      <c r="E629" t="s">
        <v>248</v>
      </c>
      <c r="F629" t="s">
        <v>337</v>
      </c>
      <c r="H629" t="s">
        <v>179</v>
      </c>
      <c r="I629" t="s">
        <v>52</v>
      </c>
      <c r="J629" t="s">
        <v>24</v>
      </c>
      <c r="K629" t="s">
        <v>169</v>
      </c>
    </row>
    <row r="630" spans="1:11" x14ac:dyDescent="0.25">
      <c r="A630" t="s">
        <v>685</v>
      </c>
      <c r="B630" t="s">
        <v>685</v>
      </c>
      <c r="C630" t="s">
        <v>685</v>
      </c>
      <c r="D630" t="s">
        <v>357</v>
      </c>
      <c r="E630" t="s">
        <v>357</v>
      </c>
      <c r="F630">
        <v>55097</v>
      </c>
      <c r="H630" t="s">
        <v>179</v>
      </c>
      <c r="I630" t="s">
        <v>52</v>
      </c>
      <c r="J630" t="s">
        <v>24</v>
      </c>
      <c r="K630" t="s">
        <v>169</v>
      </c>
    </row>
    <row r="631" spans="1:11" x14ac:dyDescent="0.25">
      <c r="A631" t="s">
        <v>985</v>
      </c>
      <c r="B631" t="s">
        <v>986</v>
      </c>
      <c r="C631" t="s">
        <v>685</v>
      </c>
      <c r="D631" t="s">
        <v>229</v>
      </c>
      <c r="E631" t="s">
        <v>494</v>
      </c>
      <c r="F631">
        <v>55097</v>
      </c>
      <c r="H631" t="s">
        <v>179</v>
      </c>
      <c r="I631" t="s">
        <v>52</v>
      </c>
      <c r="J631" t="s">
        <v>24</v>
      </c>
      <c r="K631" t="s">
        <v>169</v>
      </c>
    </row>
    <row r="632" spans="1:11" x14ac:dyDescent="0.25">
      <c r="A632" t="s">
        <v>610</v>
      </c>
      <c r="B632" t="s">
        <v>823</v>
      </c>
      <c r="C632" t="s">
        <v>611</v>
      </c>
      <c r="D632" t="s">
        <v>357</v>
      </c>
      <c r="E632" t="s">
        <v>357</v>
      </c>
      <c r="F632">
        <v>58243</v>
      </c>
      <c r="H632" t="s">
        <v>179</v>
      </c>
      <c r="I632" t="s">
        <v>52</v>
      </c>
      <c r="J632" t="s">
        <v>24</v>
      </c>
      <c r="K632" t="s">
        <v>169</v>
      </c>
    </row>
    <row r="633" spans="1:11" x14ac:dyDescent="0.25">
      <c r="A633" t="s">
        <v>612</v>
      </c>
      <c r="B633" t="s">
        <v>825</v>
      </c>
      <c r="C633" t="s">
        <v>613</v>
      </c>
      <c r="D633" t="s">
        <v>357</v>
      </c>
      <c r="E633" t="s">
        <v>357</v>
      </c>
      <c r="F633">
        <v>58242</v>
      </c>
      <c r="H633" t="s">
        <v>179</v>
      </c>
      <c r="I633" t="s">
        <v>52</v>
      </c>
      <c r="J633" t="s">
        <v>24</v>
      </c>
      <c r="K633" t="s">
        <v>169</v>
      </c>
    </row>
    <row r="634" spans="1:11" x14ac:dyDescent="0.25">
      <c r="A634" t="s">
        <v>733</v>
      </c>
      <c r="B634" t="s">
        <v>733</v>
      </c>
      <c r="C634" t="s">
        <v>733</v>
      </c>
      <c r="D634" t="s">
        <v>357</v>
      </c>
      <c r="E634" t="s">
        <v>357</v>
      </c>
      <c r="F634">
        <v>52748</v>
      </c>
      <c r="H634" t="s">
        <v>179</v>
      </c>
      <c r="I634" t="s">
        <v>52</v>
      </c>
      <c r="J634" t="s">
        <v>24</v>
      </c>
      <c r="K634" t="s">
        <v>169</v>
      </c>
    </row>
    <row r="635" spans="1:11" x14ac:dyDescent="0.25">
      <c r="A635" t="s">
        <v>614</v>
      </c>
      <c r="B635" t="s">
        <v>705</v>
      </c>
      <c r="C635" t="s">
        <v>615</v>
      </c>
      <c r="D635" t="s">
        <v>357</v>
      </c>
      <c r="E635" t="s">
        <v>357</v>
      </c>
      <c r="F635">
        <v>62045</v>
      </c>
      <c r="H635" t="s">
        <v>179</v>
      </c>
      <c r="I635" t="s">
        <v>52</v>
      </c>
      <c r="J635" t="s">
        <v>24</v>
      </c>
      <c r="K635" t="s">
        <v>169</v>
      </c>
    </row>
    <row r="636" spans="1:11" x14ac:dyDescent="0.25">
      <c r="A636" t="s">
        <v>852</v>
      </c>
      <c r="B636" t="s">
        <v>829</v>
      </c>
      <c r="C636" t="s">
        <v>617</v>
      </c>
      <c r="D636" t="s">
        <v>357</v>
      </c>
      <c r="E636" t="s">
        <v>357</v>
      </c>
      <c r="F636">
        <v>50878</v>
      </c>
      <c r="H636" t="s">
        <v>179</v>
      </c>
      <c r="I636" t="s">
        <v>52</v>
      </c>
      <c r="J636" t="s">
        <v>24</v>
      </c>
      <c r="K636" t="s">
        <v>169</v>
      </c>
    </row>
    <row r="637" spans="1:11" x14ac:dyDescent="0.25">
      <c r="A637" t="s">
        <v>873</v>
      </c>
      <c r="B637" t="s">
        <v>874</v>
      </c>
      <c r="C637" t="s">
        <v>493</v>
      </c>
      <c r="D637" t="s">
        <v>229</v>
      </c>
      <c r="E637" t="s">
        <v>494</v>
      </c>
      <c r="F637" t="s">
        <v>493</v>
      </c>
      <c r="H637" t="s">
        <v>179</v>
      </c>
      <c r="I637" t="s">
        <v>52</v>
      </c>
      <c r="J637" t="s">
        <v>24</v>
      </c>
      <c r="K637" t="s">
        <v>169</v>
      </c>
    </row>
    <row r="638" spans="1:11" x14ac:dyDescent="0.25">
      <c r="A638" t="s">
        <v>853</v>
      </c>
      <c r="B638" t="s">
        <v>830</v>
      </c>
      <c r="C638" t="s">
        <v>619</v>
      </c>
      <c r="D638" t="s">
        <v>357</v>
      </c>
      <c r="E638" t="s">
        <v>357</v>
      </c>
      <c r="F638">
        <v>50875</v>
      </c>
      <c r="H638" t="s">
        <v>179</v>
      </c>
      <c r="I638" t="s">
        <v>52</v>
      </c>
      <c r="J638" t="s">
        <v>24</v>
      </c>
      <c r="K638" t="s">
        <v>169</v>
      </c>
    </row>
    <row r="639" spans="1:11" x14ac:dyDescent="0.25">
      <c r="A639" t="s">
        <v>854</v>
      </c>
      <c r="B639" t="s">
        <v>855</v>
      </c>
      <c r="C639" t="s">
        <v>627</v>
      </c>
      <c r="D639" t="s">
        <v>357</v>
      </c>
      <c r="E639" t="s">
        <v>357</v>
      </c>
      <c r="F639">
        <v>12515</v>
      </c>
      <c r="H639" t="s">
        <v>179</v>
      </c>
      <c r="I639" t="s">
        <v>52</v>
      </c>
      <c r="J639" t="s">
        <v>24</v>
      </c>
      <c r="K639" t="s">
        <v>169</v>
      </c>
    </row>
    <row r="640" spans="1:11" x14ac:dyDescent="0.25">
      <c r="A640" t="s">
        <v>856</v>
      </c>
      <c r="B640" t="s">
        <v>857</v>
      </c>
      <c r="C640" t="s">
        <v>629</v>
      </c>
      <c r="D640" t="s">
        <v>357</v>
      </c>
      <c r="E640" t="s">
        <v>357</v>
      </c>
      <c r="F640">
        <v>12514</v>
      </c>
      <c r="H640" t="s">
        <v>179</v>
      </c>
      <c r="I640" t="s">
        <v>52</v>
      </c>
      <c r="J640" t="s">
        <v>24</v>
      </c>
      <c r="K640" t="s">
        <v>169</v>
      </c>
    </row>
    <row r="641" spans="1:11" x14ac:dyDescent="0.25">
      <c r="A641" t="s">
        <v>919</v>
      </c>
      <c r="B641" t="s">
        <v>920</v>
      </c>
      <c r="C641" t="s">
        <v>694</v>
      </c>
      <c r="D641" t="s">
        <v>357</v>
      </c>
      <c r="E641" t="s">
        <v>357</v>
      </c>
      <c r="F641">
        <v>59798</v>
      </c>
      <c r="H641" t="s">
        <v>179</v>
      </c>
      <c r="I641" t="s">
        <v>52</v>
      </c>
      <c r="J641" t="s">
        <v>24</v>
      </c>
      <c r="K641" t="s">
        <v>169</v>
      </c>
    </row>
    <row r="642" spans="1:11" x14ac:dyDescent="0.25">
      <c r="A642" t="s">
        <v>987</v>
      </c>
      <c r="B642" t="s">
        <v>988</v>
      </c>
      <c r="C642" t="s">
        <v>744</v>
      </c>
      <c r="D642" t="s">
        <v>229</v>
      </c>
      <c r="E642" t="s">
        <v>494</v>
      </c>
      <c r="F642" t="s">
        <v>745</v>
      </c>
      <c r="H642" t="s">
        <v>179</v>
      </c>
      <c r="I642" t="s">
        <v>52</v>
      </c>
      <c r="J642" t="s">
        <v>24</v>
      </c>
      <c r="K642" t="s">
        <v>169</v>
      </c>
    </row>
    <row r="643" spans="1:11" x14ac:dyDescent="0.25">
      <c r="A643" t="s">
        <v>921</v>
      </c>
      <c r="B643" t="s">
        <v>922</v>
      </c>
      <c r="C643" t="s">
        <v>696</v>
      </c>
      <c r="D643" t="s">
        <v>357</v>
      </c>
      <c r="E643" t="s">
        <v>357</v>
      </c>
      <c r="F643">
        <v>59797</v>
      </c>
      <c r="H643" t="s">
        <v>179</v>
      </c>
      <c r="I643" t="s">
        <v>52</v>
      </c>
      <c r="J643" t="s">
        <v>24</v>
      </c>
      <c r="K643" t="s">
        <v>169</v>
      </c>
    </row>
    <row r="644" spans="1:11" x14ac:dyDescent="0.25">
      <c r="A644" t="s">
        <v>989</v>
      </c>
      <c r="B644" t="s">
        <v>990</v>
      </c>
      <c r="C644" t="s">
        <v>744</v>
      </c>
      <c r="D644" t="s">
        <v>229</v>
      </c>
      <c r="E644" t="s">
        <v>494</v>
      </c>
      <c r="F644" t="s">
        <v>745</v>
      </c>
      <c r="H644" t="s">
        <v>179</v>
      </c>
      <c r="I644" t="s">
        <v>52</v>
      </c>
      <c r="J644" t="s">
        <v>24</v>
      </c>
      <c r="K644" t="s">
        <v>169</v>
      </c>
    </row>
    <row r="645" spans="1:11" x14ac:dyDescent="0.25">
      <c r="A645" t="s">
        <v>991</v>
      </c>
      <c r="B645" t="s">
        <v>992</v>
      </c>
      <c r="C645" t="s">
        <v>993</v>
      </c>
      <c r="D645" t="s">
        <v>357</v>
      </c>
      <c r="E645" t="s">
        <v>357</v>
      </c>
      <c r="F645" t="s">
        <v>994</v>
      </c>
      <c r="H645" t="s">
        <v>179</v>
      </c>
      <c r="I645" t="s">
        <v>52</v>
      </c>
      <c r="J645" t="s">
        <v>24</v>
      </c>
      <c r="K645" t="s">
        <v>169</v>
      </c>
    </row>
    <row r="646" spans="1:11" x14ac:dyDescent="0.25">
      <c r="A646" t="s">
        <v>995</v>
      </c>
      <c r="B646" t="s">
        <v>996</v>
      </c>
      <c r="C646" t="s">
        <v>717</v>
      </c>
      <c r="D646" t="s">
        <v>252</v>
      </c>
      <c r="E646" t="s">
        <v>252</v>
      </c>
      <c r="F646" t="s">
        <v>718</v>
      </c>
      <c r="H646" t="s">
        <v>179</v>
      </c>
      <c r="I646" t="s">
        <v>52</v>
      </c>
      <c r="J646" t="s">
        <v>24</v>
      </c>
      <c r="K646" t="s">
        <v>169</v>
      </c>
    </row>
    <row r="647" spans="1:11" x14ac:dyDescent="0.25">
      <c r="A647" t="s">
        <v>997</v>
      </c>
      <c r="B647" t="s">
        <v>998</v>
      </c>
      <c r="C647" t="s">
        <v>717</v>
      </c>
      <c r="D647" t="s">
        <v>252</v>
      </c>
      <c r="E647" t="s">
        <v>252</v>
      </c>
      <c r="F647" t="s">
        <v>718</v>
      </c>
      <c r="H647" t="s">
        <v>179</v>
      </c>
      <c r="I647" t="s">
        <v>52</v>
      </c>
      <c r="J647" t="s">
        <v>24</v>
      </c>
      <c r="K647" t="s">
        <v>169</v>
      </c>
    </row>
    <row r="648" spans="1:11" x14ac:dyDescent="0.25">
      <c r="A648" t="s">
        <v>999</v>
      </c>
      <c r="B648" t="s">
        <v>1000</v>
      </c>
      <c r="C648" t="s">
        <v>717</v>
      </c>
      <c r="D648" t="s">
        <v>252</v>
      </c>
      <c r="E648" t="s">
        <v>252</v>
      </c>
      <c r="F648" t="s">
        <v>718</v>
      </c>
      <c r="H648" t="s">
        <v>179</v>
      </c>
      <c r="I648" t="s">
        <v>52</v>
      </c>
      <c r="J648" t="s">
        <v>24</v>
      </c>
      <c r="K648" t="s">
        <v>169</v>
      </c>
    </row>
    <row r="649" spans="1:11" x14ac:dyDescent="0.25">
      <c r="A649" t="s">
        <v>1001</v>
      </c>
      <c r="B649" t="s">
        <v>1002</v>
      </c>
      <c r="C649" t="s">
        <v>717</v>
      </c>
      <c r="D649" t="s">
        <v>252</v>
      </c>
      <c r="E649" t="s">
        <v>252</v>
      </c>
      <c r="F649" t="s">
        <v>718</v>
      </c>
      <c r="H649" t="s">
        <v>179</v>
      </c>
      <c r="I649" t="s">
        <v>52</v>
      </c>
      <c r="J649" t="s">
        <v>24</v>
      </c>
      <c r="K649" t="s">
        <v>169</v>
      </c>
    </row>
    <row r="650" spans="1:11" x14ac:dyDescent="0.25">
      <c r="A650" t="s">
        <v>1003</v>
      </c>
      <c r="B650" t="s">
        <v>1004</v>
      </c>
      <c r="C650" t="s">
        <v>717</v>
      </c>
      <c r="D650" t="s">
        <v>252</v>
      </c>
      <c r="E650" t="s">
        <v>252</v>
      </c>
      <c r="F650" t="s">
        <v>718</v>
      </c>
      <c r="H650" t="s">
        <v>179</v>
      </c>
      <c r="I650" t="s">
        <v>52</v>
      </c>
      <c r="J650" t="s">
        <v>24</v>
      </c>
      <c r="K650" t="s">
        <v>169</v>
      </c>
    </row>
    <row r="651" spans="1:11" x14ac:dyDescent="0.25">
      <c r="A651" t="s">
        <v>1005</v>
      </c>
      <c r="B651" t="s">
        <v>1006</v>
      </c>
      <c r="C651" t="s">
        <v>717</v>
      </c>
      <c r="D651" t="s">
        <v>252</v>
      </c>
      <c r="E651" t="s">
        <v>252</v>
      </c>
      <c r="F651" t="s">
        <v>718</v>
      </c>
      <c r="H651" t="s">
        <v>179</v>
      </c>
      <c r="I651" t="s">
        <v>52</v>
      </c>
      <c r="J651" t="s">
        <v>24</v>
      </c>
      <c r="K651" t="s">
        <v>169</v>
      </c>
    </row>
    <row r="652" spans="1:11" x14ac:dyDescent="0.25">
      <c r="A652" t="s">
        <v>1007</v>
      </c>
      <c r="B652" t="s">
        <v>1008</v>
      </c>
      <c r="C652" t="s">
        <v>717</v>
      </c>
      <c r="D652" t="s">
        <v>252</v>
      </c>
      <c r="E652" t="s">
        <v>252</v>
      </c>
      <c r="F652" t="s">
        <v>718</v>
      </c>
      <c r="H652" t="s">
        <v>179</v>
      </c>
      <c r="I652" t="s">
        <v>52</v>
      </c>
      <c r="J652" t="s">
        <v>24</v>
      </c>
      <c r="K652" t="s">
        <v>169</v>
      </c>
    </row>
    <row r="653" spans="1:11" x14ac:dyDescent="0.25">
      <c r="A653" t="s">
        <v>1009</v>
      </c>
      <c r="B653" t="s">
        <v>1010</v>
      </c>
      <c r="C653" t="s">
        <v>717</v>
      </c>
      <c r="D653" t="s">
        <v>252</v>
      </c>
      <c r="E653" t="s">
        <v>252</v>
      </c>
      <c r="F653" t="s">
        <v>718</v>
      </c>
      <c r="H653" t="s">
        <v>179</v>
      </c>
      <c r="I653" t="s">
        <v>52</v>
      </c>
      <c r="J653" t="s">
        <v>24</v>
      </c>
      <c r="K653" t="s">
        <v>169</v>
      </c>
    </row>
    <row r="654" spans="1:11" x14ac:dyDescent="0.25">
      <c r="A654" t="s">
        <v>1011</v>
      </c>
      <c r="B654" t="s">
        <v>1012</v>
      </c>
      <c r="C654" t="s">
        <v>717</v>
      </c>
      <c r="D654" t="s">
        <v>252</v>
      </c>
      <c r="E654" t="s">
        <v>252</v>
      </c>
      <c r="F654" t="s">
        <v>718</v>
      </c>
      <c r="H654" t="s">
        <v>179</v>
      </c>
      <c r="I654" t="s">
        <v>52</v>
      </c>
      <c r="J654" t="s">
        <v>24</v>
      </c>
      <c r="K654" t="s">
        <v>169</v>
      </c>
    </row>
    <row r="655" spans="1:11" x14ac:dyDescent="0.25">
      <c r="A655" t="s">
        <v>1013</v>
      </c>
      <c r="B655" t="s">
        <v>1014</v>
      </c>
      <c r="C655" t="s">
        <v>717</v>
      </c>
      <c r="D655" t="s">
        <v>252</v>
      </c>
      <c r="E655" t="s">
        <v>252</v>
      </c>
      <c r="F655" t="s">
        <v>718</v>
      </c>
      <c r="H655" t="s">
        <v>179</v>
      </c>
      <c r="I655" t="s">
        <v>52</v>
      </c>
      <c r="J655" t="s">
        <v>24</v>
      </c>
      <c r="K655" t="s">
        <v>169</v>
      </c>
    </row>
    <row r="656" spans="1:11" x14ac:dyDescent="0.25">
      <c r="A656" t="s">
        <v>1015</v>
      </c>
      <c r="B656" t="s">
        <v>1016</v>
      </c>
      <c r="C656" t="s">
        <v>572</v>
      </c>
      <c r="D656" t="s">
        <v>252</v>
      </c>
      <c r="E656" t="s">
        <v>252</v>
      </c>
      <c r="F656" t="s">
        <v>573</v>
      </c>
      <c r="H656" t="s">
        <v>179</v>
      </c>
      <c r="I656" t="s">
        <v>52</v>
      </c>
      <c r="J656" t="s">
        <v>24</v>
      </c>
      <c r="K656" t="s">
        <v>169</v>
      </c>
    </row>
    <row r="657" spans="1:11" x14ac:dyDescent="0.25">
      <c r="A657" t="s">
        <v>1017</v>
      </c>
      <c r="B657" t="s">
        <v>1018</v>
      </c>
      <c r="C657" t="s">
        <v>572</v>
      </c>
      <c r="D657" t="s">
        <v>252</v>
      </c>
      <c r="E657" t="s">
        <v>252</v>
      </c>
      <c r="F657" t="s">
        <v>573</v>
      </c>
      <c r="H657" t="s">
        <v>179</v>
      </c>
      <c r="I657" t="s">
        <v>52</v>
      </c>
      <c r="J657" t="s">
        <v>24</v>
      </c>
      <c r="K657" t="s">
        <v>169</v>
      </c>
    </row>
    <row r="658" spans="1:11" x14ac:dyDescent="0.25">
      <c r="A658" t="s">
        <v>1019</v>
      </c>
      <c r="B658" t="s">
        <v>1020</v>
      </c>
      <c r="C658" t="s">
        <v>572</v>
      </c>
      <c r="D658" t="s">
        <v>252</v>
      </c>
      <c r="E658" t="s">
        <v>252</v>
      </c>
      <c r="F658" t="s">
        <v>573</v>
      </c>
      <c r="H658" t="s">
        <v>179</v>
      </c>
      <c r="I658" t="s">
        <v>52</v>
      </c>
      <c r="J658" t="s">
        <v>24</v>
      </c>
      <c r="K658" t="s">
        <v>169</v>
      </c>
    </row>
    <row r="659" spans="1:11" x14ac:dyDescent="0.25">
      <c r="A659" t="s">
        <v>1021</v>
      </c>
      <c r="B659" t="s">
        <v>1022</v>
      </c>
      <c r="C659" t="s">
        <v>572</v>
      </c>
      <c r="D659" t="s">
        <v>252</v>
      </c>
      <c r="E659" t="s">
        <v>252</v>
      </c>
      <c r="F659" t="s">
        <v>573</v>
      </c>
      <c r="H659" t="s">
        <v>179</v>
      </c>
      <c r="I659" t="s">
        <v>52</v>
      </c>
      <c r="J659" t="s">
        <v>24</v>
      </c>
      <c r="K659" t="s">
        <v>169</v>
      </c>
    </row>
    <row r="660" spans="1:11" x14ac:dyDescent="0.25">
      <c r="A660" t="s">
        <v>1023</v>
      </c>
      <c r="B660" t="s">
        <v>1024</v>
      </c>
      <c r="C660" t="s">
        <v>342</v>
      </c>
      <c r="D660" t="s">
        <v>252</v>
      </c>
      <c r="E660" t="s">
        <v>252</v>
      </c>
      <c r="F660" t="s">
        <v>343</v>
      </c>
      <c r="H660" t="s">
        <v>179</v>
      </c>
      <c r="I660" t="s">
        <v>52</v>
      </c>
      <c r="J660" t="s">
        <v>24</v>
      </c>
      <c r="K660" t="s">
        <v>169</v>
      </c>
    </row>
    <row r="661" spans="1:11" x14ac:dyDescent="0.25">
      <c r="A661" t="s">
        <v>1025</v>
      </c>
      <c r="B661" t="s">
        <v>1026</v>
      </c>
      <c r="C661" t="s">
        <v>342</v>
      </c>
      <c r="D661" t="s">
        <v>252</v>
      </c>
      <c r="E661" t="s">
        <v>252</v>
      </c>
      <c r="F661" t="s">
        <v>343</v>
      </c>
      <c r="H661" t="s">
        <v>179</v>
      </c>
      <c r="I661" t="s">
        <v>52</v>
      </c>
      <c r="J661" t="s">
        <v>24</v>
      </c>
      <c r="K661" t="s">
        <v>169</v>
      </c>
    </row>
    <row r="662" spans="1:11" x14ac:dyDescent="0.25">
      <c r="A662" t="s">
        <v>1027</v>
      </c>
      <c r="B662" t="s">
        <v>1028</v>
      </c>
      <c r="C662" t="s">
        <v>342</v>
      </c>
      <c r="D662" t="s">
        <v>252</v>
      </c>
      <c r="E662" t="s">
        <v>252</v>
      </c>
      <c r="F662" t="s">
        <v>343</v>
      </c>
      <c r="H662" t="s">
        <v>179</v>
      </c>
      <c r="I662" t="s">
        <v>52</v>
      </c>
      <c r="J662" t="s">
        <v>24</v>
      </c>
      <c r="K662" t="s">
        <v>169</v>
      </c>
    </row>
    <row r="663" spans="1:11" x14ac:dyDescent="0.25">
      <c r="A663" t="s">
        <v>851</v>
      </c>
      <c r="B663" t="s">
        <v>355</v>
      </c>
      <c r="C663" t="s">
        <v>356</v>
      </c>
      <c r="D663" t="s">
        <v>357</v>
      </c>
      <c r="E663" t="s">
        <v>357</v>
      </c>
      <c r="F663">
        <v>7647</v>
      </c>
      <c r="H663" t="s">
        <v>179</v>
      </c>
      <c r="I663" t="s">
        <v>52</v>
      </c>
      <c r="J663" t="s">
        <v>24</v>
      </c>
      <c r="K663" t="s">
        <v>169</v>
      </c>
    </row>
    <row r="664" spans="1:11" x14ac:dyDescent="0.25">
      <c r="A664" t="s">
        <v>491</v>
      </c>
      <c r="B664" t="s">
        <v>492</v>
      </c>
      <c r="C664" t="s">
        <v>493</v>
      </c>
      <c r="D664" t="s">
        <v>229</v>
      </c>
      <c r="E664" t="s">
        <v>494</v>
      </c>
      <c r="F664" t="s">
        <v>493</v>
      </c>
      <c r="H664" t="s">
        <v>179</v>
      </c>
      <c r="I664" t="s">
        <v>52</v>
      </c>
      <c r="J664" t="s">
        <v>24</v>
      </c>
      <c r="K664" t="s">
        <v>169</v>
      </c>
    </row>
    <row r="665" spans="1:11" x14ac:dyDescent="0.25">
      <c r="A665" t="s">
        <v>1029</v>
      </c>
      <c r="B665" t="s">
        <v>1030</v>
      </c>
      <c r="C665" t="s">
        <v>493</v>
      </c>
      <c r="D665" t="s">
        <v>229</v>
      </c>
      <c r="E665" t="s">
        <v>494</v>
      </c>
      <c r="F665" t="s">
        <v>493</v>
      </c>
      <c r="H665" t="s">
        <v>179</v>
      </c>
      <c r="I665" t="s">
        <v>52</v>
      </c>
      <c r="J665" t="s">
        <v>24</v>
      </c>
      <c r="K665" t="s">
        <v>169</v>
      </c>
    </row>
    <row r="666" spans="1:11" x14ac:dyDescent="0.25">
      <c r="A666" t="s">
        <v>923</v>
      </c>
      <c r="B666" t="s">
        <v>1031</v>
      </c>
      <c r="C666" t="s">
        <v>703</v>
      </c>
      <c r="D666" t="s">
        <v>357</v>
      </c>
      <c r="E666" t="s">
        <v>357</v>
      </c>
      <c r="F666">
        <v>59803</v>
      </c>
      <c r="H666" t="s">
        <v>179</v>
      </c>
      <c r="I666" t="s">
        <v>52</v>
      </c>
      <c r="J666" t="s">
        <v>24</v>
      </c>
      <c r="K666" t="s">
        <v>169</v>
      </c>
    </row>
    <row r="667" spans="1:11" x14ac:dyDescent="0.25">
      <c r="A667" t="s">
        <v>925</v>
      </c>
      <c r="B667" t="s">
        <v>1032</v>
      </c>
      <c r="C667" t="s">
        <v>701</v>
      </c>
      <c r="D667" t="s">
        <v>357</v>
      </c>
      <c r="E667" t="s">
        <v>357</v>
      </c>
      <c r="F667">
        <v>59802</v>
      </c>
      <c r="H667" t="s">
        <v>179</v>
      </c>
      <c r="I667" t="s">
        <v>52</v>
      </c>
      <c r="J667" t="s">
        <v>24</v>
      </c>
      <c r="K667" t="s">
        <v>169</v>
      </c>
    </row>
    <row r="668" spans="1:11" x14ac:dyDescent="0.25">
      <c r="A668" t="s">
        <v>1033</v>
      </c>
      <c r="B668" t="s">
        <v>1034</v>
      </c>
      <c r="C668" t="s">
        <v>1035</v>
      </c>
      <c r="D668" t="s">
        <v>357</v>
      </c>
      <c r="E668" t="s">
        <v>357</v>
      </c>
      <c r="F668" t="s">
        <v>1036</v>
      </c>
      <c r="H668" t="s">
        <v>179</v>
      </c>
      <c r="I668" t="s">
        <v>52</v>
      </c>
      <c r="J668" t="s">
        <v>24</v>
      </c>
      <c r="K668" t="s">
        <v>169</v>
      </c>
    </row>
    <row r="669" spans="1:11" x14ac:dyDescent="0.25">
      <c r="A669" t="s">
        <v>344</v>
      </c>
      <c r="B669" t="s">
        <v>345</v>
      </c>
      <c r="C669" t="s">
        <v>226</v>
      </c>
      <c r="D669" t="s">
        <v>226</v>
      </c>
      <c r="E669" t="s">
        <v>346</v>
      </c>
      <c r="F669">
        <v>11296</v>
      </c>
      <c r="H669" t="s">
        <v>179</v>
      </c>
      <c r="I669" t="s">
        <v>52</v>
      </c>
      <c r="J669" t="s">
        <v>24</v>
      </c>
      <c r="K669" t="s">
        <v>169</v>
      </c>
    </row>
    <row r="670" spans="1:11" x14ac:dyDescent="0.25">
      <c r="A670" t="s">
        <v>367</v>
      </c>
      <c r="B670" t="s">
        <v>345</v>
      </c>
      <c r="C670" t="s">
        <v>226</v>
      </c>
      <c r="D670" t="s">
        <v>226</v>
      </c>
      <c r="E670" t="s">
        <v>346</v>
      </c>
      <c r="F670">
        <v>11296</v>
      </c>
      <c r="H670" t="s">
        <v>179</v>
      </c>
      <c r="I670" t="s">
        <v>52</v>
      </c>
      <c r="J670" t="s">
        <v>24</v>
      </c>
      <c r="K670" t="s">
        <v>169</v>
      </c>
    </row>
    <row r="671" spans="1:11" x14ac:dyDescent="0.25">
      <c r="A671" t="s">
        <v>368</v>
      </c>
      <c r="B671" t="s">
        <v>345</v>
      </c>
      <c r="C671" t="s">
        <v>226</v>
      </c>
      <c r="D671" t="s">
        <v>226</v>
      </c>
      <c r="E671" t="s">
        <v>346</v>
      </c>
      <c r="F671">
        <v>11296</v>
      </c>
      <c r="H671" t="s">
        <v>179</v>
      </c>
      <c r="I671" t="s">
        <v>52</v>
      </c>
      <c r="J671" t="s">
        <v>24</v>
      </c>
      <c r="K671" t="s">
        <v>169</v>
      </c>
    </row>
    <row r="672" spans="1:11" x14ac:dyDescent="0.25">
      <c r="A672" t="s">
        <v>965</v>
      </c>
      <c r="B672" t="s">
        <v>966</v>
      </c>
      <c r="C672" t="s">
        <v>541</v>
      </c>
      <c r="D672" t="s">
        <v>229</v>
      </c>
      <c r="E672" t="s">
        <v>229</v>
      </c>
      <c r="F672" t="s">
        <v>229</v>
      </c>
      <c r="H672" t="s">
        <v>175</v>
      </c>
      <c r="I672" t="s">
        <v>52</v>
      </c>
      <c r="J672" t="s">
        <v>24</v>
      </c>
      <c r="K672" t="s">
        <v>166</v>
      </c>
    </row>
    <row r="673" spans="1:11" x14ac:dyDescent="0.25">
      <c r="A673" t="s">
        <v>967</v>
      </c>
      <c r="B673" t="s">
        <v>968</v>
      </c>
      <c r="C673" t="s">
        <v>541</v>
      </c>
      <c r="D673" t="s">
        <v>229</v>
      </c>
      <c r="E673" t="s">
        <v>229</v>
      </c>
      <c r="F673" t="s">
        <v>229</v>
      </c>
      <c r="H673" t="s">
        <v>175</v>
      </c>
      <c r="I673" t="s">
        <v>52</v>
      </c>
      <c r="J673" t="s">
        <v>24</v>
      </c>
      <c r="K673" t="s">
        <v>166</v>
      </c>
    </row>
    <row r="674" spans="1:11" x14ac:dyDescent="0.25">
      <c r="A674" t="s">
        <v>331</v>
      </c>
      <c r="B674" t="s">
        <v>331</v>
      </c>
      <c r="C674" t="s">
        <v>331</v>
      </c>
      <c r="D674" t="s">
        <v>54</v>
      </c>
      <c r="E674" t="s">
        <v>332</v>
      </c>
      <c r="F674" t="s">
        <v>332</v>
      </c>
      <c r="H674" t="s">
        <v>175</v>
      </c>
      <c r="I674" t="s">
        <v>52</v>
      </c>
      <c r="J674" t="s">
        <v>24</v>
      </c>
      <c r="K674" t="s">
        <v>166</v>
      </c>
    </row>
    <row r="675" spans="1:11" x14ac:dyDescent="0.25">
      <c r="A675" t="s">
        <v>969</v>
      </c>
      <c r="B675" t="s">
        <v>970</v>
      </c>
      <c r="C675" t="s">
        <v>493</v>
      </c>
      <c r="D675" t="s">
        <v>229</v>
      </c>
      <c r="E675" t="s">
        <v>494</v>
      </c>
      <c r="F675" t="s">
        <v>493</v>
      </c>
      <c r="H675" t="s">
        <v>175</v>
      </c>
      <c r="I675" t="s">
        <v>52</v>
      </c>
      <c r="J675" t="s">
        <v>24</v>
      </c>
      <c r="K675" t="s">
        <v>166</v>
      </c>
    </row>
    <row r="676" spans="1:11" x14ac:dyDescent="0.25">
      <c r="A676" t="s">
        <v>595</v>
      </c>
      <c r="B676" t="s">
        <v>595</v>
      </c>
      <c r="C676" t="s">
        <v>595</v>
      </c>
      <c r="D676" t="s">
        <v>357</v>
      </c>
      <c r="E676" t="s">
        <v>357</v>
      </c>
      <c r="F676">
        <v>50801</v>
      </c>
      <c r="H676" t="s">
        <v>175</v>
      </c>
      <c r="I676" t="s">
        <v>52</v>
      </c>
      <c r="J676" t="s">
        <v>24</v>
      </c>
      <c r="K676" t="s">
        <v>166</v>
      </c>
    </row>
    <row r="677" spans="1:11" x14ac:dyDescent="0.25">
      <c r="A677" t="s">
        <v>596</v>
      </c>
      <c r="B677" t="s">
        <v>806</v>
      </c>
      <c r="C677" t="s">
        <v>597</v>
      </c>
      <c r="D677" t="s">
        <v>357</v>
      </c>
      <c r="E677" t="s">
        <v>357</v>
      </c>
      <c r="F677">
        <v>79876</v>
      </c>
      <c r="H677" t="s">
        <v>175</v>
      </c>
      <c r="I677" t="s">
        <v>52</v>
      </c>
      <c r="J677" t="s">
        <v>24</v>
      </c>
      <c r="K677" t="s">
        <v>166</v>
      </c>
    </row>
    <row r="678" spans="1:11" x14ac:dyDescent="0.25">
      <c r="A678" t="s">
        <v>809</v>
      </c>
      <c r="B678" t="s">
        <v>810</v>
      </c>
      <c r="C678" t="s">
        <v>493</v>
      </c>
      <c r="D678" t="s">
        <v>229</v>
      </c>
      <c r="E678" t="s">
        <v>494</v>
      </c>
      <c r="F678" t="s">
        <v>493</v>
      </c>
      <c r="H678" t="s">
        <v>175</v>
      </c>
      <c r="I678" t="s">
        <v>52</v>
      </c>
      <c r="J678" t="s">
        <v>24</v>
      </c>
      <c r="K678" t="s">
        <v>166</v>
      </c>
    </row>
    <row r="679" spans="1:11" x14ac:dyDescent="0.25">
      <c r="A679" t="s">
        <v>869</v>
      </c>
      <c r="B679" t="s">
        <v>811</v>
      </c>
      <c r="C679" t="s">
        <v>599</v>
      </c>
      <c r="D679" t="s">
        <v>357</v>
      </c>
      <c r="E679" t="s">
        <v>357</v>
      </c>
      <c r="F679">
        <v>60203</v>
      </c>
      <c r="H679" t="s">
        <v>175</v>
      </c>
      <c r="I679" t="s">
        <v>52</v>
      </c>
      <c r="J679" t="s">
        <v>24</v>
      </c>
      <c r="K679" t="s">
        <v>166</v>
      </c>
    </row>
    <row r="680" spans="1:11" x14ac:dyDescent="0.25">
      <c r="A680" t="s">
        <v>870</v>
      </c>
      <c r="B680" t="s">
        <v>812</v>
      </c>
      <c r="C680" t="s">
        <v>601</v>
      </c>
      <c r="D680" t="s">
        <v>357</v>
      </c>
      <c r="E680" t="s">
        <v>357</v>
      </c>
      <c r="F680">
        <v>60202</v>
      </c>
      <c r="H680" t="s">
        <v>175</v>
      </c>
      <c r="I680" t="s">
        <v>52</v>
      </c>
      <c r="J680" t="s">
        <v>24</v>
      </c>
      <c r="K680" t="s">
        <v>166</v>
      </c>
    </row>
    <row r="681" spans="1:11" x14ac:dyDescent="0.25">
      <c r="A681" t="s">
        <v>1037</v>
      </c>
      <c r="B681" t="s">
        <v>1038</v>
      </c>
      <c r="C681" t="s">
        <v>710</v>
      </c>
      <c r="D681" t="s">
        <v>246</v>
      </c>
      <c r="E681" t="s">
        <v>246</v>
      </c>
      <c r="F681" t="s">
        <v>711</v>
      </c>
      <c r="H681" t="s">
        <v>175</v>
      </c>
      <c r="I681" t="s">
        <v>52</v>
      </c>
      <c r="J681" t="s">
        <v>24</v>
      </c>
      <c r="K681" t="s">
        <v>166</v>
      </c>
    </row>
    <row r="682" spans="1:11" x14ac:dyDescent="0.25">
      <c r="A682" t="s">
        <v>1039</v>
      </c>
      <c r="B682" t="s">
        <v>1040</v>
      </c>
      <c r="C682" t="s">
        <v>710</v>
      </c>
      <c r="D682" t="s">
        <v>246</v>
      </c>
      <c r="E682" t="s">
        <v>246</v>
      </c>
      <c r="F682" t="s">
        <v>711</v>
      </c>
      <c r="H682" t="s">
        <v>175</v>
      </c>
      <c r="I682" t="s">
        <v>52</v>
      </c>
      <c r="J682" t="s">
        <v>24</v>
      </c>
      <c r="K682" t="s">
        <v>166</v>
      </c>
    </row>
    <row r="683" spans="1:11" x14ac:dyDescent="0.25">
      <c r="A683" t="s">
        <v>1041</v>
      </c>
      <c r="B683" t="s">
        <v>1042</v>
      </c>
      <c r="C683" t="s">
        <v>738</v>
      </c>
      <c r="D683" t="s">
        <v>246</v>
      </c>
      <c r="E683" t="s">
        <v>246</v>
      </c>
      <c r="F683" t="s">
        <v>739</v>
      </c>
      <c r="H683" t="s">
        <v>175</v>
      </c>
      <c r="I683" t="s">
        <v>52</v>
      </c>
      <c r="J683" t="s">
        <v>24</v>
      </c>
      <c r="K683" t="s">
        <v>166</v>
      </c>
    </row>
    <row r="684" spans="1:11" x14ac:dyDescent="0.25">
      <c r="A684" t="s">
        <v>1043</v>
      </c>
      <c r="B684" t="s">
        <v>1044</v>
      </c>
      <c r="C684" t="s">
        <v>738</v>
      </c>
      <c r="D684" t="s">
        <v>246</v>
      </c>
      <c r="E684" t="s">
        <v>246</v>
      </c>
      <c r="F684" t="s">
        <v>739</v>
      </c>
      <c r="H684" t="s">
        <v>175</v>
      </c>
      <c r="I684" t="s">
        <v>52</v>
      </c>
      <c r="J684" t="s">
        <v>24</v>
      </c>
      <c r="K684" t="s">
        <v>166</v>
      </c>
    </row>
    <row r="685" spans="1:11" x14ac:dyDescent="0.25">
      <c r="A685" t="s">
        <v>1045</v>
      </c>
      <c r="B685" t="s">
        <v>1046</v>
      </c>
      <c r="C685" t="s">
        <v>339</v>
      </c>
      <c r="D685" t="s">
        <v>246</v>
      </c>
      <c r="E685" t="s">
        <v>246</v>
      </c>
      <c r="F685" t="s">
        <v>340</v>
      </c>
      <c r="H685" t="s">
        <v>175</v>
      </c>
      <c r="I685" t="s">
        <v>52</v>
      </c>
      <c r="J685" t="s">
        <v>24</v>
      </c>
      <c r="K685" t="s">
        <v>166</v>
      </c>
    </row>
    <row r="686" spans="1:11" x14ac:dyDescent="0.25">
      <c r="A686" t="s">
        <v>333</v>
      </c>
      <c r="B686" t="s">
        <v>334</v>
      </c>
      <c r="C686" t="s">
        <v>335</v>
      </c>
      <c r="D686" t="s">
        <v>54</v>
      </c>
      <c r="E686" t="s">
        <v>252</v>
      </c>
      <c r="F686" t="s">
        <v>335</v>
      </c>
      <c r="H686" t="s">
        <v>175</v>
      </c>
      <c r="I686" t="s">
        <v>52</v>
      </c>
      <c r="J686" t="s">
        <v>24</v>
      </c>
      <c r="K686" t="s">
        <v>166</v>
      </c>
    </row>
    <row r="687" spans="1:11" x14ac:dyDescent="0.25">
      <c r="A687" t="s">
        <v>118</v>
      </c>
      <c r="B687" t="s">
        <v>118</v>
      </c>
      <c r="C687" t="s">
        <v>118</v>
      </c>
      <c r="D687" t="s">
        <v>357</v>
      </c>
      <c r="E687" t="s">
        <v>357</v>
      </c>
      <c r="F687">
        <v>7131</v>
      </c>
      <c r="H687" t="s">
        <v>175</v>
      </c>
      <c r="I687" t="s">
        <v>52</v>
      </c>
      <c r="J687" t="s">
        <v>24</v>
      </c>
      <c r="K687" t="s">
        <v>166</v>
      </c>
    </row>
    <row r="688" spans="1:11" x14ac:dyDescent="0.25">
      <c r="A688" t="s">
        <v>248</v>
      </c>
      <c r="B688" t="s">
        <v>336</v>
      </c>
      <c r="C688" t="s">
        <v>336</v>
      </c>
      <c r="D688" t="s">
        <v>248</v>
      </c>
      <c r="E688" t="s">
        <v>248</v>
      </c>
      <c r="F688" t="s">
        <v>337</v>
      </c>
      <c r="H688" t="s">
        <v>175</v>
      </c>
      <c r="I688" t="s">
        <v>52</v>
      </c>
      <c r="J688" t="s">
        <v>24</v>
      </c>
      <c r="K688" t="s">
        <v>166</v>
      </c>
    </row>
    <row r="689" spans="1:11" x14ac:dyDescent="0.25">
      <c r="A689" t="s">
        <v>721</v>
      </c>
      <c r="B689" t="s">
        <v>982</v>
      </c>
      <c r="C689" t="s">
        <v>720</v>
      </c>
      <c r="D689" t="s">
        <v>248</v>
      </c>
      <c r="E689" t="s">
        <v>431</v>
      </c>
      <c r="F689" t="s">
        <v>721</v>
      </c>
      <c r="H689" t="s">
        <v>175</v>
      </c>
      <c r="I689" t="s">
        <v>52</v>
      </c>
      <c r="J689" t="s">
        <v>24</v>
      </c>
      <c r="K689" t="s">
        <v>166</v>
      </c>
    </row>
    <row r="690" spans="1:11" x14ac:dyDescent="0.25">
      <c r="A690" t="s">
        <v>983</v>
      </c>
      <c r="B690" t="s">
        <v>984</v>
      </c>
      <c r="C690" t="s">
        <v>336</v>
      </c>
      <c r="D690" t="s">
        <v>248</v>
      </c>
      <c r="E690" t="s">
        <v>248</v>
      </c>
      <c r="F690" t="s">
        <v>337</v>
      </c>
      <c r="H690" t="s">
        <v>175</v>
      </c>
      <c r="I690" t="s">
        <v>52</v>
      </c>
      <c r="J690" t="s">
        <v>24</v>
      </c>
      <c r="K690" t="s">
        <v>166</v>
      </c>
    </row>
    <row r="691" spans="1:11" x14ac:dyDescent="0.25">
      <c r="A691" t="s">
        <v>685</v>
      </c>
      <c r="B691" t="s">
        <v>685</v>
      </c>
      <c r="C691" t="s">
        <v>685</v>
      </c>
      <c r="D691" t="s">
        <v>357</v>
      </c>
      <c r="E691" t="s">
        <v>357</v>
      </c>
      <c r="F691">
        <v>55097</v>
      </c>
      <c r="H691" t="s">
        <v>175</v>
      </c>
      <c r="I691" t="s">
        <v>52</v>
      </c>
      <c r="J691" t="s">
        <v>24</v>
      </c>
      <c r="K691" t="s">
        <v>166</v>
      </c>
    </row>
    <row r="692" spans="1:11" x14ac:dyDescent="0.25">
      <c r="A692" t="s">
        <v>985</v>
      </c>
      <c r="B692" t="s">
        <v>986</v>
      </c>
      <c r="C692" t="s">
        <v>685</v>
      </c>
      <c r="D692" t="s">
        <v>229</v>
      </c>
      <c r="E692" t="s">
        <v>494</v>
      </c>
      <c r="F692">
        <v>55097</v>
      </c>
      <c r="H692" t="s">
        <v>175</v>
      </c>
      <c r="I692" t="s">
        <v>52</v>
      </c>
      <c r="J692" t="s">
        <v>24</v>
      </c>
      <c r="K692" t="s">
        <v>166</v>
      </c>
    </row>
    <row r="693" spans="1:11" x14ac:dyDescent="0.25">
      <c r="A693" t="s">
        <v>610</v>
      </c>
      <c r="B693" t="s">
        <v>823</v>
      </c>
      <c r="C693" t="s">
        <v>611</v>
      </c>
      <c r="D693" t="s">
        <v>357</v>
      </c>
      <c r="E693" t="s">
        <v>357</v>
      </c>
      <c r="F693">
        <v>58243</v>
      </c>
      <c r="H693" t="s">
        <v>175</v>
      </c>
      <c r="I693" t="s">
        <v>52</v>
      </c>
      <c r="J693" t="s">
        <v>24</v>
      </c>
      <c r="K693" t="s">
        <v>166</v>
      </c>
    </row>
    <row r="694" spans="1:11" x14ac:dyDescent="0.25">
      <c r="A694" t="s">
        <v>612</v>
      </c>
      <c r="B694" t="s">
        <v>825</v>
      </c>
      <c r="C694" t="s">
        <v>613</v>
      </c>
      <c r="D694" t="s">
        <v>357</v>
      </c>
      <c r="E694" t="s">
        <v>357</v>
      </c>
      <c r="F694">
        <v>58242</v>
      </c>
      <c r="H694" t="s">
        <v>175</v>
      </c>
      <c r="I694" t="s">
        <v>52</v>
      </c>
      <c r="J694" t="s">
        <v>24</v>
      </c>
      <c r="K694" t="s">
        <v>166</v>
      </c>
    </row>
    <row r="695" spans="1:11" x14ac:dyDescent="0.25">
      <c r="A695" t="s">
        <v>733</v>
      </c>
      <c r="B695" t="s">
        <v>733</v>
      </c>
      <c r="C695" t="s">
        <v>733</v>
      </c>
      <c r="D695" t="s">
        <v>357</v>
      </c>
      <c r="E695" t="s">
        <v>357</v>
      </c>
      <c r="F695">
        <v>52748</v>
      </c>
      <c r="H695" t="s">
        <v>175</v>
      </c>
      <c r="I695" t="s">
        <v>52</v>
      </c>
      <c r="J695" t="s">
        <v>24</v>
      </c>
      <c r="K695" t="s">
        <v>166</v>
      </c>
    </row>
    <row r="696" spans="1:11" x14ac:dyDescent="0.25">
      <c r="A696" t="s">
        <v>614</v>
      </c>
      <c r="B696" t="s">
        <v>705</v>
      </c>
      <c r="C696" t="s">
        <v>615</v>
      </c>
      <c r="D696" t="s">
        <v>357</v>
      </c>
      <c r="E696" t="s">
        <v>357</v>
      </c>
      <c r="F696">
        <v>62045</v>
      </c>
      <c r="H696" t="s">
        <v>175</v>
      </c>
      <c r="I696" t="s">
        <v>52</v>
      </c>
      <c r="J696" t="s">
        <v>24</v>
      </c>
      <c r="K696" t="s">
        <v>166</v>
      </c>
    </row>
    <row r="697" spans="1:11" x14ac:dyDescent="0.25">
      <c r="A697" t="s">
        <v>852</v>
      </c>
      <c r="B697" t="s">
        <v>829</v>
      </c>
      <c r="C697" t="s">
        <v>617</v>
      </c>
      <c r="D697" t="s">
        <v>357</v>
      </c>
      <c r="E697" t="s">
        <v>357</v>
      </c>
      <c r="F697">
        <v>50878</v>
      </c>
      <c r="H697" t="s">
        <v>175</v>
      </c>
      <c r="I697" t="s">
        <v>52</v>
      </c>
      <c r="J697" t="s">
        <v>24</v>
      </c>
      <c r="K697" t="s">
        <v>166</v>
      </c>
    </row>
    <row r="698" spans="1:11" x14ac:dyDescent="0.25">
      <c r="A698" t="s">
        <v>873</v>
      </c>
      <c r="B698" t="s">
        <v>874</v>
      </c>
      <c r="C698" t="s">
        <v>493</v>
      </c>
      <c r="D698" t="s">
        <v>229</v>
      </c>
      <c r="E698" t="s">
        <v>494</v>
      </c>
      <c r="F698" t="s">
        <v>493</v>
      </c>
      <c r="H698" t="s">
        <v>175</v>
      </c>
      <c r="I698" t="s">
        <v>52</v>
      </c>
      <c r="J698" t="s">
        <v>24</v>
      </c>
      <c r="K698" t="s">
        <v>166</v>
      </c>
    </row>
    <row r="699" spans="1:11" x14ac:dyDescent="0.25">
      <c r="A699" t="s">
        <v>853</v>
      </c>
      <c r="B699" t="s">
        <v>830</v>
      </c>
      <c r="C699" t="s">
        <v>619</v>
      </c>
      <c r="D699" t="s">
        <v>357</v>
      </c>
      <c r="E699" t="s">
        <v>357</v>
      </c>
      <c r="F699">
        <v>50875</v>
      </c>
      <c r="H699" t="s">
        <v>175</v>
      </c>
      <c r="I699" t="s">
        <v>52</v>
      </c>
      <c r="J699" t="s">
        <v>24</v>
      </c>
      <c r="K699" t="s">
        <v>166</v>
      </c>
    </row>
    <row r="700" spans="1:11" x14ac:dyDescent="0.25">
      <c r="A700" t="s">
        <v>854</v>
      </c>
      <c r="B700" t="s">
        <v>855</v>
      </c>
      <c r="C700" t="s">
        <v>627</v>
      </c>
      <c r="D700" t="s">
        <v>357</v>
      </c>
      <c r="E700" t="s">
        <v>357</v>
      </c>
      <c r="F700">
        <v>12515</v>
      </c>
      <c r="H700" t="s">
        <v>175</v>
      </c>
      <c r="I700" t="s">
        <v>52</v>
      </c>
      <c r="J700" t="s">
        <v>24</v>
      </c>
      <c r="K700" t="s">
        <v>166</v>
      </c>
    </row>
    <row r="701" spans="1:11" x14ac:dyDescent="0.25">
      <c r="A701" t="s">
        <v>856</v>
      </c>
      <c r="B701" t="s">
        <v>857</v>
      </c>
      <c r="C701" t="s">
        <v>629</v>
      </c>
      <c r="D701" t="s">
        <v>357</v>
      </c>
      <c r="E701" t="s">
        <v>357</v>
      </c>
      <c r="F701">
        <v>12514</v>
      </c>
      <c r="H701" t="s">
        <v>175</v>
      </c>
      <c r="I701" t="s">
        <v>52</v>
      </c>
      <c r="J701" t="s">
        <v>24</v>
      </c>
      <c r="K701" t="s">
        <v>166</v>
      </c>
    </row>
    <row r="702" spans="1:11" x14ac:dyDescent="0.25">
      <c r="A702" t="s">
        <v>919</v>
      </c>
      <c r="B702" t="s">
        <v>920</v>
      </c>
      <c r="C702" t="s">
        <v>694</v>
      </c>
      <c r="D702" t="s">
        <v>357</v>
      </c>
      <c r="E702" t="s">
        <v>357</v>
      </c>
      <c r="F702">
        <v>59798</v>
      </c>
      <c r="H702" t="s">
        <v>175</v>
      </c>
      <c r="I702" t="s">
        <v>52</v>
      </c>
      <c r="J702" t="s">
        <v>24</v>
      </c>
      <c r="K702" t="s">
        <v>166</v>
      </c>
    </row>
    <row r="703" spans="1:11" x14ac:dyDescent="0.25">
      <c r="A703" t="s">
        <v>987</v>
      </c>
      <c r="B703" t="s">
        <v>988</v>
      </c>
      <c r="C703" t="s">
        <v>744</v>
      </c>
      <c r="D703" t="s">
        <v>229</v>
      </c>
      <c r="E703" t="s">
        <v>494</v>
      </c>
      <c r="F703" t="s">
        <v>745</v>
      </c>
      <c r="H703" t="s">
        <v>175</v>
      </c>
      <c r="I703" t="s">
        <v>52</v>
      </c>
      <c r="J703" t="s">
        <v>24</v>
      </c>
      <c r="K703" t="s">
        <v>166</v>
      </c>
    </row>
    <row r="704" spans="1:11" x14ac:dyDescent="0.25">
      <c r="A704" t="s">
        <v>921</v>
      </c>
      <c r="B704" t="s">
        <v>922</v>
      </c>
      <c r="C704" t="s">
        <v>696</v>
      </c>
      <c r="D704" t="s">
        <v>357</v>
      </c>
      <c r="E704" t="s">
        <v>357</v>
      </c>
      <c r="F704">
        <v>59797</v>
      </c>
      <c r="H704" t="s">
        <v>175</v>
      </c>
      <c r="I704" t="s">
        <v>52</v>
      </c>
      <c r="J704" t="s">
        <v>24</v>
      </c>
      <c r="K704" t="s">
        <v>166</v>
      </c>
    </row>
    <row r="705" spans="1:11" x14ac:dyDescent="0.25">
      <c r="A705" t="s">
        <v>989</v>
      </c>
      <c r="B705" t="s">
        <v>990</v>
      </c>
      <c r="C705" t="s">
        <v>744</v>
      </c>
      <c r="D705" t="s">
        <v>229</v>
      </c>
      <c r="E705" t="s">
        <v>494</v>
      </c>
      <c r="F705" t="s">
        <v>745</v>
      </c>
      <c r="H705" t="s">
        <v>175</v>
      </c>
      <c r="I705" t="s">
        <v>52</v>
      </c>
      <c r="J705" t="s">
        <v>24</v>
      </c>
      <c r="K705" t="s">
        <v>166</v>
      </c>
    </row>
    <row r="706" spans="1:11" x14ac:dyDescent="0.25">
      <c r="A706" t="s">
        <v>991</v>
      </c>
      <c r="B706" t="s">
        <v>992</v>
      </c>
      <c r="C706" t="s">
        <v>993</v>
      </c>
      <c r="D706" t="s">
        <v>357</v>
      </c>
      <c r="E706" t="s">
        <v>357</v>
      </c>
      <c r="F706" t="s">
        <v>994</v>
      </c>
      <c r="H706" t="s">
        <v>175</v>
      </c>
      <c r="I706" t="s">
        <v>52</v>
      </c>
      <c r="J706" t="s">
        <v>24</v>
      </c>
      <c r="K706" t="s">
        <v>166</v>
      </c>
    </row>
    <row r="707" spans="1:11" x14ac:dyDescent="0.25">
      <c r="A707" t="s">
        <v>1047</v>
      </c>
      <c r="B707" t="s">
        <v>1048</v>
      </c>
      <c r="C707" t="s">
        <v>717</v>
      </c>
      <c r="D707" t="s">
        <v>252</v>
      </c>
      <c r="E707" t="s">
        <v>252</v>
      </c>
      <c r="F707" t="s">
        <v>718</v>
      </c>
      <c r="H707" t="s">
        <v>175</v>
      </c>
      <c r="I707" t="s">
        <v>52</v>
      </c>
      <c r="J707" t="s">
        <v>24</v>
      </c>
      <c r="K707" t="s">
        <v>166</v>
      </c>
    </row>
    <row r="708" spans="1:11" x14ac:dyDescent="0.25">
      <c r="A708" t="s">
        <v>1049</v>
      </c>
      <c r="B708" t="s">
        <v>1050</v>
      </c>
      <c r="C708" t="s">
        <v>717</v>
      </c>
      <c r="D708" t="s">
        <v>252</v>
      </c>
      <c r="E708" t="s">
        <v>252</v>
      </c>
      <c r="F708" t="s">
        <v>718</v>
      </c>
      <c r="H708" t="s">
        <v>175</v>
      </c>
      <c r="I708" t="s">
        <v>52</v>
      </c>
      <c r="J708" t="s">
        <v>24</v>
      </c>
      <c r="K708" t="s">
        <v>166</v>
      </c>
    </row>
    <row r="709" spans="1:11" x14ac:dyDescent="0.25">
      <c r="A709" t="s">
        <v>1051</v>
      </c>
      <c r="B709" t="s">
        <v>1052</v>
      </c>
      <c r="C709" t="s">
        <v>717</v>
      </c>
      <c r="D709" t="s">
        <v>252</v>
      </c>
      <c r="E709" t="s">
        <v>252</v>
      </c>
      <c r="F709" t="s">
        <v>718</v>
      </c>
      <c r="H709" t="s">
        <v>175</v>
      </c>
      <c r="I709" t="s">
        <v>52</v>
      </c>
      <c r="J709" t="s">
        <v>24</v>
      </c>
      <c r="K709" t="s">
        <v>166</v>
      </c>
    </row>
    <row r="710" spans="1:11" x14ac:dyDescent="0.25">
      <c r="A710" t="s">
        <v>1053</v>
      </c>
      <c r="B710" t="s">
        <v>1054</v>
      </c>
      <c r="C710" t="s">
        <v>717</v>
      </c>
      <c r="D710" t="s">
        <v>252</v>
      </c>
      <c r="E710" t="s">
        <v>252</v>
      </c>
      <c r="F710" t="s">
        <v>718</v>
      </c>
      <c r="H710" t="s">
        <v>175</v>
      </c>
      <c r="I710" t="s">
        <v>52</v>
      </c>
      <c r="J710" t="s">
        <v>24</v>
      </c>
      <c r="K710" t="s">
        <v>166</v>
      </c>
    </row>
    <row r="711" spans="1:11" x14ac:dyDescent="0.25">
      <c r="A711" t="s">
        <v>1055</v>
      </c>
      <c r="B711" t="s">
        <v>1056</v>
      </c>
      <c r="C711" t="s">
        <v>717</v>
      </c>
      <c r="D711" t="s">
        <v>252</v>
      </c>
      <c r="E711" t="s">
        <v>252</v>
      </c>
      <c r="F711" t="s">
        <v>718</v>
      </c>
      <c r="H711" t="s">
        <v>175</v>
      </c>
      <c r="I711" t="s">
        <v>52</v>
      </c>
      <c r="J711" t="s">
        <v>24</v>
      </c>
      <c r="K711" t="s">
        <v>166</v>
      </c>
    </row>
    <row r="712" spans="1:11" x14ac:dyDescent="0.25">
      <c r="A712" t="s">
        <v>1057</v>
      </c>
      <c r="B712" t="s">
        <v>1058</v>
      </c>
      <c r="C712" t="s">
        <v>717</v>
      </c>
      <c r="D712" t="s">
        <v>252</v>
      </c>
      <c r="E712" t="s">
        <v>252</v>
      </c>
      <c r="F712" t="s">
        <v>718</v>
      </c>
      <c r="H712" t="s">
        <v>175</v>
      </c>
      <c r="I712" t="s">
        <v>52</v>
      </c>
      <c r="J712" t="s">
        <v>24</v>
      </c>
      <c r="K712" t="s">
        <v>166</v>
      </c>
    </row>
    <row r="713" spans="1:11" x14ac:dyDescent="0.25">
      <c r="A713" t="s">
        <v>1059</v>
      </c>
      <c r="B713" t="s">
        <v>1060</v>
      </c>
      <c r="C713" t="s">
        <v>717</v>
      </c>
      <c r="D713" t="s">
        <v>252</v>
      </c>
      <c r="E713" t="s">
        <v>252</v>
      </c>
      <c r="F713" t="s">
        <v>718</v>
      </c>
      <c r="H713" t="s">
        <v>175</v>
      </c>
      <c r="I713" t="s">
        <v>52</v>
      </c>
      <c r="J713" t="s">
        <v>24</v>
      </c>
      <c r="K713" t="s">
        <v>166</v>
      </c>
    </row>
    <row r="714" spans="1:11" x14ac:dyDescent="0.25">
      <c r="A714" t="s">
        <v>1061</v>
      </c>
      <c r="B714" t="s">
        <v>1062</v>
      </c>
      <c r="C714" t="s">
        <v>717</v>
      </c>
      <c r="D714" t="s">
        <v>252</v>
      </c>
      <c r="E714" t="s">
        <v>252</v>
      </c>
      <c r="F714" t="s">
        <v>718</v>
      </c>
      <c r="H714" t="s">
        <v>175</v>
      </c>
      <c r="I714" t="s">
        <v>52</v>
      </c>
      <c r="J714" t="s">
        <v>24</v>
      </c>
      <c r="K714" t="s">
        <v>166</v>
      </c>
    </row>
    <row r="715" spans="1:11" x14ac:dyDescent="0.25">
      <c r="A715" t="s">
        <v>1063</v>
      </c>
      <c r="B715" t="s">
        <v>1064</v>
      </c>
      <c r="C715" t="s">
        <v>717</v>
      </c>
      <c r="D715" t="s">
        <v>252</v>
      </c>
      <c r="E715" t="s">
        <v>252</v>
      </c>
      <c r="F715" t="s">
        <v>718</v>
      </c>
      <c r="H715" t="s">
        <v>175</v>
      </c>
      <c r="I715" t="s">
        <v>52</v>
      </c>
      <c r="J715" t="s">
        <v>24</v>
      </c>
      <c r="K715" t="s">
        <v>166</v>
      </c>
    </row>
    <row r="716" spans="1:11" x14ac:dyDescent="0.25">
      <c r="A716" t="s">
        <v>1065</v>
      </c>
      <c r="B716" t="s">
        <v>1066</v>
      </c>
      <c r="C716" t="s">
        <v>717</v>
      </c>
      <c r="D716" t="s">
        <v>252</v>
      </c>
      <c r="E716" t="s">
        <v>252</v>
      </c>
      <c r="F716" t="s">
        <v>718</v>
      </c>
      <c r="H716" t="s">
        <v>175</v>
      </c>
      <c r="I716" t="s">
        <v>52</v>
      </c>
      <c r="J716" t="s">
        <v>24</v>
      </c>
      <c r="K716" t="s">
        <v>166</v>
      </c>
    </row>
    <row r="717" spans="1:11" x14ac:dyDescent="0.25">
      <c r="A717" t="s">
        <v>1067</v>
      </c>
      <c r="B717" t="s">
        <v>1068</v>
      </c>
      <c r="C717" t="s">
        <v>572</v>
      </c>
      <c r="D717" t="s">
        <v>252</v>
      </c>
      <c r="E717" t="s">
        <v>252</v>
      </c>
      <c r="F717" t="s">
        <v>573</v>
      </c>
      <c r="H717" t="s">
        <v>175</v>
      </c>
      <c r="I717" t="s">
        <v>52</v>
      </c>
      <c r="J717" t="s">
        <v>24</v>
      </c>
      <c r="K717" t="s">
        <v>166</v>
      </c>
    </row>
    <row r="718" spans="1:11" x14ac:dyDescent="0.25">
      <c r="A718" t="s">
        <v>1069</v>
      </c>
      <c r="B718" t="s">
        <v>1070</v>
      </c>
      <c r="C718" t="s">
        <v>572</v>
      </c>
      <c r="D718" t="s">
        <v>252</v>
      </c>
      <c r="E718" t="s">
        <v>252</v>
      </c>
      <c r="F718" t="s">
        <v>573</v>
      </c>
      <c r="H718" t="s">
        <v>175</v>
      </c>
      <c r="I718" t="s">
        <v>52</v>
      </c>
      <c r="J718" t="s">
        <v>24</v>
      </c>
      <c r="K718" t="s">
        <v>166</v>
      </c>
    </row>
    <row r="719" spans="1:11" x14ac:dyDescent="0.25">
      <c r="A719" t="s">
        <v>1071</v>
      </c>
      <c r="B719" t="s">
        <v>1072</v>
      </c>
      <c r="C719" t="s">
        <v>572</v>
      </c>
      <c r="D719" t="s">
        <v>252</v>
      </c>
      <c r="E719" t="s">
        <v>252</v>
      </c>
      <c r="F719" t="s">
        <v>573</v>
      </c>
      <c r="H719" t="s">
        <v>175</v>
      </c>
      <c r="I719" t="s">
        <v>52</v>
      </c>
      <c r="J719" t="s">
        <v>24</v>
      </c>
      <c r="K719" t="s">
        <v>166</v>
      </c>
    </row>
    <row r="720" spans="1:11" x14ac:dyDescent="0.25">
      <c r="A720" t="s">
        <v>1073</v>
      </c>
      <c r="B720" t="s">
        <v>1074</v>
      </c>
      <c r="C720" t="s">
        <v>572</v>
      </c>
      <c r="D720" t="s">
        <v>252</v>
      </c>
      <c r="E720" t="s">
        <v>252</v>
      </c>
      <c r="F720" t="s">
        <v>573</v>
      </c>
      <c r="H720" t="s">
        <v>175</v>
      </c>
      <c r="I720" t="s">
        <v>52</v>
      </c>
      <c r="J720" t="s">
        <v>24</v>
      </c>
      <c r="K720" t="s">
        <v>166</v>
      </c>
    </row>
    <row r="721" spans="1:11" x14ac:dyDescent="0.25">
      <c r="A721" t="s">
        <v>1075</v>
      </c>
      <c r="B721" t="s">
        <v>1076</v>
      </c>
      <c r="C721" t="s">
        <v>342</v>
      </c>
      <c r="D721" t="s">
        <v>252</v>
      </c>
      <c r="E721" t="s">
        <v>252</v>
      </c>
      <c r="F721" t="s">
        <v>343</v>
      </c>
      <c r="H721" t="s">
        <v>175</v>
      </c>
      <c r="I721" t="s">
        <v>52</v>
      </c>
      <c r="J721" t="s">
        <v>24</v>
      </c>
      <c r="K721" t="s">
        <v>166</v>
      </c>
    </row>
    <row r="722" spans="1:11" x14ac:dyDescent="0.25">
      <c r="A722" t="s">
        <v>1077</v>
      </c>
      <c r="B722" t="s">
        <v>1078</v>
      </c>
      <c r="C722" t="s">
        <v>342</v>
      </c>
      <c r="D722" t="s">
        <v>252</v>
      </c>
      <c r="E722" t="s">
        <v>252</v>
      </c>
      <c r="F722" t="s">
        <v>343</v>
      </c>
      <c r="H722" t="s">
        <v>175</v>
      </c>
      <c r="I722" t="s">
        <v>52</v>
      </c>
      <c r="J722" t="s">
        <v>24</v>
      </c>
      <c r="K722" t="s">
        <v>166</v>
      </c>
    </row>
    <row r="723" spans="1:11" x14ac:dyDescent="0.25">
      <c r="A723" t="s">
        <v>1079</v>
      </c>
      <c r="B723" t="s">
        <v>1080</v>
      </c>
      <c r="C723" t="s">
        <v>342</v>
      </c>
      <c r="D723" t="s">
        <v>252</v>
      </c>
      <c r="E723" t="s">
        <v>252</v>
      </c>
      <c r="F723" t="s">
        <v>343</v>
      </c>
      <c r="H723" t="s">
        <v>175</v>
      </c>
      <c r="I723" t="s">
        <v>52</v>
      </c>
      <c r="J723" t="s">
        <v>24</v>
      </c>
      <c r="K723" t="s">
        <v>166</v>
      </c>
    </row>
    <row r="724" spans="1:11" x14ac:dyDescent="0.25">
      <c r="A724" t="s">
        <v>851</v>
      </c>
      <c r="B724" t="s">
        <v>355</v>
      </c>
      <c r="C724" t="s">
        <v>356</v>
      </c>
      <c r="D724" t="s">
        <v>357</v>
      </c>
      <c r="E724" t="s">
        <v>357</v>
      </c>
      <c r="F724">
        <v>7647</v>
      </c>
      <c r="H724" t="s">
        <v>175</v>
      </c>
      <c r="I724" t="s">
        <v>52</v>
      </c>
      <c r="J724" t="s">
        <v>24</v>
      </c>
      <c r="K724" t="s">
        <v>166</v>
      </c>
    </row>
    <row r="725" spans="1:11" x14ac:dyDescent="0.25">
      <c r="A725" t="s">
        <v>491</v>
      </c>
      <c r="B725" t="s">
        <v>492</v>
      </c>
      <c r="C725" t="s">
        <v>493</v>
      </c>
      <c r="D725" t="s">
        <v>229</v>
      </c>
      <c r="E725" t="s">
        <v>494</v>
      </c>
      <c r="F725" t="s">
        <v>493</v>
      </c>
      <c r="H725" t="s">
        <v>175</v>
      </c>
      <c r="I725" t="s">
        <v>52</v>
      </c>
      <c r="J725" t="s">
        <v>24</v>
      </c>
      <c r="K725" t="s">
        <v>166</v>
      </c>
    </row>
    <row r="726" spans="1:11" x14ac:dyDescent="0.25">
      <c r="A726" t="s">
        <v>1029</v>
      </c>
      <c r="B726" t="s">
        <v>1030</v>
      </c>
      <c r="C726" t="s">
        <v>493</v>
      </c>
      <c r="D726" t="s">
        <v>229</v>
      </c>
      <c r="E726" t="s">
        <v>494</v>
      </c>
      <c r="F726" t="s">
        <v>493</v>
      </c>
      <c r="H726" t="s">
        <v>175</v>
      </c>
      <c r="I726" t="s">
        <v>52</v>
      </c>
      <c r="J726" t="s">
        <v>24</v>
      </c>
      <c r="K726" t="s">
        <v>166</v>
      </c>
    </row>
    <row r="727" spans="1:11" x14ac:dyDescent="0.25">
      <c r="A727" t="s">
        <v>923</v>
      </c>
      <c r="B727" t="s">
        <v>924</v>
      </c>
      <c r="C727" t="s">
        <v>703</v>
      </c>
      <c r="D727" t="s">
        <v>357</v>
      </c>
      <c r="E727" t="s">
        <v>357</v>
      </c>
      <c r="F727">
        <v>59803</v>
      </c>
      <c r="H727" t="s">
        <v>175</v>
      </c>
      <c r="I727" t="s">
        <v>52</v>
      </c>
      <c r="J727" t="s">
        <v>24</v>
      </c>
      <c r="K727" t="s">
        <v>166</v>
      </c>
    </row>
    <row r="728" spans="1:11" x14ac:dyDescent="0.25">
      <c r="A728" t="s">
        <v>925</v>
      </c>
      <c r="B728" t="s">
        <v>926</v>
      </c>
      <c r="C728" t="s">
        <v>701</v>
      </c>
      <c r="D728" t="s">
        <v>357</v>
      </c>
      <c r="E728" t="s">
        <v>357</v>
      </c>
      <c r="F728">
        <v>59802</v>
      </c>
      <c r="H728" t="s">
        <v>175</v>
      </c>
      <c r="I728" t="s">
        <v>52</v>
      </c>
      <c r="J728" t="s">
        <v>24</v>
      </c>
      <c r="K728" t="s">
        <v>166</v>
      </c>
    </row>
    <row r="729" spans="1:11" x14ac:dyDescent="0.25">
      <c r="A729" t="s">
        <v>1033</v>
      </c>
      <c r="B729" t="s">
        <v>1034</v>
      </c>
      <c r="C729" t="s">
        <v>1035</v>
      </c>
      <c r="D729" t="s">
        <v>357</v>
      </c>
      <c r="E729" t="s">
        <v>357</v>
      </c>
      <c r="F729" t="s">
        <v>1036</v>
      </c>
      <c r="H729" t="s">
        <v>175</v>
      </c>
      <c r="I729" t="s">
        <v>52</v>
      </c>
      <c r="J729" t="s">
        <v>24</v>
      </c>
      <c r="K729" t="s">
        <v>166</v>
      </c>
    </row>
    <row r="730" spans="1:11" x14ac:dyDescent="0.25">
      <c r="A730" t="s">
        <v>344</v>
      </c>
      <c r="B730" t="s">
        <v>345</v>
      </c>
      <c r="C730" t="s">
        <v>226</v>
      </c>
      <c r="D730" t="s">
        <v>226</v>
      </c>
      <c r="E730" t="s">
        <v>346</v>
      </c>
      <c r="F730">
        <v>11296</v>
      </c>
      <c r="H730" t="s">
        <v>175</v>
      </c>
      <c r="I730" t="s">
        <v>52</v>
      </c>
      <c r="J730" t="s">
        <v>24</v>
      </c>
      <c r="K730" t="s">
        <v>166</v>
      </c>
    </row>
    <row r="731" spans="1:11" x14ac:dyDescent="0.25">
      <c r="A731" t="s">
        <v>367</v>
      </c>
      <c r="B731" t="s">
        <v>345</v>
      </c>
      <c r="C731" t="s">
        <v>226</v>
      </c>
      <c r="D731" t="s">
        <v>226</v>
      </c>
      <c r="E731" t="s">
        <v>346</v>
      </c>
      <c r="F731">
        <v>11296</v>
      </c>
      <c r="H731" t="s">
        <v>175</v>
      </c>
      <c r="I731" t="s">
        <v>52</v>
      </c>
      <c r="J731" t="s">
        <v>24</v>
      </c>
      <c r="K731" t="s">
        <v>166</v>
      </c>
    </row>
    <row r="732" spans="1:11" x14ac:dyDescent="0.25">
      <c r="A732" t="s">
        <v>368</v>
      </c>
      <c r="B732" t="s">
        <v>345</v>
      </c>
      <c r="C732" t="s">
        <v>226</v>
      </c>
      <c r="D732" t="s">
        <v>226</v>
      </c>
      <c r="E732" t="s">
        <v>346</v>
      </c>
      <c r="F732">
        <v>11296</v>
      </c>
      <c r="H732" t="s">
        <v>175</v>
      </c>
      <c r="I732" t="s">
        <v>52</v>
      </c>
      <c r="J732" t="s">
        <v>24</v>
      </c>
      <c r="K732" t="s">
        <v>166</v>
      </c>
    </row>
    <row r="733" spans="1:11" x14ac:dyDescent="0.25">
      <c r="A733" t="s">
        <v>965</v>
      </c>
      <c r="B733" t="s">
        <v>966</v>
      </c>
      <c r="C733" t="s">
        <v>541</v>
      </c>
      <c r="D733" t="s">
        <v>229</v>
      </c>
      <c r="E733" t="s">
        <v>229</v>
      </c>
      <c r="F733" t="s">
        <v>229</v>
      </c>
      <c r="H733" t="s">
        <v>171</v>
      </c>
      <c r="I733" t="s">
        <v>52</v>
      </c>
      <c r="J733" t="s">
        <v>24</v>
      </c>
      <c r="K733" t="s">
        <v>163</v>
      </c>
    </row>
    <row r="734" spans="1:11" x14ac:dyDescent="0.25">
      <c r="A734" t="s">
        <v>967</v>
      </c>
      <c r="B734" t="s">
        <v>968</v>
      </c>
      <c r="C734" t="s">
        <v>541</v>
      </c>
      <c r="D734" t="s">
        <v>229</v>
      </c>
      <c r="E734" t="s">
        <v>229</v>
      </c>
      <c r="F734" t="s">
        <v>229</v>
      </c>
      <c r="H734" t="s">
        <v>171</v>
      </c>
      <c r="I734" t="s">
        <v>52</v>
      </c>
      <c r="J734" t="s">
        <v>24</v>
      </c>
      <c r="K734" t="s">
        <v>163</v>
      </c>
    </row>
    <row r="735" spans="1:11" x14ac:dyDescent="0.25">
      <c r="A735" t="s">
        <v>331</v>
      </c>
      <c r="B735" t="s">
        <v>331</v>
      </c>
      <c r="C735" t="s">
        <v>331</v>
      </c>
      <c r="D735" t="s">
        <v>54</v>
      </c>
      <c r="E735" t="s">
        <v>332</v>
      </c>
      <c r="F735" t="s">
        <v>332</v>
      </c>
      <c r="H735" t="s">
        <v>171</v>
      </c>
      <c r="I735" t="s">
        <v>52</v>
      </c>
      <c r="J735" t="s">
        <v>24</v>
      </c>
      <c r="K735" t="s">
        <v>163</v>
      </c>
    </row>
    <row r="736" spans="1:11" x14ac:dyDescent="0.25">
      <c r="A736" t="s">
        <v>1081</v>
      </c>
      <c r="B736" t="s">
        <v>970</v>
      </c>
      <c r="C736" t="s">
        <v>493</v>
      </c>
      <c r="D736" t="s">
        <v>229</v>
      </c>
      <c r="E736" t="s">
        <v>494</v>
      </c>
      <c r="F736" t="s">
        <v>493</v>
      </c>
      <c r="H736" t="s">
        <v>171</v>
      </c>
      <c r="I736" t="s">
        <v>52</v>
      </c>
      <c r="J736" t="s">
        <v>24</v>
      </c>
      <c r="K736" t="s">
        <v>163</v>
      </c>
    </row>
    <row r="737" spans="1:11" x14ac:dyDescent="0.25">
      <c r="A737" t="s">
        <v>595</v>
      </c>
      <c r="B737" t="s">
        <v>595</v>
      </c>
      <c r="C737" t="s">
        <v>595</v>
      </c>
      <c r="D737" t="s">
        <v>357</v>
      </c>
      <c r="E737" t="s">
        <v>357</v>
      </c>
      <c r="F737">
        <v>50801</v>
      </c>
      <c r="H737" t="s">
        <v>171</v>
      </c>
      <c r="I737" t="s">
        <v>52</v>
      </c>
      <c r="J737" t="s">
        <v>24</v>
      </c>
      <c r="K737" t="s">
        <v>163</v>
      </c>
    </row>
    <row r="738" spans="1:11" x14ac:dyDescent="0.25">
      <c r="A738" t="s">
        <v>596</v>
      </c>
      <c r="B738" t="s">
        <v>806</v>
      </c>
      <c r="C738" t="s">
        <v>597</v>
      </c>
      <c r="D738" t="s">
        <v>357</v>
      </c>
      <c r="E738" t="s">
        <v>357</v>
      </c>
      <c r="F738">
        <v>79876</v>
      </c>
      <c r="H738" t="s">
        <v>171</v>
      </c>
      <c r="I738" t="s">
        <v>52</v>
      </c>
      <c r="J738" t="s">
        <v>24</v>
      </c>
      <c r="K738" t="s">
        <v>163</v>
      </c>
    </row>
    <row r="739" spans="1:11" x14ac:dyDescent="0.25">
      <c r="B739" t="s">
        <v>810</v>
      </c>
      <c r="C739" t="s">
        <v>493</v>
      </c>
      <c r="D739" t="s">
        <v>229</v>
      </c>
      <c r="E739" t="s">
        <v>494</v>
      </c>
      <c r="F739" t="s">
        <v>493</v>
      </c>
      <c r="H739" t="s">
        <v>171</v>
      </c>
      <c r="I739" t="s">
        <v>52</v>
      </c>
      <c r="J739" t="s">
        <v>24</v>
      </c>
      <c r="K739" t="s">
        <v>163</v>
      </c>
    </row>
    <row r="740" spans="1:11" x14ac:dyDescent="0.25">
      <c r="A740" t="s">
        <v>869</v>
      </c>
      <c r="B740" t="s">
        <v>811</v>
      </c>
      <c r="C740" t="s">
        <v>599</v>
      </c>
      <c r="D740" t="s">
        <v>357</v>
      </c>
      <c r="E740" t="s">
        <v>357</v>
      </c>
      <c r="F740">
        <v>60203</v>
      </c>
      <c r="H740" t="s">
        <v>171</v>
      </c>
      <c r="I740" t="s">
        <v>52</v>
      </c>
      <c r="J740" t="s">
        <v>24</v>
      </c>
      <c r="K740" t="s">
        <v>163</v>
      </c>
    </row>
    <row r="741" spans="1:11" x14ac:dyDescent="0.25">
      <c r="A741" t="s">
        <v>870</v>
      </c>
      <c r="B741" t="s">
        <v>812</v>
      </c>
      <c r="C741" t="s">
        <v>601</v>
      </c>
      <c r="D741" t="s">
        <v>357</v>
      </c>
      <c r="E741" t="s">
        <v>357</v>
      </c>
      <c r="F741">
        <v>60202</v>
      </c>
      <c r="H741" t="s">
        <v>171</v>
      </c>
      <c r="I741" t="s">
        <v>52</v>
      </c>
      <c r="J741" t="s">
        <v>24</v>
      </c>
      <c r="K741" t="s">
        <v>163</v>
      </c>
    </row>
    <row r="742" spans="1:11" x14ac:dyDescent="0.25">
      <c r="A742" t="s">
        <v>1037</v>
      </c>
      <c r="B742" t="s">
        <v>1038</v>
      </c>
      <c r="C742" t="s">
        <v>710</v>
      </c>
      <c r="D742" t="s">
        <v>246</v>
      </c>
      <c r="E742" t="s">
        <v>246</v>
      </c>
      <c r="F742" t="s">
        <v>711</v>
      </c>
      <c r="H742" t="s">
        <v>171</v>
      </c>
      <c r="I742" t="s">
        <v>52</v>
      </c>
      <c r="J742" t="s">
        <v>24</v>
      </c>
      <c r="K742" t="s">
        <v>163</v>
      </c>
    </row>
    <row r="743" spans="1:11" x14ac:dyDescent="0.25">
      <c r="A743" t="s">
        <v>1039</v>
      </c>
      <c r="B743" t="s">
        <v>1040</v>
      </c>
      <c r="C743" t="s">
        <v>710</v>
      </c>
      <c r="D743" t="s">
        <v>246</v>
      </c>
      <c r="E743" t="s">
        <v>246</v>
      </c>
      <c r="F743" t="s">
        <v>711</v>
      </c>
      <c r="H743" t="s">
        <v>171</v>
      </c>
      <c r="I743" t="s">
        <v>52</v>
      </c>
      <c r="J743" t="s">
        <v>24</v>
      </c>
      <c r="K743" t="s">
        <v>163</v>
      </c>
    </row>
    <row r="744" spans="1:11" x14ac:dyDescent="0.25">
      <c r="A744" t="s">
        <v>1082</v>
      </c>
      <c r="B744" t="s">
        <v>1083</v>
      </c>
      <c r="C744" t="s">
        <v>339</v>
      </c>
      <c r="D744" t="s">
        <v>246</v>
      </c>
      <c r="E744" t="s">
        <v>246</v>
      </c>
      <c r="F744" t="s">
        <v>340</v>
      </c>
      <c r="H744" t="s">
        <v>171</v>
      </c>
      <c r="I744" t="s">
        <v>52</v>
      </c>
      <c r="J744" t="s">
        <v>24</v>
      </c>
      <c r="K744" t="s">
        <v>163</v>
      </c>
    </row>
    <row r="745" spans="1:11" x14ac:dyDescent="0.25">
      <c r="A745" t="s">
        <v>333</v>
      </c>
      <c r="B745" t="s">
        <v>334</v>
      </c>
      <c r="C745" t="s">
        <v>335</v>
      </c>
      <c r="D745" t="s">
        <v>54</v>
      </c>
      <c r="E745" t="s">
        <v>252</v>
      </c>
      <c r="F745" t="s">
        <v>335</v>
      </c>
      <c r="H745" t="s">
        <v>171</v>
      </c>
      <c r="I745" t="s">
        <v>52</v>
      </c>
      <c r="J745" t="s">
        <v>24</v>
      </c>
      <c r="K745" t="s">
        <v>163</v>
      </c>
    </row>
    <row r="746" spans="1:11" x14ac:dyDescent="0.25">
      <c r="A746" t="s">
        <v>118</v>
      </c>
      <c r="B746" t="s">
        <v>118</v>
      </c>
      <c r="C746" t="s">
        <v>118</v>
      </c>
      <c r="D746" t="s">
        <v>357</v>
      </c>
      <c r="E746" t="s">
        <v>357</v>
      </c>
      <c r="F746">
        <v>7131</v>
      </c>
      <c r="H746" t="s">
        <v>171</v>
      </c>
      <c r="I746" t="s">
        <v>52</v>
      </c>
      <c r="J746" t="s">
        <v>24</v>
      </c>
      <c r="K746" t="s">
        <v>163</v>
      </c>
    </row>
    <row r="747" spans="1:11" x14ac:dyDescent="0.25">
      <c r="A747" t="s">
        <v>248</v>
      </c>
      <c r="B747" t="s">
        <v>336</v>
      </c>
      <c r="C747" t="s">
        <v>336</v>
      </c>
      <c r="D747" t="s">
        <v>248</v>
      </c>
      <c r="E747" t="s">
        <v>248</v>
      </c>
      <c r="F747" t="s">
        <v>337</v>
      </c>
      <c r="H747" t="s">
        <v>171</v>
      </c>
      <c r="I747" t="s">
        <v>52</v>
      </c>
      <c r="J747" t="s">
        <v>24</v>
      </c>
      <c r="K747" t="s">
        <v>163</v>
      </c>
    </row>
    <row r="748" spans="1:11" x14ac:dyDescent="0.25">
      <c r="A748" t="s">
        <v>721</v>
      </c>
      <c r="B748" t="s">
        <v>982</v>
      </c>
      <c r="C748" t="s">
        <v>720</v>
      </c>
      <c r="D748" t="s">
        <v>248</v>
      </c>
      <c r="E748" t="s">
        <v>431</v>
      </c>
      <c r="F748" t="s">
        <v>721</v>
      </c>
      <c r="H748" t="s">
        <v>171</v>
      </c>
      <c r="I748" t="s">
        <v>52</v>
      </c>
      <c r="J748" t="s">
        <v>24</v>
      </c>
      <c r="K748" t="s">
        <v>163</v>
      </c>
    </row>
    <row r="749" spans="1:11" x14ac:dyDescent="0.25">
      <c r="A749" t="s">
        <v>983</v>
      </c>
      <c r="B749" t="s">
        <v>984</v>
      </c>
      <c r="C749" t="s">
        <v>336</v>
      </c>
      <c r="D749" t="s">
        <v>248</v>
      </c>
      <c r="E749" t="s">
        <v>248</v>
      </c>
      <c r="F749" t="s">
        <v>337</v>
      </c>
      <c r="H749" t="s">
        <v>171</v>
      </c>
      <c r="I749" t="s">
        <v>52</v>
      </c>
      <c r="J749" t="s">
        <v>24</v>
      </c>
      <c r="K749" t="s">
        <v>163</v>
      </c>
    </row>
    <row r="750" spans="1:11" x14ac:dyDescent="0.25">
      <c r="A750" t="s">
        <v>685</v>
      </c>
      <c r="B750" t="s">
        <v>685</v>
      </c>
      <c r="C750" t="s">
        <v>685</v>
      </c>
      <c r="D750" t="s">
        <v>357</v>
      </c>
      <c r="E750" t="s">
        <v>357</v>
      </c>
      <c r="F750">
        <v>55097</v>
      </c>
      <c r="H750" t="s">
        <v>171</v>
      </c>
      <c r="I750" t="s">
        <v>52</v>
      </c>
      <c r="J750" t="s">
        <v>24</v>
      </c>
      <c r="K750" t="s">
        <v>163</v>
      </c>
    </row>
    <row r="751" spans="1:11" x14ac:dyDescent="0.25">
      <c r="A751" t="s">
        <v>985</v>
      </c>
      <c r="B751" t="s">
        <v>986</v>
      </c>
      <c r="C751" t="s">
        <v>685</v>
      </c>
      <c r="D751" t="s">
        <v>229</v>
      </c>
      <c r="E751" t="s">
        <v>494</v>
      </c>
      <c r="F751">
        <v>55097</v>
      </c>
      <c r="H751" t="s">
        <v>171</v>
      </c>
      <c r="I751" t="s">
        <v>52</v>
      </c>
      <c r="J751" t="s">
        <v>24</v>
      </c>
      <c r="K751" t="s">
        <v>163</v>
      </c>
    </row>
    <row r="752" spans="1:11" x14ac:dyDescent="0.25">
      <c r="A752" t="s">
        <v>610</v>
      </c>
      <c r="B752" t="s">
        <v>823</v>
      </c>
      <c r="C752" t="s">
        <v>611</v>
      </c>
      <c r="D752" t="s">
        <v>357</v>
      </c>
      <c r="E752" t="s">
        <v>357</v>
      </c>
      <c r="F752">
        <v>58243</v>
      </c>
      <c r="H752" t="s">
        <v>171</v>
      </c>
      <c r="I752" t="s">
        <v>52</v>
      </c>
      <c r="J752" t="s">
        <v>24</v>
      </c>
      <c r="K752" t="s">
        <v>163</v>
      </c>
    </row>
    <row r="753" spans="1:11" x14ac:dyDescent="0.25">
      <c r="A753" t="s">
        <v>612</v>
      </c>
      <c r="B753" t="s">
        <v>825</v>
      </c>
      <c r="C753" t="s">
        <v>613</v>
      </c>
      <c r="D753" t="s">
        <v>357</v>
      </c>
      <c r="E753" t="s">
        <v>357</v>
      </c>
      <c r="F753">
        <v>58242</v>
      </c>
      <c r="H753" t="s">
        <v>171</v>
      </c>
      <c r="I753" t="s">
        <v>52</v>
      </c>
      <c r="J753" t="s">
        <v>24</v>
      </c>
      <c r="K753" t="s">
        <v>163</v>
      </c>
    </row>
    <row r="754" spans="1:11" x14ac:dyDescent="0.25">
      <c r="A754" t="s">
        <v>733</v>
      </c>
      <c r="B754" t="s">
        <v>733</v>
      </c>
      <c r="C754" t="s">
        <v>733</v>
      </c>
      <c r="D754" t="s">
        <v>357</v>
      </c>
      <c r="E754" t="s">
        <v>357</v>
      </c>
      <c r="F754">
        <v>52748</v>
      </c>
      <c r="H754" t="s">
        <v>171</v>
      </c>
      <c r="I754" t="s">
        <v>52</v>
      </c>
      <c r="J754" t="s">
        <v>24</v>
      </c>
      <c r="K754" t="s">
        <v>163</v>
      </c>
    </row>
    <row r="755" spans="1:11" x14ac:dyDescent="0.25">
      <c r="A755" t="s">
        <v>614</v>
      </c>
      <c r="B755" t="s">
        <v>705</v>
      </c>
      <c r="C755" t="s">
        <v>615</v>
      </c>
      <c r="D755" t="s">
        <v>357</v>
      </c>
      <c r="E755" t="s">
        <v>357</v>
      </c>
      <c r="F755">
        <v>62045</v>
      </c>
      <c r="H755" t="s">
        <v>171</v>
      </c>
      <c r="I755" t="s">
        <v>52</v>
      </c>
      <c r="J755" t="s">
        <v>24</v>
      </c>
      <c r="K755" t="s">
        <v>163</v>
      </c>
    </row>
    <row r="756" spans="1:11" x14ac:dyDescent="0.25">
      <c r="A756" t="s">
        <v>852</v>
      </c>
      <c r="B756" t="s">
        <v>829</v>
      </c>
      <c r="C756" t="s">
        <v>617</v>
      </c>
      <c r="D756" t="s">
        <v>357</v>
      </c>
      <c r="E756" t="s">
        <v>357</v>
      </c>
      <c r="F756">
        <v>50878</v>
      </c>
      <c r="H756" t="s">
        <v>171</v>
      </c>
      <c r="I756" t="s">
        <v>52</v>
      </c>
      <c r="J756" t="s">
        <v>24</v>
      </c>
      <c r="K756" t="s">
        <v>163</v>
      </c>
    </row>
    <row r="757" spans="1:11" x14ac:dyDescent="0.25">
      <c r="A757" t="s">
        <v>873</v>
      </c>
      <c r="B757" t="s">
        <v>874</v>
      </c>
      <c r="C757" t="s">
        <v>493</v>
      </c>
      <c r="D757" t="s">
        <v>229</v>
      </c>
      <c r="E757" t="s">
        <v>494</v>
      </c>
      <c r="F757" t="s">
        <v>493</v>
      </c>
      <c r="H757" t="s">
        <v>171</v>
      </c>
      <c r="I757" t="s">
        <v>52</v>
      </c>
      <c r="J757" t="s">
        <v>24</v>
      </c>
      <c r="K757" t="s">
        <v>163</v>
      </c>
    </row>
    <row r="758" spans="1:11" x14ac:dyDescent="0.25">
      <c r="A758" t="s">
        <v>853</v>
      </c>
      <c r="B758" t="s">
        <v>830</v>
      </c>
      <c r="C758" t="s">
        <v>619</v>
      </c>
      <c r="D758" t="s">
        <v>357</v>
      </c>
      <c r="E758" t="s">
        <v>357</v>
      </c>
      <c r="F758">
        <v>50875</v>
      </c>
      <c r="H758" t="s">
        <v>171</v>
      </c>
      <c r="I758" t="s">
        <v>52</v>
      </c>
      <c r="J758" t="s">
        <v>24</v>
      </c>
      <c r="K758" t="s">
        <v>163</v>
      </c>
    </row>
    <row r="759" spans="1:11" x14ac:dyDescent="0.25">
      <c r="A759" t="s">
        <v>854</v>
      </c>
      <c r="B759" t="s">
        <v>855</v>
      </c>
      <c r="C759" t="s">
        <v>627</v>
      </c>
      <c r="D759" t="s">
        <v>357</v>
      </c>
      <c r="E759" t="s">
        <v>357</v>
      </c>
      <c r="F759">
        <v>12515</v>
      </c>
      <c r="H759" t="s">
        <v>171</v>
      </c>
      <c r="I759" t="s">
        <v>52</v>
      </c>
      <c r="J759" t="s">
        <v>24</v>
      </c>
      <c r="K759" t="s">
        <v>163</v>
      </c>
    </row>
    <row r="760" spans="1:11" x14ac:dyDescent="0.25">
      <c r="A760" t="s">
        <v>856</v>
      </c>
      <c r="B760" t="s">
        <v>857</v>
      </c>
      <c r="C760" t="s">
        <v>629</v>
      </c>
      <c r="D760" t="s">
        <v>357</v>
      </c>
      <c r="E760" t="s">
        <v>357</v>
      </c>
      <c r="F760">
        <v>12514</v>
      </c>
      <c r="H760" t="s">
        <v>171</v>
      </c>
      <c r="I760" t="s">
        <v>52</v>
      </c>
      <c r="J760" t="s">
        <v>24</v>
      </c>
      <c r="K760" t="s">
        <v>163</v>
      </c>
    </row>
    <row r="761" spans="1:11" x14ac:dyDescent="0.25">
      <c r="A761" t="s">
        <v>919</v>
      </c>
      <c r="B761" t="s">
        <v>920</v>
      </c>
      <c r="C761" t="s">
        <v>694</v>
      </c>
      <c r="D761" t="s">
        <v>357</v>
      </c>
      <c r="E761" t="s">
        <v>357</v>
      </c>
      <c r="F761">
        <v>59798</v>
      </c>
      <c r="H761" t="s">
        <v>171</v>
      </c>
      <c r="I761" t="s">
        <v>52</v>
      </c>
      <c r="J761" t="s">
        <v>24</v>
      </c>
      <c r="K761" t="s">
        <v>163</v>
      </c>
    </row>
    <row r="762" spans="1:11" x14ac:dyDescent="0.25">
      <c r="A762" t="s">
        <v>987</v>
      </c>
      <c r="B762" t="s">
        <v>988</v>
      </c>
      <c r="C762" t="s">
        <v>694</v>
      </c>
      <c r="D762" t="s">
        <v>357</v>
      </c>
      <c r="E762" t="s">
        <v>357</v>
      </c>
      <c r="F762">
        <v>59798</v>
      </c>
      <c r="H762" t="s">
        <v>171</v>
      </c>
      <c r="I762" t="s">
        <v>52</v>
      </c>
      <c r="J762" t="s">
        <v>24</v>
      </c>
      <c r="K762" t="s">
        <v>163</v>
      </c>
    </row>
    <row r="763" spans="1:11" x14ac:dyDescent="0.25">
      <c r="A763" t="s">
        <v>921</v>
      </c>
      <c r="B763" t="s">
        <v>922</v>
      </c>
      <c r="C763" t="s">
        <v>696</v>
      </c>
      <c r="D763" t="s">
        <v>357</v>
      </c>
      <c r="E763" t="s">
        <v>357</v>
      </c>
      <c r="F763">
        <v>59797</v>
      </c>
      <c r="H763" t="s">
        <v>171</v>
      </c>
      <c r="I763" t="s">
        <v>52</v>
      </c>
      <c r="J763" t="s">
        <v>24</v>
      </c>
      <c r="K763" t="s">
        <v>163</v>
      </c>
    </row>
    <row r="764" spans="1:11" x14ac:dyDescent="0.25">
      <c r="A764" t="s">
        <v>989</v>
      </c>
      <c r="B764" t="s">
        <v>990</v>
      </c>
      <c r="C764" t="s">
        <v>696</v>
      </c>
      <c r="D764" t="s">
        <v>357</v>
      </c>
      <c r="E764" t="s">
        <v>357</v>
      </c>
      <c r="F764">
        <v>59797</v>
      </c>
      <c r="H764" t="s">
        <v>171</v>
      </c>
      <c r="I764" t="s">
        <v>52</v>
      </c>
      <c r="J764" t="s">
        <v>24</v>
      </c>
      <c r="K764" t="s">
        <v>163</v>
      </c>
    </row>
    <row r="765" spans="1:11" x14ac:dyDescent="0.25">
      <c r="A765" t="s">
        <v>991</v>
      </c>
      <c r="B765" t="s">
        <v>992</v>
      </c>
      <c r="C765" t="s">
        <v>993</v>
      </c>
      <c r="D765" t="s">
        <v>357</v>
      </c>
      <c r="E765" t="s">
        <v>357</v>
      </c>
      <c r="F765" t="s">
        <v>994</v>
      </c>
      <c r="H765" t="s">
        <v>171</v>
      </c>
      <c r="I765" t="s">
        <v>52</v>
      </c>
      <c r="J765" t="s">
        <v>24</v>
      </c>
      <c r="K765" t="s">
        <v>163</v>
      </c>
    </row>
    <row r="766" spans="1:11" x14ac:dyDescent="0.25">
      <c r="A766" t="s">
        <v>1047</v>
      </c>
      <c r="B766" t="s">
        <v>1048</v>
      </c>
      <c r="C766" t="s">
        <v>717</v>
      </c>
      <c r="D766" t="s">
        <v>252</v>
      </c>
      <c r="E766" t="s">
        <v>252</v>
      </c>
      <c r="F766" t="s">
        <v>718</v>
      </c>
      <c r="H766" t="s">
        <v>171</v>
      </c>
      <c r="I766" t="s">
        <v>52</v>
      </c>
      <c r="J766" t="s">
        <v>24</v>
      </c>
      <c r="K766" t="s">
        <v>163</v>
      </c>
    </row>
    <row r="767" spans="1:11" x14ac:dyDescent="0.25">
      <c r="A767" t="s">
        <v>1049</v>
      </c>
      <c r="B767" t="s">
        <v>1050</v>
      </c>
      <c r="C767" t="s">
        <v>717</v>
      </c>
      <c r="D767" t="s">
        <v>252</v>
      </c>
      <c r="E767" t="s">
        <v>252</v>
      </c>
      <c r="F767" t="s">
        <v>718</v>
      </c>
      <c r="H767" t="s">
        <v>171</v>
      </c>
      <c r="I767" t="s">
        <v>52</v>
      </c>
      <c r="J767" t="s">
        <v>24</v>
      </c>
      <c r="K767" t="s">
        <v>163</v>
      </c>
    </row>
    <row r="768" spans="1:11" x14ac:dyDescent="0.25">
      <c r="A768" t="s">
        <v>1051</v>
      </c>
      <c r="B768" t="s">
        <v>1052</v>
      </c>
      <c r="C768" t="s">
        <v>717</v>
      </c>
      <c r="D768" t="s">
        <v>252</v>
      </c>
      <c r="E768" t="s">
        <v>252</v>
      </c>
      <c r="F768" t="s">
        <v>718</v>
      </c>
      <c r="H768" t="s">
        <v>171</v>
      </c>
      <c r="I768" t="s">
        <v>52</v>
      </c>
      <c r="J768" t="s">
        <v>24</v>
      </c>
      <c r="K768" t="s">
        <v>163</v>
      </c>
    </row>
    <row r="769" spans="1:11" x14ac:dyDescent="0.25">
      <c r="A769" t="s">
        <v>1053</v>
      </c>
      <c r="B769" t="s">
        <v>1054</v>
      </c>
      <c r="C769" t="s">
        <v>717</v>
      </c>
      <c r="D769" t="s">
        <v>252</v>
      </c>
      <c r="E769" t="s">
        <v>252</v>
      </c>
      <c r="F769" t="s">
        <v>718</v>
      </c>
      <c r="H769" t="s">
        <v>171</v>
      </c>
      <c r="I769" t="s">
        <v>52</v>
      </c>
      <c r="J769" t="s">
        <v>24</v>
      </c>
      <c r="K769" t="s">
        <v>163</v>
      </c>
    </row>
    <row r="770" spans="1:11" x14ac:dyDescent="0.25">
      <c r="A770" t="s">
        <v>1055</v>
      </c>
      <c r="B770" t="s">
        <v>1056</v>
      </c>
      <c r="C770" t="s">
        <v>717</v>
      </c>
      <c r="D770" t="s">
        <v>252</v>
      </c>
      <c r="E770" t="s">
        <v>252</v>
      </c>
      <c r="F770" t="s">
        <v>718</v>
      </c>
      <c r="H770" t="s">
        <v>171</v>
      </c>
      <c r="I770" t="s">
        <v>52</v>
      </c>
      <c r="J770" t="s">
        <v>24</v>
      </c>
      <c r="K770" t="s">
        <v>163</v>
      </c>
    </row>
    <row r="771" spans="1:11" x14ac:dyDescent="0.25">
      <c r="A771" t="s">
        <v>1057</v>
      </c>
      <c r="B771" t="s">
        <v>1058</v>
      </c>
      <c r="C771" t="s">
        <v>717</v>
      </c>
      <c r="D771" t="s">
        <v>252</v>
      </c>
      <c r="E771" t="s">
        <v>252</v>
      </c>
      <c r="F771" t="s">
        <v>718</v>
      </c>
      <c r="H771" t="s">
        <v>171</v>
      </c>
      <c r="I771" t="s">
        <v>52</v>
      </c>
      <c r="J771" t="s">
        <v>24</v>
      </c>
      <c r="K771" t="s">
        <v>163</v>
      </c>
    </row>
    <row r="772" spans="1:11" x14ac:dyDescent="0.25">
      <c r="A772" t="s">
        <v>1059</v>
      </c>
      <c r="B772" t="s">
        <v>1060</v>
      </c>
      <c r="C772" t="s">
        <v>717</v>
      </c>
      <c r="D772" t="s">
        <v>252</v>
      </c>
      <c r="E772" t="s">
        <v>252</v>
      </c>
      <c r="F772" t="s">
        <v>718</v>
      </c>
      <c r="H772" t="s">
        <v>171</v>
      </c>
      <c r="I772" t="s">
        <v>52</v>
      </c>
      <c r="J772" t="s">
        <v>24</v>
      </c>
      <c r="K772" t="s">
        <v>163</v>
      </c>
    </row>
    <row r="773" spans="1:11" x14ac:dyDescent="0.25">
      <c r="A773" t="s">
        <v>1061</v>
      </c>
      <c r="B773" t="s">
        <v>1062</v>
      </c>
      <c r="C773" t="s">
        <v>717</v>
      </c>
      <c r="D773" t="s">
        <v>252</v>
      </c>
      <c r="E773" t="s">
        <v>252</v>
      </c>
      <c r="F773" t="s">
        <v>718</v>
      </c>
      <c r="H773" t="s">
        <v>171</v>
      </c>
      <c r="I773" t="s">
        <v>52</v>
      </c>
      <c r="J773" t="s">
        <v>24</v>
      </c>
      <c r="K773" t="s">
        <v>163</v>
      </c>
    </row>
    <row r="774" spans="1:11" x14ac:dyDescent="0.25">
      <c r="A774" t="s">
        <v>1063</v>
      </c>
      <c r="B774" t="s">
        <v>1064</v>
      </c>
      <c r="C774" t="s">
        <v>717</v>
      </c>
      <c r="D774" t="s">
        <v>252</v>
      </c>
      <c r="E774" t="s">
        <v>252</v>
      </c>
      <c r="F774" t="s">
        <v>718</v>
      </c>
      <c r="H774" t="s">
        <v>171</v>
      </c>
      <c r="I774" t="s">
        <v>52</v>
      </c>
      <c r="J774" t="s">
        <v>24</v>
      </c>
      <c r="K774" t="s">
        <v>163</v>
      </c>
    </row>
    <row r="775" spans="1:11" x14ac:dyDescent="0.25">
      <c r="A775" t="s">
        <v>1065</v>
      </c>
      <c r="B775" t="s">
        <v>1066</v>
      </c>
      <c r="C775" t="s">
        <v>717</v>
      </c>
      <c r="D775" t="s">
        <v>252</v>
      </c>
      <c r="E775" t="s">
        <v>252</v>
      </c>
      <c r="F775" t="s">
        <v>718</v>
      </c>
      <c r="H775" t="s">
        <v>171</v>
      </c>
      <c r="I775" t="s">
        <v>52</v>
      </c>
      <c r="J775" t="s">
        <v>24</v>
      </c>
      <c r="K775" t="s">
        <v>163</v>
      </c>
    </row>
    <row r="776" spans="1:11" x14ac:dyDescent="0.25">
      <c r="A776" t="s">
        <v>1067</v>
      </c>
      <c r="B776" t="s">
        <v>1084</v>
      </c>
      <c r="C776" t="s">
        <v>342</v>
      </c>
      <c r="D776" t="s">
        <v>252</v>
      </c>
      <c r="E776" t="s">
        <v>252</v>
      </c>
      <c r="F776" t="s">
        <v>343</v>
      </c>
      <c r="H776" t="s">
        <v>171</v>
      </c>
      <c r="I776" t="s">
        <v>52</v>
      </c>
      <c r="J776" t="s">
        <v>24</v>
      </c>
      <c r="K776" t="s">
        <v>163</v>
      </c>
    </row>
    <row r="777" spans="1:11" x14ac:dyDescent="0.25">
      <c r="A777" t="s">
        <v>1073</v>
      </c>
      <c r="B777" t="s">
        <v>1085</v>
      </c>
      <c r="C777" t="s">
        <v>342</v>
      </c>
      <c r="D777" t="s">
        <v>252</v>
      </c>
      <c r="E777" t="s">
        <v>252</v>
      </c>
      <c r="F777" t="s">
        <v>343</v>
      </c>
      <c r="H777" t="s">
        <v>171</v>
      </c>
      <c r="I777" t="s">
        <v>52</v>
      </c>
      <c r="J777" t="s">
        <v>24</v>
      </c>
      <c r="K777" t="s">
        <v>163</v>
      </c>
    </row>
    <row r="778" spans="1:11" x14ac:dyDescent="0.25">
      <c r="A778" t="s">
        <v>1086</v>
      </c>
      <c r="B778" t="s">
        <v>1087</v>
      </c>
      <c r="C778" t="s">
        <v>342</v>
      </c>
      <c r="D778" t="s">
        <v>252</v>
      </c>
      <c r="E778" t="s">
        <v>252</v>
      </c>
      <c r="F778" t="s">
        <v>343</v>
      </c>
      <c r="H778" t="s">
        <v>171</v>
      </c>
      <c r="I778" t="s">
        <v>52</v>
      </c>
      <c r="J778" t="s">
        <v>24</v>
      </c>
      <c r="K778" t="s">
        <v>163</v>
      </c>
    </row>
    <row r="779" spans="1:11" x14ac:dyDescent="0.25">
      <c r="A779" t="s">
        <v>851</v>
      </c>
      <c r="B779" t="s">
        <v>355</v>
      </c>
      <c r="C779" t="s">
        <v>356</v>
      </c>
      <c r="D779" t="s">
        <v>357</v>
      </c>
      <c r="E779" t="s">
        <v>357</v>
      </c>
      <c r="F779">
        <v>7647</v>
      </c>
      <c r="H779" t="s">
        <v>171</v>
      </c>
      <c r="I779" t="s">
        <v>52</v>
      </c>
      <c r="J779" t="s">
        <v>24</v>
      </c>
      <c r="K779" t="s">
        <v>163</v>
      </c>
    </row>
    <row r="780" spans="1:11" x14ac:dyDescent="0.25">
      <c r="A780" t="s">
        <v>491</v>
      </c>
      <c r="B780" t="s">
        <v>492</v>
      </c>
      <c r="C780" t="s">
        <v>493</v>
      </c>
      <c r="D780" t="s">
        <v>229</v>
      </c>
      <c r="E780" t="s">
        <v>494</v>
      </c>
      <c r="F780" t="s">
        <v>493</v>
      </c>
      <c r="H780" t="s">
        <v>171</v>
      </c>
      <c r="I780" t="s">
        <v>52</v>
      </c>
      <c r="J780" t="s">
        <v>24</v>
      </c>
      <c r="K780" t="s">
        <v>163</v>
      </c>
    </row>
    <row r="781" spans="1:11" x14ac:dyDescent="0.25">
      <c r="A781" t="s">
        <v>1029</v>
      </c>
      <c r="B781" t="s">
        <v>1030</v>
      </c>
      <c r="C781" t="s">
        <v>493</v>
      </c>
      <c r="D781" t="s">
        <v>229</v>
      </c>
      <c r="E781" t="s">
        <v>494</v>
      </c>
      <c r="F781" t="s">
        <v>493</v>
      </c>
      <c r="H781" t="s">
        <v>171</v>
      </c>
      <c r="I781" t="s">
        <v>52</v>
      </c>
      <c r="J781" t="s">
        <v>24</v>
      </c>
      <c r="K781" t="s">
        <v>163</v>
      </c>
    </row>
    <row r="782" spans="1:11" x14ac:dyDescent="0.25">
      <c r="A782" t="s">
        <v>923</v>
      </c>
      <c r="B782" t="s">
        <v>924</v>
      </c>
      <c r="C782" t="s">
        <v>703</v>
      </c>
      <c r="D782" t="s">
        <v>357</v>
      </c>
      <c r="E782" t="s">
        <v>357</v>
      </c>
      <c r="F782">
        <v>59803</v>
      </c>
      <c r="H782" t="s">
        <v>171</v>
      </c>
      <c r="I782" t="s">
        <v>52</v>
      </c>
      <c r="J782" t="s">
        <v>24</v>
      </c>
      <c r="K782" t="s">
        <v>163</v>
      </c>
    </row>
    <row r="783" spans="1:11" x14ac:dyDescent="0.25">
      <c r="A783" t="s">
        <v>925</v>
      </c>
      <c r="B783" t="s">
        <v>926</v>
      </c>
      <c r="C783" t="s">
        <v>701</v>
      </c>
      <c r="D783" t="s">
        <v>357</v>
      </c>
      <c r="E783" t="s">
        <v>357</v>
      </c>
      <c r="F783">
        <v>59802</v>
      </c>
      <c r="H783" t="s">
        <v>171</v>
      </c>
      <c r="I783" t="s">
        <v>52</v>
      </c>
      <c r="J783" t="s">
        <v>24</v>
      </c>
      <c r="K783" t="s">
        <v>163</v>
      </c>
    </row>
    <row r="784" spans="1:11" x14ac:dyDescent="0.25">
      <c r="A784" t="s">
        <v>1033</v>
      </c>
      <c r="B784" t="s">
        <v>1034</v>
      </c>
      <c r="C784" t="s">
        <v>1035</v>
      </c>
      <c r="D784" t="s">
        <v>357</v>
      </c>
      <c r="E784" t="s">
        <v>357</v>
      </c>
      <c r="F784" t="s">
        <v>1036</v>
      </c>
      <c r="H784" t="s">
        <v>171</v>
      </c>
      <c r="I784" t="s">
        <v>52</v>
      </c>
      <c r="J784" t="s">
        <v>24</v>
      </c>
      <c r="K784" t="s">
        <v>163</v>
      </c>
    </row>
    <row r="785" spans="1:11" x14ac:dyDescent="0.25">
      <c r="A785" t="s">
        <v>344</v>
      </c>
      <c r="B785" t="s">
        <v>345</v>
      </c>
      <c r="C785" t="s">
        <v>226</v>
      </c>
      <c r="D785" t="s">
        <v>226</v>
      </c>
      <c r="E785" t="s">
        <v>346</v>
      </c>
      <c r="F785">
        <v>11296</v>
      </c>
      <c r="H785" t="s">
        <v>171</v>
      </c>
      <c r="I785" t="s">
        <v>52</v>
      </c>
      <c r="J785" t="s">
        <v>24</v>
      </c>
      <c r="K785" t="s">
        <v>163</v>
      </c>
    </row>
    <row r="786" spans="1:11" x14ac:dyDescent="0.25">
      <c r="A786" t="s">
        <v>367</v>
      </c>
      <c r="B786" t="s">
        <v>345</v>
      </c>
      <c r="C786" t="s">
        <v>226</v>
      </c>
      <c r="D786" t="s">
        <v>226</v>
      </c>
      <c r="E786" t="s">
        <v>346</v>
      </c>
      <c r="F786">
        <v>11296</v>
      </c>
      <c r="H786" t="s">
        <v>171</v>
      </c>
      <c r="I786" t="s">
        <v>52</v>
      </c>
      <c r="J786" t="s">
        <v>24</v>
      </c>
      <c r="K786" t="s">
        <v>163</v>
      </c>
    </row>
    <row r="787" spans="1:11" x14ac:dyDescent="0.25">
      <c r="A787" t="s">
        <v>368</v>
      </c>
      <c r="B787" t="s">
        <v>345</v>
      </c>
      <c r="C787" t="s">
        <v>226</v>
      </c>
      <c r="D787" t="s">
        <v>226</v>
      </c>
      <c r="E787" t="s">
        <v>346</v>
      </c>
      <c r="F787">
        <v>11296</v>
      </c>
      <c r="H787" t="s">
        <v>171</v>
      </c>
      <c r="I787" t="s">
        <v>52</v>
      </c>
      <c r="J787" t="s">
        <v>24</v>
      </c>
      <c r="K787" t="s">
        <v>163</v>
      </c>
    </row>
    <row r="788" spans="1:11" x14ac:dyDescent="0.25">
      <c r="A788" t="s">
        <v>965</v>
      </c>
      <c r="B788" t="s">
        <v>966</v>
      </c>
      <c r="C788" t="s">
        <v>541</v>
      </c>
      <c r="D788" t="s">
        <v>229</v>
      </c>
      <c r="E788" t="s">
        <v>229</v>
      </c>
      <c r="F788" t="s">
        <v>229</v>
      </c>
      <c r="H788" t="s">
        <v>183</v>
      </c>
      <c r="I788" t="s">
        <v>52</v>
      </c>
      <c r="J788" t="s">
        <v>24</v>
      </c>
      <c r="K788" t="s">
        <v>173</v>
      </c>
    </row>
    <row r="789" spans="1:11" x14ac:dyDescent="0.25">
      <c r="A789" t="s">
        <v>967</v>
      </c>
      <c r="B789" t="s">
        <v>968</v>
      </c>
      <c r="C789" t="s">
        <v>541</v>
      </c>
      <c r="D789" t="s">
        <v>229</v>
      </c>
      <c r="E789" t="s">
        <v>229</v>
      </c>
      <c r="F789" t="s">
        <v>229</v>
      </c>
      <c r="H789" t="s">
        <v>183</v>
      </c>
      <c r="I789" t="s">
        <v>52</v>
      </c>
      <c r="J789" t="s">
        <v>24</v>
      </c>
      <c r="K789" t="s">
        <v>173</v>
      </c>
    </row>
    <row r="790" spans="1:11" x14ac:dyDescent="0.25">
      <c r="A790" t="s">
        <v>331</v>
      </c>
      <c r="B790" t="s">
        <v>331</v>
      </c>
      <c r="C790" t="s">
        <v>331</v>
      </c>
      <c r="D790" t="s">
        <v>54</v>
      </c>
      <c r="E790" t="s">
        <v>332</v>
      </c>
      <c r="F790" t="s">
        <v>332</v>
      </c>
      <c r="H790" t="s">
        <v>183</v>
      </c>
      <c r="I790" t="s">
        <v>52</v>
      </c>
      <c r="J790" t="s">
        <v>24</v>
      </c>
      <c r="K790" t="s">
        <v>173</v>
      </c>
    </row>
    <row r="791" spans="1:11" x14ac:dyDescent="0.25">
      <c r="A791" t="s">
        <v>969</v>
      </c>
      <c r="B791" t="s">
        <v>970</v>
      </c>
      <c r="C791" t="s">
        <v>493</v>
      </c>
      <c r="D791" t="s">
        <v>229</v>
      </c>
      <c r="E791" t="s">
        <v>494</v>
      </c>
      <c r="F791" t="s">
        <v>493</v>
      </c>
      <c r="H791" t="s">
        <v>183</v>
      </c>
      <c r="I791" t="s">
        <v>52</v>
      </c>
      <c r="J791" t="s">
        <v>24</v>
      </c>
      <c r="K791" t="s">
        <v>173</v>
      </c>
    </row>
    <row r="792" spans="1:11" x14ac:dyDescent="0.25">
      <c r="A792" t="s">
        <v>595</v>
      </c>
      <c r="B792" t="s">
        <v>595</v>
      </c>
      <c r="C792" t="s">
        <v>595</v>
      </c>
      <c r="D792" t="s">
        <v>357</v>
      </c>
      <c r="E792" t="s">
        <v>357</v>
      </c>
      <c r="F792">
        <v>50801</v>
      </c>
      <c r="H792" t="s">
        <v>183</v>
      </c>
      <c r="I792" t="s">
        <v>52</v>
      </c>
      <c r="J792" t="s">
        <v>24</v>
      </c>
      <c r="K792" t="s">
        <v>173</v>
      </c>
    </row>
    <row r="793" spans="1:11" x14ac:dyDescent="0.25">
      <c r="A793" t="s">
        <v>596</v>
      </c>
      <c r="B793" t="s">
        <v>806</v>
      </c>
      <c r="C793" t="s">
        <v>597</v>
      </c>
      <c r="D793" t="s">
        <v>357</v>
      </c>
      <c r="E793" t="s">
        <v>357</v>
      </c>
      <c r="F793">
        <v>79876</v>
      </c>
      <c r="H793" t="s">
        <v>183</v>
      </c>
      <c r="I793" t="s">
        <v>52</v>
      </c>
      <c r="J793" t="s">
        <v>24</v>
      </c>
      <c r="K793" t="s">
        <v>173</v>
      </c>
    </row>
    <row r="794" spans="1:11" x14ac:dyDescent="0.25">
      <c r="A794" t="s">
        <v>971</v>
      </c>
      <c r="B794" t="s">
        <v>810</v>
      </c>
      <c r="C794" t="s">
        <v>493</v>
      </c>
      <c r="D794" t="s">
        <v>229</v>
      </c>
      <c r="E794" t="s">
        <v>494</v>
      </c>
      <c r="F794" t="s">
        <v>493</v>
      </c>
      <c r="H794" t="s">
        <v>183</v>
      </c>
      <c r="I794" t="s">
        <v>52</v>
      </c>
      <c r="J794" t="s">
        <v>24</v>
      </c>
      <c r="K794" t="s">
        <v>173</v>
      </c>
    </row>
    <row r="795" spans="1:11" x14ac:dyDescent="0.25">
      <c r="A795" t="s">
        <v>869</v>
      </c>
      <c r="B795" t="s">
        <v>811</v>
      </c>
      <c r="C795" t="s">
        <v>599</v>
      </c>
      <c r="D795" t="s">
        <v>357</v>
      </c>
      <c r="E795" t="s">
        <v>357</v>
      </c>
      <c r="F795">
        <v>60203</v>
      </c>
      <c r="H795" t="s">
        <v>183</v>
      </c>
      <c r="I795" t="s">
        <v>52</v>
      </c>
      <c r="J795" t="s">
        <v>24</v>
      </c>
      <c r="K795" t="s">
        <v>173</v>
      </c>
    </row>
    <row r="796" spans="1:11" x14ac:dyDescent="0.25">
      <c r="A796" t="s">
        <v>870</v>
      </c>
      <c r="B796" t="s">
        <v>812</v>
      </c>
      <c r="C796" t="s">
        <v>601</v>
      </c>
      <c r="D796" t="s">
        <v>357</v>
      </c>
      <c r="E796" t="s">
        <v>357</v>
      </c>
      <c r="F796">
        <v>60202</v>
      </c>
      <c r="H796" t="s">
        <v>183</v>
      </c>
      <c r="I796" t="s">
        <v>52</v>
      </c>
      <c r="J796" t="s">
        <v>24</v>
      </c>
      <c r="K796" t="s">
        <v>173</v>
      </c>
    </row>
    <row r="797" spans="1:11" x14ac:dyDescent="0.25">
      <c r="A797" t="s">
        <v>333</v>
      </c>
      <c r="B797" t="s">
        <v>334</v>
      </c>
      <c r="C797" t="s">
        <v>335</v>
      </c>
      <c r="D797" t="s">
        <v>54</v>
      </c>
      <c r="E797" t="s">
        <v>252</v>
      </c>
      <c r="F797" t="s">
        <v>335</v>
      </c>
      <c r="H797" t="s">
        <v>183</v>
      </c>
      <c r="I797" t="s">
        <v>52</v>
      </c>
      <c r="J797" t="s">
        <v>24</v>
      </c>
      <c r="K797" t="s">
        <v>173</v>
      </c>
    </row>
    <row r="798" spans="1:11" x14ac:dyDescent="0.25">
      <c r="A798" t="s">
        <v>118</v>
      </c>
      <c r="B798" t="s">
        <v>118</v>
      </c>
      <c r="C798" t="s">
        <v>118</v>
      </c>
      <c r="D798" t="s">
        <v>357</v>
      </c>
      <c r="E798" t="s">
        <v>357</v>
      </c>
      <c r="F798">
        <v>7131</v>
      </c>
      <c r="H798" t="s">
        <v>183</v>
      </c>
      <c r="I798" t="s">
        <v>52</v>
      </c>
      <c r="J798" t="s">
        <v>24</v>
      </c>
      <c r="K798" t="s">
        <v>173</v>
      </c>
    </row>
    <row r="799" spans="1:11" x14ac:dyDescent="0.25">
      <c r="A799" t="s">
        <v>685</v>
      </c>
      <c r="B799" t="s">
        <v>685</v>
      </c>
      <c r="C799" t="s">
        <v>685</v>
      </c>
      <c r="D799" t="s">
        <v>357</v>
      </c>
      <c r="E799" t="s">
        <v>357</v>
      </c>
      <c r="F799">
        <v>55097</v>
      </c>
      <c r="H799" t="s">
        <v>183</v>
      </c>
      <c r="I799" t="s">
        <v>52</v>
      </c>
      <c r="J799" t="s">
        <v>24</v>
      </c>
      <c r="K799" t="s">
        <v>173</v>
      </c>
    </row>
    <row r="800" spans="1:11" x14ac:dyDescent="0.25">
      <c r="A800" t="s">
        <v>985</v>
      </c>
      <c r="B800" t="s">
        <v>986</v>
      </c>
      <c r="C800" t="s">
        <v>685</v>
      </c>
      <c r="D800" t="s">
        <v>229</v>
      </c>
      <c r="E800" t="s">
        <v>494</v>
      </c>
      <c r="F800">
        <v>55097</v>
      </c>
      <c r="H800" t="s">
        <v>183</v>
      </c>
      <c r="I800" t="s">
        <v>52</v>
      </c>
      <c r="J800" t="s">
        <v>24</v>
      </c>
      <c r="K800" t="s">
        <v>173</v>
      </c>
    </row>
    <row r="801" spans="1:11" x14ac:dyDescent="0.25">
      <c r="A801" t="s">
        <v>610</v>
      </c>
      <c r="B801" t="s">
        <v>823</v>
      </c>
      <c r="C801" t="s">
        <v>611</v>
      </c>
      <c r="D801" t="s">
        <v>357</v>
      </c>
      <c r="E801" t="s">
        <v>357</v>
      </c>
      <c r="F801">
        <v>58243</v>
      </c>
      <c r="H801" t="s">
        <v>183</v>
      </c>
      <c r="I801" t="s">
        <v>52</v>
      </c>
      <c r="J801" t="s">
        <v>24</v>
      </c>
      <c r="K801" t="s">
        <v>173</v>
      </c>
    </row>
    <row r="802" spans="1:11" x14ac:dyDescent="0.25">
      <c r="A802" t="s">
        <v>612</v>
      </c>
      <c r="B802" t="s">
        <v>825</v>
      </c>
      <c r="C802" t="s">
        <v>613</v>
      </c>
      <c r="D802" t="s">
        <v>357</v>
      </c>
      <c r="E802" t="s">
        <v>357</v>
      </c>
      <c r="F802">
        <v>58242</v>
      </c>
      <c r="H802" t="s">
        <v>183</v>
      </c>
      <c r="I802" t="s">
        <v>52</v>
      </c>
      <c r="J802" t="s">
        <v>24</v>
      </c>
      <c r="K802" t="s">
        <v>173</v>
      </c>
    </row>
    <row r="803" spans="1:11" x14ac:dyDescent="0.25">
      <c r="A803" t="s">
        <v>733</v>
      </c>
      <c r="B803" t="s">
        <v>733</v>
      </c>
      <c r="C803" t="s">
        <v>733</v>
      </c>
      <c r="D803" t="s">
        <v>357</v>
      </c>
      <c r="E803" t="s">
        <v>357</v>
      </c>
      <c r="F803">
        <v>52748</v>
      </c>
      <c r="H803" t="s">
        <v>183</v>
      </c>
      <c r="I803" t="s">
        <v>52</v>
      </c>
      <c r="J803" t="s">
        <v>24</v>
      </c>
      <c r="K803" t="s">
        <v>173</v>
      </c>
    </row>
    <row r="804" spans="1:11" x14ac:dyDescent="0.25">
      <c r="A804" t="s">
        <v>614</v>
      </c>
      <c r="B804" t="s">
        <v>705</v>
      </c>
      <c r="C804" t="s">
        <v>615</v>
      </c>
      <c r="D804" t="s">
        <v>357</v>
      </c>
      <c r="E804" t="s">
        <v>357</v>
      </c>
      <c r="F804">
        <v>62045</v>
      </c>
      <c r="H804" t="s">
        <v>183</v>
      </c>
      <c r="I804" t="s">
        <v>52</v>
      </c>
      <c r="J804" t="s">
        <v>24</v>
      </c>
      <c r="K804" t="s">
        <v>173</v>
      </c>
    </row>
    <row r="805" spans="1:11" x14ac:dyDescent="0.25">
      <c r="A805" t="s">
        <v>852</v>
      </c>
      <c r="B805" t="s">
        <v>829</v>
      </c>
      <c r="C805" t="s">
        <v>617</v>
      </c>
      <c r="D805" t="s">
        <v>357</v>
      </c>
      <c r="E805" t="s">
        <v>357</v>
      </c>
      <c r="F805">
        <v>50878</v>
      </c>
      <c r="H805" t="s">
        <v>183</v>
      </c>
      <c r="I805" t="s">
        <v>52</v>
      </c>
      <c r="J805" t="s">
        <v>24</v>
      </c>
      <c r="K805" t="s">
        <v>173</v>
      </c>
    </row>
    <row r="806" spans="1:11" x14ac:dyDescent="0.25">
      <c r="A806" t="s">
        <v>873</v>
      </c>
      <c r="B806" t="s">
        <v>874</v>
      </c>
      <c r="C806" t="s">
        <v>493</v>
      </c>
      <c r="D806" t="s">
        <v>229</v>
      </c>
      <c r="E806" t="s">
        <v>494</v>
      </c>
      <c r="F806" t="s">
        <v>493</v>
      </c>
      <c r="H806" t="s">
        <v>183</v>
      </c>
      <c r="I806" t="s">
        <v>52</v>
      </c>
      <c r="J806" t="s">
        <v>24</v>
      </c>
      <c r="K806" t="s">
        <v>173</v>
      </c>
    </row>
    <row r="807" spans="1:11" x14ac:dyDescent="0.25">
      <c r="A807" t="s">
        <v>853</v>
      </c>
      <c r="B807" t="s">
        <v>830</v>
      </c>
      <c r="C807" t="s">
        <v>619</v>
      </c>
      <c r="D807" t="s">
        <v>357</v>
      </c>
      <c r="E807" t="s">
        <v>357</v>
      </c>
      <c r="F807">
        <v>50875</v>
      </c>
      <c r="H807" t="s">
        <v>183</v>
      </c>
      <c r="I807" t="s">
        <v>52</v>
      </c>
      <c r="J807" t="s">
        <v>24</v>
      </c>
      <c r="K807" t="s">
        <v>173</v>
      </c>
    </row>
    <row r="808" spans="1:11" x14ac:dyDescent="0.25">
      <c r="A808" t="s">
        <v>854</v>
      </c>
      <c r="B808" t="s">
        <v>855</v>
      </c>
      <c r="C808" t="s">
        <v>627</v>
      </c>
      <c r="D808" t="s">
        <v>357</v>
      </c>
      <c r="E808" t="s">
        <v>357</v>
      </c>
      <c r="F808">
        <v>12515</v>
      </c>
      <c r="H808" t="s">
        <v>183</v>
      </c>
      <c r="I808" t="s">
        <v>52</v>
      </c>
      <c r="J808" t="s">
        <v>24</v>
      </c>
      <c r="K808" t="s">
        <v>173</v>
      </c>
    </row>
    <row r="809" spans="1:11" x14ac:dyDescent="0.25">
      <c r="A809" t="s">
        <v>856</v>
      </c>
      <c r="B809" t="s">
        <v>857</v>
      </c>
      <c r="C809" t="s">
        <v>629</v>
      </c>
      <c r="D809" t="s">
        <v>357</v>
      </c>
      <c r="E809" t="s">
        <v>357</v>
      </c>
      <c r="F809">
        <v>12514</v>
      </c>
      <c r="H809" t="s">
        <v>183</v>
      </c>
      <c r="I809" t="s">
        <v>52</v>
      </c>
      <c r="J809" t="s">
        <v>24</v>
      </c>
      <c r="K809" t="s">
        <v>173</v>
      </c>
    </row>
    <row r="810" spans="1:11" x14ac:dyDescent="0.25">
      <c r="A810" t="s">
        <v>919</v>
      </c>
      <c r="B810" t="s">
        <v>920</v>
      </c>
      <c r="C810" t="s">
        <v>694</v>
      </c>
      <c r="D810" t="s">
        <v>357</v>
      </c>
      <c r="E810" t="s">
        <v>357</v>
      </c>
      <c r="F810">
        <v>59798</v>
      </c>
      <c r="H810" t="s">
        <v>183</v>
      </c>
      <c r="I810" t="s">
        <v>52</v>
      </c>
      <c r="J810" t="s">
        <v>24</v>
      </c>
      <c r="K810" t="s">
        <v>173</v>
      </c>
    </row>
    <row r="811" spans="1:11" x14ac:dyDescent="0.25">
      <c r="A811" t="s">
        <v>987</v>
      </c>
      <c r="B811" t="s">
        <v>988</v>
      </c>
      <c r="C811" t="s">
        <v>744</v>
      </c>
      <c r="D811" t="s">
        <v>229</v>
      </c>
      <c r="E811" t="s">
        <v>494</v>
      </c>
      <c r="F811" t="s">
        <v>745</v>
      </c>
      <c r="H811" t="s">
        <v>183</v>
      </c>
      <c r="I811" t="s">
        <v>52</v>
      </c>
      <c r="J811" t="s">
        <v>24</v>
      </c>
      <c r="K811" t="s">
        <v>173</v>
      </c>
    </row>
    <row r="812" spans="1:11" x14ac:dyDescent="0.25">
      <c r="A812" t="s">
        <v>921</v>
      </c>
      <c r="B812" t="s">
        <v>922</v>
      </c>
      <c r="C812" t="s">
        <v>696</v>
      </c>
      <c r="D812" t="s">
        <v>357</v>
      </c>
      <c r="E812" t="s">
        <v>357</v>
      </c>
      <c r="F812">
        <v>59797</v>
      </c>
      <c r="H812" t="s">
        <v>183</v>
      </c>
      <c r="I812" t="s">
        <v>52</v>
      </c>
      <c r="J812" t="s">
        <v>24</v>
      </c>
      <c r="K812" t="s">
        <v>173</v>
      </c>
    </row>
    <row r="813" spans="1:11" x14ac:dyDescent="0.25">
      <c r="A813" t="s">
        <v>989</v>
      </c>
      <c r="B813" t="s">
        <v>990</v>
      </c>
      <c r="C813" t="s">
        <v>744</v>
      </c>
      <c r="D813" t="s">
        <v>229</v>
      </c>
      <c r="E813" t="s">
        <v>494</v>
      </c>
      <c r="F813" t="s">
        <v>745</v>
      </c>
      <c r="H813" t="s">
        <v>183</v>
      </c>
      <c r="I813" t="s">
        <v>52</v>
      </c>
      <c r="J813" t="s">
        <v>24</v>
      </c>
      <c r="K813" t="s">
        <v>173</v>
      </c>
    </row>
    <row r="814" spans="1:11" x14ac:dyDescent="0.25">
      <c r="A814" t="s">
        <v>991</v>
      </c>
      <c r="B814" t="s">
        <v>992</v>
      </c>
      <c r="C814" t="s">
        <v>993</v>
      </c>
      <c r="D814" t="s">
        <v>357</v>
      </c>
      <c r="E814" t="s">
        <v>357</v>
      </c>
      <c r="F814" t="s">
        <v>994</v>
      </c>
      <c r="H814" t="s">
        <v>183</v>
      </c>
      <c r="I814" t="s">
        <v>52</v>
      </c>
      <c r="J814" t="s">
        <v>24</v>
      </c>
      <c r="K814" t="s">
        <v>173</v>
      </c>
    </row>
    <row r="815" spans="1:11" x14ac:dyDescent="0.25">
      <c r="A815" t="s">
        <v>851</v>
      </c>
      <c r="B815" t="s">
        <v>355</v>
      </c>
      <c r="C815" t="s">
        <v>356</v>
      </c>
      <c r="D815" t="s">
        <v>357</v>
      </c>
      <c r="E815" t="s">
        <v>357</v>
      </c>
      <c r="F815">
        <v>7647</v>
      </c>
      <c r="H815" t="s">
        <v>183</v>
      </c>
      <c r="I815" t="s">
        <v>52</v>
      </c>
      <c r="J815" t="s">
        <v>24</v>
      </c>
      <c r="K815" t="s">
        <v>173</v>
      </c>
    </row>
    <row r="816" spans="1:11" x14ac:dyDescent="0.25">
      <c r="A816" t="s">
        <v>491</v>
      </c>
      <c r="B816" t="s">
        <v>492</v>
      </c>
      <c r="C816" t="s">
        <v>493</v>
      </c>
      <c r="D816" t="s">
        <v>229</v>
      </c>
      <c r="E816" t="s">
        <v>494</v>
      </c>
      <c r="F816" t="s">
        <v>493</v>
      </c>
      <c r="H816" t="s">
        <v>183</v>
      </c>
      <c r="I816" t="s">
        <v>52</v>
      </c>
      <c r="J816" t="s">
        <v>24</v>
      </c>
      <c r="K816" t="s">
        <v>173</v>
      </c>
    </row>
    <row r="817" spans="1:11" x14ac:dyDescent="0.25">
      <c r="A817" t="s">
        <v>1029</v>
      </c>
      <c r="B817" t="s">
        <v>1030</v>
      </c>
      <c r="C817" t="s">
        <v>493</v>
      </c>
      <c r="D817" t="s">
        <v>229</v>
      </c>
      <c r="E817" t="s">
        <v>494</v>
      </c>
      <c r="F817" t="s">
        <v>493</v>
      </c>
      <c r="H817" t="s">
        <v>183</v>
      </c>
      <c r="I817" t="s">
        <v>52</v>
      </c>
      <c r="J817" t="s">
        <v>24</v>
      </c>
      <c r="K817" t="s">
        <v>173</v>
      </c>
    </row>
    <row r="818" spans="1:11" x14ac:dyDescent="0.25">
      <c r="A818" t="s">
        <v>923</v>
      </c>
      <c r="B818" t="s">
        <v>1031</v>
      </c>
      <c r="C818" t="s">
        <v>703</v>
      </c>
      <c r="D818" t="s">
        <v>357</v>
      </c>
      <c r="E818" t="s">
        <v>357</v>
      </c>
      <c r="F818">
        <v>59803</v>
      </c>
      <c r="H818" t="s">
        <v>183</v>
      </c>
      <c r="I818" t="s">
        <v>52</v>
      </c>
      <c r="J818" t="s">
        <v>24</v>
      </c>
      <c r="K818" t="s">
        <v>173</v>
      </c>
    </row>
    <row r="819" spans="1:11" x14ac:dyDescent="0.25">
      <c r="A819" t="s">
        <v>925</v>
      </c>
      <c r="B819" t="s">
        <v>1032</v>
      </c>
      <c r="C819" t="s">
        <v>701</v>
      </c>
      <c r="D819" t="s">
        <v>357</v>
      </c>
      <c r="E819" t="s">
        <v>357</v>
      </c>
      <c r="F819">
        <v>59802</v>
      </c>
      <c r="H819" t="s">
        <v>183</v>
      </c>
      <c r="I819" t="s">
        <v>52</v>
      </c>
      <c r="J819" t="s">
        <v>24</v>
      </c>
      <c r="K819" t="s">
        <v>173</v>
      </c>
    </row>
    <row r="820" spans="1:11" x14ac:dyDescent="0.25">
      <c r="A820" t="s">
        <v>1033</v>
      </c>
      <c r="B820" t="s">
        <v>1034</v>
      </c>
      <c r="C820" t="s">
        <v>1035</v>
      </c>
      <c r="D820" t="s">
        <v>357</v>
      </c>
      <c r="E820" t="s">
        <v>357</v>
      </c>
      <c r="F820" t="s">
        <v>1036</v>
      </c>
      <c r="H820" t="s">
        <v>183</v>
      </c>
      <c r="I820" t="s">
        <v>52</v>
      </c>
      <c r="J820" t="s">
        <v>24</v>
      </c>
      <c r="K820" t="s">
        <v>173</v>
      </c>
    </row>
    <row r="821" spans="1:11" x14ac:dyDescent="0.25">
      <c r="A821" t="s">
        <v>248</v>
      </c>
      <c r="B821" t="s">
        <v>336</v>
      </c>
      <c r="C821" t="s">
        <v>336</v>
      </c>
      <c r="D821" t="s">
        <v>248</v>
      </c>
      <c r="E821" t="s">
        <v>248</v>
      </c>
      <c r="F821" t="s">
        <v>337</v>
      </c>
      <c r="H821" t="s">
        <v>183</v>
      </c>
      <c r="I821" t="s">
        <v>52</v>
      </c>
      <c r="J821" t="s">
        <v>24</v>
      </c>
      <c r="K821" t="s">
        <v>173</v>
      </c>
    </row>
    <row r="822" spans="1:11" x14ac:dyDescent="0.25">
      <c r="A822" t="s">
        <v>721</v>
      </c>
      <c r="B822" t="s">
        <v>982</v>
      </c>
      <c r="C822" t="s">
        <v>720</v>
      </c>
      <c r="D822" t="s">
        <v>248</v>
      </c>
      <c r="E822" t="s">
        <v>431</v>
      </c>
      <c r="F822" t="s">
        <v>721</v>
      </c>
      <c r="H822" t="s">
        <v>183</v>
      </c>
      <c r="I822" t="s">
        <v>52</v>
      </c>
      <c r="J822" t="s">
        <v>24</v>
      </c>
      <c r="K822" t="s">
        <v>173</v>
      </c>
    </row>
    <row r="823" spans="1:11" x14ac:dyDescent="0.25">
      <c r="A823" t="s">
        <v>246</v>
      </c>
      <c r="B823" t="s">
        <v>338</v>
      </c>
      <c r="C823" t="s">
        <v>339</v>
      </c>
      <c r="D823" t="s">
        <v>246</v>
      </c>
      <c r="E823" t="s">
        <v>246</v>
      </c>
      <c r="F823" t="s">
        <v>340</v>
      </c>
      <c r="H823" t="s">
        <v>183</v>
      </c>
      <c r="I823" t="s">
        <v>52</v>
      </c>
      <c r="J823" t="s">
        <v>24</v>
      </c>
      <c r="K823" t="s">
        <v>173</v>
      </c>
    </row>
    <row r="824" spans="1:11" x14ac:dyDescent="0.25">
      <c r="A824" t="s">
        <v>1088</v>
      </c>
      <c r="B824" t="s">
        <v>1089</v>
      </c>
      <c r="C824" t="s">
        <v>738</v>
      </c>
      <c r="D824" t="s">
        <v>246</v>
      </c>
      <c r="E824" t="s">
        <v>431</v>
      </c>
      <c r="F824" t="s">
        <v>739</v>
      </c>
      <c r="H824" t="s">
        <v>183</v>
      </c>
      <c r="I824" t="s">
        <v>52</v>
      </c>
      <c r="J824" t="s">
        <v>24</v>
      </c>
      <c r="K824" t="s">
        <v>173</v>
      </c>
    </row>
    <row r="825" spans="1:11" x14ac:dyDescent="0.25">
      <c r="A825" t="s">
        <v>252</v>
      </c>
      <c r="B825" t="s">
        <v>341</v>
      </c>
      <c r="C825" t="s">
        <v>342</v>
      </c>
      <c r="D825" t="s">
        <v>252</v>
      </c>
      <c r="E825" t="s">
        <v>252</v>
      </c>
      <c r="F825" t="s">
        <v>343</v>
      </c>
      <c r="H825" t="s">
        <v>183</v>
      </c>
      <c r="I825" t="s">
        <v>52</v>
      </c>
      <c r="J825" t="s">
        <v>24</v>
      </c>
      <c r="K825" t="s">
        <v>173</v>
      </c>
    </row>
    <row r="826" spans="1:11" x14ac:dyDescent="0.25">
      <c r="A826" t="s">
        <v>532</v>
      </c>
      <c r="B826" t="s">
        <v>622</v>
      </c>
      <c r="C826" t="s">
        <v>342</v>
      </c>
      <c r="D826" t="s">
        <v>252</v>
      </c>
      <c r="E826" t="s">
        <v>252</v>
      </c>
      <c r="F826" t="s">
        <v>343</v>
      </c>
      <c r="H826" t="s">
        <v>183</v>
      </c>
      <c r="I826" t="s">
        <v>52</v>
      </c>
      <c r="J826" t="s">
        <v>24</v>
      </c>
      <c r="K826" t="s">
        <v>173</v>
      </c>
    </row>
    <row r="827" spans="1:11" x14ac:dyDescent="0.25">
      <c r="A827" t="s">
        <v>530</v>
      </c>
      <c r="B827" t="s">
        <v>531</v>
      </c>
      <c r="C827" t="s">
        <v>342</v>
      </c>
      <c r="D827" t="s">
        <v>252</v>
      </c>
      <c r="E827" t="s">
        <v>252</v>
      </c>
      <c r="F827" t="s">
        <v>343</v>
      </c>
      <c r="H827" t="s">
        <v>183</v>
      </c>
      <c r="I827" t="s">
        <v>52</v>
      </c>
      <c r="J827" t="s">
        <v>24</v>
      </c>
      <c r="K827" t="s">
        <v>173</v>
      </c>
    </row>
    <row r="828" spans="1:11" x14ac:dyDescent="0.25">
      <c r="A828" t="s">
        <v>1090</v>
      </c>
      <c r="B828" t="s">
        <v>571</v>
      </c>
      <c r="C828" t="s">
        <v>572</v>
      </c>
      <c r="D828" t="s">
        <v>252</v>
      </c>
      <c r="E828" t="s">
        <v>252</v>
      </c>
      <c r="F828" t="s">
        <v>573</v>
      </c>
      <c r="H828" t="s">
        <v>183</v>
      </c>
      <c r="I828" t="s">
        <v>52</v>
      </c>
      <c r="J828" t="s">
        <v>24</v>
      </c>
      <c r="K828" t="s">
        <v>173</v>
      </c>
    </row>
    <row r="829" spans="1:11" x14ac:dyDescent="0.25">
      <c r="A829" t="s">
        <v>344</v>
      </c>
      <c r="B829" t="s">
        <v>345</v>
      </c>
      <c r="C829" t="s">
        <v>226</v>
      </c>
      <c r="D829" t="s">
        <v>226</v>
      </c>
      <c r="E829" t="s">
        <v>346</v>
      </c>
      <c r="F829">
        <v>11296</v>
      </c>
      <c r="H829" t="s">
        <v>183</v>
      </c>
      <c r="I829" t="s">
        <v>52</v>
      </c>
      <c r="J829" t="s">
        <v>24</v>
      </c>
      <c r="K829" t="s">
        <v>173</v>
      </c>
    </row>
    <row r="830" spans="1:11" x14ac:dyDescent="0.25">
      <c r="A830" t="s">
        <v>367</v>
      </c>
      <c r="B830" t="s">
        <v>345</v>
      </c>
      <c r="C830" t="s">
        <v>226</v>
      </c>
      <c r="D830" t="s">
        <v>226</v>
      </c>
      <c r="E830" t="s">
        <v>346</v>
      </c>
      <c r="F830">
        <v>11296</v>
      </c>
      <c r="H830" t="s">
        <v>183</v>
      </c>
      <c r="I830" t="s">
        <v>52</v>
      </c>
      <c r="J830" t="s">
        <v>24</v>
      </c>
      <c r="K830" t="s">
        <v>173</v>
      </c>
    </row>
    <row r="831" spans="1:11" x14ac:dyDescent="0.25">
      <c r="A831" t="s">
        <v>368</v>
      </c>
      <c r="B831" t="s">
        <v>345</v>
      </c>
      <c r="C831" t="s">
        <v>226</v>
      </c>
      <c r="D831" t="s">
        <v>226</v>
      </c>
      <c r="E831" t="s">
        <v>346</v>
      </c>
      <c r="F831">
        <v>11296</v>
      </c>
      <c r="H831" t="s">
        <v>183</v>
      </c>
      <c r="I831" t="s">
        <v>52</v>
      </c>
      <c r="J831" t="s">
        <v>24</v>
      </c>
      <c r="K831" t="s">
        <v>173</v>
      </c>
    </row>
    <row r="832" spans="1:11" x14ac:dyDescent="0.25">
      <c r="A832" t="s">
        <v>369</v>
      </c>
      <c r="B832" t="s">
        <v>370</v>
      </c>
      <c r="C832" t="s">
        <v>370</v>
      </c>
      <c r="D832" t="s">
        <v>357</v>
      </c>
      <c r="E832" t="s">
        <v>357</v>
      </c>
      <c r="F832">
        <v>15900</v>
      </c>
      <c r="H832" t="s">
        <v>189</v>
      </c>
      <c r="I832" t="s">
        <v>35</v>
      </c>
      <c r="J832" t="s">
        <v>51</v>
      </c>
      <c r="K832" t="s">
        <v>181</v>
      </c>
    </row>
    <row r="833" spans="1:11" x14ac:dyDescent="0.25">
      <c r="A833" t="s">
        <v>220</v>
      </c>
      <c r="B833" t="s">
        <v>220</v>
      </c>
      <c r="C833" t="s">
        <v>220</v>
      </c>
      <c r="D833" t="s">
        <v>357</v>
      </c>
      <c r="E833" t="s">
        <v>357</v>
      </c>
      <c r="F833">
        <v>14544</v>
      </c>
      <c r="H833" t="s">
        <v>189</v>
      </c>
      <c r="I833" t="s">
        <v>35</v>
      </c>
      <c r="J833" t="s">
        <v>51</v>
      </c>
      <c r="K833" t="s">
        <v>181</v>
      </c>
    </row>
    <row r="834" spans="1:11" x14ac:dyDescent="0.25">
      <c r="A834" t="s">
        <v>372</v>
      </c>
      <c r="B834" t="s">
        <v>373</v>
      </c>
      <c r="C834" t="s">
        <v>373</v>
      </c>
      <c r="D834" t="s">
        <v>357</v>
      </c>
      <c r="E834" t="s">
        <v>357</v>
      </c>
      <c r="F834">
        <v>55011</v>
      </c>
      <c r="H834" t="s">
        <v>189</v>
      </c>
      <c r="I834" t="s">
        <v>35</v>
      </c>
      <c r="J834" t="s">
        <v>51</v>
      </c>
      <c r="K834" t="s">
        <v>181</v>
      </c>
    </row>
    <row r="835" spans="1:11" x14ac:dyDescent="0.25">
      <c r="A835" t="s">
        <v>375</v>
      </c>
      <c r="B835" t="s">
        <v>376</v>
      </c>
      <c r="C835" t="s">
        <v>376</v>
      </c>
      <c r="D835" t="s">
        <v>357</v>
      </c>
      <c r="E835" t="s">
        <v>357</v>
      </c>
      <c r="F835">
        <v>55012</v>
      </c>
      <c r="H835" t="s">
        <v>189</v>
      </c>
      <c r="I835" t="s">
        <v>35</v>
      </c>
      <c r="J835" t="s">
        <v>51</v>
      </c>
      <c r="K835" t="s">
        <v>181</v>
      </c>
    </row>
    <row r="836" spans="1:11" x14ac:dyDescent="0.25">
      <c r="A836" t="s">
        <v>378</v>
      </c>
      <c r="B836" t="s">
        <v>379</v>
      </c>
      <c r="C836" t="s">
        <v>379</v>
      </c>
      <c r="D836" t="s">
        <v>357</v>
      </c>
      <c r="E836" t="s">
        <v>357</v>
      </c>
      <c r="F836">
        <v>7200</v>
      </c>
      <c r="H836" t="s">
        <v>189</v>
      </c>
      <c r="I836" t="s">
        <v>35</v>
      </c>
      <c r="J836" t="s">
        <v>51</v>
      </c>
      <c r="K836" t="s">
        <v>181</v>
      </c>
    </row>
    <row r="837" spans="1:11" x14ac:dyDescent="0.25">
      <c r="A837" t="s">
        <v>381</v>
      </c>
      <c r="B837" t="s">
        <v>382</v>
      </c>
      <c r="C837" t="s">
        <v>382</v>
      </c>
      <c r="D837" t="s">
        <v>357</v>
      </c>
      <c r="E837" t="s">
        <v>357</v>
      </c>
      <c r="F837">
        <v>7201</v>
      </c>
      <c r="H837" t="s">
        <v>189</v>
      </c>
      <c r="I837" t="s">
        <v>35</v>
      </c>
      <c r="J837" t="s">
        <v>51</v>
      </c>
      <c r="K837" t="s">
        <v>181</v>
      </c>
    </row>
    <row r="838" spans="1:11" x14ac:dyDescent="0.25">
      <c r="A838" t="s">
        <v>384</v>
      </c>
      <c r="B838" t="s">
        <v>385</v>
      </c>
      <c r="C838" t="s">
        <v>918</v>
      </c>
      <c r="D838" t="s">
        <v>357</v>
      </c>
      <c r="E838" t="s">
        <v>357</v>
      </c>
      <c r="F838">
        <v>14548</v>
      </c>
      <c r="H838" t="s">
        <v>189</v>
      </c>
      <c r="I838" t="s">
        <v>35</v>
      </c>
      <c r="J838" t="s">
        <v>51</v>
      </c>
      <c r="K838" t="s">
        <v>181</v>
      </c>
    </row>
    <row r="839" spans="1:11" x14ac:dyDescent="0.25">
      <c r="A839" t="s">
        <v>387</v>
      </c>
      <c r="B839" t="s">
        <v>387</v>
      </c>
      <c r="C839" t="s">
        <v>1091</v>
      </c>
      <c r="D839" t="s">
        <v>357</v>
      </c>
      <c r="E839" t="s">
        <v>357</v>
      </c>
      <c r="F839">
        <v>16950</v>
      </c>
      <c r="H839" t="s">
        <v>189</v>
      </c>
      <c r="I839" t="s">
        <v>35</v>
      </c>
      <c r="J839" t="s">
        <v>51</v>
      </c>
      <c r="K839" t="s">
        <v>181</v>
      </c>
    </row>
    <row r="840" spans="1:11" x14ac:dyDescent="0.25">
      <c r="A840" t="s">
        <v>389</v>
      </c>
      <c r="B840" t="s">
        <v>389</v>
      </c>
      <c r="C840" t="s">
        <v>389</v>
      </c>
      <c r="D840" t="s">
        <v>357</v>
      </c>
      <c r="E840" t="s">
        <v>357</v>
      </c>
      <c r="F840">
        <v>16202</v>
      </c>
      <c r="H840" t="s">
        <v>189</v>
      </c>
      <c r="I840" t="s">
        <v>35</v>
      </c>
      <c r="J840" t="s">
        <v>51</v>
      </c>
      <c r="K840" t="s">
        <v>181</v>
      </c>
    </row>
    <row r="841" spans="1:11" x14ac:dyDescent="0.25">
      <c r="A841" t="s">
        <v>391</v>
      </c>
      <c r="B841" t="s">
        <v>391</v>
      </c>
      <c r="C841" t="s">
        <v>1092</v>
      </c>
      <c r="D841" t="s">
        <v>357</v>
      </c>
      <c r="E841" t="s">
        <v>357</v>
      </c>
      <c r="F841">
        <v>16590</v>
      </c>
      <c r="H841" t="s">
        <v>189</v>
      </c>
      <c r="I841" t="s">
        <v>35</v>
      </c>
      <c r="J841" t="s">
        <v>51</v>
      </c>
      <c r="K841" t="s">
        <v>181</v>
      </c>
    </row>
    <row r="842" spans="1:11" x14ac:dyDescent="0.25">
      <c r="A842" t="s">
        <v>393</v>
      </c>
      <c r="B842" t="s">
        <v>393</v>
      </c>
      <c r="C842" t="s">
        <v>1093</v>
      </c>
      <c r="D842" t="s">
        <v>357</v>
      </c>
      <c r="E842" t="s">
        <v>357</v>
      </c>
      <c r="F842">
        <v>16591</v>
      </c>
      <c r="H842" t="s">
        <v>189</v>
      </c>
      <c r="I842" t="s">
        <v>35</v>
      </c>
      <c r="J842" t="s">
        <v>51</v>
      </c>
      <c r="K842" t="s">
        <v>181</v>
      </c>
    </row>
    <row r="843" spans="1:11" x14ac:dyDescent="0.25">
      <c r="A843" t="s">
        <v>395</v>
      </c>
      <c r="B843" t="s">
        <v>396</v>
      </c>
      <c r="C843" t="s">
        <v>427</v>
      </c>
      <c r="D843" t="s">
        <v>357</v>
      </c>
      <c r="E843" t="s">
        <v>357</v>
      </c>
      <c r="F843">
        <v>7199</v>
      </c>
      <c r="H843" t="s">
        <v>189</v>
      </c>
      <c r="I843" t="s">
        <v>35</v>
      </c>
      <c r="J843" t="s">
        <v>51</v>
      </c>
      <c r="K843" t="s">
        <v>181</v>
      </c>
    </row>
    <row r="844" spans="1:11" x14ac:dyDescent="0.25">
      <c r="A844" t="s">
        <v>398</v>
      </c>
      <c r="B844" t="s">
        <v>398</v>
      </c>
      <c r="C844" t="s">
        <v>398</v>
      </c>
      <c r="D844" t="s">
        <v>357</v>
      </c>
      <c r="E844" t="s">
        <v>357</v>
      </c>
      <c r="F844">
        <v>265331</v>
      </c>
      <c r="H844" t="s">
        <v>189</v>
      </c>
      <c r="I844" t="s">
        <v>35</v>
      </c>
      <c r="J844" t="s">
        <v>51</v>
      </c>
      <c r="K844" t="s">
        <v>181</v>
      </c>
    </row>
    <row r="845" spans="1:11" x14ac:dyDescent="0.25">
      <c r="A845" t="s">
        <v>400</v>
      </c>
      <c r="B845" t="s">
        <v>401</v>
      </c>
      <c r="C845" t="s">
        <v>669</v>
      </c>
      <c r="D845" t="s">
        <v>357</v>
      </c>
      <c r="E845" t="s">
        <v>357</v>
      </c>
      <c r="F845">
        <v>24966</v>
      </c>
      <c r="H845" t="s">
        <v>189</v>
      </c>
      <c r="I845" t="s">
        <v>35</v>
      </c>
      <c r="J845" t="s">
        <v>51</v>
      </c>
      <c r="K845" t="s">
        <v>181</v>
      </c>
    </row>
    <row r="846" spans="1:11" x14ac:dyDescent="0.25">
      <c r="A846" t="s">
        <v>1094</v>
      </c>
      <c r="B846" t="s">
        <v>1095</v>
      </c>
      <c r="C846" t="s">
        <v>671</v>
      </c>
      <c r="D846" t="s">
        <v>357</v>
      </c>
      <c r="E846" t="s">
        <v>357</v>
      </c>
      <c r="F846">
        <v>24965</v>
      </c>
      <c r="H846" t="s">
        <v>189</v>
      </c>
      <c r="I846" t="s">
        <v>35</v>
      </c>
      <c r="J846" t="s">
        <v>51</v>
      </c>
      <c r="K846" t="s">
        <v>181</v>
      </c>
    </row>
    <row r="847" spans="1:11" x14ac:dyDescent="0.25">
      <c r="A847" t="s">
        <v>1096</v>
      </c>
      <c r="B847" t="s">
        <v>1097</v>
      </c>
      <c r="C847" t="s">
        <v>1098</v>
      </c>
      <c r="D847" t="s">
        <v>357</v>
      </c>
      <c r="E847" t="s">
        <v>357</v>
      </c>
      <c r="F847">
        <v>45643</v>
      </c>
      <c r="H847" t="s">
        <v>189</v>
      </c>
      <c r="I847" t="s">
        <v>35</v>
      </c>
      <c r="J847" t="s">
        <v>51</v>
      </c>
      <c r="K847" t="s">
        <v>181</v>
      </c>
    </row>
    <row r="848" spans="1:11" x14ac:dyDescent="0.25">
      <c r="A848" t="s">
        <v>1099</v>
      </c>
      <c r="B848" t="s">
        <v>1100</v>
      </c>
      <c r="C848" t="s">
        <v>1101</v>
      </c>
      <c r="D848" t="s">
        <v>357</v>
      </c>
      <c r="E848" t="s">
        <v>357</v>
      </c>
      <c r="F848">
        <v>15902</v>
      </c>
      <c r="H848" t="s">
        <v>189</v>
      </c>
      <c r="I848" t="s">
        <v>35</v>
      </c>
      <c r="J848" t="s">
        <v>51</v>
      </c>
      <c r="K848" t="s">
        <v>181</v>
      </c>
    </row>
    <row r="849" spans="1:11" x14ac:dyDescent="0.25">
      <c r="A849" t="s">
        <v>1102</v>
      </c>
      <c r="B849" t="s">
        <v>1103</v>
      </c>
      <c r="C849" t="s">
        <v>1104</v>
      </c>
      <c r="D849" t="s">
        <v>357</v>
      </c>
      <c r="E849" t="s">
        <v>357</v>
      </c>
      <c r="F849">
        <v>259286</v>
      </c>
      <c r="H849" t="s">
        <v>189</v>
      </c>
      <c r="I849" t="s">
        <v>35</v>
      </c>
      <c r="J849" t="s">
        <v>51</v>
      </c>
      <c r="K849" t="s">
        <v>181</v>
      </c>
    </row>
    <row r="850" spans="1:11" x14ac:dyDescent="0.25">
      <c r="A850" t="s">
        <v>403</v>
      </c>
      <c r="B850" t="s">
        <v>403</v>
      </c>
      <c r="C850" t="s">
        <v>1105</v>
      </c>
      <c r="D850" t="s">
        <v>357</v>
      </c>
      <c r="E850" t="s">
        <v>357</v>
      </c>
      <c r="F850">
        <v>5909</v>
      </c>
      <c r="H850" t="s">
        <v>189</v>
      </c>
      <c r="I850" t="s">
        <v>35</v>
      </c>
      <c r="J850" t="s">
        <v>51</v>
      </c>
      <c r="K850" t="s">
        <v>181</v>
      </c>
    </row>
    <row r="851" spans="1:11" x14ac:dyDescent="0.25">
      <c r="A851" t="s">
        <v>1106</v>
      </c>
      <c r="B851" t="s">
        <v>1107</v>
      </c>
      <c r="C851" t="s">
        <v>1107</v>
      </c>
      <c r="D851" t="s">
        <v>357</v>
      </c>
      <c r="E851" t="s">
        <v>357</v>
      </c>
      <c r="F851">
        <v>19388</v>
      </c>
      <c r="H851" t="s">
        <v>197</v>
      </c>
      <c r="I851" t="s">
        <v>35</v>
      </c>
      <c r="J851" t="s">
        <v>51</v>
      </c>
      <c r="K851" t="s">
        <v>187</v>
      </c>
    </row>
    <row r="852" spans="1:11" x14ac:dyDescent="0.25">
      <c r="A852" t="s">
        <v>1108</v>
      </c>
      <c r="B852" t="s">
        <v>1109</v>
      </c>
      <c r="C852" t="s">
        <v>1109</v>
      </c>
      <c r="D852" t="s">
        <v>357</v>
      </c>
      <c r="E852" t="s">
        <v>357</v>
      </c>
      <c r="F852">
        <v>19387</v>
      </c>
      <c r="H852" t="s">
        <v>197</v>
      </c>
      <c r="I852" t="s">
        <v>35</v>
      </c>
      <c r="J852" t="s">
        <v>51</v>
      </c>
      <c r="K852" t="s">
        <v>187</v>
      </c>
    </row>
    <row r="853" spans="1:11" x14ac:dyDescent="0.25">
      <c r="A853" t="s">
        <v>214</v>
      </c>
      <c r="B853" t="s">
        <v>214</v>
      </c>
      <c r="C853" t="s">
        <v>214</v>
      </c>
      <c r="D853" t="s">
        <v>357</v>
      </c>
      <c r="E853" t="s">
        <v>357</v>
      </c>
      <c r="F853">
        <v>9600</v>
      </c>
      <c r="H853" t="s">
        <v>197</v>
      </c>
      <c r="I853" t="s">
        <v>35</v>
      </c>
      <c r="J853" t="s">
        <v>51</v>
      </c>
      <c r="K853" t="s">
        <v>187</v>
      </c>
    </row>
    <row r="854" spans="1:11" x14ac:dyDescent="0.25">
      <c r="A854" t="s">
        <v>1110</v>
      </c>
      <c r="B854" t="s">
        <v>1110</v>
      </c>
      <c r="C854" t="s">
        <v>1111</v>
      </c>
      <c r="D854" t="s">
        <v>357</v>
      </c>
      <c r="E854" t="s">
        <v>357</v>
      </c>
      <c r="F854">
        <v>19614</v>
      </c>
      <c r="H854" t="s">
        <v>197</v>
      </c>
      <c r="I854" t="s">
        <v>35</v>
      </c>
      <c r="J854" t="s">
        <v>51</v>
      </c>
      <c r="K854" t="s">
        <v>187</v>
      </c>
    </row>
    <row r="855" spans="1:11" x14ac:dyDescent="0.25">
      <c r="A855" t="s">
        <v>1112</v>
      </c>
      <c r="B855" t="s">
        <v>1112</v>
      </c>
      <c r="C855" t="s">
        <v>1112</v>
      </c>
      <c r="D855" t="s">
        <v>357</v>
      </c>
      <c r="E855" t="s">
        <v>357</v>
      </c>
      <c r="F855">
        <v>19667</v>
      </c>
      <c r="H855" t="s">
        <v>197</v>
      </c>
      <c r="I855" t="s">
        <v>35</v>
      </c>
      <c r="J855" t="s">
        <v>51</v>
      </c>
      <c r="K855" t="s">
        <v>187</v>
      </c>
    </row>
    <row r="856" spans="1:11" x14ac:dyDescent="0.25">
      <c r="A856" t="s">
        <v>1096</v>
      </c>
      <c r="B856" t="s">
        <v>1096</v>
      </c>
      <c r="C856" t="s">
        <v>1098</v>
      </c>
      <c r="D856" t="s">
        <v>357</v>
      </c>
      <c r="E856" t="s">
        <v>357</v>
      </c>
      <c r="F856">
        <v>45643</v>
      </c>
      <c r="H856" t="s">
        <v>197</v>
      </c>
      <c r="I856" t="s">
        <v>35</v>
      </c>
      <c r="J856" t="s">
        <v>51</v>
      </c>
      <c r="K856" t="s">
        <v>187</v>
      </c>
    </row>
    <row r="857" spans="1:11" x14ac:dyDescent="0.25">
      <c r="A857" t="s">
        <v>917</v>
      </c>
      <c r="B857" t="s">
        <v>917</v>
      </c>
      <c r="C857" t="s">
        <v>917</v>
      </c>
      <c r="D857" t="s">
        <v>357</v>
      </c>
      <c r="E857" t="s">
        <v>357</v>
      </c>
      <c r="F857">
        <v>19949</v>
      </c>
      <c r="H857" t="s">
        <v>193</v>
      </c>
      <c r="I857" t="s">
        <v>35</v>
      </c>
      <c r="J857" t="s">
        <v>51</v>
      </c>
      <c r="K857" t="s">
        <v>184</v>
      </c>
    </row>
    <row r="858" spans="1:11" x14ac:dyDescent="0.25">
      <c r="A858" t="s">
        <v>1113</v>
      </c>
      <c r="B858" t="s">
        <v>1113</v>
      </c>
      <c r="C858" t="s">
        <v>1114</v>
      </c>
      <c r="D858" t="s">
        <v>357</v>
      </c>
      <c r="E858" t="s">
        <v>357</v>
      </c>
      <c r="F858">
        <v>17740</v>
      </c>
      <c r="H858" t="s">
        <v>193</v>
      </c>
      <c r="I858" t="s">
        <v>35</v>
      </c>
      <c r="J858" t="s">
        <v>51</v>
      </c>
      <c r="K858" t="s">
        <v>184</v>
      </c>
    </row>
    <row r="859" spans="1:11" x14ac:dyDescent="0.25">
      <c r="A859" t="s">
        <v>1115</v>
      </c>
      <c r="B859" t="s">
        <v>1115</v>
      </c>
      <c r="C859" t="s">
        <v>1115</v>
      </c>
      <c r="D859" t="s">
        <v>357</v>
      </c>
      <c r="E859" t="s">
        <v>357</v>
      </c>
      <c r="F859">
        <v>17558</v>
      </c>
      <c r="H859" t="s">
        <v>193</v>
      </c>
      <c r="I859" t="s">
        <v>35</v>
      </c>
      <c r="J859" t="s">
        <v>51</v>
      </c>
      <c r="K859" t="s">
        <v>184</v>
      </c>
    </row>
    <row r="860" spans="1:11" x14ac:dyDescent="0.25">
      <c r="A860" t="s">
        <v>1116</v>
      </c>
      <c r="B860" t="s">
        <v>1116</v>
      </c>
      <c r="C860" t="s">
        <v>1117</v>
      </c>
      <c r="D860" t="s">
        <v>357</v>
      </c>
      <c r="E860" t="s">
        <v>357</v>
      </c>
      <c r="F860">
        <v>7214</v>
      </c>
      <c r="H860" t="s">
        <v>193</v>
      </c>
      <c r="I860" t="s">
        <v>35</v>
      </c>
      <c r="J860" t="s">
        <v>51</v>
      </c>
      <c r="K860" t="s">
        <v>184</v>
      </c>
    </row>
    <row r="861" spans="1:11" x14ac:dyDescent="0.25">
      <c r="A861" t="s">
        <v>1118</v>
      </c>
      <c r="B861" t="s">
        <v>1118</v>
      </c>
      <c r="C861" t="s">
        <v>1119</v>
      </c>
      <c r="D861" t="s">
        <v>357</v>
      </c>
      <c r="E861" t="s">
        <v>357</v>
      </c>
      <c r="F861">
        <v>7213</v>
      </c>
      <c r="H861" t="s">
        <v>193</v>
      </c>
      <c r="I861" t="s">
        <v>35</v>
      </c>
      <c r="J861" t="s">
        <v>51</v>
      </c>
      <c r="K861" t="s">
        <v>184</v>
      </c>
    </row>
    <row r="862" spans="1:11" x14ac:dyDescent="0.25">
      <c r="A862" t="s">
        <v>1096</v>
      </c>
      <c r="B862" t="s">
        <v>1096</v>
      </c>
      <c r="C862" t="s">
        <v>1098</v>
      </c>
      <c r="D862" t="s">
        <v>357</v>
      </c>
      <c r="E862" t="s">
        <v>357</v>
      </c>
      <c r="F862">
        <v>45643</v>
      </c>
      <c r="H862" t="s">
        <v>193</v>
      </c>
      <c r="I862" t="s">
        <v>35</v>
      </c>
      <c r="J862" t="s">
        <v>51</v>
      </c>
      <c r="K862" t="s">
        <v>184</v>
      </c>
    </row>
    <row r="863" spans="1:11" x14ac:dyDescent="0.25">
      <c r="A863" t="s">
        <v>1120</v>
      </c>
      <c r="B863" t="s">
        <v>1121</v>
      </c>
      <c r="C863" t="s">
        <v>1122</v>
      </c>
      <c r="D863" t="s">
        <v>246</v>
      </c>
      <c r="E863" t="s">
        <v>431</v>
      </c>
      <c r="F863">
        <v>224279</v>
      </c>
      <c r="H863" t="s">
        <v>186</v>
      </c>
      <c r="I863" t="s">
        <v>35</v>
      </c>
      <c r="J863" t="s">
        <v>47</v>
      </c>
      <c r="K863" t="s">
        <v>177</v>
      </c>
    </row>
    <row r="864" spans="1:11" x14ac:dyDescent="0.25">
      <c r="A864" t="s">
        <v>1123</v>
      </c>
      <c r="B864" t="s">
        <v>1124</v>
      </c>
      <c r="C864" t="s">
        <v>1124</v>
      </c>
      <c r="D864" t="s">
        <v>246</v>
      </c>
      <c r="E864" t="s">
        <v>431</v>
      </c>
      <c r="F864">
        <v>224277</v>
      </c>
      <c r="H864" t="s">
        <v>186</v>
      </c>
      <c r="I864" t="s">
        <v>35</v>
      </c>
      <c r="J864" t="s">
        <v>47</v>
      </c>
      <c r="K864" t="s">
        <v>177</v>
      </c>
    </row>
    <row r="865" spans="1:11" x14ac:dyDescent="0.25">
      <c r="A865" t="s">
        <v>1125</v>
      </c>
      <c r="B865" t="s">
        <v>1126</v>
      </c>
      <c r="C865" t="s">
        <v>1127</v>
      </c>
      <c r="D865" t="s">
        <v>246</v>
      </c>
      <c r="E865" t="s">
        <v>431</v>
      </c>
      <c r="F865">
        <v>234280</v>
      </c>
      <c r="H865" t="s">
        <v>186</v>
      </c>
      <c r="I865" t="s">
        <v>35</v>
      </c>
      <c r="J865" t="s">
        <v>47</v>
      </c>
      <c r="K865" t="s">
        <v>177</v>
      </c>
    </row>
    <row r="866" spans="1:11" x14ac:dyDescent="0.25">
      <c r="A866" t="s">
        <v>1128</v>
      </c>
      <c r="B866" t="s">
        <v>1129</v>
      </c>
      <c r="C866" t="s">
        <v>674</v>
      </c>
      <c r="D866" t="s">
        <v>246</v>
      </c>
      <c r="E866" t="s">
        <v>431</v>
      </c>
      <c r="F866">
        <v>16656</v>
      </c>
      <c r="H866" t="s">
        <v>186</v>
      </c>
      <c r="I866" t="s">
        <v>35</v>
      </c>
      <c r="J866" t="s">
        <v>47</v>
      </c>
      <c r="K866" t="s">
        <v>177</v>
      </c>
    </row>
    <row r="867" spans="1:11" x14ac:dyDescent="0.25">
      <c r="A867" t="s">
        <v>1130</v>
      </c>
      <c r="B867" t="s">
        <v>1131</v>
      </c>
      <c r="C867" t="s">
        <v>684</v>
      </c>
      <c r="D867" t="s">
        <v>246</v>
      </c>
      <c r="E867" t="s">
        <v>431</v>
      </c>
      <c r="F867">
        <v>224275</v>
      </c>
      <c r="H867" t="s">
        <v>186</v>
      </c>
      <c r="I867" t="s">
        <v>35</v>
      </c>
      <c r="J867" t="s">
        <v>47</v>
      </c>
      <c r="K867" t="s">
        <v>177</v>
      </c>
    </row>
    <row r="868" spans="1:11" x14ac:dyDescent="0.25">
      <c r="A868" t="s">
        <v>1132</v>
      </c>
      <c r="B868" t="s">
        <v>1133</v>
      </c>
      <c r="C868" t="s">
        <v>1133</v>
      </c>
      <c r="D868" t="s">
        <v>246</v>
      </c>
      <c r="E868" t="s">
        <v>431</v>
      </c>
      <c r="F868">
        <v>224269</v>
      </c>
      <c r="H868" t="s">
        <v>186</v>
      </c>
      <c r="I868" t="s">
        <v>35</v>
      </c>
      <c r="J868" t="s">
        <v>47</v>
      </c>
      <c r="K868" t="s">
        <v>177</v>
      </c>
    </row>
    <row r="869" spans="1:11" x14ac:dyDescent="0.25">
      <c r="A869" t="s">
        <v>1134</v>
      </c>
      <c r="B869" t="s">
        <v>1135</v>
      </c>
      <c r="C869" t="s">
        <v>1135</v>
      </c>
      <c r="D869" t="s">
        <v>246</v>
      </c>
      <c r="E869" t="s">
        <v>431</v>
      </c>
      <c r="F869">
        <v>224271</v>
      </c>
      <c r="H869" t="s">
        <v>186</v>
      </c>
      <c r="I869" t="s">
        <v>35</v>
      </c>
      <c r="J869" t="s">
        <v>47</v>
      </c>
      <c r="K869" t="s">
        <v>177</v>
      </c>
    </row>
    <row r="870" spans="1:11" x14ac:dyDescent="0.25">
      <c r="A870" t="s">
        <v>1136</v>
      </c>
      <c r="B870" t="s">
        <v>1137</v>
      </c>
      <c r="C870" t="s">
        <v>1137</v>
      </c>
      <c r="D870" t="s">
        <v>246</v>
      </c>
      <c r="E870" t="s">
        <v>431</v>
      </c>
      <c r="F870">
        <v>224273</v>
      </c>
      <c r="H870" t="s">
        <v>186</v>
      </c>
      <c r="I870" t="s">
        <v>35</v>
      </c>
      <c r="J870" t="s">
        <v>47</v>
      </c>
      <c r="K870" t="s">
        <v>177</v>
      </c>
    </row>
    <row r="871" spans="1:11" x14ac:dyDescent="0.25">
      <c r="A871" t="s">
        <v>1138</v>
      </c>
      <c r="B871" t="s">
        <v>1139</v>
      </c>
      <c r="C871" t="s">
        <v>1139</v>
      </c>
      <c r="D871" t="s">
        <v>246</v>
      </c>
      <c r="E871" t="s">
        <v>431</v>
      </c>
      <c r="F871">
        <v>229177</v>
      </c>
      <c r="H871" t="s">
        <v>186</v>
      </c>
      <c r="I871" t="s">
        <v>35</v>
      </c>
      <c r="J871" t="s">
        <v>47</v>
      </c>
      <c r="K871" t="s">
        <v>177</v>
      </c>
    </row>
    <row r="872" spans="1:11" x14ac:dyDescent="0.25">
      <c r="A872" t="s">
        <v>1140</v>
      </c>
      <c r="B872" t="s">
        <v>1141</v>
      </c>
      <c r="C872" t="s">
        <v>1141</v>
      </c>
      <c r="D872" t="s">
        <v>246</v>
      </c>
      <c r="E872" t="s">
        <v>431</v>
      </c>
      <c r="F872">
        <v>229179</v>
      </c>
      <c r="H872" t="s">
        <v>186</v>
      </c>
      <c r="I872" t="s">
        <v>35</v>
      </c>
      <c r="J872" t="s">
        <v>47</v>
      </c>
      <c r="K872" t="s">
        <v>177</v>
      </c>
    </row>
    <row r="873" spans="1:11" x14ac:dyDescent="0.25">
      <c r="A873" t="s">
        <v>1142</v>
      </c>
      <c r="B873" t="s">
        <v>1143</v>
      </c>
      <c r="C873" t="s">
        <v>1143</v>
      </c>
      <c r="D873" t="s">
        <v>246</v>
      </c>
      <c r="E873" t="s">
        <v>431</v>
      </c>
      <c r="F873">
        <v>229181</v>
      </c>
      <c r="H873" t="s">
        <v>186</v>
      </c>
      <c r="I873" t="s">
        <v>35</v>
      </c>
      <c r="J873" t="s">
        <v>47</v>
      </c>
      <c r="K873" t="s">
        <v>177</v>
      </c>
    </row>
    <row r="874" spans="1:11" x14ac:dyDescent="0.25">
      <c r="A874" t="s">
        <v>331</v>
      </c>
      <c r="B874" t="s">
        <v>331</v>
      </c>
      <c r="C874" t="s">
        <v>331</v>
      </c>
      <c r="D874" t="s">
        <v>54</v>
      </c>
      <c r="E874" t="s">
        <v>332</v>
      </c>
      <c r="F874" t="s">
        <v>332</v>
      </c>
      <c r="H874" t="s">
        <v>220</v>
      </c>
      <c r="I874" t="s">
        <v>61</v>
      </c>
      <c r="J874" t="s">
        <v>24</v>
      </c>
      <c r="K874" t="s">
        <v>212</v>
      </c>
    </row>
    <row r="875" spans="1:11" x14ac:dyDescent="0.25">
      <c r="A875" t="s">
        <v>333</v>
      </c>
      <c r="B875" t="s">
        <v>334</v>
      </c>
      <c r="C875" t="s">
        <v>335</v>
      </c>
      <c r="D875" t="s">
        <v>54</v>
      </c>
      <c r="E875" t="s">
        <v>252</v>
      </c>
      <c r="F875" t="s">
        <v>335</v>
      </c>
      <c r="H875" t="s">
        <v>220</v>
      </c>
      <c r="I875" t="s">
        <v>61</v>
      </c>
      <c r="J875" t="s">
        <v>24</v>
      </c>
      <c r="K875" t="s">
        <v>212</v>
      </c>
    </row>
    <row r="876" spans="1:11" x14ac:dyDescent="0.25">
      <c r="A876" t="s">
        <v>248</v>
      </c>
      <c r="B876" t="s">
        <v>555</v>
      </c>
      <c r="C876" t="s">
        <v>336</v>
      </c>
      <c r="D876" t="s">
        <v>248</v>
      </c>
      <c r="E876" t="s">
        <v>248</v>
      </c>
      <c r="F876" t="s">
        <v>337</v>
      </c>
      <c r="H876" t="s">
        <v>220</v>
      </c>
      <c r="I876" t="s">
        <v>61</v>
      </c>
      <c r="J876" t="s">
        <v>24</v>
      </c>
      <c r="K876" t="s">
        <v>212</v>
      </c>
    </row>
    <row r="877" spans="1:11" x14ac:dyDescent="0.25">
      <c r="A877" t="s">
        <v>47</v>
      </c>
      <c r="B877" t="s">
        <v>1144</v>
      </c>
      <c r="C877" t="s">
        <v>720</v>
      </c>
      <c r="D877" t="s">
        <v>248</v>
      </c>
      <c r="E877" t="s">
        <v>431</v>
      </c>
      <c r="F877" t="s">
        <v>721</v>
      </c>
      <c r="H877" t="s">
        <v>220</v>
      </c>
      <c r="I877" t="s">
        <v>61</v>
      </c>
      <c r="J877" t="s">
        <v>24</v>
      </c>
      <c r="K877" t="s">
        <v>212</v>
      </c>
    </row>
    <row r="878" spans="1:11" x14ac:dyDescent="0.25">
      <c r="A878" t="s">
        <v>246</v>
      </c>
      <c r="B878" t="s">
        <v>1145</v>
      </c>
      <c r="C878" t="s">
        <v>339</v>
      </c>
      <c r="D878" t="s">
        <v>246</v>
      </c>
      <c r="E878" t="s">
        <v>246</v>
      </c>
      <c r="F878" t="s">
        <v>340</v>
      </c>
      <c r="H878" t="s">
        <v>220</v>
      </c>
      <c r="I878" t="s">
        <v>61</v>
      </c>
      <c r="J878" t="s">
        <v>24</v>
      </c>
      <c r="K878" t="s">
        <v>212</v>
      </c>
    </row>
    <row r="879" spans="1:11" x14ac:dyDescent="0.25">
      <c r="A879" t="s">
        <v>252</v>
      </c>
      <c r="B879" t="s">
        <v>1146</v>
      </c>
      <c r="C879" t="s">
        <v>342</v>
      </c>
      <c r="D879" t="s">
        <v>252</v>
      </c>
      <c r="E879" t="s">
        <v>252</v>
      </c>
      <c r="F879" t="s">
        <v>343</v>
      </c>
      <c r="H879" t="s">
        <v>220</v>
      </c>
      <c r="I879" t="s">
        <v>61</v>
      </c>
      <c r="J879" t="s">
        <v>24</v>
      </c>
      <c r="K879" t="s">
        <v>212</v>
      </c>
    </row>
    <row r="880" spans="1:11" x14ac:dyDescent="0.25">
      <c r="A880" t="s">
        <v>369</v>
      </c>
      <c r="B880" t="s">
        <v>370</v>
      </c>
      <c r="C880" t="s">
        <v>370</v>
      </c>
      <c r="D880" t="s">
        <v>357</v>
      </c>
      <c r="E880" t="s">
        <v>357</v>
      </c>
      <c r="F880">
        <v>15900</v>
      </c>
      <c r="H880" t="s">
        <v>220</v>
      </c>
      <c r="I880" t="s">
        <v>61</v>
      </c>
      <c r="J880" t="s">
        <v>24</v>
      </c>
      <c r="K880" t="s">
        <v>212</v>
      </c>
    </row>
    <row r="881" spans="1:11" x14ac:dyDescent="0.25">
      <c r="A881" t="s">
        <v>220</v>
      </c>
      <c r="B881" t="s">
        <v>220</v>
      </c>
      <c r="C881" t="s">
        <v>220</v>
      </c>
      <c r="D881" t="s">
        <v>357</v>
      </c>
      <c r="E881" t="s">
        <v>357</v>
      </c>
      <c r="F881">
        <v>14544</v>
      </c>
      <c r="H881" t="s">
        <v>220</v>
      </c>
      <c r="I881" t="s">
        <v>61</v>
      </c>
      <c r="J881" t="s">
        <v>24</v>
      </c>
      <c r="K881" t="s">
        <v>212</v>
      </c>
    </row>
    <row r="882" spans="1:11" x14ac:dyDescent="0.25">
      <c r="A882" t="s">
        <v>1102</v>
      </c>
      <c r="B882" t="s">
        <v>1103</v>
      </c>
      <c r="C882" t="s">
        <v>1104</v>
      </c>
      <c r="D882" t="s">
        <v>357</v>
      </c>
      <c r="E882" t="s">
        <v>357</v>
      </c>
      <c r="F882">
        <v>259286</v>
      </c>
      <c r="H882" t="s">
        <v>220</v>
      </c>
      <c r="I882" t="s">
        <v>61</v>
      </c>
      <c r="J882" t="s">
        <v>24</v>
      </c>
      <c r="K882" t="s">
        <v>212</v>
      </c>
    </row>
    <row r="883" spans="1:11" x14ac:dyDescent="0.25">
      <c r="A883" t="s">
        <v>378</v>
      </c>
      <c r="B883" t="s">
        <v>379</v>
      </c>
      <c r="C883" t="s">
        <v>379</v>
      </c>
      <c r="D883" t="s">
        <v>357</v>
      </c>
      <c r="E883" t="s">
        <v>357</v>
      </c>
      <c r="F883">
        <v>7200</v>
      </c>
      <c r="H883" t="s">
        <v>220</v>
      </c>
      <c r="I883" t="s">
        <v>61</v>
      </c>
      <c r="J883" t="s">
        <v>24</v>
      </c>
      <c r="K883" t="s">
        <v>212</v>
      </c>
    </row>
    <row r="884" spans="1:11" x14ac:dyDescent="0.25">
      <c r="A884" t="s">
        <v>372</v>
      </c>
      <c r="B884" t="s">
        <v>373</v>
      </c>
      <c r="C884" t="s">
        <v>373</v>
      </c>
      <c r="D884" t="s">
        <v>357</v>
      </c>
      <c r="E884" t="s">
        <v>357</v>
      </c>
      <c r="F884">
        <v>55011</v>
      </c>
      <c r="H884" t="s">
        <v>220</v>
      </c>
      <c r="I884" t="s">
        <v>61</v>
      </c>
      <c r="J884" t="s">
        <v>24</v>
      </c>
      <c r="K884" t="s">
        <v>212</v>
      </c>
    </row>
    <row r="885" spans="1:11" x14ac:dyDescent="0.25">
      <c r="A885" t="s">
        <v>375</v>
      </c>
      <c r="B885" t="s">
        <v>376</v>
      </c>
      <c r="C885" t="s">
        <v>376</v>
      </c>
      <c r="D885" t="s">
        <v>357</v>
      </c>
      <c r="E885" t="s">
        <v>357</v>
      </c>
      <c r="F885">
        <v>55012</v>
      </c>
      <c r="H885" t="s">
        <v>220</v>
      </c>
      <c r="I885" t="s">
        <v>61</v>
      </c>
      <c r="J885" t="s">
        <v>24</v>
      </c>
      <c r="K885" t="s">
        <v>212</v>
      </c>
    </row>
    <row r="886" spans="1:11" x14ac:dyDescent="0.25">
      <c r="A886" t="s">
        <v>1120</v>
      </c>
      <c r="B886" t="s">
        <v>1147</v>
      </c>
      <c r="C886" t="s">
        <v>1122</v>
      </c>
      <c r="D886" t="s">
        <v>246</v>
      </c>
      <c r="E886" t="s">
        <v>431</v>
      </c>
      <c r="F886">
        <v>224279</v>
      </c>
      <c r="H886" t="s">
        <v>220</v>
      </c>
      <c r="I886" t="s">
        <v>61</v>
      </c>
      <c r="J886" t="s">
        <v>24</v>
      </c>
      <c r="K886" t="s">
        <v>212</v>
      </c>
    </row>
    <row r="887" spans="1:11" x14ac:dyDescent="0.25">
      <c r="A887" t="s">
        <v>1123</v>
      </c>
      <c r="B887" t="s">
        <v>1148</v>
      </c>
      <c r="C887" t="s">
        <v>1124</v>
      </c>
      <c r="D887" t="s">
        <v>246</v>
      </c>
      <c r="E887" t="s">
        <v>431</v>
      </c>
      <c r="F887">
        <v>224277</v>
      </c>
      <c r="H887" t="s">
        <v>220</v>
      </c>
      <c r="I887" t="s">
        <v>61</v>
      </c>
      <c r="J887" t="s">
        <v>24</v>
      </c>
      <c r="K887" t="s">
        <v>212</v>
      </c>
    </row>
    <row r="888" spans="1:11" x14ac:dyDescent="0.25">
      <c r="A888" t="s">
        <v>1140</v>
      </c>
      <c r="B888" t="s">
        <v>1141</v>
      </c>
      <c r="C888" t="s">
        <v>1141</v>
      </c>
      <c r="D888" t="s">
        <v>246</v>
      </c>
      <c r="E888" t="s">
        <v>431</v>
      </c>
      <c r="F888">
        <v>229179</v>
      </c>
      <c r="H888" t="s">
        <v>220</v>
      </c>
      <c r="I888" t="s">
        <v>61</v>
      </c>
      <c r="J888" t="s">
        <v>24</v>
      </c>
      <c r="K888" t="s">
        <v>212</v>
      </c>
    </row>
    <row r="889" spans="1:11" x14ac:dyDescent="0.25">
      <c r="A889" t="s">
        <v>1142</v>
      </c>
      <c r="B889" t="s">
        <v>1143</v>
      </c>
      <c r="C889" t="s">
        <v>1143</v>
      </c>
      <c r="D889" t="s">
        <v>246</v>
      </c>
      <c r="E889" t="s">
        <v>431</v>
      </c>
      <c r="F889">
        <v>229181</v>
      </c>
      <c r="H889" t="s">
        <v>220</v>
      </c>
      <c r="I889" t="s">
        <v>61</v>
      </c>
      <c r="J889" t="s">
        <v>24</v>
      </c>
      <c r="K889" t="s">
        <v>212</v>
      </c>
    </row>
    <row r="890" spans="1:11" x14ac:dyDescent="0.25">
      <c r="A890" t="s">
        <v>344</v>
      </c>
      <c r="B890" t="s">
        <v>345</v>
      </c>
      <c r="C890" t="s">
        <v>226</v>
      </c>
      <c r="D890" t="s">
        <v>226</v>
      </c>
      <c r="E890" t="s">
        <v>346</v>
      </c>
      <c r="F890">
        <v>11296</v>
      </c>
      <c r="H890" t="s">
        <v>220</v>
      </c>
      <c r="I890" t="s">
        <v>61</v>
      </c>
      <c r="J890" t="s">
        <v>24</v>
      </c>
      <c r="K890" t="s">
        <v>212</v>
      </c>
    </row>
    <row r="891" spans="1:11" x14ac:dyDescent="0.25">
      <c r="A891" t="s">
        <v>367</v>
      </c>
      <c r="B891" t="s">
        <v>345</v>
      </c>
      <c r="C891" t="s">
        <v>226</v>
      </c>
      <c r="D891" t="s">
        <v>226</v>
      </c>
      <c r="E891" t="s">
        <v>346</v>
      </c>
      <c r="F891">
        <v>11296</v>
      </c>
      <c r="H891" t="s">
        <v>220</v>
      </c>
      <c r="I891" t="s">
        <v>61</v>
      </c>
      <c r="J891" t="s">
        <v>24</v>
      </c>
      <c r="K891" t="s">
        <v>212</v>
      </c>
    </row>
    <row r="892" spans="1:11" x14ac:dyDescent="0.25">
      <c r="A892" t="s">
        <v>368</v>
      </c>
      <c r="B892" t="s">
        <v>345</v>
      </c>
      <c r="C892" t="s">
        <v>226</v>
      </c>
      <c r="D892" t="s">
        <v>226</v>
      </c>
      <c r="E892" t="s">
        <v>346</v>
      </c>
      <c r="F892">
        <v>11296</v>
      </c>
      <c r="H892" t="s">
        <v>220</v>
      </c>
      <c r="I892" t="s">
        <v>61</v>
      </c>
      <c r="J892" t="s">
        <v>24</v>
      </c>
      <c r="K892" t="s">
        <v>212</v>
      </c>
    </row>
    <row r="893" spans="1:11" x14ac:dyDescent="0.25">
      <c r="A893" t="s">
        <v>331</v>
      </c>
      <c r="B893" t="s">
        <v>331</v>
      </c>
      <c r="C893" t="s">
        <v>331</v>
      </c>
      <c r="D893" t="s">
        <v>54</v>
      </c>
      <c r="E893" t="s">
        <v>332</v>
      </c>
      <c r="F893" t="s">
        <v>332</v>
      </c>
      <c r="H893" t="s">
        <v>201</v>
      </c>
      <c r="I893" t="s">
        <v>57</v>
      </c>
      <c r="J893" t="s">
        <v>24</v>
      </c>
      <c r="K893" t="s">
        <v>191</v>
      </c>
    </row>
    <row r="894" spans="1:11" x14ac:dyDescent="0.25">
      <c r="A894" t="s">
        <v>333</v>
      </c>
      <c r="B894" t="s">
        <v>334</v>
      </c>
      <c r="C894" t="s">
        <v>335</v>
      </c>
      <c r="D894" t="s">
        <v>54</v>
      </c>
      <c r="E894" t="s">
        <v>252</v>
      </c>
      <c r="F894" t="s">
        <v>335</v>
      </c>
      <c r="H894" t="s">
        <v>201</v>
      </c>
      <c r="I894" t="s">
        <v>57</v>
      </c>
      <c r="J894" t="s">
        <v>24</v>
      </c>
      <c r="K894" t="s">
        <v>191</v>
      </c>
    </row>
    <row r="895" spans="1:11" x14ac:dyDescent="0.25">
      <c r="A895" t="s">
        <v>248</v>
      </c>
      <c r="B895" t="s">
        <v>555</v>
      </c>
      <c r="C895" t="s">
        <v>336</v>
      </c>
      <c r="D895" t="s">
        <v>248</v>
      </c>
      <c r="E895" t="s">
        <v>248</v>
      </c>
      <c r="F895" t="s">
        <v>337</v>
      </c>
      <c r="H895" t="s">
        <v>201</v>
      </c>
      <c r="I895" t="s">
        <v>57</v>
      </c>
      <c r="J895" t="s">
        <v>24</v>
      </c>
      <c r="K895" t="s">
        <v>191</v>
      </c>
    </row>
    <row r="896" spans="1:11" x14ac:dyDescent="0.25">
      <c r="A896" t="s">
        <v>47</v>
      </c>
      <c r="B896" t="s">
        <v>1144</v>
      </c>
      <c r="C896" t="s">
        <v>720</v>
      </c>
      <c r="D896" t="s">
        <v>248</v>
      </c>
      <c r="E896" t="s">
        <v>431</v>
      </c>
      <c r="F896" t="s">
        <v>721</v>
      </c>
      <c r="H896" t="s">
        <v>201</v>
      </c>
      <c r="I896" t="s">
        <v>57</v>
      </c>
      <c r="J896" t="s">
        <v>24</v>
      </c>
      <c r="K896" t="s">
        <v>191</v>
      </c>
    </row>
    <row r="897" spans="1:11" x14ac:dyDescent="0.25">
      <c r="A897" t="s">
        <v>1149</v>
      </c>
      <c r="B897" t="s">
        <v>1150</v>
      </c>
      <c r="C897" t="s">
        <v>339</v>
      </c>
      <c r="D897" t="s">
        <v>246</v>
      </c>
      <c r="E897" t="s">
        <v>246</v>
      </c>
      <c r="F897" t="s">
        <v>340</v>
      </c>
      <c r="H897" t="s">
        <v>201</v>
      </c>
      <c r="I897" t="s">
        <v>57</v>
      </c>
      <c r="J897" t="s">
        <v>24</v>
      </c>
      <c r="K897" t="s">
        <v>191</v>
      </c>
    </row>
    <row r="898" spans="1:11" x14ac:dyDescent="0.25">
      <c r="A898" t="s">
        <v>1151</v>
      </c>
      <c r="B898" t="s">
        <v>1152</v>
      </c>
      <c r="C898" t="s">
        <v>342</v>
      </c>
      <c r="D898" t="s">
        <v>252</v>
      </c>
      <c r="E898" t="s">
        <v>252</v>
      </c>
      <c r="F898" t="s">
        <v>343</v>
      </c>
      <c r="H898" t="s">
        <v>201</v>
      </c>
      <c r="I898" t="s">
        <v>57</v>
      </c>
      <c r="J898" t="s">
        <v>24</v>
      </c>
      <c r="K898" t="s">
        <v>191</v>
      </c>
    </row>
    <row r="899" spans="1:11" x14ac:dyDescent="0.25">
      <c r="A899" t="s">
        <v>1153</v>
      </c>
      <c r="B899" t="s">
        <v>1154</v>
      </c>
      <c r="C899" t="s">
        <v>342</v>
      </c>
      <c r="D899" t="s">
        <v>252</v>
      </c>
      <c r="E899" t="s">
        <v>252</v>
      </c>
      <c r="F899" t="s">
        <v>343</v>
      </c>
      <c r="H899" t="s">
        <v>201</v>
      </c>
      <c r="I899" t="s">
        <v>57</v>
      </c>
      <c r="J899" t="s">
        <v>24</v>
      </c>
      <c r="K899" t="s">
        <v>191</v>
      </c>
    </row>
    <row r="900" spans="1:11" x14ac:dyDescent="0.25">
      <c r="A900" t="s">
        <v>1155</v>
      </c>
      <c r="B900" t="s">
        <v>1156</v>
      </c>
      <c r="C900" t="s">
        <v>342</v>
      </c>
      <c r="D900" t="s">
        <v>252</v>
      </c>
      <c r="E900" t="s">
        <v>252</v>
      </c>
      <c r="F900" t="s">
        <v>343</v>
      </c>
      <c r="H900" t="s">
        <v>201</v>
      </c>
      <c r="I900" t="s">
        <v>57</v>
      </c>
      <c r="J900" t="s">
        <v>24</v>
      </c>
      <c r="K900" t="s">
        <v>191</v>
      </c>
    </row>
    <row r="901" spans="1:11" x14ac:dyDescent="0.25">
      <c r="A901" t="s">
        <v>1157</v>
      </c>
      <c r="B901" t="s">
        <v>1158</v>
      </c>
      <c r="C901" t="s">
        <v>541</v>
      </c>
      <c r="D901" t="s">
        <v>229</v>
      </c>
      <c r="E901" t="s">
        <v>229</v>
      </c>
      <c r="F901" t="s">
        <v>229</v>
      </c>
      <c r="H901" t="s">
        <v>201</v>
      </c>
      <c r="I901" t="s">
        <v>57</v>
      </c>
      <c r="J901" t="s">
        <v>24</v>
      </c>
      <c r="K901" t="s">
        <v>191</v>
      </c>
    </row>
    <row r="902" spans="1:11" x14ac:dyDescent="0.25">
      <c r="A902" t="s">
        <v>1159</v>
      </c>
      <c r="B902" t="s">
        <v>1160</v>
      </c>
      <c r="C902" t="s">
        <v>541</v>
      </c>
      <c r="D902" t="s">
        <v>229</v>
      </c>
      <c r="E902" t="s">
        <v>229</v>
      </c>
      <c r="F902" t="s">
        <v>229</v>
      </c>
      <c r="H902" t="s">
        <v>201</v>
      </c>
      <c r="I902" t="s">
        <v>57</v>
      </c>
      <c r="J902" t="s">
        <v>24</v>
      </c>
      <c r="K902" t="s">
        <v>191</v>
      </c>
    </row>
    <row r="903" spans="1:11" x14ac:dyDescent="0.25">
      <c r="A903" t="s">
        <v>369</v>
      </c>
      <c r="B903" t="s">
        <v>370</v>
      </c>
      <c r="C903" t="s">
        <v>370</v>
      </c>
      <c r="D903" t="s">
        <v>357</v>
      </c>
      <c r="E903" t="s">
        <v>357</v>
      </c>
      <c r="F903">
        <v>15900</v>
      </c>
      <c r="H903" t="s">
        <v>201</v>
      </c>
      <c r="I903" t="s">
        <v>57</v>
      </c>
      <c r="J903" t="s">
        <v>24</v>
      </c>
      <c r="K903" t="s">
        <v>191</v>
      </c>
    </row>
    <row r="904" spans="1:11" x14ac:dyDescent="0.25">
      <c r="A904" t="s">
        <v>1161</v>
      </c>
      <c r="B904" t="s">
        <v>1162</v>
      </c>
      <c r="C904" t="s">
        <v>427</v>
      </c>
      <c r="D904" t="s">
        <v>357</v>
      </c>
      <c r="E904" t="s">
        <v>357</v>
      </c>
      <c r="F904">
        <v>7199</v>
      </c>
      <c r="H904" t="s">
        <v>201</v>
      </c>
      <c r="I904" t="s">
        <v>57</v>
      </c>
      <c r="J904" t="s">
        <v>24</v>
      </c>
      <c r="K904" t="s">
        <v>191</v>
      </c>
    </row>
    <row r="905" spans="1:11" x14ac:dyDescent="0.25">
      <c r="A905" t="s">
        <v>378</v>
      </c>
      <c r="B905" t="s">
        <v>379</v>
      </c>
      <c r="C905" t="s">
        <v>379</v>
      </c>
      <c r="D905" t="s">
        <v>357</v>
      </c>
      <c r="E905" t="s">
        <v>357</v>
      </c>
      <c r="F905">
        <v>7200</v>
      </c>
      <c r="H905" t="s">
        <v>201</v>
      </c>
      <c r="I905" t="s">
        <v>57</v>
      </c>
      <c r="J905" t="s">
        <v>24</v>
      </c>
      <c r="K905" t="s">
        <v>191</v>
      </c>
    </row>
    <row r="906" spans="1:11" x14ac:dyDescent="0.25">
      <c r="A906" t="s">
        <v>381</v>
      </c>
      <c r="B906" t="s">
        <v>382</v>
      </c>
      <c r="C906" t="s">
        <v>382</v>
      </c>
      <c r="D906" t="s">
        <v>357</v>
      </c>
      <c r="E906" t="s">
        <v>357</v>
      </c>
      <c r="F906">
        <v>7201</v>
      </c>
      <c r="H906" t="s">
        <v>201</v>
      </c>
      <c r="I906" t="s">
        <v>57</v>
      </c>
      <c r="J906" t="s">
        <v>24</v>
      </c>
      <c r="K906" t="s">
        <v>191</v>
      </c>
    </row>
    <row r="907" spans="1:11" x14ac:dyDescent="0.25">
      <c r="A907" t="s">
        <v>220</v>
      </c>
      <c r="B907" t="s">
        <v>220</v>
      </c>
      <c r="C907" t="s">
        <v>220</v>
      </c>
      <c r="D907" t="s">
        <v>357</v>
      </c>
      <c r="E907" t="s">
        <v>357</v>
      </c>
      <c r="F907">
        <v>14544</v>
      </c>
      <c r="H907" t="s">
        <v>201</v>
      </c>
      <c r="I907" t="s">
        <v>57</v>
      </c>
      <c r="J907" t="s">
        <v>24</v>
      </c>
      <c r="K907" t="s">
        <v>191</v>
      </c>
    </row>
    <row r="908" spans="1:11" x14ac:dyDescent="0.25">
      <c r="A908" t="s">
        <v>1163</v>
      </c>
      <c r="B908" t="s">
        <v>1164</v>
      </c>
      <c r="C908" t="s">
        <v>220</v>
      </c>
      <c r="D908" t="s">
        <v>229</v>
      </c>
      <c r="E908" t="s">
        <v>494</v>
      </c>
      <c r="F908">
        <v>14544</v>
      </c>
      <c r="H908" t="s">
        <v>201</v>
      </c>
      <c r="I908" t="s">
        <v>57</v>
      </c>
      <c r="J908" t="s">
        <v>24</v>
      </c>
      <c r="K908" t="s">
        <v>191</v>
      </c>
    </row>
    <row r="909" spans="1:11" x14ac:dyDescent="0.25">
      <c r="A909" t="s">
        <v>372</v>
      </c>
      <c r="B909" t="s">
        <v>373</v>
      </c>
      <c r="C909" t="s">
        <v>373</v>
      </c>
      <c r="D909" t="s">
        <v>357</v>
      </c>
      <c r="E909" t="s">
        <v>357</v>
      </c>
      <c r="F909">
        <v>55011</v>
      </c>
      <c r="H909" t="s">
        <v>201</v>
      </c>
      <c r="I909" t="s">
        <v>57</v>
      </c>
      <c r="J909" t="s">
        <v>24</v>
      </c>
      <c r="K909" t="s">
        <v>191</v>
      </c>
    </row>
    <row r="910" spans="1:11" x14ac:dyDescent="0.25">
      <c r="A910" t="s">
        <v>375</v>
      </c>
      <c r="B910" t="s">
        <v>376</v>
      </c>
      <c r="C910" t="s">
        <v>376</v>
      </c>
      <c r="D910" t="s">
        <v>357</v>
      </c>
      <c r="E910" t="s">
        <v>357</v>
      </c>
      <c r="F910">
        <v>55012</v>
      </c>
      <c r="H910" t="s">
        <v>201</v>
      </c>
      <c r="I910" t="s">
        <v>57</v>
      </c>
      <c r="J910" t="s">
        <v>24</v>
      </c>
      <c r="K910" t="s">
        <v>191</v>
      </c>
    </row>
    <row r="911" spans="1:11" x14ac:dyDescent="0.25">
      <c r="A911" t="s">
        <v>344</v>
      </c>
      <c r="B911" t="s">
        <v>345</v>
      </c>
      <c r="C911" t="s">
        <v>226</v>
      </c>
      <c r="D911" t="s">
        <v>226</v>
      </c>
      <c r="E911" t="s">
        <v>346</v>
      </c>
      <c r="F911">
        <v>11296</v>
      </c>
      <c r="H911" t="s">
        <v>201</v>
      </c>
      <c r="I911" t="s">
        <v>57</v>
      </c>
      <c r="J911" t="s">
        <v>24</v>
      </c>
      <c r="K911" t="s">
        <v>191</v>
      </c>
    </row>
    <row r="912" spans="1:11" x14ac:dyDescent="0.25">
      <c r="A912" t="s">
        <v>367</v>
      </c>
      <c r="B912" t="s">
        <v>345</v>
      </c>
      <c r="C912" t="s">
        <v>226</v>
      </c>
      <c r="D912" t="s">
        <v>226</v>
      </c>
      <c r="E912" t="s">
        <v>346</v>
      </c>
      <c r="F912">
        <v>11296</v>
      </c>
      <c r="H912" t="s">
        <v>201</v>
      </c>
      <c r="I912" t="s">
        <v>57</v>
      </c>
      <c r="J912" t="s">
        <v>24</v>
      </c>
      <c r="K912" t="s">
        <v>191</v>
      </c>
    </row>
    <row r="913" spans="1:11" x14ac:dyDescent="0.25">
      <c r="A913" t="s">
        <v>368</v>
      </c>
      <c r="B913" t="s">
        <v>345</v>
      </c>
      <c r="C913" t="s">
        <v>226</v>
      </c>
      <c r="D913" t="s">
        <v>226</v>
      </c>
      <c r="E913" t="s">
        <v>346</v>
      </c>
      <c r="F913">
        <v>11296</v>
      </c>
      <c r="H913" t="s">
        <v>201</v>
      </c>
      <c r="I913" t="s">
        <v>57</v>
      </c>
      <c r="J913" t="s">
        <v>24</v>
      </c>
      <c r="K913" t="s">
        <v>191</v>
      </c>
    </row>
    <row r="914" spans="1:11" x14ac:dyDescent="0.25">
      <c r="A914" t="s">
        <v>331</v>
      </c>
      <c r="B914" t="s">
        <v>331</v>
      </c>
      <c r="C914" t="s">
        <v>331</v>
      </c>
      <c r="D914" t="s">
        <v>54</v>
      </c>
      <c r="E914" t="s">
        <v>332</v>
      </c>
      <c r="F914" t="s">
        <v>332</v>
      </c>
      <c r="H914" t="s">
        <v>205</v>
      </c>
      <c r="I914" t="s">
        <v>57</v>
      </c>
      <c r="J914" t="s">
        <v>24</v>
      </c>
      <c r="K914" t="s">
        <v>195</v>
      </c>
    </row>
    <row r="915" spans="1:11" x14ac:dyDescent="0.25">
      <c r="A915" t="s">
        <v>333</v>
      </c>
      <c r="B915" t="s">
        <v>334</v>
      </c>
      <c r="C915" t="s">
        <v>335</v>
      </c>
      <c r="D915" t="s">
        <v>54</v>
      </c>
      <c r="E915" t="s">
        <v>252</v>
      </c>
      <c r="F915" t="s">
        <v>335</v>
      </c>
      <c r="H915" t="s">
        <v>205</v>
      </c>
      <c r="I915" t="s">
        <v>57</v>
      </c>
      <c r="J915" t="s">
        <v>24</v>
      </c>
      <c r="K915" t="s">
        <v>195</v>
      </c>
    </row>
    <row r="916" spans="1:11" x14ac:dyDescent="0.25">
      <c r="A916" t="s">
        <v>248</v>
      </c>
      <c r="B916" t="s">
        <v>555</v>
      </c>
      <c r="C916" t="s">
        <v>336</v>
      </c>
      <c r="D916" t="s">
        <v>248</v>
      </c>
      <c r="E916" t="s">
        <v>248</v>
      </c>
      <c r="F916" t="s">
        <v>337</v>
      </c>
      <c r="H916" t="s">
        <v>205</v>
      </c>
      <c r="I916" t="s">
        <v>57</v>
      </c>
      <c r="J916" t="s">
        <v>24</v>
      </c>
      <c r="K916" t="s">
        <v>195</v>
      </c>
    </row>
    <row r="917" spans="1:11" x14ac:dyDescent="0.25">
      <c r="A917" t="s">
        <v>47</v>
      </c>
      <c r="B917" t="s">
        <v>1144</v>
      </c>
      <c r="C917" t="s">
        <v>720</v>
      </c>
      <c r="D917" t="s">
        <v>248</v>
      </c>
      <c r="E917" t="s">
        <v>431</v>
      </c>
      <c r="F917" t="s">
        <v>721</v>
      </c>
      <c r="H917" t="s">
        <v>205</v>
      </c>
      <c r="I917" t="s">
        <v>57</v>
      </c>
      <c r="J917" t="s">
        <v>24</v>
      </c>
      <c r="K917" t="s">
        <v>195</v>
      </c>
    </row>
    <row r="918" spans="1:11" x14ac:dyDescent="0.25">
      <c r="A918" t="s">
        <v>1045</v>
      </c>
      <c r="B918" t="s">
        <v>1165</v>
      </c>
      <c r="C918" t="s">
        <v>338</v>
      </c>
      <c r="D918" t="s">
        <v>246</v>
      </c>
      <c r="E918" t="s">
        <v>246</v>
      </c>
      <c r="F918" t="s">
        <v>559</v>
      </c>
      <c r="H918" t="s">
        <v>205</v>
      </c>
      <c r="I918" t="s">
        <v>57</v>
      </c>
      <c r="J918" t="s">
        <v>24</v>
      </c>
      <c r="K918" t="s">
        <v>195</v>
      </c>
    </row>
    <row r="919" spans="1:11" x14ac:dyDescent="0.25">
      <c r="A919" t="s">
        <v>1075</v>
      </c>
      <c r="B919" t="s">
        <v>1166</v>
      </c>
      <c r="C919" t="s">
        <v>341</v>
      </c>
      <c r="D919" t="s">
        <v>252</v>
      </c>
      <c r="E919" t="s">
        <v>252</v>
      </c>
      <c r="F919" t="s">
        <v>561</v>
      </c>
      <c r="H919" t="s">
        <v>205</v>
      </c>
      <c r="I919" t="s">
        <v>57</v>
      </c>
      <c r="J919" t="s">
        <v>24</v>
      </c>
      <c r="K919" t="s">
        <v>195</v>
      </c>
    </row>
    <row r="920" spans="1:11" x14ac:dyDescent="0.25">
      <c r="A920" t="s">
        <v>530</v>
      </c>
      <c r="B920" t="s">
        <v>1167</v>
      </c>
      <c r="C920" t="s">
        <v>342</v>
      </c>
      <c r="D920" t="s">
        <v>252</v>
      </c>
      <c r="E920" t="s">
        <v>252</v>
      </c>
      <c r="F920" t="s">
        <v>343</v>
      </c>
      <c r="H920" t="s">
        <v>205</v>
      </c>
      <c r="I920" t="s">
        <v>57</v>
      </c>
      <c r="J920" t="s">
        <v>24</v>
      </c>
      <c r="K920" t="s">
        <v>195</v>
      </c>
    </row>
    <row r="921" spans="1:11" x14ac:dyDescent="0.25">
      <c r="A921" t="s">
        <v>1079</v>
      </c>
      <c r="B921" t="s">
        <v>1168</v>
      </c>
      <c r="C921" t="s">
        <v>342</v>
      </c>
      <c r="D921" t="s">
        <v>252</v>
      </c>
      <c r="E921" t="s">
        <v>252</v>
      </c>
      <c r="F921" t="s">
        <v>343</v>
      </c>
      <c r="H921" t="s">
        <v>205</v>
      </c>
      <c r="I921" t="s">
        <v>57</v>
      </c>
      <c r="J921" t="s">
        <v>24</v>
      </c>
      <c r="K921" t="s">
        <v>195</v>
      </c>
    </row>
    <row r="922" spans="1:11" x14ac:dyDescent="0.25">
      <c r="A922" t="s">
        <v>1120</v>
      </c>
      <c r="B922" t="s">
        <v>1148</v>
      </c>
      <c r="C922" t="s">
        <v>1122</v>
      </c>
      <c r="D922" t="s">
        <v>246</v>
      </c>
      <c r="E922" t="s">
        <v>431</v>
      </c>
      <c r="F922">
        <v>224279</v>
      </c>
      <c r="H922" t="s">
        <v>205</v>
      </c>
      <c r="I922" t="s">
        <v>57</v>
      </c>
      <c r="J922" t="s">
        <v>24</v>
      </c>
      <c r="K922" t="s">
        <v>195</v>
      </c>
    </row>
    <row r="923" spans="1:11" x14ac:dyDescent="0.25">
      <c r="A923" t="s">
        <v>1123</v>
      </c>
      <c r="B923" t="s">
        <v>1147</v>
      </c>
      <c r="C923" t="s">
        <v>1124</v>
      </c>
      <c r="D923" t="s">
        <v>246</v>
      </c>
      <c r="E923" t="s">
        <v>431</v>
      </c>
      <c r="F923">
        <v>224277</v>
      </c>
      <c r="H923" t="s">
        <v>205</v>
      </c>
      <c r="I923" t="s">
        <v>57</v>
      </c>
      <c r="J923" t="s">
        <v>24</v>
      </c>
      <c r="K923" t="s">
        <v>195</v>
      </c>
    </row>
    <row r="924" spans="1:11" x14ac:dyDescent="0.25">
      <c r="A924" t="s">
        <v>1140</v>
      </c>
      <c r="B924" t="s">
        <v>1141</v>
      </c>
      <c r="C924" t="s">
        <v>1141</v>
      </c>
      <c r="D924" t="s">
        <v>246</v>
      </c>
      <c r="E924" t="s">
        <v>431</v>
      </c>
      <c r="F924">
        <v>229179</v>
      </c>
      <c r="H924" t="s">
        <v>205</v>
      </c>
      <c r="I924" t="s">
        <v>57</v>
      </c>
      <c r="J924" t="s">
        <v>24</v>
      </c>
      <c r="K924" t="s">
        <v>195</v>
      </c>
    </row>
    <row r="925" spans="1:11" x14ac:dyDescent="0.25">
      <c r="A925" t="s">
        <v>1142</v>
      </c>
      <c r="B925" t="s">
        <v>1143</v>
      </c>
      <c r="C925" t="s">
        <v>1143</v>
      </c>
      <c r="D925" t="s">
        <v>246</v>
      </c>
      <c r="E925" t="s">
        <v>431</v>
      </c>
      <c r="F925">
        <v>229181</v>
      </c>
      <c r="H925" t="s">
        <v>205</v>
      </c>
      <c r="I925" t="s">
        <v>57</v>
      </c>
      <c r="J925" t="s">
        <v>24</v>
      </c>
      <c r="K925" t="s">
        <v>195</v>
      </c>
    </row>
    <row r="926" spans="1:11" x14ac:dyDescent="0.25">
      <c r="A926" t="s">
        <v>1157</v>
      </c>
      <c r="B926" t="s">
        <v>1158</v>
      </c>
      <c r="C926" t="s">
        <v>541</v>
      </c>
      <c r="D926" t="s">
        <v>229</v>
      </c>
      <c r="E926" t="s">
        <v>229</v>
      </c>
      <c r="F926" t="s">
        <v>229</v>
      </c>
      <c r="H926" t="s">
        <v>205</v>
      </c>
      <c r="I926" t="s">
        <v>57</v>
      </c>
      <c r="J926" t="s">
        <v>24</v>
      </c>
      <c r="K926" t="s">
        <v>195</v>
      </c>
    </row>
    <row r="927" spans="1:11" x14ac:dyDescent="0.25">
      <c r="A927" t="s">
        <v>1159</v>
      </c>
      <c r="B927" t="s">
        <v>1160</v>
      </c>
      <c r="C927" t="s">
        <v>541</v>
      </c>
      <c r="D927" t="s">
        <v>229</v>
      </c>
      <c r="E927" t="s">
        <v>229</v>
      </c>
      <c r="F927" t="s">
        <v>229</v>
      </c>
      <c r="H927" t="s">
        <v>205</v>
      </c>
      <c r="I927" t="s">
        <v>57</v>
      </c>
      <c r="J927" t="s">
        <v>24</v>
      </c>
      <c r="K927" t="s">
        <v>195</v>
      </c>
    </row>
    <row r="928" spans="1:11" x14ac:dyDescent="0.25">
      <c r="A928" t="s">
        <v>369</v>
      </c>
      <c r="B928" t="s">
        <v>370</v>
      </c>
      <c r="C928" t="s">
        <v>370</v>
      </c>
      <c r="D928" t="s">
        <v>357</v>
      </c>
      <c r="E928" t="s">
        <v>357</v>
      </c>
      <c r="F928">
        <v>15900</v>
      </c>
      <c r="H928" t="s">
        <v>205</v>
      </c>
      <c r="I928" t="s">
        <v>57</v>
      </c>
      <c r="J928" t="s">
        <v>24</v>
      </c>
      <c r="K928" t="s">
        <v>195</v>
      </c>
    </row>
    <row r="929" spans="1:11" x14ac:dyDescent="0.25">
      <c r="A929" t="s">
        <v>1161</v>
      </c>
      <c r="B929" t="s">
        <v>1162</v>
      </c>
      <c r="C929" t="s">
        <v>427</v>
      </c>
      <c r="D929" t="s">
        <v>357</v>
      </c>
      <c r="E929" t="s">
        <v>357</v>
      </c>
      <c r="F929">
        <v>7199</v>
      </c>
      <c r="H929" t="s">
        <v>205</v>
      </c>
      <c r="I929" t="s">
        <v>57</v>
      </c>
      <c r="J929" t="s">
        <v>24</v>
      </c>
      <c r="K929" t="s">
        <v>195</v>
      </c>
    </row>
    <row r="930" spans="1:11" x14ac:dyDescent="0.25">
      <c r="A930" t="s">
        <v>378</v>
      </c>
      <c r="B930" t="s">
        <v>379</v>
      </c>
      <c r="C930" t="s">
        <v>379</v>
      </c>
      <c r="D930" t="s">
        <v>357</v>
      </c>
      <c r="E930" t="s">
        <v>357</v>
      </c>
      <c r="F930">
        <v>7200</v>
      </c>
      <c r="H930" t="s">
        <v>205</v>
      </c>
      <c r="I930" t="s">
        <v>57</v>
      </c>
      <c r="J930" t="s">
        <v>24</v>
      </c>
      <c r="K930" t="s">
        <v>195</v>
      </c>
    </row>
    <row r="931" spans="1:11" x14ac:dyDescent="0.25">
      <c r="A931" t="s">
        <v>381</v>
      </c>
      <c r="B931" t="s">
        <v>382</v>
      </c>
      <c r="C931" t="s">
        <v>382</v>
      </c>
      <c r="D931" t="s">
        <v>357</v>
      </c>
      <c r="E931" t="s">
        <v>357</v>
      </c>
      <c r="F931">
        <v>7201</v>
      </c>
      <c r="H931" t="s">
        <v>205</v>
      </c>
      <c r="I931" t="s">
        <v>57</v>
      </c>
      <c r="J931" t="s">
        <v>24</v>
      </c>
      <c r="K931" t="s">
        <v>195</v>
      </c>
    </row>
    <row r="932" spans="1:11" x14ac:dyDescent="0.25">
      <c r="A932" t="s">
        <v>220</v>
      </c>
      <c r="B932" t="s">
        <v>220</v>
      </c>
      <c r="C932" t="s">
        <v>220</v>
      </c>
      <c r="D932" t="s">
        <v>357</v>
      </c>
      <c r="E932" t="s">
        <v>357</v>
      </c>
      <c r="F932">
        <v>14544</v>
      </c>
      <c r="H932" t="s">
        <v>205</v>
      </c>
      <c r="I932" t="s">
        <v>57</v>
      </c>
      <c r="J932" t="s">
        <v>24</v>
      </c>
      <c r="K932" t="s">
        <v>195</v>
      </c>
    </row>
    <row r="933" spans="1:11" x14ac:dyDescent="0.25">
      <c r="A933" t="s">
        <v>1163</v>
      </c>
      <c r="B933" t="s">
        <v>1164</v>
      </c>
      <c r="C933" t="s">
        <v>220</v>
      </c>
      <c r="D933" t="s">
        <v>229</v>
      </c>
      <c r="E933" t="s">
        <v>494</v>
      </c>
      <c r="F933">
        <v>14544</v>
      </c>
      <c r="H933" t="s">
        <v>205</v>
      </c>
      <c r="I933" t="s">
        <v>57</v>
      </c>
      <c r="J933" t="s">
        <v>24</v>
      </c>
      <c r="K933" t="s">
        <v>195</v>
      </c>
    </row>
    <row r="934" spans="1:11" x14ac:dyDescent="0.25">
      <c r="A934" t="s">
        <v>372</v>
      </c>
      <c r="B934" t="s">
        <v>373</v>
      </c>
      <c r="C934" t="s">
        <v>373</v>
      </c>
      <c r="D934" t="s">
        <v>357</v>
      </c>
      <c r="E934" t="s">
        <v>357</v>
      </c>
      <c r="F934">
        <v>55011</v>
      </c>
      <c r="H934" t="s">
        <v>205</v>
      </c>
      <c r="I934" t="s">
        <v>57</v>
      </c>
      <c r="J934" t="s">
        <v>24</v>
      </c>
      <c r="K934" t="s">
        <v>195</v>
      </c>
    </row>
    <row r="935" spans="1:11" x14ac:dyDescent="0.25">
      <c r="A935" t="s">
        <v>375</v>
      </c>
      <c r="B935" t="s">
        <v>376</v>
      </c>
      <c r="C935" t="s">
        <v>376</v>
      </c>
      <c r="D935" t="s">
        <v>357</v>
      </c>
      <c r="E935" t="s">
        <v>357</v>
      </c>
      <c r="F935">
        <v>55012</v>
      </c>
      <c r="H935" t="s">
        <v>205</v>
      </c>
      <c r="I935" t="s">
        <v>57</v>
      </c>
      <c r="J935" t="s">
        <v>24</v>
      </c>
      <c r="K935" t="s">
        <v>195</v>
      </c>
    </row>
    <row r="936" spans="1:11" x14ac:dyDescent="0.25">
      <c r="A936" t="s">
        <v>344</v>
      </c>
      <c r="B936" t="s">
        <v>345</v>
      </c>
      <c r="C936" t="s">
        <v>226</v>
      </c>
      <c r="D936" t="s">
        <v>226</v>
      </c>
      <c r="E936" t="s">
        <v>346</v>
      </c>
      <c r="F936">
        <v>11296</v>
      </c>
      <c r="H936" t="s">
        <v>205</v>
      </c>
      <c r="I936" t="s">
        <v>57</v>
      </c>
      <c r="J936" t="s">
        <v>24</v>
      </c>
      <c r="K936" t="s">
        <v>195</v>
      </c>
    </row>
    <row r="937" spans="1:11" x14ac:dyDescent="0.25">
      <c r="A937" t="s">
        <v>367</v>
      </c>
      <c r="B937" t="s">
        <v>345</v>
      </c>
      <c r="C937" t="s">
        <v>226</v>
      </c>
      <c r="D937" t="s">
        <v>226</v>
      </c>
      <c r="E937" t="s">
        <v>346</v>
      </c>
      <c r="F937">
        <v>11296</v>
      </c>
      <c r="H937" t="s">
        <v>205</v>
      </c>
      <c r="I937" t="s">
        <v>57</v>
      </c>
      <c r="J937" t="s">
        <v>24</v>
      </c>
      <c r="K937" t="s">
        <v>195</v>
      </c>
    </row>
    <row r="938" spans="1:11" x14ac:dyDescent="0.25">
      <c r="A938" t="s">
        <v>368</v>
      </c>
      <c r="B938" t="s">
        <v>345</v>
      </c>
      <c r="C938" t="s">
        <v>226</v>
      </c>
      <c r="D938" t="s">
        <v>226</v>
      </c>
      <c r="E938" t="s">
        <v>346</v>
      </c>
      <c r="F938">
        <v>11296</v>
      </c>
      <c r="H938" t="s">
        <v>205</v>
      </c>
      <c r="I938" t="s">
        <v>57</v>
      </c>
      <c r="J938" t="s">
        <v>24</v>
      </c>
      <c r="K938" t="s">
        <v>195</v>
      </c>
    </row>
    <row r="939" spans="1:11" x14ac:dyDescent="0.25">
      <c r="A939" t="s">
        <v>398</v>
      </c>
      <c r="B939" t="s">
        <v>398</v>
      </c>
      <c r="C939" t="s">
        <v>398</v>
      </c>
      <c r="D939" t="s">
        <v>357</v>
      </c>
      <c r="E939" t="s">
        <v>357</v>
      </c>
      <c r="F939">
        <v>265331</v>
      </c>
      <c r="H939" t="s">
        <v>205</v>
      </c>
      <c r="I939" t="s">
        <v>57</v>
      </c>
      <c r="J939" t="s">
        <v>24</v>
      </c>
      <c r="K939" t="s">
        <v>195</v>
      </c>
    </row>
    <row r="940" spans="1:11" x14ac:dyDescent="0.25">
      <c r="A940" t="s">
        <v>331</v>
      </c>
      <c r="B940" t="s">
        <v>331</v>
      </c>
      <c r="C940" t="s">
        <v>331</v>
      </c>
      <c r="D940" t="s">
        <v>54</v>
      </c>
      <c r="E940" t="s">
        <v>332</v>
      </c>
      <c r="F940" t="s">
        <v>332</v>
      </c>
      <c r="H940" t="s">
        <v>209</v>
      </c>
      <c r="I940" t="s">
        <v>46</v>
      </c>
      <c r="J940" t="s">
        <v>24</v>
      </c>
      <c r="K940" t="s">
        <v>199</v>
      </c>
    </row>
    <row r="941" spans="1:11" x14ac:dyDescent="0.25">
      <c r="A941" t="s">
        <v>333</v>
      </c>
      <c r="B941" t="s">
        <v>334</v>
      </c>
      <c r="C941" t="s">
        <v>335</v>
      </c>
      <c r="D941" t="s">
        <v>54</v>
      </c>
      <c r="E941" t="s">
        <v>252</v>
      </c>
      <c r="F941" t="s">
        <v>335</v>
      </c>
      <c r="H941" t="s">
        <v>209</v>
      </c>
      <c r="I941" t="s">
        <v>46</v>
      </c>
      <c r="J941" t="s">
        <v>24</v>
      </c>
      <c r="K941" t="s">
        <v>199</v>
      </c>
    </row>
    <row r="942" spans="1:11" x14ac:dyDescent="0.25">
      <c r="A942" t="s">
        <v>248</v>
      </c>
      <c r="B942" t="s">
        <v>555</v>
      </c>
      <c r="C942" t="s">
        <v>336</v>
      </c>
      <c r="D942" t="s">
        <v>248</v>
      </c>
      <c r="E942" t="s">
        <v>248</v>
      </c>
      <c r="F942" t="s">
        <v>337</v>
      </c>
      <c r="H942" t="s">
        <v>209</v>
      </c>
      <c r="I942" t="s">
        <v>46</v>
      </c>
      <c r="J942" t="s">
        <v>24</v>
      </c>
      <c r="K942" t="s">
        <v>199</v>
      </c>
    </row>
    <row r="943" spans="1:11" x14ac:dyDescent="0.25">
      <c r="A943" t="s">
        <v>917</v>
      </c>
      <c r="B943" t="s">
        <v>1169</v>
      </c>
      <c r="C943" t="s">
        <v>738</v>
      </c>
      <c r="D943" t="s">
        <v>246</v>
      </c>
      <c r="E943" t="s">
        <v>246</v>
      </c>
      <c r="F943" t="s">
        <v>739</v>
      </c>
      <c r="H943" t="s">
        <v>209</v>
      </c>
      <c r="I943" t="s">
        <v>46</v>
      </c>
      <c r="J943" t="s">
        <v>24</v>
      </c>
      <c r="K943" t="s">
        <v>199</v>
      </c>
    </row>
    <row r="944" spans="1:11" x14ac:dyDescent="0.25">
      <c r="A944" t="s">
        <v>369</v>
      </c>
      <c r="B944" t="s">
        <v>370</v>
      </c>
      <c r="C944" t="s">
        <v>370</v>
      </c>
      <c r="D944" t="s">
        <v>357</v>
      </c>
      <c r="E944" t="s">
        <v>357</v>
      </c>
      <c r="F944">
        <v>15900</v>
      </c>
      <c r="H944" t="s">
        <v>209</v>
      </c>
      <c r="I944" t="s">
        <v>46</v>
      </c>
      <c r="J944" t="s">
        <v>24</v>
      </c>
      <c r="K944" t="s">
        <v>199</v>
      </c>
    </row>
    <row r="945" spans="1:11" x14ac:dyDescent="0.25">
      <c r="A945" t="s">
        <v>220</v>
      </c>
      <c r="B945" t="s">
        <v>220</v>
      </c>
      <c r="C945" t="s">
        <v>220</v>
      </c>
      <c r="D945" t="s">
        <v>357</v>
      </c>
      <c r="E945" t="s">
        <v>357</v>
      </c>
      <c r="F945">
        <v>14544</v>
      </c>
      <c r="H945" t="s">
        <v>209</v>
      </c>
      <c r="I945" t="s">
        <v>46</v>
      </c>
      <c r="J945" t="s">
        <v>24</v>
      </c>
      <c r="K945" t="s">
        <v>199</v>
      </c>
    </row>
    <row r="946" spans="1:11" x14ac:dyDescent="0.25">
      <c r="A946" t="s">
        <v>378</v>
      </c>
      <c r="B946" t="s">
        <v>379</v>
      </c>
      <c r="C946" t="s">
        <v>379</v>
      </c>
      <c r="D946" t="s">
        <v>357</v>
      </c>
      <c r="E946" t="s">
        <v>357</v>
      </c>
      <c r="F946">
        <v>7200</v>
      </c>
      <c r="H946" t="s">
        <v>209</v>
      </c>
      <c r="I946" t="s">
        <v>46</v>
      </c>
      <c r="J946" t="s">
        <v>24</v>
      </c>
      <c r="K946" t="s">
        <v>199</v>
      </c>
    </row>
    <row r="947" spans="1:11" x14ac:dyDescent="0.25">
      <c r="A947" t="s">
        <v>1170</v>
      </c>
      <c r="B947" t="s">
        <v>373</v>
      </c>
      <c r="C947" t="s">
        <v>373</v>
      </c>
      <c r="D947" t="s">
        <v>357</v>
      </c>
      <c r="E947" t="s">
        <v>357</v>
      </c>
      <c r="F947">
        <v>55011</v>
      </c>
      <c r="H947" t="s">
        <v>209</v>
      </c>
      <c r="I947" t="s">
        <v>46</v>
      </c>
      <c r="J947" t="s">
        <v>24</v>
      </c>
      <c r="K947" t="s">
        <v>199</v>
      </c>
    </row>
    <row r="948" spans="1:11" x14ac:dyDescent="0.25">
      <c r="A948" t="s">
        <v>1171</v>
      </c>
      <c r="B948" t="s">
        <v>376</v>
      </c>
      <c r="C948" t="s">
        <v>376</v>
      </c>
      <c r="D948" t="s">
        <v>357</v>
      </c>
      <c r="E948" t="s">
        <v>357</v>
      </c>
      <c r="F948">
        <v>55012</v>
      </c>
      <c r="H948" t="s">
        <v>209</v>
      </c>
      <c r="I948" t="s">
        <v>46</v>
      </c>
      <c r="J948" t="s">
        <v>24</v>
      </c>
      <c r="K948" t="s">
        <v>199</v>
      </c>
    </row>
    <row r="949" spans="1:11" x14ac:dyDescent="0.25">
      <c r="A949" t="s">
        <v>1120</v>
      </c>
      <c r="B949" t="s">
        <v>1148</v>
      </c>
      <c r="C949" t="s">
        <v>1122</v>
      </c>
      <c r="D949" t="s">
        <v>246</v>
      </c>
      <c r="E949" t="s">
        <v>431</v>
      </c>
      <c r="F949">
        <v>224279</v>
      </c>
      <c r="H949" t="s">
        <v>209</v>
      </c>
      <c r="I949" t="s">
        <v>46</v>
      </c>
      <c r="J949" t="s">
        <v>24</v>
      </c>
      <c r="K949" t="s">
        <v>199</v>
      </c>
    </row>
    <row r="950" spans="1:11" x14ac:dyDescent="0.25">
      <c r="A950" t="s">
        <v>1123</v>
      </c>
      <c r="B950" t="s">
        <v>1147</v>
      </c>
      <c r="C950" t="s">
        <v>1124</v>
      </c>
      <c r="D950" t="s">
        <v>246</v>
      </c>
      <c r="E950" t="s">
        <v>431</v>
      </c>
      <c r="F950">
        <v>224277</v>
      </c>
      <c r="H950" t="s">
        <v>209</v>
      </c>
      <c r="I950" t="s">
        <v>46</v>
      </c>
      <c r="J950" t="s">
        <v>24</v>
      </c>
      <c r="K950" t="s">
        <v>199</v>
      </c>
    </row>
    <row r="951" spans="1:11" x14ac:dyDescent="0.25">
      <c r="A951" t="s">
        <v>1140</v>
      </c>
      <c r="B951" t="s">
        <v>1141</v>
      </c>
      <c r="C951" t="s">
        <v>1141</v>
      </c>
      <c r="D951" t="s">
        <v>246</v>
      </c>
      <c r="E951" t="s">
        <v>431</v>
      </c>
      <c r="F951">
        <v>229179</v>
      </c>
      <c r="H951" t="s">
        <v>209</v>
      </c>
      <c r="I951" t="s">
        <v>46</v>
      </c>
      <c r="J951" t="s">
        <v>24</v>
      </c>
      <c r="K951" t="s">
        <v>199</v>
      </c>
    </row>
    <row r="952" spans="1:11" x14ac:dyDescent="0.25">
      <c r="A952" t="s">
        <v>1142</v>
      </c>
      <c r="B952" t="s">
        <v>1143</v>
      </c>
      <c r="C952" t="s">
        <v>1143</v>
      </c>
      <c r="D952" t="s">
        <v>246</v>
      </c>
      <c r="E952" t="s">
        <v>431</v>
      </c>
      <c r="F952">
        <v>229181</v>
      </c>
      <c r="H952" t="s">
        <v>209</v>
      </c>
      <c r="I952" t="s">
        <v>46</v>
      </c>
      <c r="J952" t="s">
        <v>24</v>
      </c>
      <c r="K952" t="s">
        <v>199</v>
      </c>
    </row>
    <row r="953" spans="1:11" x14ac:dyDescent="0.25">
      <c r="A953" t="s">
        <v>439</v>
      </c>
      <c r="B953" t="s">
        <v>440</v>
      </c>
      <c r="C953" t="s">
        <v>441</v>
      </c>
      <c r="D953" t="s">
        <v>246</v>
      </c>
      <c r="E953" t="s">
        <v>431</v>
      </c>
      <c r="F953">
        <v>84599</v>
      </c>
      <c r="H953" t="s">
        <v>209</v>
      </c>
      <c r="I953" t="s">
        <v>46</v>
      </c>
      <c r="J953" t="s">
        <v>24</v>
      </c>
      <c r="K953" t="s">
        <v>199</v>
      </c>
    </row>
    <row r="954" spans="1:11" x14ac:dyDescent="0.25">
      <c r="A954" t="s">
        <v>358</v>
      </c>
      <c r="B954" t="s">
        <v>360</v>
      </c>
      <c r="C954" t="s">
        <v>360</v>
      </c>
      <c r="D954" t="s">
        <v>357</v>
      </c>
      <c r="E954" t="s">
        <v>357</v>
      </c>
      <c r="F954">
        <v>7205</v>
      </c>
      <c r="H954" t="s">
        <v>209</v>
      </c>
      <c r="I954" t="s">
        <v>46</v>
      </c>
      <c r="J954" t="s">
        <v>24</v>
      </c>
      <c r="K954" t="s">
        <v>199</v>
      </c>
    </row>
    <row r="955" spans="1:11" x14ac:dyDescent="0.25">
      <c r="A955" t="s">
        <v>361</v>
      </c>
      <c r="B955" t="s">
        <v>363</v>
      </c>
      <c r="C955" t="s">
        <v>363</v>
      </c>
      <c r="D955" t="s">
        <v>357</v>
      </c>
      <c r="E955" t="s">
        <v>357</v>
      </c>
      <c r="F955">
        <v>7204</v>
      </c>
      <c r="H955" t="s">
        <v>209</v>
      </c>
      <c r="I955" t="s">
        <v>46</v>
      </c>
      <c r="J955" t="s">
        <v>24</v>
      </c>
      <c r="K955" t="s">
        <v>199</v>
      </c>
    </row>
    <row r="956" spans="1:11" x14ac:dyDescent="0.25">
      <c r="A956" t="s">
        <v>344</v>
      </c>
      <c r="B956" t="s">
        <v>345</v>
      </c>
      <c r="C956" t="s">
        <v>226</v>
      </c>
      <c r="D956" t="s">
        <v>226</v>
      </c>
      <c r="E956" t="s">
        <v>346</v>
      </c>
      <c r="F956">
        <v>11296</v>
      </c>
      <c r="H956" t="s">
        <v>209</v>
      </c>
      <c r="I956" t="s">
        <v>46</v>
      </c>
      <c r="J956" t="s">
        <v>24</v>
      </c>
      <c r="K956" t="s">
        <v>199</v>
      </c>
    </row>
    <row r="957" spans="1:11" x14ac:dyDescent="0.25">
      <c r="A957" t="s">
        <v>367</v>
      </c>
      <c r="B957" t="s">
        <v>345</v>
      </c>
      <c r="C957" t="s">
        <v>226</v>
      </c>
      <c r="D957" t="s">
        <v>226</v>
      </c>
      <c r="E957" t="s">
        <v>346</v>
      </c>
      <c r="F957">
        <v>11296</v>
      </c>
      <c r="H957" t="s">
        <v>209</v>
      </c>
      <c r="I957" t="s">
        <v>46</v>
      </c>
      <c r="J957" t="s">
        <v>24</v>
      </c>
      <c r="K957" t="s">
        <v>199</v>
      </c>
    </row>
    <row r="958" spans="1:11" x14ac:dyDescent="0.25">
      <c r="A958" t="s">
        <v>368</v>
      </c>
      <c r="B958" t="s">
        <v>345</v>
      </c>
      <c r="C958" t="s">
        <v>226</v>
      </c>
      <c r="D958" t="s">
        <v>226</v>
      </c>
      <c r="E958" t="s">
        <v>346</v>
      </c>
      <c r="F958">
        <v>11296</v>
      </c>
      <c r="H958" t="s">
        <v>209</v>
      </c>
      <c r="I958" t="s">
        <v>46</v>
      </c>
      <c r="J958" t="s">
        <v>24</v>
      </c>
      <c r="K958" t="s">
        <v>199</v>
      </c>
    </row>
    <row r="959" spans="1:11" x14ac:dyDescent="0.25">
      <c r="A959" t="s">
        <v>331</v>
      </c>
      <c r="B959" t="s">
        <v>331</v>
      </c>
      <c r="C959" t="s">
        <v>331</v>
      </c>
      <c r="D959" t="s">
        <v>54</v>
      </c>
      <c r="E959" t="s">
        <v>332</v>
      </c>
      <c r="F959" t="s">
        <v>332</v>
      </c>
      <c r="H959" t="s">
        <v>214</v>
      </c>
      <c r="I959" t="s">
        <v>60</v>
      </c>
      <c r="J959" t="s">
        <v>24</v>
      </c>
      <c r="K959" t="s">
        <v>207</v>
      </c>
    </row>
    <row r="960" spans="1:11" x14ac:dyDescent="0.25">
      <c r="A960" t="s">
        <v>333</v>
      </c>
      <c r="B960" t="s">
        <v>334</v>
      </c>
      <c r="C960" t="s">
        <v>335</v>
      </c>
      <c r="D960" t="s">
        <v>54</v>
      </c>
      <c r="E960" t="s">
        <v>252</v>
      </c>
      <c r="F960" t="s">
        <v>335</v>
      </c>
      <c r="H960" t="s">
        <v>214</v>
      </c>
      <c r="I960" t="s">
        <v>60</v>
      </c>
      <c r="J960" t="s">
        <v>24</v>
      </c>
      <c r="K960" t="s">
        <v>207</v>
      </c>
    </row>
    <row r="961" spans="1:11" x14ac:dyDescent="0.25">
      <c r="A961" t="s">
        <v>1157</v>
      </c>
      <c r="B961" t="s">
        <v>1158</v>
      </c>
      <c r="C961" t="s">
        <v>541</v>
      </c>
      <c r="D961" t="s">
        <v>229</v>
      </c>
      <c r="E961" t="s">
        <v>229</v>
      </c>
      <c r="F961" t="s">
        <v>229</v>
      </c>
      <c r="H961" t="s">
        <v>214</v>
      </c>
      <c r="I961" t="s">
        <v>60</v>
      </c>
      <c r="J961" t="s">
        <v>24</v>
      </c>
      <c r="K961" t="s">
        <v>207</v>
      </c>
    </row>
    <row r="962" spans="1:11" x14ac:dyDescent="0.25">
      <c r="A962" t="s">
        <v>1159</v>
      </c>
      <c r="B962" t="s">
        <v>1160</v>
      </c>
      <c r="C962" t="s">
        <v>541</v>
      </c>
      <c r="D962" t="s">
        <v>229</v>
      </c>
      <c r="E962" t="s">
        <v>229</v>
      </c>
      <c r="F962" t="s">
        <v>229</v>
      </c>
      <c r="H962" t="s">
        <v>214</v>
      </c>
      <c r="I962" t="s">
        <v>60</v>
      </c>
      <c r="J962" t="s">
        <v>24</v>
      </c>
      <c r="K962" t="s">
        <v>207</v>
      </c>
    </row>
    <row r="963" spans="1:11" x14ac:dyDescent="0.25">
      <c r="A963" t="s">
        <v>369</v>
      </c>
      <c r="B963" t="s">
        <v>370</v>
      </c>
      <c r="C963" t="s">
        <v>370</v>
      </c>
      <c r="D963" t="s">
        <v>357</v>
      </c>
      <c r="E963" t="s">
        <v>357</v>
      </c>
      <c r="F963">
        <v>15900</v>
      </c>
      <c r="H963" t="s">
        <v>214</v>
      </c>
      <c r="I963" t="s">
        <v>60</v>
      </c>
      <c r="J963" t="s">
        <v>24</v>
      </c>
      <c r="K963" t="s">
        <v>207</v>
      </c>
    </row>
    <row r="964" spans="1:11" x14ac:dyDescent="0.25">
      <c r="A964" t="s">
        <v>1172</v>
      </c>
      <c r="B964" t="s">
        <v>1173</v>
      </c>
      <c r="C964" t="s">
        <v>676</v>
      </c>
      <c r="D964" t="s">
        <v>229</v>
      </c>
      <c r="E964" t="s">
        <v>494</v>
      </c>
      <c r="F964" t="s">
        <v>677</v>
      </c>
      <c r="H964" t="s">
        <v>214</v>
      </c>
      <c r="I964" t="s">
        <v>60</v>
      </c>
      <c r="J964" t="s">
        <v>24</v>
      </c>
      <c r="K964" t="s">
        <v>207</v>
      </c>
    </row>
    <row r="965" spans="1:11" x14ac:dyDescent="0.25">
      <c r="A965" t="s">
        <v>220</v>
      </c>
      <c r="B965" t="s">
        <v>220</v>
      </c>
      <c r="C965" t="s">
        <v>220</v>
      </c>
      <c r="D965" t="s">
        <v>357</v>
      </c>
      <c r="E965" t="s">
        <v>357</v>
      </c>
      <c r="F965">
        <v>14544</v>
      </c>
      <c r="H965" t="s">
        <v>214</v>
      </c>
      <c r="I965" t="s">
        <v>60</v>
      </c>
      <c r="J965" t="s">
        <v>24</v>
      </c>
      <c r="K965" t="s">
        <v>207</v>
      </c>
    </row>
    <row r="966" spans="1:11" x14ac:dyDescent="0.25">
      <c r="A966" t="s">
        <v>1163</v>
      </c>
      <c r="B966" t="s">
        <v>1164</v>
      </c>
      <c r="C966" t="s">
        <v>220</v>
      </c>
      <c r="D966" t="s">
        <v>229</v>
      </c>
      <c r="E966" t="s">
        <v>494</v>
      </c>
      <c r="F966">
        <v>14544</v>
      </c>
      <c r="H966" t="s">
        <v>214</v>
      </c>
      <c r="I966" t="s">
        <v>60</v>
      </c>
      <c r="J966" t="s">
        <v>24</v>
      </c>
      <c r="K966" t="s">
        <v>207</v>
      </c>
    </row>
    <row r="967" spans="1:11" x14ac:dyDescent="0.25">
      <c r="A967" t="s">
        <v>372</v>
      </c>
      <c r="B967" t="s">
        <v>373</v>
      </c>
      <c r="C967" t="s">
        <v>373</v>
      </c>
      <c r="D967" t="s">
        <v>357</v>
      </c>
      <c r="E967" t="s">
        <v>357</v>
      </c>
      <c r="F967">
        <v>55011</v>
      </c>
      <c r="H967" t="s">
        <v>214</v>
      </c>
      <c r="I967" t="s">
        <v>60</v>
      </c>
      <c r="J967" t="s">
        <v>24</v>
      </c>
      <c r="K967" t="s">
        <v>207</v>
      </c>
    </row>
    <row r="968" spans="1:11" x14ac:dyDescent="0.25">
      <c r="A968" t="s">
        <v>375</v>
      </c>
      <c r="B968" t="s">
        <v>376</v>
      </c>
      <c r="C968" t="s">
        <v>376</v>
      </c>
      <c r="D968" t="s">
        <v>357</v>
      </c>
      <c r="E968" t="s">
        <v>357</v>
      </c>
      <c r="F968">
        <v>55012</v>
      </c>
      <c r="H968" t="s">
        <v>214</v>
      </c>
      <c r="I968" t="s">
        <v>60</v>
      </c>
      <c r="J968" t="s">
        <v>24</v>
      </c>
      <c r="K968" t="s">
        <v>207</v>
      </c>
    </row>
    <row r="969" spans="1:11" x14ac:dyDescent="0.25">
      <c r="A969" t="s">
        <v>246</v>
      </c>
      <c r="B969" t="s">
        <v>338</v>
      </c>
      <c r="C969" t="s">
        <v>339</v>
      </c>
      <c r="D969" t="s">
        <v>246</v>
      </c>
      <c r="E969" t="s">
        <v>246</v>
      </c>
      <c r="F969" t="s">
        <v>340</v>
      </c>
      <c r="H969" t="s">
        <v>214</v>
      </c>
      <c r="I969" t="s">
        <v>60</v>
      </c>
      <c r="J969" t="s">
        <v>24</v>
      </c>
      <c r="K969" t="s">
        <v>207</v>
      </c>
    </row>
    <row r="970" spans="1:11" x14ac:dyDescent="0.25">
      <c r="A970" t="s">
        <v>530</v>
      </c>
      <c r="B970" t="s">
        <v>1174</v>
      </c>
      <c r="C970" t="s">
        <v>342</v>
      </c>
      <c r="D970" t="s">
        <v>252</v>
      </c>
      <c r="E970" t="s">
        <v>252</v>
      </c>
      <c r="F970" t="s">
        <v>343</v>
      </c>
      <c r="H970" t="s">
        <v>214</v>
      </c>
      <c r="I970" t="s">
        <v>60</v>
      </c>
      <c r="J970" t="s">
        <v>24</v>
      </c>
      <c r="K970" t="s">
        <v>207</v>
      </c>
    </row>
    <row r="971" spans="1:11" x14ac:dyDescent="0.25">
      <c r="A971" t="s">
        <v>532</v>
      </c>
      <c r="B971" t="s">
        <v>533</v>
      </c>
      <c r="C971" t="s">
        <v>342</v>
      </c>
      <c r="D971" t="s">
        <v>252</v>
      </c>
      <c r="E971" t="s">
        <v>252</v>
      </c>
      <c r="F971" t="s">
        <v>343</v>
      </c>
      <c r="H971" t="s">
        <v>214</v>
      </c>
      <c r="I971" t="s">
        <v>60</v>
      </c>
      <c r="J971" t="s">
        <v>24</v>
      </c>
      <c r="K971" t="s">
        <v>207</v>
      </c>
    </row>
    <row r="972" spans="1:11" x14ac:dyDescent="0.25">
      <c r="A972" t="s">
        <v>252</v>
      </c>
      <c r="B972" t="s">
        <v>341</v>
      </c>
      <c r="C972" t="s">
        <v>342</v>
      </c>
      <c r="D972" t="s">
        <v>252</v>
      </c>
      <c r="E972" t="s">
        <v>252</v>
      </c>
      <c r="F972" t="s">
        <v>343</v>
      </c>
      <c r="H972" t="s">
        <v>214</v>
      </c>
      <c r="I972" t="s">
        <v>60</v>
      </c>
      <c r="J972" t="s">
        <v>24</v>
      </c>
      <c r="K972" t="s">
        <v>207</v>
      </c>
    </row>
    <row r="973" spans="1:11" x14ac:dyDescent="0.25">
      <c r="A973" t="s">
        <v>721</v>
      </c>
      <c r="B973" t="s">
        <v>982</v>
      </c>
      <c r="C973" t="s">
        <v>720</v>
      </c>
      <c r="D973" t="s">
        <v>248</v>
      </c>
      <c r="E973" t="s">
        <v>431</v>
      </c>
      <c r="F973" t="s">
        <v>721</v>
      </c>
      <c r="H973" t="s">
        <v>214</v>
      </c>
      <c r="I973" t="s">
        <v>60</v>
      </c>
      <c r="J973" t="s">
        <v>24</v>
      </c>
      <c r="K973" t="s">
        <v>207</v>
      </c>
    </row>
    <row r="974" spans="1:11" x14ac:dyDescent="0.25">
      <c r="A974" t="s">
        <v>1088</v>
      </c>
      <c r="B974" t="s">
        <v>1089</v>
      </c>
      <c r="C974" t="s">
        <v>738</v>
      </c>
      <c r="D974" t="s">
        <v>246</v>
      </c>
      <c r="E974" t="s">
        <v>431</v>
      </c>
      <c r="F974" t="s">
        <v>739</v>
      </c>
      <c r="H974" t="s">
        <v>214</v>
      </c>
      <c r="I974" t="s">
        <v>60</v>
      </c>
      <c r="J974" t="s">
        <v>24</v>
      </c>
      <c r="K974" t="s">
        <v>207</v>
      </c>
    </row>
    <row r="975" spans="1:11" x14ac:dyDescent="0.25">
      <c r="A975" t="s">
        <v>1090</v>
      </c>
      <c r="B975" t="s">
        <v>571</v>
      </c>
      <c r="C975" t="s">
        <v>572</v>
      </c>
      <c r="D975" t="s">
        <v>252</v>
      </c>
      <c r="E975" t="s">
        <v>252</v>
      </c>
      <c r="F975" t="s">
        <v>573</v>
      </c>
      <c r="H975" t="s">
        <v>214</v>
      </c>
      <c r="I975" t="s">
        <v>60</v>
      </c>
      <c r="J975" t="s">
        <v>24</v>
      </c>
      <c r="K975" t="s">
        <v>207</v>
      </c>
    </row>
    <row r="976" spans="1:11" x14ac:dyDescent="0.25">
      <c r="A976" t="s">
        <v>1120</v>
      </c>
      <c r="B976" t="s">
        <v>1148</v>
      </c>
      <c r="C976" t="s">
        <v>1122</v>
      </c>
      <c r="D976" t="s">
        <v>246</v>
      </c>
      <c r="E976" t="s">
        <v>431</v>
      </c>
      <c r="F976">
        <v>224279</v>
      </c>
      <c r="H976" t="s">
        <v>214</v>
      </c>
      <c r="I976" t="s">
        <v>60</v>
      </c>
      <c r="J976" t="s">
        <v>24</v>
      </c>
      <c r="K976" t="s">
        <v>207</v>
      </c>
    </row>
    <row r="977" spans="1:11" x14ac:dyDescent="0.25">
      <c r="A977" t="s">
        <v>1123</v>
      </c>
      <c r="B977" t="s">
        <v>1147</v>
      </c>
      <c r="C977" t="s">
        <v>1124</v>
      </c>
      <c r="D977" t="s">
        <v>246</v>
      </c>
      <c r="E977" t="s">
        <v>431</v>
      </c>
      <c r="F977">
        <v>224277</v>
      </c>
      <c r="H977" t="s">
        <v>214</v>
      </c>
      <c r="I977" t="s">
        <v>60</v>
      </c>
      <c r="J977" t="s">
        <v>24</v>
      </c>
      <c r="K977" t="s">
        <v>207</v>
      </c>
    </row>
    <row r="978" spans="1:11" x14ac:dyDescent="0.25">
      <c r="A978" t="s">
        <v>1140</v>
      </c>
      <c r="B978" t="s">
        <v>1141</v>
      </c>
      <c r="C978" t="s">
        <v>1141</v>
      </c>
      <c r="D978" t="s">
        <v>246</v>
      </c>
      <c r="E978" t="s">
        <v>431</v>
      </c>
      <c r="F978">
        <v>229179</v>
      </c>
      <c r="H978" t="s">
        <v>214</v>
      </c>
      <c r="I978" t="s">
        <v>60</v>
      </c>
      <c r="J978" t="s">
        <v>24</v>
      </c>
      <c r="K978" t="s">
        <v>207</v>
      </c>
    </row>
    <row r="979" spans="1:11" x14ac:dyDescent="0.25">
      <c r="A979" t="s">
        <v>1142</v>
      </c>
      <c r="B979" t="s">
        <v>1143</v>
      </c>
      <c r="C979" t="s">
        <v>1143</v>
      </c>
      <c r="D979" t="s">
        <v>246</v>
      </c>
      <c r="E979" t="s">
        <v>431</v>
      </c>
      <c r="F979">
        <v>229181</v>
      </c>
      <c r="H979" t="s">
        <v>214</v>
      </c>
      <c r="I979" t="s">
        <v>60</v>
      </c>
      <c r="J979" t="s">
        <v>24</v>
      </c>
      <c r="K979" t="s">
        <v>207</v>
      </c>
    </row>
    <row r="980" spans="1:11" x14ac:dyDescent="0.25">
      <c r="A980" t="s">
        <v>1125</v>
      </c>
      <c r="B980" t="s">
        <v>1127</v>
      </c>
      <c r="C980" t="s">
        <v>1127</v>
      </c>
      <c r="D980" t="s">
        <v>246</v>
      </c>
      <c r="E980" t="s">
        <v>431</v>
      </c>
      <c r="F980">
        <v>234280</v>
      </c>
      <c r="H980" t="s">
        <v>214</v>
      </c>
      <c r="I980" t="s">
        <v>60</v>
      </c>
      <c r="J980" t="s">
        <v>24</v>
      </c>
      <c r="K980" t="s">
        <v>207</v>
      </c>
    </row>
    <row r="981" spans="1:11" x14ac:dyDescent="0.25">
      <c r="A981" t="s">
        <v>344</v>
      </c>
      <c r="B981" t="s">
        <v>345</v>
      </c>
      <c r="C981" t="s">
        <v>226</v>
      </c>
      <c r="D981" t="s">
        <v>226</v>
      </c>
      <c r="E981" t="s">
        <v>346</v>
      </c>
      <c r="F981">
        <v>11296</v>
      </c>
      <c r="H981" t="s">
        <v>214</v>
      </c>
      <c r="I981" t="s">
        <v>60</v>
      </c>
      <c r="J981" t="s">
        <v>24</v>
      </c>
      <c r="K981" t="s">
        <v>207</v>
      </c>
    </row>
    <row r="982" spans="1:11" x14ac:dyDescent="0.25">
      <c r="A982" t="s">
        <v>367</v>
      </c>
      <c r="B982" t="s">
        <v>345</v>
      </c>
      <c r="C982" t="s">
        <v>226</v>
      </c>
      <c r="D982" t="s">
        <v>226</v>
      </c>
      <c r="E982" t="s">
        <v>346</v>
      </c>
      <c r="F982">
        <v>11296</v>
      </c>
      <c r="H982" t="s">
        <v>214</v>
      </c>
      <c r="I982" t="s">
        <v>60</v>
      </c>
      <c r="J982" t="s">
        <v>24</v>
      </c>
      <c r="K982" t="s">
        <v>207</v>
      </c>
    </row>
    <row r="983" spans="1:11" x14ac:dyDescent="0.25">
      <c r="A983" t="s">
        <v>368</v>
      </c>
      <c r="B983" t="s">
        <v>345</v>
      </c>
      <c r="C983" t="s">
        <v>226</v>
      </c>
      <c r="D983" t="s">
        <v>226</v>
      </c>
      <c r="E983" t="s">
        <v>346</v>
      </c>
      <c r="F983">
        <v>11296</v>
      </c>
      <c r="H983" t="s">
        <v>214</v>
      </c>
      <c r="I983" t="s">
        <v>60</v>
      </c>
      <c r="J983" t="s">
        <v>24</v>
      </c>
      <c r="K983" t="s">
        <v>207</v>
      </c>
    </row>
    <row r="984" spans="1:11" x14ac:dyDescent="0.25">
      <c r="A984" t="s">
        <v>331</v>
      </c>
      <c r="B984" t="s">
        <v>331</v>
      </c>
      <c r="C984" t="s">
        <v>331</v>
      </c>
      <c r="D984" t="s">
        <v>54</v>
      </c>
      <c r="E984" t="s">
        <v>332</v>
      </c>
      <c r="F984" t="s">
        <v>332</v>
      </c>
      <c r="H984" t="s">
        <v>217</v>
      </c>
      <c r="I984" t="s">
        <v>60</v>
      </c>
      <c r="J984" t="s">
        <v>24</v>
      </c>
      <c r="K984" t="s">
        <v>210</v>
      </c>
    </row>
    <row r="985" spans="1:11" x14ac:dyDescent="0.25">
      <c r="A985" t="s">
        <v>333</v>
      </c>
      <c r="B985" t="s">
        <v>334</v>
      </c>
      <c r="C985" t="s">
        <v>335</v>
      </c>
      <c r="D985" t="s">
        <v>54</v>
      </c>
      <c r="E985" t="s">
        <v>252</v>
      </c>
      <c r="F985" t="s">
        <v>335</v>
      </c>
      <c r="H985" t="s">
        <v>217</v>
      </c>
      <c r="I985" t="s">
        <v>60</v>
      </c>
      <c r="J985" t="s">
        <v>24</v>
      </c>
      <c r="K985" t="s">
        <v>210</v>
      </c>
    </row>
    <row r="986" spans="1:11" x14ac:dyDescent="0.25">
      <c r="A986" t="s">
        <v>1157</v>
      </c>
      <c r="B986" t="s">
        <v>1158</v>
      </c>
      <c r="C986" t="s">
        <v>541</v>
      </c>
      <c r="D986" t="s">
        <v>229</v>
      </c>
      <c r="E986" t="s">
        <v>229</v>
      </c>
      <c r="F986" t="s">
        <v>229</v>
      </c>
      <c r="H986" t="s">
        <v>217</v>
      </c>
      <c r="I986" t="s">
        <v>60</v>
      </c>
      <c r="J986" t="s">
        <v>24</v>
      </c>
      <c r="K986" t="s">
        <v>210</v>
      </c>
    </row>
    <row r="987" spans="1:11" x14ac:dyDescent="0.25">
      <c r="A987" t="s">
        <v>1159</v>
      </c>
      <c r="B987" t="s">
        <v>1160</v>
      </c>
      <c r="C987" t="s">
        <v>541</v>
      </c>
      <c r="D987" t="s">
        <v>229</v>
      </c>
      <c r="E987" t="s">
        <v>229</v>
      </c>
      <c r="F987" t="s">
        <v>229</v>
      </c>
      <c r="H987" t="s">
        <v>217</v>
      </c>
      <c r="I987" t="s">
        <v>60</v>
      </c>
      <c r="J987" t="s">
        <v>24</v>
      </c>
      <c r="K987" t="s">
        <v>210</v>
      </c>
    </row>
    <row r="988" spans="1:11" x14ac:dyDescent="0.25">
      <c r="A988" t="s">
        <v>369</v>
      </c>
      <c r="B988" t="s">
        <v>370</v>
      </c>
      <c r="C988" t="s">
        <v>370</v>
      </c>
      <c r="D988" t="s">
        <v>357</v>
      </c>
      <c r="E988" t="s">
        <v>357</v>
      </c>
      <c r="F988">
        <v>15900</v>
      </c>
      <c r="H988" t="s">
        <v>217</v>
      </c>
      <c r="I988" t="s">
        <v>60</v>
      </c>
      <c r="J988" t="s">
        <v>24</v>
      </c>
      <c r="K988" t="s">
        <v>210</v>
      </c>
    </row>
    <row r="989" spans="1:11" x14ac:dyDescent="0.25">
      <c r="A989" t="s">
        <v>1172</v>
      </c>
      <c r="B989" t="s">
        <v>1173</v>
      </c>
      <c r="C989" t="s">
        <v>676</v>
      </c>
      <c r="D989" t="s">
        <v>229</v>
      </c>
      <c r="E989" t="s">
        <v>494</v>
      </c>
      <c r="F989" t="s">
        <v>677</v>
      </c>
      <c r="H989" t="s">
        <v>217</v>
      </c>
      <c r="I989" t="s">
        <v>60</v>
      </c>
      <c r="J989" t="s">
        <v>24</v>
      </c>
      <c r="K989" t="s">
        <v>210</v>
      </c>
    </row>
    <row r="990" spans="1:11" x14ac:dyDescent="0.25">
      <c r="A990" t="s">
        <v>220</v>
      </c>
      <c r="B990" t="s">
        <v>220</v>
      </c>
      <c r="C990" t="s">
        <v>220</v>
      </c>
      <c r="D990" t="s">
        <v>357</v>
      </c>
      <c r="E990" t="s">
        <v>357</v>
      </c>
      <c r="F990">
        <v>14544</v>
      </c>
      <c r="H990" t="s">
        <v>217</v>
      </c>
      <c r="I990" t="s">
        <v>60</v>
      </c>
      <c r="J990" t="s">
        <v>24</v>
      </c>
      <c r="K990" t="s">
        <v>210</v>
      </c>
    </row>
    <row r="991" spans="1:11" x14ac:dyDescent="0.25">
      <c r="A991" t="s">
        <v>1163</v>
      </c>
      <c r="B991" t="s">
        <v>1164</v>
      </c>
      <c r="C991" t="s">
        <v>220</v>
      </c>
      <c r="D991" t="s">
        <v>229</v>
      </c>
      <c r="E991" t="s">
        <v>494</v>
      </c>
      <c r="F991">
        <v>14544</v>
      </c>
      <c r="H991" t="s">
        <v>217</v>
      </c>
      <c r="I991" t="s">
        <v>60</v>
      </c>
      <c r="J991" t="s">
        <v>24</v>
      </c>
      <c r="K991" t="s">
        <v>210</v>
      </c>
    </row>
    <row r="992" spans="1:11" x14ac:dyDescent="0.25">
      <c r="A992" t="s">
        <v>372</v>
      </c>
      <c r="B992" t="s">
        <v>373</v>
      </c>
      <c r="C992" t="s">
        <v>373</v>
      </c>
      <c r="D992" t="s">
        <v>357</v>
      </c>
      <c r="E992" t="s">
        <v>357</v>
      </c>
      <c r="F992">
        <v>55011</v>
      </c>
      <c r="H992" t="s">
        <v>217</v>
      </c>
      <c r="I992" t="s">
        <v>60</v>
      </c>
      <c r="J992" t="s">
        <v>24</v>
      </c>
      <c r="K992" t="s">
        <v>210</v>
      </c>
    </row>
    <row r="993" spans="1:11" x14ac:dyDescent="0.25">
      <c r="A993" t="s">
        <v>375</v>
      </c>
      <c r="B993" t="s">
        <v>376</v>
      </c>
      <c r="C993" t="s">
        <v>376</v>
      </c>
      <c r="D993" t="s">
        <v>357</v>
      </c>
      <c r="E993" t="s">
        <v>357</v>
      </c>
      <c r="F993">
        <v>55012</v>
      </c>
      <c r="H993" t="s">
        <v>217</v>
      </c>
      <c r="I993" t="s">
        <v>60</v>
      </c>
      <c r="J993" t="s">
        <v>24</v>
      </c>
      <c r="K993" t="s">
        <v>210</v>
      </c>
    </row>
    <row r="994" spans="1:11" x14ac:dyDescent="0.25">
      <c r="A994" t="s">
        <v>378</v>
      </c>
      <c r="B994" t="s">
        <v>379</v>
      </c>
      <c r="C994" t="s">
        <v>379</v>
      </c>
      <c r="D994" t="s">
        <v>357</v>
      </c>
      <c r="E994" t="s">
        <v>357</v>
      </c>
      <c r="F994">
        <v>7200</v>
      </c>
      <c r="H994" t="s">
        <v>217</v>
      </c>
      <c r="I994" t="s">
        <v>60</v>
      </c>
      <c r="J994" t="s">
        <v>24</v>
      </c>
      <c r="K994" t="s">
        <v>210</v>
      </c>
    </row>
    <row r="995" spans="1:11" x14ac:dyDescent="0.25">
      <c r="A995" t="s">
        <v>1120</v>
      </c>
      <c r="B995" t="s">
        <v>1148</v>
      </c>
      <c r="C995" t="s">
        <v>1122</v>
      </c>
      <c r="D995" t="s">
        <v>246</v>
      </c>
      <c r="E995" t="s">
        <v>431</v>
      </c>
      <c r="F995">
        <v>224279</v>
      </c>
      <c r="H995" t="s">
        <v>217</v>
      </c>
      <c r="I995" t="s">
        <v>60</v>
      </c>
      <c r="J995" t="s">
        <v>24</v>
      </c>
      <c r="K995" t="s">
        <v>210</v>
      </c>
    </row>
    <row r="996" spans="1:11" x14ac:dyDescent="0.25">
      <c r="A996" t="s">
        <v>1123</v>
      </c>
      <c r="B996" t="s">
        <v>1147</v>
      </c>
      <c r="C996" t="s">
        <v>1124</v>
      </c>
      <c r="D996" t="s">
        <v>246</v>
      </c>
      <c r="E996" t="s">
        <v>431</v>
      </c>
      <c r="F996">
        <v>224277</v>
      </c>
      <c r="H996" t="s">
        <v>217</v>
      </c>
      <c r="I996" t="s">
        <v>60</v>
      </c>
      <c r="J996" t="s">
        <v>24</v>
      </c>
      <c r="K996" t="s">
        <v>210</v>
      </c>
    </row>
    <row r="997" spans="1:11" x14ac:dyDescent="0.25">
      <c r="A997" t="s">
        <v>1140</v>
      </c>
      <c r="B997" t="s">
        <v>1141</v>
      </c>
      <c r="C997" t="s">
        <v>1141</v>
      </c>
      <c r="D997" t="s">
        <v>246</v>
      </c>
      <c r="E997" t="s">
        <v>431</v>
      </c>
      <c r="F997">
        <v>229179</v>
      </c>
      <c r="H997" t="s">
        <v>217</v>
      </c>
      <c r="I997" t="s">
        <v>60</v>
      </c>
      <c r="J997" t="s">
        <v>24</v>
      </c>
      <c r="K997" t="s">
        <v>210</v>
      </c>
    </row>
    <row r="998" spans="1:11" x14ac:dyDescent="0.25">
      <c r="A998" t="s">
        <v>1142</v>
      </c>
      <c r="B998" t="s">
        <v>1143</v>
      </c>
      <c r="C998" t="s">
        <v>1143</v>
      </c>
      <c r="D998" t="s">
        <v>246</v>
      </c>
      <c r="E998" t="s">
        <v>431</v>
      </c>
      <c r="F998">
        <v>229181</v>
      </c>
      <c r="H998" t="s">
        <v>217</v>
      </c>
      <c r="I998" t="s">
        <v>60</v>
      </c>
      <c r="J998" t="s">
        <v>24</v>
      </c>
      <c r="K998" t="s">
        <v>210</v>
      </c>
    </row>
    <row r="999" spans="1:11" x14ac:dyDescent="0.25">
      <c r="A999" t="s">
        <v>1125</v>
      </c>
      <c r="B999" t="s">
        <v>1127</v>
      </c>
      <c r="C999" t="s">
        <v>1127</v>
      </c>
      <c r="D999" t="s">
        <v>246</v>
      </c>
      <c r="E999" t="s">
        <v>431</v>
      </c>
      <c r="F999">
        <v>234280</v>
      </c>
      <c r="H999" t="s">
        <v>217</v>
      </c>
      <c r="I999" t="s">
        <v>60</v>
      </c>
      <c r="J999" t="s">
        <v>24</v>
      </c>
      <c r="K999" t="s">
        <v>210</v>
      </c>
    </row>
    <row r="1000" spans="1:11" x14ac:dyDescent="0.25">
      <c r="A1000" t="s">
        <v>721</v>
      </c>
      <c r="B1000" t="s">
        <v>982</v>
      </c>
      <c r="C1000" t="s">
        <v>720</v>
      </c>
      <c r="D1000" t="s">
        <v>248</v>
      </c>
      <c r="E1000" t="s">
        <v>431</v>
      </c>
      <c r="F1000" t="s">
        <v>721</v>
      </c>
      <c r="H1000" t="s">
        <v>217</v>
      </c>
      <c r="I1000" t="s">
        <v>60</v>
      </c>
      <c r="J1000" t="s">
        <v>24</v>
      </c>
      <c r="K1000" t="s">
        <v>210</v>
      </c>
    </row>
    <row r="1001" spans="1:11" x14ac:dyDescent="0.25">
      <c r="A1001" t="s">
        <v>1175</v>
      </c>
      <c r="B1001" t="s">
        <v>338</v>
      </c>
      <c r="C1001" t="s">
        <v>338</v>
      </c>
      <c r="D1001" t="s">
        <v>246</v>
      </c>
      <c r="E1001" t="s">
        <v>246</v>
      </c>
      <c r="F1001" t="s">
        <v>559</v>
      </c>
      <c r="H1001" t="s">
        <v>217</v>
      </c>
      <c r="I1001" t="s">
        <v>60</v>
      </c>
      <c r="J1001" t="s">
        <v>24</v>
      </c>
      <c r="K1001" t="s">
        <v>210</v>
      </c>
    </row>
    <row r="1002" spans="1:11" x14ac:dyDescent="0.25">
      <c r="A1002" t="s">
        <v>1176</v>
      </c>
      <c r="B1002" t="s">
        <v>338</v>
      </c>
      <c r="C1002" t="s">
        <v>738</v>
      </c>
      <c r="D1002" t="s">
        <v>246</v>
      </c>
      <c r="E1002" t="s">
        <v>246</v>
      </c>
      <c r="F1002" t="s">
        <v>739</v>
      </c>
      <c r="H1002" t="s">
        <v>217</v>
      </c>
      <c r="I1002" t="s">
        <v>60</v>
      </c>
      <c r="J1002" t="s">
        <v>24</v>
      </c>
      <c r="K1002" t="s">
        <v>210</v>
      </c>
    </row>
    <row r="1003" spans="1:11" x14ac:dyDescent="0.25">
      <c r="A1003" t="s">
        <v>1088</v>
      </c>
      <c r="B1003" t="s">
        <v>1089</v>
      </c>
      <c r="C1003" t="s">
        <v>710</v>
      </c>
      <c r="D1003" t="s">
        <v>246</v>
      </c>
      <c r="E1003" t="s">
        <v>246</v>
      </c>
      <c r="F1003" t="s">
        <v>711</v>
      </c>
      <c r="H1003" t="s">
        <v>217</v>
      </c>
      <c r="I1003" t="s">
        <v>60</v>
      </c>
      <c r="J1003" t="s">
        <v>24</v>
      </c>
      <c r="K1003" t="s">
        <v>210</v>
      </c>
    </row>
    <row r="1004" spans="1:11" x14ac:dyDescent="0.25">
      <c r="A1004" t="s">
        <v>1177</v>
      </c>
      <c r="B1004" t="s">
        <v>341</v>
      </c>
      <c r="C1004" t="s">
        <v>341</v>
      </c>
      <c r="D1004" t="s">
        <v>252</v>
      </c>
      <c r="E1004" t="s">
        <v>252</v>
      </c>
      <c r="F1004" t="s">
        <v>561</v>
      </c>
      <c r="H1004" t="s">
        <v>217</v>
      </c>
      <c r="I1004" t="s">
        <v>60</v>
      </c>
      <c r="J1004" t="s">
        <v>24</v>
      </c>
      <c r="K1004" t="s">
        <v>210</v>
      </c>
    </row>
    <row r="1005" spans="1:11" x14ac:dyDescent="0.25">
      <c r="A1005" t="s">
        <v>1178</v>
      </c>
      <c r="B1005" t="s">
        <v>571</v>
      </c>
      <c r="C1005" t="s">
        <v>572</v>
      </c>
      <c r="D1005" t="s">
        <v>252</v>
      </c>
      <c r="E1005" t="s">
        <v>252</v>
      </c>
      <c r="F1005" t="s">
        <v>573</v>
      </c>
      <c r="H1005" t="s">
        <v>217</v>
      </c>
      <c r="I1005" t="s">
        <v>60</v>
      </c>
      <c r="J1005" t="s">
        <v>24</v>
      </c>
      <c r="K1005" t="s">
        <v>210</v>
      </c>
    </row>
    <row r="1006" spans="1:11" x14ac:dyDescent="0.25">
      <c r="A1006" t="s">
        <v>1090</v>
      </c>
      <c r="B1006" t="s">
        <v>571</v>
      </c>
      <c r="C1006" t="s">
        <v>717</v>
      </c>
      <c r="D1006" t="s">
        <v>252</v>
      </c>
      <c r="E1006" t="s">
        <v>252</v>
      </c>
      <c r="F1006" t="s">
        <v>718</v>
      </c>
      <c r="H1006" t="s">
        <v>217</v>
      </c>
      <c r="I1006" t="s">
        <v>60</v>
      </c>
      <c r="J1006" t="s">
        <v>24</v>
      </c>
      <c r="K1006" t="s">
        <v>210</v>
      </c>
    </row>
    <row r="1007" spans="1:11" x14ac:dyDescent="0.25">
      <c r="A1007" t="s">
        <v>532</v>
      </c>
      <c r="B1007" t="s">
        <v>533</v>
      </c>
      <c r="C1007" t="s">
        <v>342</v>
      </c>
      <c r="D1007" t="s">
        <v>252</v>
      </c>
      <c r="E1007" t="s">
        <v>252</v>
      </c>
      <c r="F1007" t="s">
        <v>343</v>
      </c>
      <c r="H1007" t="s">
        <v>217</v>
      </c>
      <c r="I1007" t="s">
        <v>60</v>
      </c>
      <c r="J1007" t="s">
        <v>24</v>
      </c>
      <c r="K1007" t="s">
        <v>210</v>
      </c>
    </row>
    <row r="1008" spans="1:11" x14ac:dyDescent="0.25">
      <c r="A1008" t="s">
        <v>530</v>
      </c>
      <c r="B1008" t="s">
        <v>1174</v>
      </c>
      <c r="C1008" t="s">
        <v>342</v>
      </c>
      <c r="D1008" t="s">
        <v>252</v>
      </c>
      <c r="E1008" t="s">
        <v>252</v>
      </c>
      <c r="F1008" t="s">
        <v>343</v>
      </c>
      <c r="H1008" t="s">
        <v>217</v>
      </c>
      <c r="I1008" t="s">
        <v>60</v>
      </c>
      <c r="J1008" t="s">
        <v>24</v>
      </c>
      <c r="K1008" t="s">
        <v>210</v>
      </c>
    </row>
    <row r="1009" spans="1:11" x14ac:dyDescent="0.25">
      <c r="A1009" t="s">
        <v>344</v>
      </c>
      <c r="B1009" t="s">
        <v>345</v>
      </c>
      <c r="C1009" t="s">
        <v>226</v>
      </c>
      <c r="D1009" t="s">
        <v>226</v>
      </c>
      <c r="E1009" t="s">
        <v>346</v>
      </c>
      <c r="F1009">
        <v>11296</v>
      </c>
      <c r="H1009" t="s">
        <v>217</v>
      </c>
      <c r="I1009" t="s">
        <v>60</v>
      </c>
      <c r="J1009" t="s">
        <v>24</v>
      </c>
      <c r="K1009" t="s">
        <v>210</v>
      </c>
    </row>
    <row r="1010" spans="1:11" x14ac:dyDescent="0.25">
      <c r="A1010" t="s">
        <v>367</v>
      </c>
      <c r="B1010" t="s">
        <v>345</v>
      </c>
      <c r="C1010" t="s">
        <v>226</v>
      </c>
      <c r="D1010" t="s">
        <v>226</v>
      </c>
      <c r="E1010" t="s">
        <v>346</v>
      </c>
      <c r="F1010">
        <v>11296</v>
      </c>
      <c r="H1010" t="s">
        <v>217</v>
      </c>
      <c r="I1010" t="s">
        <v>60</v>
      </c>
      <c r="J1010" t="s">
        <v>24</v>
      </c>
      <c r="K1010" t="s">
        <v>210</v>
      </c>
    </row>
    <row r="1011" spans="1:11" x14ac:dyDescent="0.25">
      <c r="A1011" t="s">
        <v>368</v>
      </c>
      <c r="B1011" t="s">
        <v>345</v>
      </c>
      <c r="C1011" t="s">
        <v>226</v>
      </c>
      <c r="D1011" t="s">
        <v>226</v>
      </c>
      <c r="E1011" t="s">
        <v>346</v>
      </c>
      <c r="F1011">
        <v>11296</v>
      </c>
      <c r="H1011" t="s">
        <v>217</v>
      </c>
      <c r="I1011" t="s">
        <v>60</v>
      </c>
      <c r="J1011" t="s">
        <v>24</v>
      </c>
      <c r="K1011" t="s">
        <v>210</v>
      </c>
    </row>
    <row r="1012" spans="1:11" x14ac:dyDescent="0.25">
      <c r="A1012" t="s">
        <v>331</v>
      </c>
      <c r="B1012" t="s">
        <v>331</v>
      </c>
      <c r="C1012" t="s">
        <v>331</v>
      </c>
      <c r="D1012" t="s">
        <v>54</v>
      </c>
      <c r="E1012" t="s">
        <v>332</v>
      </c>
      <c r="F1012" t="s">
        <v>332</v>
      </c>
      <c r="H1012" t="s">
        <v>223</v>
      </c>
      <c r="I1012" t="s">
        <v>55</v>
      </c>
      <c r="J1012" t="s">
        <v>24</v>
      </c>
      <c r="K1012" t="s">
        <v>215</v>
      </c>
    </row>
    <row r="1013" spans="1:11" x14ac:dyDescent="0.25">
      <c r="A1013" t="s">
        <v>333</v>
      </c>
      <c r="B1013" t="s">
        <v>334</v>
      </c>
      <c r="C1013" t="s">
        <v>335</v>
      </c>
      <c r="D1013" t="s">
        <v>54</v>
      </c>
      <c r="E1013" t="s">
        <v>252</v>
      </c>
      <c r="F1013" t="s">
        <v>335</v>
      </c>
      <c r="H1013" t="s">
        <v>223</v>
      </c>
      <c r="I1013" t="s">
        <v>55</v>
      </c>
      <c r="J1013" t="s">
        <v>24</v>
      </c>
      <c r="K1013" t="s">
        <v>215</v>
      </c>
    </row>
    <row r="1014" spans="1:11" x14ac:dyDescent="0.25">
      <c r="A1014" t="s">
        <v>248</v>
      </c>
      <c r="B1014" t="s">
        <v>248</v>
      </c>
      <c r="C1014" t="s">
        <v>336</v>
      </c>
      <c r="D1014" t="s">
        <v>248</v>
      </c>
      <c r="E1014" t="s">
        <v>248</v>
      </c>
      <c r="F1014" t="s">
        <v>337</v>
      </c>
      <c r="H1014" t="s">
        <v>223</v>
      </c>
      <c r="I1014" t="s">
        <v>55</v>
      </c>
      <c r="J1014" t="s">
        <v>24</v>
      </c>
      <c r="K1014" t="s">
        <v>215</v>
      </c>
    </row>
    <row r="1015" spans="1:11" x14ac:dyDescent="0.25">
      <c r="A1015" t="s">
        <v>1179</v>
      </c>
      <c r="B1015" t="s">
        <v>1089</v>
      </c>
      <c r="C1015" t="s">
        <v>710</v>
      </c>
      <c r="D1015" t="s">
        <v>246</v>
      </c>
      <c r="E1015" t="s">
        <v>246</v>
      </c>
      <c r="F1015" t="s">
        <v>711</v>
      </c>
      <c r="H1015" t="s">
        <v>223</v>
      </c>
      <c r="I1015" t="s">
        <v>55</v>
      </c>
      <c r="J1015" t="s">
        <v>24</v>
      </c>
      <c r="K1015" t="s">
        <v>215</v>
      </c>
    </row>
    <row r="1016" spans="1:11" x14ac:dyDescent="0.25">
      <c r="A1016" t="s">
        <v>1180</v>
      </c>
      <c r="B1016" t="s">
        <v>338</v>
      </c>
      <c r="C1016" t="s">
        <v>338</v>
      </c>
      <c r="D1016" t="s">
        <v>246</v>
      </c>
      <c r="E1016" t="s">
        <v>246</v>
      </c>
      <c r="F1016" t="s">
        <v>559</v>
      </c>
      <c r="H1016" t="s">
        <v>223</v>
      </c>
      <c r="I1016" t="s">
        <v>55</v>
      </c>
      <c r="J1016" t="s">
        <v>24</v>
      </c>
      <c r="K1016" t="s">
        <v>215</v>
      </c>
    </row>
    <row r="1017" spans="1:11" x14ac:dyDescent="0.25">
      <c r="A1017" t="s">
        <v>1181</v>
      </c>
      <c r="B1017" t="s">
        <v>1182</v>
      </c>
      <c r="C1017" t="s">
        <v>717</v>
      </c>
      <c r="D1017" t="s">
        <v>252</v>
      </c>
      <c r="E1017" t="s">
        <v>252</v>
      </c>
      <c r="F1017" t="s">
        <v>718</v>
      </c>
      <c r="H1017" t="s">
        <v>223</v>
      </c>
      <c r="I1017" t="s">
        <v>55</v>
      </c>
      <c r="J1017" t="s">
        <v>24</v>
      </c>
      <c r="K1017" t="s">
        <v>215</v>
      </c>
    </row>
    <row r="1018" spans="1:11" x14ac:dyDescent="0.25">
      <c r="A1018" t="s">
        <v>1047</v>
      </c>
      <c r="B1018" t="s">
        <v>1183</v>
      </c>
      <c r="C1018" t="s">
        <v>341</v>
      </c>
      <c r="D1018" t="s">
        <v>252</v>
      </c>
      <c r="E1018" t="s">
        <v>252</v>
      </c>
      <c r="F1018" t="s">
        <v>561</v>
      </c>
      <c r="H1018" t="s">
        <v>223</v>
      </c>
      <c r="I1018" t="s">
        <v>55</v>
      </c>
      <c r="J1018" t="s">
        <v>24</v>
      </c>
      <c r="K1018" t="s">
        <v>215</v>
      </c>
    </row>
    <row r="1019" spans="1:11" x14ac:dyDescent="0.25">
      <c r="A1019" t="s">
        <v>1184</v>
      </c>
      <c r="B1019" t="s">
        <v>1185</v>
      </c>
      <c r="C1019" t="s">
        <v>717</v>
      </c>
      <c r="D1019" t="s">
        <v>252</v>
      </c>
      <c r="E1019" t="s">
        <v>252</v>
      </c>
      <c r="F1019" t="s">
        <v>718</v>
      </c>
      <c r="H1019" t="s">
        <v>223</v>
      </c>
      <c r="I1019" t="s">
        <v>55</v>
      </c>
      <c r="J1019" t="s">
        <v>24</v>
      </c>
      <c r="K1019" t="s">
        <v>215</v>
      </c>
    </row>
    <row r="1020" spans="1:11" x14ac:dyDescent="0.25">
      <c r="A1020" t="s">
        <v>1186</v>
      </c>
      <c r="B1020" t="s">
        <v>1187</v>
      </c>
      <c r="C1020" t="s">
        <v>341</v>
      </c>
      <c r="D1020" t="s">
        <v>252</v>
      </c>
      <c r="E1020" t="s">
        <v>252</v>
      </c>
      <c r="F1020" t="s">
        <v>561</v>
      </c>
      <c r="H1020" t="s">
        <v>223</v>
      </c>
      <c r="I1020" t="s">
        <v>55</v>
      </c>
      <c r="J1020" t="s">
        <v>24</v>
      </c>
      <c r="K1020" t="s">
        <v>215</v>
      </c>
    </row>
    <row r="1021" spans="1:11" x14ac:dyDescent="0.25">
      <c r="A1021" t="s">
        <v>1096</v>
      </c>
      <c r="B1021" t="s">
        <v>1188</v>
      </c>
      <c r="C1021" t="s">
        <v>1098</v>
      </c>
      <c r="D1021" t="s">
        <v>357</v>
      </c>
      <c r="E1021" t="s">
        <v>357</v>
      </c>
      <c r="F1021">
        <v>45643</v>
      </c>
      <c r="H1021" t="s">
        <v>223</v>
      </c>
      <c r="I1021" t="s">
        <v>55</v>
      </c>
      <c r="J1021" t="s">
        <v>24</v>
      </c>
      <c r="K1021" t="s">
        <v>215</v>
      </c>
    </row>
    <row r="1022" spans="1:11" x14ac:dyDescent="0.25">
      <c r="A1022" t="s">
        <v>378</v>
      </c>
      <c r="B1022" t="s">
        <v>378</v>
      </c>
      <c r="C1022" t="s">
        <v>379</v>
      </c>
      <c r="D1022" t="s">
        <v>357</v>
      </c>
      <c r="E1022" t="s">
        <v>357</v>
      </c>
      <c r="F1022">
        <v>7200</v>
      </c>
      <c r="H1022" t="s">
        <v>223</v>
      </c>
      <c r="I1022" t="s">
        <v>55</v>
      </c>
      <c r="J1022" t="s">
        <v>24</v>
      </c>
      <c r="K1022" t="s">
        <v>215</v>
      </c>
    </row>
    <row r="1023" spans="1:11" x14ac:dyDescent="0.25">
      <c r="A1023" t="s">
        <v>381</v>
      </c>
      <c r="B1023" t="s">
        <v>1189</v>
      </c>
      <c r="C1023" t="s">
        <v>382</v>
      </c>
      <c r="D1023" t="s">
        <v>357</v>
      </c>
      <c r="E1023" t="s">
        <v>357</v>
      </c>
      <c r="F1023">
        <v>7201</v>
      </c>
      <c r="H1023" t="s">
        <v>223</v>
      </c>
      <c r="I1023" t="s">
        <v>55</v>
      </c>
      <c r="J1023" t="s">
        <v>24</v>
      </c>
      <c r="K1023" t="s">
        <v>215</v>
      </c>
    </row>
    <row r="1024" spans="1:11" x14ac:dyDescent="0.25">
      <c r="A1024" t="s">
        <v>372</v>
      </c>
      <c r="B1024" t="s">
        <v>1190</v>
      </c>
      <c r="C1024" t="s">
        <v>373</v>
      </c>
      <c r="D1024" t="s">
        <v>357</v>
      </c>
      <c r="E1024" t="s">
        <v>357</v>
      </c>
      <c r="F1024">
        <v>55011</v>
      </c>
      <c r="H1024" t="s">
        <v>223</v>
      </c>
      <c r="I1024" t="s">
        <v>55</v>
      </c>
      <c r="J1024" t="s">
        <v>24</v>
      </c>
      <c r="K1024" t="s">
        <v>215</v>
      </c>
    </row>
    <row r="1025" spans="1:11" x14ac:dyDescent="0.25">
      <c r="A1025" t="s">
        <v>375</v>
      </c>
      <c r="B1025" t="s">
        <v>1191</v>
      </c>
      <c r="C1025" t="s">
        <v>376</v>
      </c>
      <c r="D1025" t="s">
        <v>357</v>
      </c>
      <c r="E1025" t="s">
        <v>357</v>
      </c>
      <c r="F1025">
        <v>55012</v>
      </c>
      <c r="H1025" t="s">
        <v>223</v>
      </c>
      <c r="I1025" t="s">
        <v>55</v>
      </c>
      <c r="J1025" t="s">
        <v>24</v>
      </c>
      <c r="K1025" t="s">
        <v>215</v>
      </c>
    </row>
    <row r="1026" spans="1:11" x14ac:dyDescent="0.25">
      <c r="A1026" t="s">
        <v>369</v>
      </c>
      <c r="B1026" t="s">
        <v>369</v>
      </c>
      <c r="C1026" t="s">
        <v>370</v>
      </c>
      <c r="D1026" t="s">
        <v>357</v>
      </c>
      <c r="E1026" t="s">
        <v>357</v>
      </c>
      <c r="F1026">
        <v>15900</v>
      </c>
      <c r="H1026" t="s">
        <v>223</v>
      </c>
      <c r="I1026" t="s">
        <v>55</v>
      </c>
      <c r="J1026" t="s">
        <v>24</v>
      </c>
      <c r="K1026" t="s">
        <v>215</v>
      </c>
    </row>
    <row r="1027" spans="1:11" x14ac:dyDescent="0.25">
      <c r="A1027" t="s">
        <v>1192</v>
      </c>
      <c r="B1027" t="s">
        <v>1193</v>
      </c>
      <c r="C1027" t="s">
        <v>547</v>
      </c>
      <c r="D1027" t="s">
        <v>229</v>
      </c>
      <c r="E1027" t="s">
        <v>494</v>
      </c>
      <c r="F1027" t="s">
        <v>548</v>
      </c>
      <c r="H1027" t="s">
        <v>223</v>
      </c>
      <c r="I1027" t="s">
        <v>55</v>
      </c>
      <c r="J1027" t="s">
        <v>24</v>
      </c>
      <c r="K1027" t="s">
        <v>215</v>
      </c>
    </row>
    <row r="1028" spans="1:11" x14ac:dyDescent="0.25">
      <c r="A1028" t="s">
        <v>391</v>
      </c>
      <c r="B1028" t="s">
        <v>1194</v>
      </c>
      <c r="C1028" t="s">
        <v>1092</v>
      </c>
      <c r="D1028" t="s">
        <v>357</v>
      </c>
      <c r="E1028" t="s">
        <v>357</v>
      </c>
      <c r="F1028">
        <v>16590</v>
      </c>
      <c r="H1028" t="s">
        <v>223</v>
      </c>
      <c r="I1028" t="s">
        <v>55</v>
      </c>
      <c r="J1028" t="s">
        <v>24</v>
      </c>
      <c r="K1028" t="s">
        <v>215</v>
      </c>
    </row>
    <row r="1029" spans="1:11" x14ac:dyDescent="0.25">
      <c r="A1029" t="s">
        <v>393</v>
      </c>
      <c r="B1029" t="s">
        <v>1195</v>
      </c>
      <c r="C1029" t="s">
        <v>1093</v>
      </c>
      <c r="D1029" t="s">
        <v>357</v>
      </c>
      <c r="E1029" t="s">
        <v>357</v>
      </c>
      <c r="F1029">
        <v>16591</v>
      </c>
      <c r="H1029" t="s">
        <v>223</v>
      </c>
      <c r="I1029" t="s">
        <v>55</v>
      </c>
      <c r="J1029" t="s">
        <v>24</v>
      </c>
      <c r="K1029" t="s">
        <v>215</v>
      </c>
    </row>
    <row r="1030" spans="1:11" x14ac:dyDescent="0.25">
      <c r="A1030" t="s">
        <v>1196</v>
      </c>
      <c r="B1030" t="s">
        <v>1197</v>
      </c>
      <c r="C1030" t="s">
        <v>341</v>
      </c>
      <c r="D1030" t="s">
        <v>252</v>
      </c>
      <c r="E1030" t="s">
        <v>252</v>
      </c>
      <c r="F1030" t="s">
        <v>561</v>
      </c>
      <c r="H1030" t="s">
        <v>223</v>
      </c>
      <c r="I1030" t="s">
        <v>55</v>
      </c>
      <c r="J1030" t="s">
        <v>24</v>
      </c>
      <c r="K1030" t="s">
        <v>215</v>
      </c>
    </row>
    <row r="1031" spans="1:11" x14ac:dyDescent="0.25">
      <c r="A1031" t="s">
        <v>344</v>
      </c>
      <c r="B1031" t="s">
        <v>345</v>
      </c>
      <c r="C1031" t="s">
        <v>226</v>
      </c>
      <c r="D1031" t="s">
        <v>226</v>
      </c>
      <c r="E1031" t="s">
        <v>346</v>
      </c>
      <c r="F1031">
        <v>11296</v>
      </c>
      <c r="H1031" t="s">
        <v>223</v>
      </c>
      <c r="I1031" t="s">
        <v>55</v>
      </c>
      <c r="J1031" t="s">
        <v>24</v>
      </c>
      <c r="K1031" t="s">
        <v>215</v>
      </c>
    </row>
    <row r="1032" spans="1:11" x14ac:dyDescent="0.25">
      <c r="A1032" t="s">
        <v>367</v>
      </c>
      <c r="B1032" t="s">
        <v>345</v>
      </c>
      <c r="C1032" t="s">
        <v>226</v>
      </c>
      <c r="D1032" t="s">
        <v>226</v>
      </c>
      <c r="E1032" t="s">
        <v>346</v>
      </c>
      <c r="F1032">
        <v>11296</v>
      </c>
      <c r="H1032" t="s">
        <v>223</v>
      </c>
      <c r="I1032" t="s">
        <v>55</v>
      </c>
      <c r="J1032" t="s">
        <v>24</v>
      </c>
      <c r="K1032" t="s">
        <v>215</v>
      </c>
    </row>
    <row r="1033" spans="1:11" x14ac:dyDescent="0.25">
      <c r="A1033" t="s">
        <v>368</v>
      </c>
      <c r="B1033" t="s">
        <v>345</v>
      </c>
      <c r="C1033" t="s">
        <v>226</v>
      </c>
      <c r="D1033" t="s">
        <v>226</v>
      </c>
      <c r="E1033" t="s">
        <v>346</v>
      </c>
      <c r="F1033">
        <v>11296</v>
      </c>
      <c r="H1033" t="s">
        <v>223</v>
      </c>
      <c r="I1033" t="s">
        <v>55</v>
      </c>
      <c r="J1033" t="s">
        <v>24</v>
      </c>
      <c r="K1033" t="s">
        <v>215</v>
      </c>
    </row>
    <row r="1034" spans="1:11" x14ac:dyDescent="0.25">
      <c r="A1034" t="s">
        <v>369</v>
      </c>
      <c r="B1034" t="s">
        <v>370</v>
      </c>
      <c r="C1034" t="s">
        <v>370</v>
      </c>
      <c r="D1034" t="s">
        <v>357</v>
      </c>
      <c r="E1034" t="s">
        <v>357</v>
      </c>
      <c r="F1034">
        <v>15900</v>
      </c>
      <c r="H1034" t="s">
        <v>192</v>
      </c>
      <c r="I1034" t="s">
        <v>46</v>
      </c>
      <c r="J1034" t="s">
        <v>24</v>
      </c>
      <c r="K1034" t="s">
        <v>203</v>
      </c>
    </row>
    <row r="1035" spans="1:11" x14ac:dyDescent="0.25">
      <c r="A1035" t="s">
        <v>331</v>
      </c>
      <c r="B1035" t="s">
        <v>331</v>
      </c>
      <c r="C1035" t="s">
        <v>331</v>
      </c>
      <c r="D1035" t="s">
        <v>54</v>
      </c>
      <c r="E1035" t="s">
        <v>332</v>
      </c>
      <c r="F1035" t="s">
        <v>332</v>
      </c>
      <c r="H1035" t="s">
        <v>192</v>
      </c>
      <c r="I1035" t="s">
        <v>46</v>
      </c>
      <c r="J1035" t="s">
        <v>24</v>
      </c>
      <c r="K1035" t="s">
        <v>203</v>
      </c>
    </row>
    <row r="1036" spans="1:11" x14ac:dyDescent="0.25">
      <c r="A1036" t="s">
        <v>1198</v>
      </c>
      <c r="B1036" t="s">
        <v>1199</v>
      </c>
      <c r="C1036" t="s">
        <v>662</v>
      </c>
      <c r="D1036" t="s">
        <v>357</v>
      </c>
      <c r="E1036" t="s">
        <v>357</v>
      </c>
      <c r="F1036">
        <v>9608</v>
      </c>
      <c r="H1036" t="s">
        <v>192</v>
      </c>
      <c r="I1036" t="s">
        <v>46</v>
      </c>
      <c r="J1036" t="s">
        <v>24</v>
      </c>
      <c r="K1036" t="s">
        <v>203</v>
      </c>
    </row>
    <row r="1037" spans="1:11" x14ac:dyDescent="0.25">
      <c r="A1037" t="s">
        <v>426</v>
      </c>
      <c r="B1037" t="s">
        <v>396</v>
      </c>
      <c r="C1037" t="s">
        <v>427</v>
      </c>
      <c r="D1037" t="s">
        <v>357</v>
      </c>
      <c r="E1037" t="s">
        <v>357</v>
      </c>
      <c r="F1037">
        <v>7199</v>
      </c>
      <c r="H1037" t="s">
        <v>192</v>
      </c>
      <c r="I1037" t="s">
        <v>46</v>
      </c>
      <c r="J1037" t="s">
        <v>24</v>
      </c>
      <c r="K1037" t="s">
        <v>203</v>
      </c>
    </row>
    <row r="1038" spans="1:11" x14ac:dyDescent="0.25">
      <c r="A1038" t="s">
        <v>1200</v>
      </c>
      <c r="B1038" t="s">
        <v>1201</v>
      </c>
      <c r="C1038" t="s">
        <v>738</v>
      </c>
      <c r="D1038" t="s">
        <v>246</v>
      </c>
      <c r="E1038" t="s">
        <v>246</v>
      </c>
      <c r="F1038" t="s">
        <v>739</v>
      </c>
      <c r="H1038" t="s">
        <v>192</v>
      </c>
      <c r="I1038" t="s">
        <v>46</v>
      </c>
      <c r="J1038" t="s">
        <v>24</v>
      </c>
      <c r="K1038" t="s">
        <v>203</v>
      </c>
    </row>
    <row r="1039" spans="1:11" x14ac:dyDescent="0.25">
      <c r="A1039" t="s">
        <v>1088</v>
      </c>
      <c r="B1039" t="s">
        <v>1202</v>
      </c>
      <c r="C1039" t="s">
        <v>738</v>
      </c>
      <c r="D1039" t="s">
        <v>246</v>
      </c>
      <c r="E1039" t="s">
        <v>431</v>
      </c>
      <c r="F1039" t="s">
        <v>739</v>
      </c>
      <c r="H1039" t="s">
        <v>192</v>
      </c>
      <c r="I1039" t="s">
        <v>46</v>
      </c>
      <c r="J1039" t="s">
        <v>24</v>
      </c>
      <c r="K1039" t="s">
        <v>203</v>
      </c>
    </row>
    <row r="1040" spans="1:11" x14ac:dyDescent="0.25">
      <c r="A1040" t="s">
        <v>340</v>
      </c>
      <c r="B1040" t="s">
        <v>1203</v>
      </c>
      <c r="D1040" t="s">
        <v>226</v>
      </c>
      <c r="E1040" t="s">
        <v>346</v>
      </c>
      <c r="H1040" t="s">
        <v>192</v>
      </c>
      <c r="I1040" t="s">
        <v>46</v>
      </c>
      <c r="J1040" t="s">
        <v>24</v>
      </c>
      <c r="K1040" t="s">
        <v>203</v>
      </c>
    </row>
    <row r="1041" spans="1:11" x14ac:dyDescent="0.25">
      <c r="A1041" t="s">
        <v>333</v>
      </c>
      <c r="B1041" t="s">
        <v>334</v>
      </c>
      <c r="C1041" t="s">
        <v>335</v>
      </c>
      <c r="D1041" t="s">
        <v>54</v>
      </c>
      <c r="E1041" t="s">
        <v>252</v>
      </c>
      <c r="F1041" t="s">
        <v>335</v>
      </c>
      <c r="H1041" t="s">
        <v>192</v>
      </c>
      <c r="I1041" t="s">
        <v>46</v>
      </c>
      <c r="J1041" t="s">
        <v>24</v>
      </c>
      <c r="K1041" t="s">
        <v>203</v>
      </c>
    </row>
    <row r="1042" spans="1:11" x14ac:dyDescent="0.25">
      <c r="A1042" t="s">
        <v>1171</v>
      </c>
      <c r="B1042" t="s">
        <v>376</v>
      </c>
      <c r="C1042" t="s">
        <v>376</v>
      </c>
      <c r="D1042" t="s">
        <v>357</v>
      </c>
      <c r="E1042" t="s">
        <v>357</v>
      </c>
      <c r="F1042">
        <v>55012</v>
      </c>
      <c r="H1042" t="s">
        <v>192</v>
      </c>
      <c r="I1042" t="s">
        <v>46</v>
      </c>
      <c r="J1042" t="s">
        <v>24</v>
      </c>
      <c r="K1042" t="s">
        <v>203</v>
      </c>
    </row>
    <row r="1043" spans="1:11" x14ac:dyDescent="0.25">
      <c r="A1043" t="s">
        <v>1170</v>
      </c>
      <c r="B1043" t="s">
        <v>373</v>
      </c>
      <c r="C1043" t="s">
        <v>373</v>
      </c>
      <c r="D1043" t="s">
        <v>357</v>
      </c>
      <c r="E1043" t="s">
        <v>357</v>
      </c>
      <c r="F1043">
        <v>55011</v>
      </c>
      <c r="H1043" t="s">
        <v>192</v>
      </c>
      <c r="I1043" t="s">
        <v>46</v>
      </c>
      <c r="J1043" t="s">
        <v>24</v>
      </c>
      <c r="K1043" t="s">
        <v>203</v>
      </c>
    </row>
    <row r="1044" spans="1:11" x14ac:dyDescent="0.25">
      <c r="A1044" t="s">
        <v>248</v>
      </c>
      <c r="B1044" t="s">
        <v>555</v>
      </c>
      <c r="C1044" t="s">
        <v>336</v>
      </c>
      <c r="D1044" t="s">
        <v>248</v>
      </c>
      <c r="E1044" t="s">
        <v>248</v>
      </c>
      <c r="F1044" t="s">
        <v>337</v>
      </c>
      <c r="H1044" t="s">
        <v>192</v>
      </c>
      <c r="I1044" t="s">
        <v>46</v>
      </c>
      <c r="J1044" t="s">
        <v>24</v>
      </c>
      <c r="K1044" t="s">
        <v>203</v>
      </c>
    </row>
    <row r="1045" spans="1:11" x14ac:dyDescent="0.25">
      <c r="A1045" t="s">
        <v>1204</v>
      </c>
      <c r="B1045" t="s">
        <v>1205</v>
      </c>
      <c r="C1045" t="s">
        <v>527</v>
      </c>
      <c r="D1045" t="s">
        <v>246</v>
      </c>
      <c r="E1045" t="s">
        <v>246</v>
      </c>
      <c r="F1045" t="s">
        <v>527</v>
      </c>
      <c r="H1045" t="s">
        <v>192</v>
      </c>
      <c r="I1045" t="s">
        <v>46</v>
      </c>
      <c r="J1045" t="s">
        <v>24</v>
      </c>
      <c r="K1045" t="s">
        <v>203</v>
      </c>
    </row>
    <row r="1046" spans="1:11" x14ac:dyDescent="0.25">
      <c r="A1046" t="s">
        <v>364</v>
      </c>
      <c r="B1046" t="s">
        <v>365</v>
      </c>
      <c r="C1046" t="s">
        <v>366</v>
      </c>
      <c r="D1046" t="s">
        <v>357</v>
      </c>
      <c r="E1046" t="s">
        <v>357</v>
      </c>
      <c r="F1046">
        <v>7203</v>
      </c>
      <c r="H1046" t="s">
        <v>192</v>
      </c>
      <c r="I1046" t="s">
        <v>46</v>
      </c>
      <c r="J1046" t="s">
        <v>24</v>
      </c>
      <c r="K1046" t="s">
        <v>203</v>
      </c>
    </row>
    <row r="1047" spans="1:11" x14ac:dyDescent="0.25">
      <c r="A1047" t="s">
        <v>358</v>
      </c>
      <c r="B1047" t="s">
        <v>360</v>
      </c>
      <c r="C1047" t="s">
        <v>360</v>
      </c>
      <c r="D1047" t="s">
        <v>357</v>
      </c>
      <c r="E1047" t="s">
        <v>357</v>
      </c>
      <c r="F1047">
        <v>7205</v>
      </c>
      <c r="H1047" t="s">
        <v>192</v>
      </c>
      <c r="I1047" t="s">
        <v>46</v>
      </c>
      <c r="J1047" t="s">
        <v>24</v>
      </c>
      <c r="K1047" t="s">
        <v>203</v>
      </c>
    </row>
    <row r="1048" spans="1:11" x14ac:dyDescent="0.25">
      <c r="A1048" t="s">
        <v>361</v>
      </c>
      <c r="B1048" t="s">
        <v>363</v>
      </c>
      <c r="C1048" t="s">
        <v>363</v>
      </c>
      <c r="D1048" t="s">
        <v>357</v>
      </c>
      <c r="E1048" t="s">
        <v>357</v>
      </c>
      <c r="F1048">
        <v>7204</v>
      </c>
      <c r="H1048" t="s">
        <v>192</v>
      </c>
      <c r="I1048" t="s">
        <v>46</v>
      </c>
      <c r="J1048" t="s">
        <v>24</v>
      </c>
      <c r="K1048" t="s">
        <v>203</v>
      </c>
    </row>
    <row r="1049" spans="1:11" x14ac:dyDescent="0.25">
      <c r="A1049" t="s">
        <v>1140</v>
      </c>
      <c r="B1049" t="s">
        <v>1141</v>
      </c>
      <c r="C1049" t="s">
        <v>1141</v>
      </c>
      <c r="D1049" t="s">
        <v>246</v>
      </c>
      <c r="E1049" t="s">
        <v>431</v>
      </c>
      <c r="F1049">
        <v>229179</v>
      </c>
      <c r="H1049" t="s">
        <v>192</v>
      </c>
      <c r="I1049" t="s">
        <v>46</v>
      </c>
      <c r="J1049" t="s">
        <v>24</v>
      </c>
      <c r="K1049" t="s">
        <v>203</v>
      </c>
    </row>
    <row r="1050" spans="1:11" x14ac:dyDescent="0.25">
      <c r="A1050" t="s">
        <v>1142</v>
      </c>
      <c r="B1050" t="s">
        <v>1143</v>
      </c>
      <c r="C1050" t="s">
        <v>1143</v>
      </c>
      <c r="D1050" t="s">
        <v>246</v>
      </c>
      <c r="E1050" t="s">
        <v>431</v>
      </c>
      <c r="F1050">
        <v>229181</v>
      </c>
      <c r="H1050" t="s">
        <v>192</v>
      </c>
      <c r="I1050" t="s">
        <v>46</v>
      </c>
      <c r="J1050" t="s">
        <v>24</v>
      </c>
      <c r="K1050" t="s">
        <v>203</v>
      </c>
    </row>
    <row r="1051" spans="1:11" x14ac:dyDescent="0.25">
      <c r="A1051" t="s">
        <v>1120</v>
      </c>
      <c r="B1051" t="s">
        <v>1148</v>
      </c>
      <c r="C1051" t="s">
        <v>1122</v>
      </c>
      <c r="D1051" t="s">
        <v>246</v>
      </c>
      <c r="E1051" t="s">
        <v>431</v>
      </c>
      <c r="F1051">
        <v>224279</v>
      </c>
      <c r="H1051" t="s">
        <v>192</v>
      </c>
      <c r="I1051" t="s">
        <v>46</v>
      </c>
      <c r="J1051" t="s">
        <v>24</v>
      </c>
      <c r="K1051" t="s">
        <v>203</v>
      </c>
    </row>
    <row r="1052" spans="1:11" x14ac:dyDescent="0.25">
      <c r="A1052" t="s">
        <v>1123</v>
      </c>
      <c r="B1052" t="s">
        <v>1147</v>
      </c>
      <c r="C1052" t="s">
        <v>1124</v>
      </c>
      <c r="D1052" t="s">
        <v>246</v>
      </c>
      <c r="E1052" t="s">
        <v>431</v>
      </c>
      <c r="F1052">
        <v>224277</v>
      </c>
      <c r="H1052" t="s">
        <v>192</v>
      </c>
      <c r="I1052" t="s">
        <v>46</v>
      </c>
      <c r="J1052" t="s">
        <v>24</v>
      </c>
      <c r="K1052" t="s">
        <v>203</v>
      </c>
    </row>
    <row r="1053" spans="1:11" x14ac:dyDescent="0.25">
      <c r="A1053" t="s">
        <v>439</v>
      </c>
      <c r="B1053" t="s">
        <v>440</v>
      </c>
      <c r="C1053" t="s">
        <v>441</v>
      </c>
      <c r="D1053" t="s">
        <v>246</v>
      </c>
      <c r="E1053" t="s">
        <v>431</v>
      </c>
      <c r="F1053">
        <v>84599</v>
      </c>
      <c r="H1053" t="s">
        <v>192</v>
      </c>
      <c r="I1053" t="s">
        <v>46</v>
      </c>
      <c r="J1053" t="s">
        <v>24</v>
      </c>
      <c r="K1053" t="s">
        <v>203</v>
      </c>
    </row>
    <row r="1054" spans="1:11" x14ac:dyDescent="0.25">
      <c r="A1054" t="s">
        <v>1172</v>
      </c>
      <c r="B1054" t="s">
        <v>1173</v>
      </c>
      <c r="C1054" t="s">
        <v>676</v>
      </c>
      <c r="D1054" t="s">
        <v>229</v>
      </c>
      <c r="E1054" t="s">
        <v>494</v>
      </c>
      <c r="F1054" t="s">
        <v>677</v>
      </c>
      <c r="H1054" t="s">
        <v>192</v>
      </c>
      <c r="I1054" t="s">
        <v>46</v>
      </c>
      <c r="J1054" t="s">
        <v>24</v>
      </c>
      <c r="K1054" t="s">
        <v>203</v>
      </c>
    </row>
    <row r="1055" spans="1:11" x14ac:dyDescent="0.25">
      <c r="A1055" t="s">
        <v>1206</v>
      </c>
      <c r="B1055" t="s">
        <v>1207</v>
      </c>
      <c r="C1055" t="s">
        <v>662</v>
      </c>
      <c r="D1055" t="s">
        <v>229</v>
      </c>
      <c r="E1055" t="s">
        <v>494</v>
      </c>
      <c r="F1055">
        <v>9608</v>
      </c>
      <c r="H1055" t="s">
        <v>192</v>
      </c>
      <c r="I1055" t="s">
        <v>46</v>
      </c>
      <c r="J1055" t="s">
        <v>24</v>
      </c>
      <c r="K1055" t="s">
        <v>203</v>
      </c>
    </row>
    <row r="1056" spans="1:11" x14ac:dyDescent="0.25">
      <c r="A1056" t="s">
        <v>1208</v>
      </c>
      <c r="B1056" t="s">
        <v>1208</v>
      </c>
      <c r="C1056" t="s">
        <v>427</v>
      </c>
      <c r="D1056" t="s">
        <v>229</v>
      </c>
      <c r="E1056" t="s">
        <v>494</v>
      </c>
      <c r="F1056">
        <v>7199</v>
      </c>
      <c r="H1056" t="s">
        <v>192</v>
      </c>
      <c r="I1056" t="s">
        <v>46</v>
      </c>
      <c r="J1056" t="s">
        <v>24</v>
      </c>
      <c r="K1056" t="s">
        <v>203</v>
      </c>
    </row>
    <row r="1057" spans="1:11" x14ac:dyDescent="0.25">
      <c r="A1057" t="s">
        <v>1163</v>
      </c>
      <c r="B1057" t="s">
        <v>1164</v>
      </c>
      <c r="C1057" t="s">
        <v>220</v>
      </c>
      <c r="D1057" t="s">
        <v>229</v>
      </c>
      <c r="E1057" t="s">
        <v>494</v>
      </c>
      <c r="F1057">
        <v>14544</v>
      </c>
      <c r="H1057" t="s">
        <v>192</v>
      </c>
      <c r="I1057" t="s">
        <v>46</v>
      </c>
      <c r="J1057" t="s">
        <v>24</v>
      </c>
      <c r="K1057" t="s">
        <v>203</v>
      </c>
    </row>
    <row r="1058" spans="1:11" x14ac:dyDescent="0.25">
      <c r="A1058" t="s">
        <v>398</v>
      </c>
      <c r="B1058" t="s">
        <v>398</v>
      </c>
      <c r="C1058" t="s">
        <v>398</v>
      </c>
      <c r="D1058" t="s">
        <v>357</v>
      </c>
      <c r="E1058" t="s">
        <v>357</v>
      </c>
      <c r="F1058">
        <v>265331</v>
      </c>
      <c r="H1058" t="s">
        <v>192</v>
      </c>
      <c r="I1058" t="s">
        <v>46</v>
      </c>
      <c r="J1058" t="s">
        <v>24</v>
      </c>
      <c r="K1058" t="s">
        <v>203</v>
      </c>
    </row>
    <row r="1059" spans="1:11" x14ac:dyDescent="0.25">
      <c r="A1059" t="s">
        <v>1209</v>
      </c>
      <c r="B1059" t="s">
        <v>1210</v>
      </c>
      <c r="C1059" t="s">
        <v>572</v>
      </c>
      <c r="D1059" t="s">
        <v>252</v>
      </c>
      <c r="E1059" t="s">
        <v>252</v>
      </c>
      <c r="F1059" t="s">
        <v>573</v>
      </c>
      <c r="H1059" t="s">
        <v>192</v>
      </c>
      <c r="I1059" t="s">
        <v>46</v>
      </c>
      <c r="J1059" t="s">
        <v>24</v>
      </c>
      <c r="K1059" t="s">
        <v>203</v>
      </c>
    </row>
    <row r="1060" spans="1:11" x14ac:dyDescent="0.25">
      <c r="A1060" t="s">
        <v>1090</v>
      </c>
      <c r="B1060" t="s">
        <v>1211</v>
      </c>
      <c r="C1060" t="s">
        <v>572</v>
      </c>
      <c r="D1060" t="s">
        <v>252</v>
      </c>
      <c r="E1060" t="s">
        <v>252</v>
      </c>
      <c r="F1060" t="s">
        <v>573</v>
      </c>
      <c r="H1060" t="s">
        <v>192</v>
      </c>
      <c r="I1060" t="s">
        <v>46</v>
      </c>
      <c r="J1060" t="s">
        <v>24</v>
      </c>
      <c r="K1060" t="s">
        <v>203</v>
      </c>
    </row>
    <row r="1061" spans="1:11" x14ac:dyDescent="0.25">
      <c r="A1061" t="s">
        <v>343</v>
      </c>
      <c r="B1061" t="s">
        <v>1212</v>
      </c>
      <c r="D1061" t="s">
        <v>226</v>
      </c>
      <c r="E1061" t="s">
        <v>346</v>
      </c>
      <c r="H1061" t="s">
        <v>192</v>
      </c>
      <c r="I1061" t="s">
        <v>46</v>
      </c>
      <c r="J1061" t="s">
        <v>24</v>
      </c>
      <c r="K1061" t="s">
        <v>203</v>
      </c>
    </row>
    <row r="1062" spans="1:11" x14ac:dyDescent="0.25">
      <c r="A1062" t="s">
        <v>220</v>
      </c>
      <c r="B1062" t="s">
        <v>220</v>
      </c>
      <c r="C1062" t="s">
        <v>220</v>
      </c>
      <c r="D1062" t="s">
        <v>357</v>
      </c>
      <c r="E1062" t="s">
        <v>357</v>
      </c>
      <c r="F1062">
        <v>14544</v>
      </c>
      <c r="H1062" t="s">
        <v>192</v>
      </c>
      <c r="I1062" t="s">
        <v>46</v>
      </c>
      <c r="J1062" t="s">
        <v>24</v>
      </c>
      <c r="K1062" t="s">
        <v>203</v>
      </c>
    </row>
    <row r="1063" spans="1:11" x14ac:dyDescent="0.25">
      <c r="A1063" t="s">
        <v>378</v>
      </c>
      <c r="B1063" t="s">
        <v>379</v>
      </c>
      <c r="C1063" t="s">
        <v>379</v>
      </c>
      <c r="D1063" t="s">
        <v>357</v>
      </c>
      <c r="E1063" t="s">
        <v>357</v>
      </c>
      <c r="F1063">
        <v>7200</v>
      </c>
      <c r="H1063" t="s">
        <v>192</v>
      </c>
      <c r="I1063" t="s">
        <v>46</v>
      </c>
      <c r="J1063" t="s">
        <v>24</v>
      </c>
      <c r="K1063" t="s">
        <v>203</v>
      </c>
    </row>
    <row r="1064" spans="1:11" x14ac:dyDescent="0.25">
      <c r="A1064" t="s">
        <v>355</v>
      </c>
      <c r="B1064" t="s">
        <v>355</v>
      </c>
      <c r="C1064" t="s">
        <v>356</v>
      </c>
      <c r="D1064" t="s">
        <v>357</v>
      </c>
      <c r="E1064" t="s">
        <v>357</v>
      </c>
      <c r="F1064">
        <v>7647</v>
      </c>
      <c r="H1064" t="s">
        <v>192</v>
      </c>
      <c r="I1064" t="s">
        <v>46</v>
      </c>
      <c r="J1064" t="s">
        <v>24</v>
      </c>
      <c r="K1064" t="s">
        <v>203</v>
      </c>
    </row>
    <row r="1065" spans="1:11" x14ac:dyDescent="0.25">
      <c r="A1065" t="s">
        <v>1213</v>
      </c>
      <c r="B1065" t="s">
        <v>1213</v>
      </c>
      <c r="C1065" t="s">
        <v>917</v>
      </c>
      <c r="D1065" t="s">
        <v>357</v>
      </c>
      <c r="E1065" t="s">
        <v>357</v>
      </c>
      <c r="F1065">
        <v>19949</v>
      </c>
      <c r="H1065" t="s">
        <v>192</v>
      </c>
      <c r="I1065" t="s">
        <v>46</v>
      </c>
      <c r="J1065" t="s">
        <v>24</v>
      </c>
      <c r="K1065" t="s">
        <v>203</v>
      </c>
    </row>
    <row r="1066" spans="1:11" x14ac:dyDescent="0.25">
      <c r="A1066" t="s">
        <v>1214</v>
      </c>
      <c r="B1066" t="s">
        <v>1214</v>
      </c>
      <c r="C1066" t="s">
        <v>917</v>
      </c>
      <c r="D1066" t="s">
        <v>357</v>
      </c>
      <c r="E1066" t="s">
        <v>357</v>
      </c>
      <c r="F1066">
        <v>19949</v>
      </c>
      <c r="H1066" t="s">
        <v>192</v>
      </c>
      <c r="I1066" t="s">
        <v>46</v>
      </c>
      <c r="J1066" t="s">
        <v>24</v>
      </c>
      <c r="K1066" t="s">
        <v>203</v>
      </c>
    </row>
    <row r="1067" spans="1:11" x14ac:dyDescent="0.25">
      <c r="A1067" t="s">
        <v>344</v>
      </c>
      <c r="B1067" t="s">
        <v>345</v>
      </c>
      <c r="C1067" t="s">
        <v>226</v>
      </c>
      <c r="D1067" t="s">
        <v>226</v>
      </c>
      <c r="E1067" t="s">
        <v>346</v>
      </c>
      <c r="F1067">
        <v>11296</v>
      </c>
      <c r="H1067" t="s">
        <v>192</v>
      </c>
      <c r="I1067" t="s">
        <v>46</v>
      </c>
      <c r="J1067" t="s">
        <v>24</v>
      </c>
      <c r="K1067" t="s">
        <v>203</v>
      </c>
    </row>
    <row r="1068" spans="1:11" x14ac:dyDescent="0.25">
      <c r="A1068" t="s">
        <v>367</v>
      </c>
      <c r="B1068" t="s">
        <v>345</v>
      </c>
      <c r="C1068" t="s">
        <v>226</v>
      </c>
      <c r="D1068" t="s">
        <v>226</v>
      </c>
      <c r="E1068" t="s">
        <v>346</v>
      </c>
      <c r="F1068">
        <v>11296</v>
      </c>
      <c r="H1068" t="s">
        <v>192</v>
      </c>
      <c r="I1068" t="s">
        <v>46</v>
      </c>
      <c r="J1068" t="s">
        <v>24</v>
      </c>
      <c r="K1068" t="s">
        <v>203</v>
      </c>
    </row>
    <row r="1069" spans="1:11" x14ac:dyDescent="0.25">
      <c r="A1069" t="s">
        <v>368</v>
      </c>
      <c r="B1069" t="s">
        <v>345</v>
      </c>
      <c r="C1069" t="s">
        <v>226</v>
      </c>
      <c r="D1069" t="s">
        <v>226</v>
      </c>
      <c r="E1069" t="s">
        <v>346</v>
      </c>
      <c r="F1069">
        <v>11296</v>
      </c>
      <c r="H1069" t="s">
        <v>192</v>
      </c>
      <c r="I1069" t="s">
        <v>46</v>
      </c>
      <c r="J1069" t="s">
        <v>24</v>
      </c>
      <c r="K1069" t="s">
        <v>203</v>
      </c>
    </row>
    <row r="1070" spans="1:11" x14ac:dyDescent="0.25">
      <c r="A1070" t="s">
        <v>1215</v>
      </c>
      <c r="B1070" t="s">
        <v>1216</v>
      </c>
      <c r="C1070" t="s">
        <v>541</v>
      </c>
      <c r="D1070" t="s">
        <v>229</v>
      </c>
      <c r="E1070" t="s">
        <v>229</v>
      </c>
      <c r="F1070" t="s">
        <v>229</v>
      </c>
      <c r="H1070" t="s">
        <v>229</v>
      </c>
      <c r="I1070" t="s">
        <v>35</v>
      </c>
      <c r="J1070" t="s">
        <v>54</v>
      </c>
      <c r="K1070" t="s">
        <v>221</v>
      </c>
    </row>
    <row r="1071" spans="1:11" x14ac:dyDescent="0.25">
      <c r="A1071" t="s">
        <v>1217</v>
      </c>
      <c r="B1071" t="s">
        <v>1218</v>
      </c>
      <c r="C1071" t="s">
        <v>541</v>
      </c>
      <c r="D1071" t="s">
        <v>229</v>
      </c>
      <c r="E1071" t="s">
        <v>229</v>
      </c>
      <c r="F1071" t="s">
        <v>229</v>
      </c>
      <c r="H1071" t="s">
        <v>229</v>
      </c>
      <c r="I1071" t="s">
        <v>35</v>
      </c>
      <c r="J1071" t="s">
        <v>54</v>
      </c>
      <c r="K1071" t="s">
        <v>221</v>
      </c>
    </row>
    <row r="1072" spans="1:11" x14ac:dyDescent="0.25">
      <c r="A1072" t="s">
        <v>1159</v>
      </c>
      <c r="B1072" t="s">
        <v>1219</v>
      </c>
      <c r="C1072" t="s">
        <v>541</v>
      </c>
      <c r="D1072" t="s">
        <v>229</v>
      </c>
      <c r="E1072" t="s">
        <v>229</v>
      </c>
      <c r="F1072" t="s">
        <v>229</v>
      </c>
      <c r="H1072" t="s">
        <v>229</v>
      </c>
      <c r="I1072" t="s">
        <v>35</v>
      </c>
      <c r="J1072" t="s">
        <v>54</v>
      </c>
      <c r="K1072" t="s">
        <v>221</v>
      </c>
    </row>
    <row r="1073" spans="1:11" x14ac:dyDescent="0.25">
      <c r="A1073" t="s">
        <v>1220</v>
      </c>
      <c r="B1073" t="s">
        <v>1221</v>
      </c>
      <c r="C1073" t="s">
        <v>850</v>
      </c>
      <c r="D1073" t="s">
        <v>229</v>
      </c>
      <c r="E1073" t="s">
        <v>494</v>
      </c>
      <c r="F1073" t="s">
        <v>850</v>
      </c>
      <c r="H1073" t="s">
        <v>229</v>
      </c>
      <c r="I1073" t="s">
        <v>35</v>
      </c>
      <c r="J1073" t="s">
        <v>54</v>
      </c>
      <c r="K1073" t="s">
        <v>221</v>
      </c>
    </row>
    <row r="1074" spans="1:11" x14ac:dyDescent="0.25">
      <c r="A1074" t="s">
        <v>1222</v>
      </c>
      <c r="C1074" t="s">
        <v>551</v>
      </c>
      <c r="D1074" t="s">
        <v>229</v>
      </c>
      <c r="E1074" t="s">
        <v>552</v>
      </c>
      <c r="F1074" t="s">
        <v>551</v>
      </c>
      <c r="H1074" t="s">
        <v>229</v>
      </c>
      <c r="I1074" t="s">
        <v>35</v>
      </c>
      <c r="J1074" t="s">
        <v>54</v>
      </c>
      <c r="K1074" t="s">
        <v>221</v>
      </c>
    </row>
    <row r="1075" spans="1:11" x14ac:dyDescent="0.25">
      <c r="A1075" t="s">
        <v>1223</v>
      </c>
      <c r="B1075" t="s">
        <v>1224</v>
      </c>
      <c r="C1075" t="s">
        <v>544</v>
      </c>
      <c r="D1075" t="s">
        <v>229</v>
      </c>
      <c r="E1075" t="s">
        <v>229</v>
      </c>
      <c r="F1075" t="s">
        <v>544</v>
      </c>
      <c r="H1075" t="s">
        <v>229</v>
      </c>
      <c r="I1075" t="s">
        <v>35</v>
      </c>
      <c r="J1075" t="s">
        <v>54</v>
      </c>
      <c r="K1075" t="s">
        <v>221</v>
      </c>
    </row>
    <row r="1076" spans="1:11" x14ac:dyDescent="0.25">
      <c r="A1076" t="s">
        <v>1225</v>
      </c>
      <c r="C1076" t="s">
        <v>547</v>
      </c>
      <c r="D1076" t="s">
        <v>229</v>
      </c>
      <c r="E1076" t="s">
        <v>494</v>
      </c>
      <c r="F1076" t="s">
        <v>548</v>
      </c>
      <c r="H1076" t="s">
        <v>229</v>
      </c>
      <c r="I1076" t="s">
        <v>35</v>
      </c>
      <c r="J1076" t="s">
        <v>54</v>
      </c>
      <c r="K1076" t="s">
        <v>221</v>
      </c>
    </row>
    <row r="1077" spans="1:11" x14ac:dyDescent="0.25">
      <c r="A1077" t="s">
        <v>1226</v>
      </c>
      <c r="B1077" t="s">
        <v>1227</v>
      </c>
      <c r="C1077" t="s">
        <v>493</v>
      </c>
      <c r="D1077" t="s">
        <v>229</v>
      </c>
      <c r="E1077" t="s">
        <v>494</v>
      </c>
      <c r="F1077" t="s">
        <v>493</v>
      </c>
      <c r="H1077" t="s">
        <v>229</v>
      </c>
      <c r="I1077" t="s">
        <v>35</v>
      </c>
      <c r="J1077" t="s">
        <v>54</v>
      </c>
      <c r="K1077" t="s">
        <v>221</v>
      </c>
    </row>
    <row r="1078" spans="1:11" x14ac:dyDescent="0.25">
      <c r="A1078" t="s">
        <v>1228</v>
      </c>
      <c r="B1078" t="s">
        <v>335</v>
      </c>
      <c r="C1078" t="s">
        <v>335</v>
      </c>
      <c r="D1078" t="s">
        <v>229</v>
      </c>
      <c r="E1078" t="s">
        <v>335</v>
      </c>
      <c r="F1078" t="s">
        <v>335</v>
      </c>
      <c r="H1078" t="s">
        <v>229</v>
      </c>
      <c r="I1078" t="s">
        <v>35</v>
      </c>
      <c r="J1078" t="s">
        <v>54</v>
      </c>
      <c r="K1078" t="s">
        <v>221</v>
      </c>
    </row>
    <row r="1079" spans="1:11" x14ac:dyDescent="0.25">
      <c r="A1079" t="s">
        <v>569</v>
      </c>
      <c r="B1079" t="s">
        <v>569</v>
      </c>
      <c r="C1079" t="s">
        <v>541</v>
      </c>
      <c r="D1079" t="s">
        <v>229</v>
      </c>
      <c r="E1079" t="s">
        <v>346</v>
      </c>
      <c r="F1079" t="s">
        <v>229</v>
      </c>
      <c r="H1079" t="s">
        <v>229</v>
      </c>
      <c r="I1079" t="s">
        <v>35</v>
      </c>
      <c r="J1079" t="s">
        <v>54</v>
      </c>
      <c r="K1079" t="s">
        <v>221</v>
      </c>
    </row>
    <row r="1080" spans="1:11" x14ac:dyDescent="0.25">
      <c r="A1080" t="s">
        <v>570</v>
      </c>
      <c r="B1080" t="s">
        <v>570</v>
      </c>
      <c r="C1080" t="s">
        <v>541</v>
      </c>
      <c r="D1080" t="s">
        <v>229</v>
      </c>
      <c r="E1080" t="s">
        <v>346</v>
      </c>
      <c r="F1080" t="s">
        <v>229</v>
      </c>
      <c r="H1080" t="s">
        <v>229</v>
      </c>
      <c r="I1080" t="s">
        <v>35</v>
      </c>
      <c r="J1080" t="s">
        <v>54</v>
      </c>
      <c r="K1080" t="s">
        <v>221</v>
      </c>
    </row>
    <row r="1081" spans="1:11" x14ac:dyDescent="0.25">
      <c r="A1081" t="s">
        <v>1229</v>
      </c>
      <c r="B1081" t="s">
        <v>1230</v>
      </c>
      <c r="C1081" t="s">
        <v>1231</v>
      </c>
      <c r="D1081" t="s">
        <v>54</v>
      </c>
      <c r="E1081" t="s">
        <v>1231</v>
      </c>
      <c r="F1081" t="s">
        <v>1231</v>
      </c>
      <c r="H1081" t="s">
        <v>229</v>
      </c>
      <c r="I1081" t="s">
        <v>35</v>
      </c>
      <c r="J1081" t="s">
        <v>54</v>
      </c>
      <c r="K1081" t="s">
        <v>221</v>
      </c>
    </row>
    <row r="1082" spans="1:11" x14ac:dyDescent="0.25">
      <c r="A1082" t="s">
        <v>1232</v>
      </c>
      <c r="B1082" t="s">
        <v>636</v>
      </c>
      <c r="C1082" t="s">
        <v>636</v>
      </c>
      <c r="D1082" t="s">
        <v>229</v>
      </c>
      <c r="E1082" t="s">
        <v>494</v>
      </c>
      <c r="F1082" t="s">
        <v>637</v>
      </c>
      <c r="H1082" t="s">
        <v>229</v>
      </c>
      <c r="I1082" t="s">
        <v>35</v>
      </c>
      <c r="J1082" t="s">
        <v>54</v>
      </c>
      <c r="K1082" t="s">
        <v>224</v>
      </c>
    </row>
    <row r="1083" spans="1:11" x14ac:dyDescent="0.25">
      <c r="A1083" t="s">
        <v>1233</v>
      </c>
      <c r="B1083" t="s">
        <v>1234</v>
      </c>
      <c r="C1083" t="s">
        <v>1234</v>
      </c>
      <c r="D1083" t="s">
        <v>229</v>
      </c>
      <c r="E1083" t="s">
        <v>494</v>
      </c>
      <c r="F1083" t="s">
        <v>1235</v>
      </c>
      <c r="H1083" t="s">
        <v>229</v>
      </c>
      <c r="I1083" t="s">
        <v>35</v>
      </c>
      <c r="J1083" t="s">
        <v>54</v>
      </c>
      <c r="K1083" t="s">
        <v>224</v>
      </c>
    </row>
    <row r="1084" spans="1:11" x14ac:dyDescent="0.25">
      <c r="A1084" t="s">
        <v>1236</v>
      </c>
      <c r="B1084" t="s">
        <v>1237</v>
      </c>
      <c r="C1084" t="s">
        <v>1237</v>
      </c>
      <c r="D1084" t="s">
        <v>229</v>
      </c>
      <c r="E1084" t="s">
        <v>494</v>
      </c>
      <c r="F1084" t="s">
        <v>1238</v>
      </c>
      <c r="H1084" t="s">
        <v>229</v>
      </c>
      <c r="I1084" t="s">
        <v>35</v>
      </c>
      <c r="J1084" t="s">
        <v>54</v>
      </c>
      <c r="K1084" t="s">
        <v>224</v>
      </c>
    </row>
    <row r="1085" spans="1:11" x14ac:dyDescent="0.25">
      <c r="A1085" t="s">
        <v>1239</v>
      </c>
      <c r="B1085" t="s">
        <v>1240</v>
      </c>
      <c r="C1085" t="s">
        <v>1240</v>
      </c>
      <c r="D1085" t="s">
        <v>229</v>
      </c>
      <c r="E1085" t="s">
        <v>494</v>
      </c>
      <c r="F1085" t="s">
        <v>1241</v>
      </c>
      <c r="H1085" t="s">
        <v>229</v>
      </c>
      <c r="I1085" t="s">
        <v>35</v>
      </c>
      <c r="J1085" t="s">
        <v>54</v>
      </c>
      <c r="K1085" t="s">
        <v>224</v>
      </c>
    </row>
    <row r="1086" spans="1:11" x14ac:dyDescent="0.25">
      <c r="A1086" t="s">
        <v>1242</v>
      </c>
      <c r="B1086" t="s">
        <v>744</v>
      </c>
      <c r="C1086" t="s">
        <v>744</v>
      </c>
      <c r="D1086" t="s">
        <v>229</v>
      </c>
      <c r="E1086" t="s">
        <v>494</v>
      </c>
      <c r="F1086" t="s">
        <v>745</v>
      </c>
      <c r="H1086" t="s">
        <v>229</v>
      </c>
      <c r="I1086" t="s">
        <v>35</v>
      </c>
      <c r="J1086" t="s">
        <v>54</v>
      </c>
      <c r="K1086" t="s">
        <v>224</v>
      </c>
    </row>
    <row r="1087" spans="1:11" x14ac:dyDescent="0.25">
      <c r="A1087" t="s">
        <v>1243</v>
      </c>
      <c r="B1087" t="s">
        <v>676</v>
      </c>
      <c r="C1087" t="s">
        <v>676</v>
      </c>
      <c r="D1087" t="s">
        <v>229</v>
      </c>
      <c r="E1087" t="s">
        <v>494</v>
      </c>
      <c r="F1087" t="s">
        <v>677</v>
      </c>
      <c r="H1087" t="s">
        <v>229</v>
      </c>
      <c r="I1087" t="s">
        <v>35</v>
      </c>
      <c r="J1087" t="s">
        <v>54</v>
      </c>
      <c r="K1087" t="s">
        <v>224</v>
      </c>
    </row>
    <row r="1088" spans="1:11" x14ac:dyDescent="0.25">
      <c r="A1088" t="s">
        <v>1244</v>
      </c>
      <c r="B1088" t="s">
        <v>802</v>
      </c>
      <c r="C1088" t="s">
        <v>802</v>
      </c>
      <c r="D1088" t="s">
        <v>229</v>
      </c>
      <c r="E1088" t="s">
        <v>494</v>
      </c>
      <c r="F1088" t="s">
        <v>803</v>
      </c>
      <c r="H1088" t="s">
        <v>229</v>
      </c>
      <c r="I1088" t="s">
        <v>35</v>
      </c>
      <c r="J1088" t="s">
        <v>54</v>
      </c>
      <c r="K1088" t="s">
        <v>224</v>
      </c>
    </row>
    <row r="1089" spans="1:11" x14ac:dyDescent="0.25">
      <c r="A1089" t="s">
        <v>1245</v>
      </c>
      <c r="B1089" t="s">
        <v>1246</v>
      </c>
      <c r="C1089" t="s">
        <v>1247</v>
      </c>
      <c r="D1089" t="s">
        <v>226</v>
      </c>
      <c r="E1089" t="s">
        <v>346</v>
      </c>
      <c r="F1089">
        <v>5429</v>
      </c>
      <c r="H1089" t="s">
        <v>226</v>
      </c>
      <c r="I1089" t="s">
        <v>35</v>
      </c>
      <c r="J1089" t="s">
        <v>54</v>
      </c>
      <c r="K1089" t="s">
        <v>218</v>
      </c>
    </row>
    <row r="1090" spans="1:11" x14ac:dyDescent="0.25">
      <c r="A1090" t="s">
        <v>578</v>
      </c>
      <c r="B1090" t="s">
        <v>1248</v>
      </c>
      <c r="C1090" t="s">
        <v>578</v>
      </c>
      <c r="D1090" t="s">
        <v>226</v>
      </c>
      <c r="E1090" t="s">
        <v>346</v>
      </c>
      <c r="F1090">
        <v>5453</v>
      </c>
      <c r="H1090" t="s">
        <v>226</v>
      </c>
      <c r="I1090" t="s">
        <v>35</v>
      </c>
      <c r="J1090" t="s">
        <v>54</v>
      </c>
      <c r="K1090" t="s">
        <v>218</v>
      </c>
    </row>
    <row r="1091" spans="1:11" x14ac:dyDescent="0.25">
      <c r="A1091" t="s">
        <v>1249</v>
      </c>
      <c r="B1091" t="s">
        <v>1250</v>
      </c>
      <c r="C1091" t="s">
        <v>1251</v>
      </c>
      <c r="D1091" t="s">
        <v>54</v>
      </c>
      <c r="E1091" t="s">
        <v>346</v>
      </c>
      <c r="F1091">
        <v>5607</v>
      </c>
      <c r="H1091" t="s">
        <v>226</v>
      </c>
      <c r="I1091" t="s">
        <v>35</v>
      </c>
      <c r="J1091" t="s">
        <v>54</v>
      </c>
      <c r="K1091" t="s">
        <v>218</v>
      </c>
    </row>
    <row r="1092" spans="1:11" x14ac:dyDescent="0.25">
      <c r="A1092" t="s">
        <v>1252</v>
      </c>
      <c r="B1092" t="s">
        <v>1253</v>
      </c>
      <c r="C1092" t="s">
        <v>1254</v>
      </c>
      <c r="D1092" t="s">
        <v>54</v>
      </c>
      <c r="E1092" t="s">
        <v>346</v>
      </c>
      <c r="F1092">
        <v>28789</v>
      </c>
      <c r="H1092" t="s">
        <v>226</v>
      </c>
      <c r="I1092" t="s">
        <v>35</v>
      </c>
      <c r="J1092" t="s">
        <v>54</v>
      </c>
      <c r="K1092" t="s">
        <v>218</v>
      </c>
    </row>
    <row r="1093" spans="1:11" x14ac:dyDescent="0.25">
      <c r="A1093" t="s">
        <v>815</v>
      </c>
      <c r="B1093" t="s">
        <v>1255</v>
      </c>
      <c r="C1093" t="s">
        <v>815</v>
      </c>
      <c r="D1093" t="s">
        <v>226</v>
      </c>
      <c r="E1093" t="s">
        <v>346</v>
      </c>
      <c r="F1093">
        <v>11582</v>
      </c>
      <c r="H1093" t="s">
        <v>226</v>
      </c>
      <c r="I1093" t="s">
        <v>35</v>
      </c>
      <c r="J1093" t="s">
        <v>54</v>
      </c>
      <c r="K1093" t="s">
        <v>218</v>
      </c>
    </row>
    <row r="1094" spans="1:11" x14ac:dyDescent="0.25">
      <c r="A1094" t="s">
        <v>1256</v>
      </c>
      <c r="B1094" t="s">
        <v>1257</v>
      </c>
      <c r="C1094" t="s">
        <v>1256</v>
      </c>
      <c r="D1094" t="s">
        <v>226</v>
      </c>
      <c r="E1094" t="s">
        <v>346</v>
      </c>
      <c r="F1094">
        <v>28823</v>
      </c>
      <c r="H1094" t="s">
        <v>226</v>
      </c>
      <c r="I1094" t="s">
        <v>35</v>
      </c>
      <c r="J1094" t="s">
        <v>54</v>
      </c>
      <c r="K1094" t="s">
        <v>218</v>
      </c>
    </row>
    <row r="1095" spans="1:11" x14ac:dyDescent="0.25">
      <c r="A1095" t="s">
        <v>1258</v>
      </c>
      <c r="B1095" t="s">
        <v>1259</v>
      </c>
      <c r="C1095" t="s">
        <v>226</v>
      </c>
      <c r="D1095" t="s">
        <v>226</v>
      </c>
      <c r="E1095" t="s">
        <v>346</v>
      </c>
      <c r="F1095">
        <v>11296</v>
      </c>
      <c r="H1095" t="s">
        <v>226</v>
      </c>
      <c r="I1095" t="s">
        <v>35</v>
      </c>
      <c r="J1095" t="s">
        <v>54</v>
      </c>
      <c r="K1095" t="s">
        <v>218</v>
      </c>
    </row>
    <row r="1096" spans="1:11" x14ac:dyDescent="0.25">
      <c r="A1096" t="s">
        <v>1260</v>
      </c>
      <c r="B1096" t="s">
        <v>1261</v>
      </c>
      <c r="C1096" t="s">
        <v>1247</v>
      </c>
      <c r="D1096" t="s">
        <v>226</v>
      </c>
      <c r="E1096" t="s">
        <v>346</v>
      </c>
      <c r="F1096">
        <v>5429</v>
      </c>
      <c r="H1096" t="s">
        <v>226</v>
      </c>
      <c r="I1096" t="s">
        <v>35</v>
      </c>
      <c r="J1096" t="s">
        <v>54</v>
      </c>
      <c r="K1096" t="s">
        <v>218</v>
      </c>
    </row>
    <row r="1097" spans="1:11" x14ac:dyDescent="0.25">
      <c r="A1097" t="s">
        <v>344</v>
      </c>
      <c r="B1097" t="s">
        <v>345</v>
      </c>
      <c r="C1097" t="s">
        <v>226</v>
      </c>
      <c r="D1097" t="s">
        <v>226</v>
      </c>
      <c r="E1097" t="s">
        <v>346</v>
      </c>
      <c r="F1097">
        <v>11296</v>
      </c>
      <c r="H1097" t="s">
        <v>239</v>
      </c>
      <c r="I1097" t="s">
        <v>35</v>
      </c>
      <c r="J1097" t="s">
        <v>54</v>
      </c>
      <c r="K1097" t="s">
        <v>234</v>
      </c>
    </row>
    <row r="1098" spans="1:11" x14ac:dyDescent="0.25">
      <c r="A1098" t="s">
        <v>367</v>
      </c>
      <c r="B1098" t="s">
        <v>345</v>
      </c>
      <c r="C1098" t="s">
        <v>226</v>
      </c>
      <c r="D1098" t="s">
        <v>226</v>
      </c>
      <c r="E1098" t="s">
        <v>346</v>
      </c>
      <c r="F1098">
        <v>11296</v>
      </c>
      <c r="H1098" t="s">
        <v>239</v>
      </c>
      <c r="I1098" t="s">
        <v>35</v>
      </c>
      <c r="J1098" t="s">
        <v>54</v>
      </c>
      <c r="K1098" t="s">
        <v>234</v>
      </c>
    </row>
    <row r="1099" spans="1:11" x14ac:dyDescent="0.25">
      <c r="A1099" t="s">
        <v>368</v>
      </c>
      <c r="B1099" t="s">
        <v>345</v>
      </c>
      <c r="C1099" t="s">
        <v>226</v>
      </c>
      <c r="D1099" t="s">
        <v>226</v>
      </c>
      <c r="E1099" t="s">
        <v>346</v>
      </c>
      <c r="F1099">
        <v>11296</v>
      </c>
      <c r="H1099" t="s">
        <v>239</v>
      </c>
      <c r="I1099" t="s">
        <v>35</v>
      </c>
      <c r="J1099" t="s">
        <v>54</v>
      </c>
      <c r="K1099" t="s">
        <v>234</v>
      </c>
    </row>
    <row r="1100" spans="1:11" x14ac:dyDescent="0.25">
      <c r="A1100" t="s">
        <v>553</v>
      </c>
      <c r="B1100" t="s">
        <v>345</v>
      </c>
      <c r="C1100" t="s">
        <v>226</v>
      </c>
      <c r="D1100" t="s">
        <v>226</v>
      </c>
      <c r="E1100" t="s">
        <v>346</v>
      </c>
      <c r="F1100">
        <v>11296</v>
      </c>
      <c r="H1100" t="s">
        <v>239</v>
      </c>
      <c r="I1100" t="s">
        <v>35</v>
      </c>
      <c r="J1100" t="s">
        <v>54</v>
      </c>
      <c r="K1100" t="s">
        <v>234</v>
      </c>
    </row>
    <row r="1101" spans="1:11" x14ac:dyDescent="0.25">
      <c r="A1101" t="s">
        <v>554</v>
      </c>
      <c r="B1101" t="s">
        <v>345</v>
      </c>
      <c r="C1101" t="s">
        <v>226</v>
      </c>
      <c r="D1101" t="s">
        <v>226</v>
      </c>
      <c r="E1101" t="s">
        <v>346</v>
      </c>
      <c r="F1101">
        <v>11296</v>
      </c>
      <c r="H1101" t="s">
        <v>239</v>
      </c>
      <c r="I1101" t="s">
        <v>35</v>
      </c>
      <c r="J1101" t="s">
        <v>54</v>
      </c>
      <c r="K1101" t="s">
        <v>234</v>
      </c>
    </row>
    <row r="1102" spans="1:11" x14ac:dyDescent="0.25">
      <c r="A1102" t="s">
        <v>1262</v>
      </c>
      <c r="B1102" t="s">
        <v>345</v>
      </c>
      <c r="C1102" t="s">
        <v>226</v>
      </c>
      <c r="D1102" t="s">
        <v>226</v>
      </c>
      <c r="E1102" t="s">
        <v>346</v>
      </c>
      <c r="F1102">
        <v>11296</v>
      </c>
      <c r="H1102" t="s">
        <v>239</v>
      </c>
      <c r="I1102" t="s">
        <v>35</v>
      </c>
      <c r="J1102" t="s">
        <v>54</v>
      </c>
      <c r="K1102" t="s">
        <v>234</v>
      </c>
    </row>
    <row r="1103" spans="1:11" x14ac:dyDescent="0.25">
      <c r="A1103" t="s">
        <v>1263</v>
      </c>
      <c r="B1103" t="s">
        <v>345</v>
      </c>
      <c r="C1103" t="s">
        <v>226</v>
      </c>
      <c r="D1103" t="s">
        <v>226</v>
      </c>
      <c r="E1103" t="s">
        <v>346</v>
      </c>
      <c r="F1103">
        <v>11296</v>
      </c>
      <c r="H1103" t="s">
        <v>239</v>
      </c>
      <c r="I1103" t="s">
        <v>35</v>
      </c>
      <c r="J1103" t="s">
        <v>54</v>
      </c>
      <c r="K1103" t="s">
        <v>234</v>
      </c>
    </row>
    <row r="1104" spans="1:11" x14ac:dyDescent="0.25">
      <c r="A1104" t="s">
        <v>1264</v>
      </c>
      <c r="B1104" t="s">
        <v>345</v>
      </c>
      <c r="C1104" t="s">
        <v>226</v>
      </c>
      <c r="D1104" t="s">
        <v>226</v>
      </c>
      <c r="E1104" t="s">
        <v>346</v>
      </c>
      <c r="F1104">
        <v>11296</v>
      </c>
      <c r="H1104" t="s">
        <v>239</v>
      </c>
      <c r="I1104" t="s">
        <v>35</v>
      </c>
      <c r="J1104" t="s">
        <v>54</v>
      </c>
      <c r="K1104" t="s">
        <v>234</v>
      </c>
    </row>
    <row r="1105" spans="1:11" x14ac:dyDescent="0.25">
      <c r="A1105" t="s">
        <v>1265</v>
      </c>
      <c r="B1105" t="s">
        <v>345</v>
      </c>
      <c r="C1105" t="s">
        <v>226</v>
      </c>
      <c r="D1105" t="s">
        <v>226</v>
      </c>
      <c r="E1105" t="s">
        <v>346</v>
      </c>
      <c r="F1105">
        <v>11296</v>
      </c>
      <c r="H1105" t="s">
        <v>239</v>
      </c>
      <c r="I1105" t="s">
        <v>35</v>
      </c>
      <c r="J1105" t="s">
        <v>54</v>
      </c>
      <c r="K1105" t="s">
        <v>234</v>
      </c>
    </row>
    <row r="1106" spans="1:11" x14ac:dyDescent="0.25">
      <c r="A1106" t="s">
        <v>1266</v>
      </c>
      <c r="B1106" t="s">
        <v>345</v>
      </c>
      <c r="C1106" t="s">
        <v>226</v>
      </c>
      <c r="D1106" t="s">
        <v>226</v>
      </c>
      <c r="E1106" t="s">
        <v>346</v>
      </c>
      <c r="F1106">
        <v>11296</v>
      </c>
      <c r="H1106" t="s">
        <v>239</v>
      </c>
      <c r="I1106" t="s">
        <v>35</v>
      </c>
      <c r="J1106" t="s">
        <v>54</v>
      </c>
      <c r="K1106" t="s">
        <v>234</v>
      </c>
    </row>
    <row r="1107" spans="1:11" x14ac:dyDescent="0.25">
      <c r="A1107" t="s">
        <v>521</v>
      </c>
      <c r="B1107" t="s">
        <v>522</v>
      </c>
      <c r="C1107" t="s">
        <v>523</v>
      </c>
      <c r="D1107" t="s">
        <v>248</v>
      </c>
      <c r="E1107" t="s">
        <v>248</v>
      </c>
      <c r="F1107" t="s">
        <v>524</v>
      </c>
      <c r="H1107" t="s">
        <v>232</v>
      </c>
      <c r="I1107" t="s">
        <v>35</v>
      </c>
      <c r="J1107" t="s">
        <v>54</v>
      </c>
      <c r="K1107" t="s">
        <v>227</v>
      </c>
    </row>
    <row r="1108" spans="1:11" x14ac:dyDescent="0.25">
      <c r="A1108" t="s">
        <v>1267</v>
      </c>
      <c r="B1108" t="s">
        <v>338</v>
      </c>
      <c r="C1108" t="s">
        <v>338</v>
      </c>
      <c r="D1108" t="s">
        <v>246</v>
      </c>
      <c r="E1108" t="s">
        <v>246</v>
      </c>
      <c r="F1108" t="s">
        <v>559</v>
      </c>
      <c r="H1108" t="s">
        <v>232</v>
      </c>
      <c r="I1108" t="s">
        <v>35</v>
      </c>
      <c r="J1108" t="s">
        <v>54</v>
      </c>
      <c r="K1108" t="s">
        <v>227</v>
      </c>
    </row>
    <row r="1109" spans="1:11" x14ac:dyDescent="0.25">
      <c r="A1109" t="s">
        <v>1268</v>
      </c>
      <c r="B1109" t="s">
        <v>341</v>
      </c>
      <c r="C1109" t="s">
        <v>341</v>
      </c>
      <c r="D1109" t="s">
        <v>252</v>
      </c>
      <c r="E1109" t="s">
        <v>252</v>
      </c>
      <c r="F1109" t="s">
        <v>561</v>
      </c>
      <c r="H1109" t="s">
        <v>232</v>
      </c>
      <c r="I1109" t="s">
        <v>35</v>
      </c>
      <c r="J1109" t="s">
        <v>54</v>
      </c>
      <c r="K1109" t="s">
        <v>227</v>
      </c>
    </row>
    <row r="1110" spans="1:11" x14ac:dyDescent="0.25">
      <c r="A1110" t="s">
        <v>1269</v>
      </c>
      <c r="B1110" t="s">
        <v>345</v>
      </c>
      <c r="C1110" t="s">
        <v>226</v>
      </c>
      <c r="D1110" t="s">
        <v>226</v>
      </c>
      <c r="E1110" t="s">
        <v>346</v>
      </c>
      <c r="F1110">
        <v>11296</v>
      </c>
      <c r="H1110" t="s">
        <v>232</v>
      </c>
      <c r="I1110" t="s">
        <v>35</v>
      </c>
      <c r="J1110" t="s">
        <v>54</v>
      </c>
      <c r="K1110" t="s">
        <v>227</v>
      </c>
    </row>
    <row r="1111" spans="1:11" x14ac:dyDescent="0.25">
      <c r="A1111" t="s">
        <v>1270</v>
      </c>
      <c r="B1111" t="s">
        <v>345</v>
      </c>
      <c r="C1111" t="s">
        <v>226</v>
      </c>
      <c r="D1111" t="s">
        <v>226</v>
      </c>
      <c r="E1111" t="s">
        <v>346</v>
      </c>
      <c r="F1111">
        <v>11296</v>
      </c>
      <c r="H1111" t="s">
        <v>232</v>
      </c>
      <c r="I1111" t="s">
        <v>35</v>
      </c>
      <c r="J1111" t="s">
        <v>54</v>
      </c>
      <c r="K1111" t="s">
        <v>227</v>
      </c>
    </row>
    <row r="1112" spans="1:11" x14ac:dyDescent="0.25">
      <c r="A1112" t="s">
        <v>1271</v>
      </c>
      <c r="B1112" t="s">
        <v>345</v>
      </c>
      <c r="C1112" t="s">
        <v>226</v>
      </c>
      <c r="D1112" t="s">
        <v>226</v>
      </c>
      <c r="E1112" t="s">
        <v>346</v>
      </c>
      <c r="F1112">
        <v>11296</v>
      </c>
      <c r="H1112" t="s">
        <v>232</v>
      </c>
      <c r="I1112" t="s">
        <v>35</v>
      </c>
      <c r="J1112" t="s">
        <v>54</v>
      </c>
      <c r="K1112" t="s">
        <v>227</v>
      </c>
    </row>
    <row r="1113" spans="1:11" x14ac:dyDescent="0.25">
      <c r="A1113" t="s">
        <v>1272</v>
      </c>
      <c r="B1113" t="s">
        <v>540</v>
      </c>
      <c r="C1113" t="s">
        <v>541</v>
      </c>
      <c r="D1113" t="s">
        <v>229</v>
      </c>
      <c r="E1113" t="s">
        <v>494</v>
      </c>
      <c r="F1113" t="s">
        <v>229</v>
      </c>
      <c r="H1113" t="s">
        <v>236</v>
      </c>
      <c r="I1113" t="s">
        <v>35</v>
      </c>
      <c r="J1113" t="s">
        <v>54</v>
      </c>
      <c r="K1113" t="s">
        <v>230</v>
      </c>
    </row>
    <row r="1114" spans="1:11" x14ac:dyDescent="0.25">
      <c r="A1114" t="s">
        <v>542</v>
      </c>
      <c r="B1114" t="s">
        <v>543</v>
      </c>
      <c r="C1114" t="s">
        <v>544</v>
      </c>
      <c r="D1114" t="s">
        <v>229</v>
      </c>
      <c r="E1114" t="s">
        <v>229</v>
      </c>
      <c r="F1114" t="s">
        <v>544</v>
      </c>
      <c r="H1114" t="s">
        <v>236</v>
      </c>
      <c r="I1114" t="s">
        <v>35</v>
      </c>
      <c r="J1114" t="s">
        <v>54</v>
      </c>
      <c r="K1114" t="s">
        <v>230</v>
      </c>
    </row>
    <row r="1115" spans="1:11" x14ac:dyDescent="0.25">
      <c r="A1115" t="s">
        <v>545</v>
      </c>
      <c r="B1115" t="s">
        <v>546</v>
      </c>
      <c r="C1115" t="s">
        <v>547</v>
      </c>
      <c r="D1115" t="s">
        <v>229</v>
      </c>
      <c r="E1115" t="s">
        <v>494</v>
      </c>
      <c r="F1115" t="s">
        <v>548</v>
      </c>
      <c r="H1115" t="s">
        <v>236</v>
      </c>
      <c r="I1115" t="s">
        <v>35</v>
      </c>
      <c r="J1115" t="s">
        <v>54</v>
      </c>
      <c r="K1115" t="s">
        <v>230</v>
      </c>
    </row>
    <row r="1116" spans="1:11" x14ac:dyDescent="0.25">
      <c r="A1116" t="s">
        <v>549</v>
      </c>
      <c r="B1116" t="s">
        <v>550</v>
      </c>
      <c r="C1116" t="s">
        <v>551</v>
      </c>
      <c r="D1116" t="s">
        <v>229</v>
      </c>
      <c r="E1116" t="s">
        <v>552</v>
      </c>
      <c r="F1116" t="s">
        <v>551</v>
      </c>
      <c r="H1116" t="s">
        <v>236</v>
      </c>
      <c r="I1116" t="s">
        <v>35</v>
      </c>
      <c r="J1116" t="s">
        <v>54</v>
      </c>
      <c r="K1116" t="s">
        <v>230</v>
      </c>
    </row>
    <row r="1117" spans="1:11" x14ac:dyDescent="0.25">
      <c r="A1117" t="s">
        <v>535</v>
      </c>
      <c r="B1117" t="s">
        <v>536</v>
      </c>
      <c r="C1117" t="s">
        <v>537</v>
      </c>
      <c r="D1117" t="s">
        <v>357</v>
      </c>
      <c r="E1117" t="s">
        <v>357</v>
      </c>
      <c r="F1117">
        <v>13354</v>
      </c>
      <c r="H1117" t="s">
        <v>236</v>
      </c>
      <c r="I1117" t="s">
        <v>35</v>
      </c>
      <c r="J1117" t="s">
        <v>54</v>
      </c>
      <c r="K1117" t="s">
        <v>230</v>
      </c>
    </row>
    <row r="1118" spans="1:11" x14ac:dyDescent="0.25">
      <c r="A1118" t="s">
        <v>534</v>
      </c>
      <c r="B1118" t="s">
        <v>534</v>
      </c>
      <c r="C1118" t="s">
        <v>534</v>
      </c>
      <c r="D1118" t="s">
        <v>357</v>
      </c>
      <c r="E1118" t="s">
        <v>357</v>
      </c>
      <c r="F1118">
        <v>7163</v>
      </c>
      <c r="H1118" t="s">
        <v>236</v>
      </c>
      <c r="I1118" t="s">
        <v>35</v>
      </c>
      <c r="J1118" t="s">
        <v>54</v>
      </c>
      <c r="K1118" t="s">
        <v>230</v>
      </c>
    </row>
    <row r="1119" spans="1:11" x14ac:dyDescent="0.25">
      <c r="A1119" t="s">
        <v>1273</v>
      </c>
      <c r="C1119" t="s">
        <v>850</v>
      </c>
      <c r="D1119" t="s">
        <v>229</v>
      </c>
      <c r="E1119" t="s">
        <v>494</v>
      </c>
      <c r="F1119" t="s">
        <v>850</v>
      </c>
      <c r="H1119" t="s">
        <v>236</v>
      </c>
      <c r="I1119" t="s">
        <v>35</v>
      </c>
      <c r="J1119" t="s">
        <v>54</v>
      </c>
      <c r="K1119" t="s">
        <v>230</v>
      </c>
    </row>
    <row r="1120" spans="1:11" x14ac:dyDescent="0.25">
      <c r="A1120" t="s">
        <v>491</v>
      </c>
      <c r="B1120" t="s">
        <v>492</v>
      </c>
      <c r="C1120" t="s">
        <v>493</v>
      </c>
      <c r="D1120" t="s">
        <v>229</v>
      </c>
      <c r="E1120" t="s">
        <v>494</v>
      </c>
      <c r="F1120" t="s">
        <v>493</v>
      </c>
      <c r="H1120" t="s">
        <v>236</v>
      </c>
      <c r="I1120" t="s">
        <v>35</v>
      </c>
      <c r="J1120" t="s">
        <v>54</v>
      </c>
      <c r="K1120" t="s">
        <v>230</v>
      </c>
    </row>
    <row r="1121" spans="1:11" x14ac:dyDescent="0.25">
      <c r="A1121" t="s">
        <v>1029</v>
      </c>
      <c r="B1121" t="s">
        <v>1030</v>
      </c>
      <c r="C1121" t="s">
        <v>493</v>
      </c>
      <c r="D1121" t="s">
        <v>229</v>
      </c>
      <c r="E1121" t="s">
        <v>494</v>
      </c>
      <c r="F1121" t="s">
        <v>493</v>
      </c>
      <c r="H1121" t="s">
        <v>236</v>
      </c>
      <c r="I1121" t="s">
        <v>35</v>
      </c>
      <c r="J1121" t="s">
        <v>54</v>
      </c>
      <c r="K1121" t="s">
        <v>230</v>
      </c>
    </row>
    <row r="1122" spans="1:11" x14ac:dyDescent="0.25">
      <c r="A1122" t="s">
        <v>252</v>
      </c>
      <c r="B1122" t="s">
        <v>341</v>
      </c>
      <c r="C1122" t="s">
        <v>342</v>
      </c>
      <c r="D1122" t="s">
        <v>252</v>
      </c>
      <c r="E1122" t="s">
        <v>252</v>
      </c>
      <c r="F1122" t="s">
        <v>343</v>
      </c>
      <c r="H1122" t="s">
        <v>252</v>
      </c>
      <c r="I1122" t="s">
        <v>35</v>
      </c>
      <c r="J1122" t="s">
        <v>56</v>
      </c>
      <c r="K1122" t="s">
        <v>249</v>
      </c>
    </row>
    <row r="1123" spans="1:11" x14ac:dyDescent="0.25">
      <c r="A1123" t="s">
        <v>532</v>
      </c>
      <c r="B1123" t="s">
        <v>622</v>
      </c>
      <c r="C1123" t="s">
        <v>342</v>
      </c>
      <c r="D1123" t="s">
        <v>252</v>
      </c>
      <c r="E1123" t="s">
        <v>252</v>
      </c>
      <c r="F1123" t="s">
        <v>343</v>
      </c>
      <c r="H1123" t="s">
        <v>252</v>
      </c>
      <c r="I1123" t="s">
        <v>35</v>
      </c>
      <c r="J1123" t="s">
        <v>56</v>
      </c>
      <c r="K1123" t="s">
        <v>249</v>
      </c>
    </row>
    <row r="1124" spans="1:11" x14ac:dyDescent="0.25">
      <c r="A1124" t="s">
        <v>530</v>
      </c>
      <c r="B1124" t="s">
        <v>531</v>
      </c>
      <c r="C1124" t="s">
        <v>342</v>
      </c>
      <c r="D1124" t="s">
        <v>252</v>
      </c>
      <c r="E1124" t="s">
        <v>252</v>
      </c>
      <c r="F1124" t="s">
        <v>343</v>
      </c>
      <c r="H1124" t="s">
        <v>252</v>
      </c>
      <c r="I1124" t="s">
        <v>35</v>
      </c>
      <c r="J1124" t="s">
        <v>56</v>
      </c>
      <c r="K1124" t="s">
        <v>249</v>
      </c>
    </row>
    <row r="1125" spans="1:11" x14ac:dyDescent="0.25">
      <c r="A1125" t="s">
        <v>1090</v>
      </c>
      <c r="B1125" t="s">
        <v>571</v>
      </c>
      <c r="C1125" t="s">
        <v>572</v>
      </c>
      <c r="D1125" t="s">
        <v>252</v>
      </c>
      <c r="E1125" t="s">
        <v>252</v>
      </c>
      <c r="F1125" t="s">
        <v>573</v>
      </c>
      <c r="H1125" t="s">
        <v>252</v>
      </c>
      <c r="I1125" t="s">
        <v>35</v>
      </c>
      <c r="J1125" t="s">
        <v>56</v>
      </c>
      <c r="K1125" t="s">
        <v>249</v>
      </c>
    </row>
    <row r="1126" spans="1:11" x14ac:dyDescent="0.25">
      <c r="A1126" t="s">
        <v>1274</v>
      </c>
      <c r="B1126" t="s">
        <v>572</v>
      </c>
      <c r="C1126" t="s">
        <v>572</v>
      </c>
      <c r="D1126" t="s">
        <v>252</v>
      </c>
      <c r="E1126" t="s">
        <v>252</v>
      </c>
      <c r="F1126" t="s">
        <v>573</v>
      </c>
      <c r="H1126" t="s">
        <v>252</v>
      </c>
      <c r="I1126" t="s">
        <v>35</v>
      </c>
      <c r="J1126" t="s">
        <v>56</v>
      </c>
      <c r="K1126" t="s">
        <v>249</v>
      </c>
    </row>
    <row r="1127" spans="1:11" x14ac:dyDescent="0.25">
      <c r="A1127" t="s">
        <v>1275</v>
      </c>
      <c r="B1127" t="s">
        <v>1276</v>
      </c>
      <c r="C1127" t="s">
        <v>572</v>
      </c>
      <c r="D1127" t="s">
        <v>252</v>
      </c>
      <c r="E1127" t="s">
        <v>252</v>
      </c>
      <c r="F1127" t="s">
        <v>573</v>
      </c>
      <c r="H1127" t="s">
        <v>252</v>
      </c>
      <c r="I1127" t="s">
        <v>35</v>
      </c>
      <c r="J1127" t="s">
        <v>56</v>
      </c>
      <c r="K1127" t="s">
        <v>249</v>
      </c>
    </row>
    <row r="1128" spans="1:11" x14ac:dyDescent="0.25">
      <c r="A1128" t="s">
        <v>1277</v>
      </c>
      <c r="B1128" t="s">
        <v>1278</v>
      </c>
      <c r="C1128" t="s">
        <v>572</v>
      </c>
      <c r="D1128" t="s">
        <v>252</v>
      </c>
      <c r="E1128" t="s">
        <v>252</v>
      </c>
      <c r="F1128" t="s">
        <v>573</v>
      </c>
      <c r="H1128" t="s">
        <v>252</v>
      </c>
      <c r="I1128" t="s">
        <v>35</v>
      </c>
      <c r="J1128" t="s">
        <v>56</v>
      </c>
      <c r="K1128" t="s">
        <v>249</v>
      </c>
    </row>
    <row r="1129" spans="1:11" x14ac:dyDescent="0.25">
      <c r="A1129" t="s">
        <v>1279</v>
      </c>
      <c r="B1129" t="s">
        <v>1280</v>
      </c>
      <c r="C1129" t="s">
        <v>717</v>
      </c>
      <c r="D1129" t="s">
        <v>252</v>
      </c>
      <c r="E1129" t="s">
        <v>252</v>
      </c>
      <c r="F1129" t="s">
        <v>718</v>
      </c>
      <c r="H1129" t="s">
        <v>252</v>
      </c>
      <c r="I1129" t="s">
        <v>35</v>
      </c>
      <c r="J1129" t="s">
        <v>56</v>
      </c>
      <c r="K1129" t="s">
        <v>249</v>
      </c>
    </row>
    <row r="1130" spans="1:11" x14ac:dyDescent="0.25">
      <c r="A1130" t="s">
        <v>1281</v>
      </c>
      <c r="B1130" t="s">
        <v>1280</v>
      </c>
      <c r="C1130" t="s">
        <v>717</v>
      </c>
      <c r="D1130" t="s">
        <v>252</v>
      </c>
      <c r="E1130" t="s">
        <v>252</v>
      </c>
      <c r="F1130" t="s">
        <v>718</v>
      </c>
      <c r="H1130" t="s">
        <v>252</v>
      </c>
      <c r="I1130" t="s">
        <v>35</v>
      </c>
      <c r="J1130" t="s">
        <v>56</v>
      </c>
      <c r="K1130" t="s">
        <v>249</v>
      </c>
    </row>
    <row r="1131" spans="1:11" x14ac:dyDescent="0.25">
      <c r="A1131" t="s">
        <v>1282</v>
      </c>
      <c r="B1131" t="s">
        <v>1283</v>
      </c>
      <c r="C1131" t="s">
        <v>717</v>
      </c>
      <c r="D1131" t="s">
        <v>252</v>
      </c>
      <c r="E1131" t="s">
        <v>252</v>
      </c>
      <c r="F1131" t="s">
        <v>718</v>
      </c>
      <c r="H1131" t="s">
        <v>252</v>
      </c>
      <c r="I1131" t="s">
        <v>35</v>
      </c>
      <c r="J1131" t="s">
        <v>56</v>
      </c>
      <c r="K1131" t="s">
        <v>249</v>
      </c>
    </row>
    <row r="1132" spans="1:11" x14ac:dyDescent="0.25">
      <c r="A1132" t="s">
        <v>1284</v>
      </c>
      <c r="B1132" t="s">
        <v>1285</v>
      </c>
      <c r="C1132" t="s">
        <v>717</v>
      </c>
      <c r="D1132" t="s">
        <v>252</v>
      </c>
      <c r="E1132" t="s">
        <v>252</v>
      </c>
      <c r="F1132" t="s">
        <v>718</v>
      </c>
      <c r="H1132" t="s">
        <v>252</v>
      </c>
      <c r="I1132" t="s">
        <v>35</v>
      </c>
      <c r="J1132" t="s">
        <v>56</v>
      </c>
      <c r="K1132" t="s">
        <v>249</v>
      </c>
    </row>
    <row r="1133" spans="1:11" x14ac:dyDescent="0.25">
      <c r="A1133" t="s">
        <v>1286</v>
      </c>
      <c r="B1133" t="s">
        <v>1287</v>
      </c>
      <c r="C1133" t="s">
        <v>717</v>
      </c>
      <c r="D1133" t="s">
        <v>252</v>
      </c>
      <c r="E1133" t="s">
        <v>252</v>
      </c>
      <c r="F1133" t="s">
        <v>718</v>
      </c>
      <c r="H1133" t="s">
        <v>252</v>
      </c>
      <c r="I1133" t="s">
        <v>35</v>
      </c>
      <c r="J1133" t="s">
        <v>56</v>
      </c>
      <c r="K1133" t="s">
        <v>249</v>
      </c>
    </row>
    <row r="1134" spans="1:11" x14ac:dyDescent="0.25">
      <c r="A1134" t="s">
        <v>1288</v>
      </c>
      <c r="B1134" t="s">
        <v>1289</v>
      </c>
      <c r="C1134" t="s">
        <v>717</v>
      </c>
      <c r="D1134" t="s">
        <v>252</v>
      </c>
      <c r="E1134" t="s">
        <v>252</v>
      </c>
      <c r="F1134" t="s">
        <v>718</v>
      </c>
      <c r="H1134" t="s">
        <v>252</v>
      </c>
      <c r="I1134" t="s">
        <v>35</v>
      </c>
      <c r="J1134" t="s">
        <v>56</v>
      </c>
      <c r="K1134" t="s">
        <v>249</v>
      </c>
    </row>
    <row r="1135" spans="1:11" x14ac:dyDescent="0.25">
      <c r="A1135" t="s">
        <v>1290</v>
      </c>
      <c r="B1135" t="s">
        <v>1291</v>
      </c>
      <c r="C1135" t="s">
        <v>717</v>
      </c>
      <c r="D1135" t="s">
        <v>252</v>
      </c>
      <c r="E1135" t="s">
        <v>252</v>
      </c>
      <c r="F1135" t="s">
        <v>718</v>
      </c>
      <c r="H1135" t="s">
        <v>252</v>
      </c>
      <c r="I1135" t="s">
        <v>35</v>
      </c>
      <c r="J1135" t="s">
        <v>56</v>
      </c>
      <c r="K1135" t="s">
        <v>249</v>
      </c>
    </row>
    <row r="1136" spans="1:11" x14ac:dyDescent="0.25">
      <c r="A1136" t="s">
        <v>1292</v>
      </c>
      <c r="B1136" t="s">
        <v>1293</v>
      </c>
      <c r="C1136" t="s">
        <v>717</v>
      </c>
      <c r="D1136" t="s">
        <v>252</v>
      </c>
      <c r="E1136" t="s">
        <v>252</v>
      </c>
      <c r="F1136" t="s">
        <v>718</v>
      </c>
      <c r="H1136" t="s">
        <v>252</v>
      </c>
      <c r="I1136" t="s">
        <v>35</v>
      </c>
      <c r="J1136" t="s">
        <v>56</v>
      </c>
      <c r="K1136" t="s">
        <v>249</v>
      </c>
    </row>
    <row r="1137" spans="1:11" x14ac:dyDescent="0.25">
      <c r="A1137" t="s">
        <v>1294</v>
      </c>
      <c r="B1137" t="s">
        <v>1295</v>
      </c>
      <c r="C1137" t="s">
        <v>717</v>
      </c>
      <c r="D1137" t="s">
        <v>252</v>
      </c>
      <c r="E1137" t="s">
        <v>252</v>
      </c>
      <c r="F1137" t="s">
        <v>718</v>
      </c>
      <c r="H1137" t="s">
        <v>252</v>
      </c>
      <c r="I1137" t="s">
        <v>35</v>
      </c>
      <c r="J1137" t="s">
        <v>56</v>
      </c>
      <c r="K1137" t="s">
        <v>249</v>
      </c>
    </row>
    <row r="1138" spans="1:11" x14ac:dyDescent="0.25">
      <c r="A1138" t="s">
        <v>350</v>
      </c>
      <c r="B1138" t="s">
        <v>341</v>
      </c>
      <c r="C1138" t="s">
        <v>342</v>
      </c>
      <c r="D1138" t="s">
        <v>252</v>
      </c>
      <c r="E1138" t="s">
        <v>252</v>
      </c>
      <c r="F1138" t="s">
        <v>343</v>
      </c>
      <c r="H1138" t="s">
        <v>253</v>
      </c>
      <c r="I1138" t="s">
        <v>35</v>
      </c>
      <c r="J1138" t="s">
        <v>56</v>
      </c>
      <c r="K1138" t="s">
        <v>251</v>
      </c>
    </row>
    <row r="1139" spans="1:11" x14ac:dyDescent="0.25">
      <c r="A1139" t="s">
        <v>351</v>
      </c>
      <c r="B1139" t="s">
        <v>341</v>
      </c>
      <c r="C1139" t="s">
        <v>342</v>
      </c>
      <c r="D1139" t="s">
        <v>252</v>
      </c>
      <c r="E1139" t="s">
        <v>252</v>
      </c>
      <c r="F1139" t="s">
        <v>343</v>
      </c>
      <c r="H1139" t="s">
        <v>253</v>
      </c>
      <c r="I1139" t="s">
        <v>35</v>
      </c>
      <c r="J1139" t="s">
        <v>56</v>
      </c>
      <c r="K1139" t="s">
        <v>251</v>
      </c>
    </row>
    <row r="1140" spans="1:11" x14ac:dyDescent="0.25">
      <c r="A1140" t="s">
        <v>352</v>
      </c>
      <c r="B1140" t="s">
        <v>341</v>
      </c>
      <c r="C1140" t="s">
        <v>342</v>
      </c>
      <c r="D1140" t="s">
        <v>252</v>
      </c>
      <c r="E1140" t="s">
        <v>252</v>
      </c>
      <c r="F1140" t="s">
        <v>343</v>
      </c>
      <c r="H1140" t="s">
        <v>253</v>
      </c>
      <c r="I1140" t="s">
        <v>35</v>
      </c>
      <c r="J1140" t="s">
        <v>56</v>
      </c>
      <c r="K1140" t="s">
        <v>251</v>
      </c>
    </row>
    <row r="1141" spans="1:11" x14ac:dyDescent="0.25">
      <c r="A1141" t="s">
        <v>1296</v>
      </c>
      <c r="B1141" t="s">
        <v>341</v>
      </c>
      <c r="C1141" t="s">
        <v>342</v>
      </c>
      <c r="D1141" t="s">
        <v>252</v>
      </c>
      <c r="E1141" t="s">
        <v>252</v>
      </c>
      <c r="F1141" t="s">
        <v>343</v>
      </c>
      <c r="H1141" t="s">
        <v>253</v>
      </c>
      <c r="I1141" t="s">
        <v>35</v>
      </c>
      <c r="J1141" t="s">
        <v>56</v>
      </c>
      <c r="K1141" t="s">
        <v>251</v>
      </c>
    </row>
    <row r="1142" spans="1:11" x14ac:dyDescent="0.25">
      <c r="A1142" t="s">
        <v>1297</v>
      </c>
      <c r="B1142" t="s">
        <v>341</v>
      </c>
      <c r="C1142" t="s">
        <v>342</v>
      </c>
      <c r="D1142" t="s">
        <v>252</v>
      </c>
      <c r="E1142" t="s">
        <v>252</v>
      </c>
      <c r="F1142" t="s">
        <v>343</v>
      </c>
      <c r="H1142" t="s">
        <v>253</v>
      </c>
      <c r="I1142" t="s">
        <v>35</v>
      </c>
      <c r="J1142" t="s">
        <v>56</v>
      </c>
      <c r="K1142" t="s">
        <v>251</v>
      </c>
    </row>
    <row r="1143" spans="1:11" x14ac:dyDescent="0.25">
      <c r="A1143" t="s">
        <v>1298</v>
      </c>
      <c r="B1143" t="s">
        <v>341</v>
      </c>
      <c r="C1143" t="s">
        <v>342</v>
      </c>
      <c r="D1143" t="s">
        <v>252</v>
      </c>
      <c r="E1143" t="s">
        <v>252</v>
      </c>
      <c r="F1143" t="s">
        <v>343</v>
      </c>
      <c r="H1143" t="s">
        <v>253</v>
      </c>
      <c r="I1143" t="s">
        <v>35</v>
      </c>
      <c r="J1143" t="s">
        <v>56</v>
      </c>
      <c r="K1143" t="s">
        <v>251</v>
      </c>
    </row>
    <row r="1144" spans="1:11" x14ac:dyDescent="0.25">
      <c r="A1144" t="s">
        <v>353</v>
      </c>
      <c r="B1144" t="s">
        <v>354</v>
      </c>
      <c r="C1144" t="s">
        <v>342</v>
      </c>
      <c r="D1144" t="s">
        <v>252</v>
      </c>
      <c r="E1144" t="s">
        <v>252</v>
      </c>
      <c r="F1144" t="s">
        <v>343</v>
      </c>
      <c r="H1144" t="s">
        <v>253</v>
      </c>
      <c r="I1144" t="s">
        <v>35</v>
      </c>
      <c r="J1144" t="s">
        <v>56</v>
      </c>
      <c r="K1144" t="s">
        <v>251</v>
      </c>
    </row>
    <row r="1145" spans="1:11" x14ac:dyDescent="0.25">
      <c r="A1145" t="s">
        <v>246</v>
      </c>
      <c r="B1145" t="s">
        <v>338</v>
      </c>
      <c r="C1145" t="s">
        <v>339</v>
      </c>
      <c r="D1145" t="s">
        <v>246</v>
      </c>
      <c r="E1145" t="s">
        <v>246</v>
      </c>
      <c r="F1145" t="s">
        <v>340</v>
      </c>
      <c r="H1145" t="s">
        <v>246</v>
      </c>
      <c r="I1145" t="s">
        <v>35</v>
      </c>
      <c r="J1145" t="s">
        <v>56</v>
      </c>
      <c r="K1145" t="s">
        <v>240</v>
      </c>
    </row>
    <row r="1146" spans="1:11" x14ac:dyDescent="0.25">
      <c r="A1146" t="s">
        <v>527</v>
      </c>
      <c r="B1146" t="s">
        <v>1299</v>
      </c>
      <c r="C1146" t="s">
        <v>339</v>
      </c>
      <c r="D1146" t="s">
        <v>246</v>
      </c>
      <c r="E1146" t="s">
        <v>246</v>
      </c>
      <c r="F1146" t="s">
        <v>340</v>
      </c>
      <c r="H1146" t="s">
        <v>246</v>
      </c>
      <c r="I1146" t="s">
        <v>35</v>
      </c>
      <c r="J1146" t="s">
        <v>56</v>
      </c>
      <c r="K1146" t="s">
        <v>240</v>
      </c>
    </row>
    <row r="1147" spans="1:11" x14ac:dyDescent="0.25">
      <c r="A1147" t="s">
        <v>1088</v>
      </c>
      <c r="B1147" t="s">
        <v>1089</v>
      </c>
      <c r="C1147" t="s">
        <v>738</v>
      </c>
      <c r="D1147" t="s">
        <v>246</v>
      </c>
      <c r="E1147" t="s">
        <v>431</v>
      </c>
      <c r="F1147" t="s">
        <v>739</v>
      </c>
      <c r="H1147" t="s">
        <v>246</v>
      </c>
      <c r="I1147" t="s">
        <v>35</v>
      </c>
      <c r="J1147" t="s">
        <v>56</v>
      </c>
      <c r="K1147" t="s">
        <v>240</v>
      </c>
    </row>
    <row r="1148" spans="1:11" x14ac:dyDescent="0.25">
      <c r="A1148" t="s">
        <v>1300</v>
      </c>
      <c r="B1148" t="s">
        <v>1301</v>
      </c>
      <c r="C1148" t="s">
        <v>738</v>
      </c>
      <c r="D1148" t="s">
        <v>246</v>
      </c>
      <c r="E1148" t="s">
        <v>246</v>
      </c>
      <c r="F1148" t="s">
        <v>739</v>
      </c>
      <c r="H1148" t="s">
        <v>246</v>
      </c>
      <c r="I1148" t="s">
        <v>35</v>
      </c>
      <c r="J1148" t="s">
        <v>56</v>
      </c>
      <c r="K1148" t="s">
        <v>240</v>
      </c>
    </row>
    <row r="1149" spans="1:11" x14ac:dyDescent="0.25">
      <c r="A1149" t="s">
        <v>1302</v>
      </c>
      <c r="B1149" t="s">
        <v>1303</v>
      </c>
      <c r="C1149" t="s">
        <v>738</v>
      </c>
      <c r="D1149" t="s">
        <v>246</v>
      </c>
      <c r="E1149" t="s">
        <v>246</v>
      </c>
      <c r="F1149" t="s">
        <v>739</v>
      </c>
      <c r="H1149" t="s">
        <v>246</v>
      </c>
      <c r="I1149" t="s">
        <v>35</v>
      </c>
      <c r="J1149" t="s">
        <v>56</v>
      </c>
      <c r="K1149" t="s">
        <v>240</v>
      </c>
    </row>
    <row r="1150" spans="1:11" x14ac:dyDescent="0.25">
      <c r="A1150" t="s">
        <v>1304</v>
      </c>
      <c r="B1150" t="s">
        <v>1305</v>
      </c>
      <c r="C1150" t="s">
        <v>710</v>
      </c>
      <c r="D1150" t="s">
        <v>246</v>
      </c>
      <c r="E1150" t="s">
        <v>246</v>
      </c>
      <c r="F1150" t="s">
        <v>711</v>
      </c>
      <c r="H1150" t="s">
        <v>246</v>
      </c>
      <c r="I1150" t="s">
        <v>35</v>
      </c>
      <c r="J1150" t="s">
        <v>56</v>
      </c>
      <c r="K1150" t="s">
        <v>240</v>
      </c>
    </row>
    <row r="1151" spans="1:11" x14ac:dyDescent="0.25">
      <c r="A1151" t="s">
        <v>1306</v>
      </c>
      <c r="B1151" t="s">
        <v>1307</v>
      </c>
      <c r="C1151" t="s">
        <v>710</v>
      </c>
      <c r="D1151" t="s">
        <v>246</v>
      </c>
      <c r="E1151" t="s">
        <v>246</v>
      </c>
      <c r="F1151" t="s">
        <v>711</v>
      </c>
      <c r="H1151" t="s">
        <v>246</v>
      </c>
      <c r="I1151" t="s">
        <v>35</v>
      </c>
      <c r="J1151" t="s">
        <v>56</v>
      </c>
      <c r="K1151" t="s">
        <v>240</v>
      </c>
    </row>
    <row r="1152" spans="1:11" x14ac:dyDescent="0.25">
      <c r="A1152" t="s">
        <v>1308</v>
      </c>
      <c r="B1152" t="s">
        <v>1309</v>
      </c>
      <c r="C1152" t="s">
        <v>339</v>
      </c>
      <c r="D1152" t="s">
        <v>246</v>
      </c>
      <c r="E1152" t="s">
        <v>246</v>
      </c>
      <c r="F1152" t="s">
        <v>340</v>
      </c>
      <c r="H1152" t="s">
        <v>246</v>
      </c>
      <c r="I1152" t="s">
        <v>35</v>
      </c>
      <c r="J1152" t="s">
        <v>56</v>
      </c>
      <c r="K1152" t="s">
        <v>240</v>
      </c>
    </row>
    <row r="1153" spans="1:11" x14ac:dyDescent="0.25">
      <c r="A1153" t="s">
        <v>248</v>
      </c>
      <c r="B1153" t="s">
        <v>336</v>
      </c>
      <c r="C1153" t="s">
        <v>336</v>
      </c>
      <c r="D1153" t="s">
        <v>248</v>
      </c>
      <c r="E1153" t="s">
        <v>248</v>
      </c>
      <c r="F1153" t="s">
        <v>337</v>
      </c>
      <c r="H1153" t="s">
        <v>248</v>
      </c>
      <c r="I1153" t="s">
        <v>35</v>
      </c>
      <c r="J1153" t="s">
        <v>56</v>
      </c>
      <c r="K1153" t="s">
        <v>244</v>
      </c>
    </row>
    <row r="1154" spans="1:11" x14ac:dyDescent="0.25">
      <c r="A1154" t="s">
        <v>721</v>
      </c>
      <c r="B1154" t="s">
        <v>982</v>
      </c>
      <c r="C1154" t="s">
        <v>720</v>
      </c>
      <c r="D1154" t="s">
        <v>248</v>
      </c>
      <c r="E1154" t="s">
        <v>431</v>
      </c>
      <c r="F1154" t="s">
        <v>721</v>
      </c>
      <c r="H1154" t="s">
        <v>248</v>
      </c>
      <c r="I1154" t="s">
        <v>35</v>
      </c>
      <c r="J1154" t="s">
        <v>56</v>
      </c>
      <c r="K1154" t="s">
        <v>244</v>
      </c>
    </row>
    <row r="1155" spans="1:11" x14ac:dyDescent="0.25">
      <c r="A1155" t="s">
        <v>521</v>
      </c>
      <c r="B1155" t="s">
        <v>522</v>
      </c>
      <c r="C1155" t="s">
        <v>523</v>
      </c>
      <c r="D1155" t="s">
        <v>248</v>
      </c>
      <c r="E1155" t="s">
        <v>248</v>
      </c>
      <c r="F1155" t="s">
        <v>524</v>
      </c>
      <c r="H1155" t="s">
        <v>248</v>
      </c>
      <c r="I1155" t="s">
        <v>35</v>
      </c>
      <c r="J1155" t="s">
        <v>56</v>
      </c>
      <c r="K1155" t="s">
        <v>244</v>
      </c>
    </row>
    <row r="1156" spans="1:11" x14ac:dyDescent="0.25">
      <c r="A1156" t="s">
        <v>525</v>
      </c>
      <c r="B1156" t="s">
        <v>1310</v>
      </c>
      <c r="C1156" t="s">
        <v>336</v>
      </c>
      <c r="D1156" t="s">
        <v>248</v>
      </c>
      <c r="E1156" t="s">
        <v>248</v>
      </c>
      <c r="F1156" t="s">
        <v>337</v>
      </c>
      <c r="H1156" t="s">
        <v>248</v>
      </c>
      <c r="I1156" t="s">
        <v>35</v>
      </c>
      <c r="J1156" t="s">
        <v>56</v>
      </c>
      <c r="K1156" t="s">
        <v>244</v>
      </c>
    </row>
    <row r="1157" spans="1:11" x14ac:dyDescent="0.25">
      <c r="A1157" t="s">
        <v>983</v>
      </c>
      <c r="B1157" t="s">
        <v>984</v>
      </c>
      <c r="C1157" t="s">
        <v>336</v>
      </c>
      <c r="D1157" t="s">
        <v>248</v>
      </c>
      <c r="E1157" t="s">
        <v>248</v>
      </c>
      <c r="F1157" t="s">
        <v>337</v>
      </c>
      <c r="H1157" t="s">
        <v>248</v>
      </c>
      <c r="I1157" t="s">
        <v>35</v>
      </c>
      <c r="J1157" t="s">
        <v>56</v>
      </c>
      <c r="K1157" t="s">
        <v>244</v>
      </c>
    </row>
    <row r="1158" spans="1:11" x14ac:dyDescent="0.25">
      <c r="A1158" t="s">
        <v>1311</v>
      </c>
      <c r="B1158" t="s">
        <v>1312</v>
      </c>
      <c r="C1158" t="s">
        <v>336</v>
      </c>
      <c r="D1158" t="s">
        <v>248</v>
      </c>
      <c r="E1158" t="s">
        <v>248</v>
      </c>
      <c r="F1158" t="s">
        <v>337</v>
      </c>
      <c r="H1158" t="s">
        <v>248</v>
      </c>
      <c r="I1158" t="s">
        <v>35</v>
      </c>
      <c r="J1158" t="s">
        <v>56</v>
      </c>
      <c r="K1158" t="s">
        <v>244</v>
      </c>
    </row>
    <row r="1159" spans="1:11" x14ac:dyDescent="0.25">
      <c r="A1159" t="s">
        <v>1313</v>
      </c>
      <c r="B1159" t="s">
        <v>1314</v>
      </c>
      <c r="C1159" t="s">
        <v>523</v>
      </c>
      <c r="D1159" t="s">
        <v>248</v>
      </c>
      <c r="E1159" t="s">
        <v>248</v>
      </c>
      <c r="F1159" t="s">
        <v>524</v>
      </c>
      <c r="H1159" t="s">
        <v>248</v>
      </c>
      <c r="I1159" t="s">
        <v>35</v>
      </c>
      <c r="J1159" t="s">
        <v>56</v>
      </c>
      <c r="K1159" t="s">
        <v>244</v>
      </c>
    </row>
    <row r="1160" spans="1:11" x14ac:dyDescent="0.25">
      <c r="A1160" t="s">
        <v>347</v>
      </c>
      <c r="B1160" t="s">
        <v>336</v>
      </c>
      <c r="C1160" t="s">
        <v>336</v>
      </c>
      <c r="D1160" t="s">
        <v>248</v>
      </c>
      <c r="E1160" t="s">
        <v>248</v>
      </c>
      <c r="F1160" t="s">
        <v>337</v>
      </c>
      <c r="H1160" t="s">
        <v>248</v>
      </c>
      <c r="I1160" t="s">
        <v>35</v>
      </c>
      <c r="J1160" t="s">
        <v>56</v>
      </c>
      <c r="K1160" t="s">
        <v>244</v>
      </c>
    </row>
    <row r="1161" spans="1:11" x14ac:dyDescent="0.25">
      <c r="A1161" t="s">
        <v>348</v>
      </c>
      <c r="B1161" t="s">
        <v>336</v>
      </c>
      <c r="C1161" t="s">
        <v>336</v>
      </c>
      <c r="D1161" t="s">
        <v>248</v>
      </c>
      <c r="E1161" t="s">
        <v>248</v>
      </c>
      <c r="F1161" t="s">
        <v>337</v>
      </c>
      <c r="H1161" t="s">
        <v>248</v>
      </c>
      <c r="I1161" t="s">
        <v>35</v>
      </c>
      <c r="J1161" t="s">
        <v>56</v>
      </c>
      <c r="K1161" t="s">
        <v>244</v>
      </c>
    </row>
    <row r="1162" spans="1:11" x14ac:dyDescent="0.25">
      <c r="A1162" t="s">
        <v>349</v>
      </c>
      <c r="B1162" t="s">
        <v>336</v>
      </c>
      <c r="C1162" t="s">
        <v>336</v>
      </c>
      <c r="D1162" t="s">
        <v>248</v>
      </c>
      <c r="E1162" t="s">
        <v>248</v>
      </c>
      <c r="F1162" t="s">
        <v>337</v>
      </c>
      <c r="H1162" t="s">
        <v>248</v>
      </c>
      <c r="I1162" t="s">
        <v>35</v>
      </c>
      <c r="J1162" t="s">
        <v>56</v>
      </c>
      <c r="K1162" t="s">
        <v>244</v>
      </c>
    </row>
    <row r="1163" spans="1:11" x14ac:dyDescent="0.25">
      <c r="A1163" t="s">
        <v>1315</v>
      </c>
      <c r="B1163" t="s">
        <v>336</v>
      </c>
      <c r="C1163" t="s">
        <v>336</v>
      </c>
      <c r="D1163" t="s">
        <v>248</v>
      </c>
      <c r="E1163" t="s">
        <v>248</v>
      </c>
      <c r="F1163" t="s">
        <v>337</v>
      </c>
      <c r="H1163" t="s">
        <v>248</v>
      </c>
      <c r="I1163" t="s">
        <v>35</v>
      </c>
      <c r="J1163" t="s">
        <v>56</v>
      </c>
      <c r="K1163" t="s">
        <v>244</v>
      </c>
    </row>
    <row r="1164" spans="1:11" x14ac:dyDescent="0.25">
      <c r="A1164" t="s">
        <v>1316</v>
      </c>
      <c r="B1164" t="s">
        <v>336</v>
      </c>
      <c r="C1164" t="s">
        <v>336</v>
      </c>
      <c r="D1164" t="s">
        <v>248</v>
      </c>
      <c r="E1164" t="s">
        <v>248</v>
      </c>
      <c r="F1164" t="s">
        <v>337</v>
      </c>
      <c r="H1164" t="s">
        <v>248</v>
      </c>
      <c r="I1164" t="s">
        <v>35</v>
      </c>
      <c r="J1164" t="s">
        <v>56</v>
      </c>
      <c r="K1164" t="s">
        <v>244</v>
      </c>
    </row>
    <row r="1165" spans="1:11" x14ac:dyDescent="0.25">
      <c r="A1165" t="s">
        <v>1317</v>
      </c>
      <c r="B1165" t="s">
        <v>336</v>
      </c>
      <c r="C1165" t="s">
        <v>336</v>
      </c>
      <c r="D1165" t="s">
        <v>248</v>
      </c>
      <c r="E1165" t="s">
        <v>248</v>
      </c>
      <c r="F1165" t="s">
        <v>337</v>
      </c>
      <c r="H1165" t="s">
        <v>248</v>
      </c>
      <c r="I1165" t="s">
        <v>35</v>
      </c>
      <c r="J1165" t="s">
        <v>56</v>
      </c>
      <c r="K1165" t="s">
        <v>244</v>
      </c>
    </row>
    <row r="1166" spans="1:11" x14ac:dyDescent="0.25">
      <c r="A1166" t="s">
        <v>347</v>
      </c>
      <c r="B1166" t="s">
        <v>336</v>
      </c>
      <c r="C1166" t="s">
        <v>336</v>
      </c>
      <c r="D1166" t="s">
        <v>248</v>
      </c>
      <c r="E1166" t="s">
        <v>248</v>
      </c>
      <c r="F1166" t="s">
        <v>337</v>
      </c>
      <c r="H1166" t="s">
        <v>250</v>
      </c>
      <c r="I1166" t="s">
        <v>35</v>
      </c>
      <c r="J1166" t="s">
        <v>56</v>
      </c>
      <c r="K1166" t="s">
        <v>247</v>
      </c>
    </row>
    <row r="1167" spans="1:11" x14ac:dyDescent="0.25">
      <c r="A1167" t="s">
        <v>348</v>
      </c>
      <c r="B1167" t="s">
        <v>336</v>
      </c>
      <c r="C1167" t="s">
        <v>336</v>
      </c>
      <c r="D1167" t="s">
        <v>248</v>
      </c>
      <c r="E1167" t="s">
        <v>248</v>
      </c>
      <c r="F1167" t="s">
        <v>337</v>
      </c>
      <c r="H1167" t="s">
        <v>250</v>
      </c>
      <c r="I1167" t="s">
        <v>35</v>
      </c>
      <c r="J1167" t="s">
        <v>56</v>
      </c>
      <c r="K1167" t="s">
        <v>247</v>
      </c>
    </row>
    <row r="1168" spans="1:11" x14ac:dyDescent="0.25">
      <c r="A1168" t="s">
        <v>349</v>
      </c>
      <c r="B1168" t="s">
        <v>336</v>
      </c>
      <c r="C1168" t="s">
        <v>336</v>
      </c>
      <c r="D1168" t="s">
        <v>248</v>
      </c>
      <c r="E1168" t="s">
        <v>248</v>
      </c>
      <c r="F1168" t="s">
        <v>337</v>
      </c>
      <c r="H1168" t="s">
        <v>250</v>
      </c>
      <c r="I1168" t="s">
        <v>35</v>
      </c>
      <c r="J1168" t="s">
        <v>56</v>
      </c>
      <c r="K1168" t="s">
        <v>247</v>
      </c>
    </row>
    <row r="1169" spans="1:11" x14ac:dyDescent="0.25">
      <c r="A1169" t="s">
        <v>1315</v>
      </c>
      <c r="B1169" t="s">
        <v>336</v>
      </c>
      <c r="C1169" t="s">
        <v>336</v>
      </c>
      <c r="D1169" t="s">
        <v>248</v>
      </c>
      <c r="E1169" t="s">
        <v>248</v>
      </c>
      <c r="F1169" t="s">
        <v>337</v>
      </c>
      <c r="H1169" t="s">
        <v>250</v>
      </c>
      <c r="I1169" t="s">
        <v>35</v>
      </c>
      <c r="J1169" t="s">
        <v>56</v>
      </c>
      <c r="K1169" t="s">
        <v>247</v>
      </c>
    </row>
    <row r="1170" spans="1:11" x14ac:dyDescent="0.25">
      <c r="A1170" t="s">
        <v>1316</v>
      </c>
      <c r="B1170" t="s">
        <v>336</v>
      </c>
      <c r="C1170" t="s">
        <v>336</v>
      </c>
      <c r="D1170" t="s">
        <v>248</v>
      </c>
      <c r="E1170" t="s">
        <v>248</v>
      </c>
      <c r="F1170" t="s">
        <v>337</v>
      </c>
      <c r="H1170" t="s">
        <v>250</v>
      </c>
      <c r="I1170" t="s">
        <v>35</v>
      </c>
      <c r="J1170" t="s">
        <v>56</v>
      </c>
      <c r="K1170" t="s">
        <v>247</v>
      </c>
    </row>
    <row r="1171" spans="1:11" x14ac:dyDescent="0.25">
      <c r="A1171" t="s">
        <v>1317</v>
      </c>
      <c r="B1171" t="s">
        <v>336</v>
      </c>
      <c r="C1171" t="s">
        <v>336</v>
      </c>
      <c r="D1171" t="s">
        <v>248</v>
      </c>
      <c r="E1171" t="s">
        <v>248</v>
      </c>
      <c r="F1171" t="s">
        <v>337</v>
      </c>
      <c r="H1171" t="s">
        <v>250</v>
      </c>
      <c r="I1171" t="s">
        <v>35</v>
      </c>
      <c r="J1171" t="s">
        <v>56</v>
      </c>
      <c r="K1171" t="s">
        <v>247</v>
      </c>
    </row>
    <row r="1172" spans="1:11" x14ac:dyDescent="0.25">
      <c r="A1172" t="s">
        <v>495</v>
      </c>
      <c r="B1172" t="s">
        <v>496</v>
      </c>
      <c r="C1172" t="s">
        <v>497</v>
      </c>
      <c r="D1172" t="s">
        <v>248</v>
      </c>
      <c r="E1172" t="s">
        <v>248</v>
      </c>
      <c r="F1172" t="s">
        <v>498</v>
      </c>
      <c r="H1172" t="s">
        <v>242</v>
      </c>
      <c r="I1172" t="s">
        <v>35</v>
      </c>
      <c r="J1172" t="s">
        <v>56</v>
      </c>
      <c r="K1172" t="s">
        <v>237</v>
      </c>
    </row>
    <row r="1173" spans="1:11" x14ac:dyDescent="0.25">
      <c r="A1173" t="s">
        <v>499</v>
      </c>
      <c r="B1173" t="s">
        <v>500</v>
      </c>
      <c r="C1173" t="s">
        <v>497</v>
      </c>
      <c r="D1173" t="s">
        <v>248</v>
      </c>
      <c r="E1173" t="s">
        <v>248</v>
      </c>
      <c r="F1173" t="s">
        <v>498</v>
      </c>
      <c r="H1173" t="s">
        <v>242</v>
      </c>
      <c r="I1173" t="s">
        <v>35</v>
      </c>
      <c r="J1173" t="s">
        <v>56</v>
      </c>
      <c r="K1173" t="s">
        <v>237</v>
      </c>
    </row>
    <row r="1174" spans="1:11" x14ac:dyDescent="0.25">
      <c r="A1174" t="s">
        <v>501</v>
      </c>
      <c r="B1174" t="s">
        <v>502</v>
      </c>
      <c r="C1174" t="s">
        <v>497</v>
      </c>
      <c r="D1174" t="s">
        <v>248</v>
      </c>
      <c r="E1174" t="s">
        <v>248</v>
      </c>
      <c r="F1174" t="s">
        <v>498</v>
      </c>
      <c r="H1174" t="s">
        <v>242</v>
      </c>
      <c r="I1174" t="s">
        <v>35</v>
      </c>
      <c r="J1174" t="s">
        <v>56</v>
      </c>
      <c r="K1174" t="s">
        <v>237</v>
      </c>
    </row>
    <row r="1175" spans="1:11" x14ac:dyDescent="0.25">
      <c r="A1175" t="s">
        <v>503</v>
      </c>
      <c r="B1175" t="s">
        <v>504</v>
      </c>
      <c r="C1175" t="s">
        <v>497</v>
      </c>
      <c r="D1175" t="s">
        <v>248</v>
      </c>
      <c r="E1175" t="s">
        <v>248</v>
      </c>
      <c r="F1175" t="s">
        <v>498</v>
      </c>
      <c r="H1175" t="s">
        <v>242</v>
      </c>
      <c r="I1175" t="s">
        <v>35</v>
      </c>
      <c r="J1175" t="s">
        <v>56</v>
      </c>
      <c r="K1175" t="s">
        <v>237</v>
      </c>
    </row>
    <row r="1176" spans="1:11" x14ac:dyDescent="0.25">
      <c r="A1176" t="s">
        <v>505</v>
      </c>
      <c r="B1176" t="s">
        <v>506</v>
      </c>
      <c r="C1176" t="s">
        <v>497</v>
      </c>
      <c r="D1176" t="s">
        <v>248</v>
      </c>
      <c r="E1176" t="s">
        <v>248</v>
      </c>
      <c r="F1176" t="s">
        <v>498</v>
      </c>
      <c r="H1176" t="s">
        <v>242</v>
      </c>
      <c r="I1176" t="s">
        <v>35</v>
      </c>
      <c r="J1176" t="s">
        <v>56</v>
      </c>
      <c r="K1176" t="s">
        <v>237</v>
      </c>
    </row>
    <row r="1177" spans="1:11" x14ac:dyDescent="0.25">
      <c r="A1177" t="s">
        <v>507</v>
      </c>
      <c r="B1177" t="s">
        <v>508</v>
      </c>
      <c r="C1177" t="s">
        <v>497</v>
      </c>
      <c r="D1177" t="s">
        <v>248</v>
      </c>
      <c r="E1177" t="s">
        <v>248</v>
      </c>
      <c r="F1177" t="s">
        <v>498</v>
      </c>
      <c r="H1177" t="s">
        <v>242</v>
      </c>
      <c r="I1177" t="s">
        <v>35</v>
      </c>
      <c r="J1177" t="s">
        <v>56</v>
      </c>
      <c r="K1177" t="s">
        <v>237</v>
      </c>
    </row>
    <row r="1178" spans="1:11" x14ac:dyDescent="0.25">
      <c r="A1178" t="s">
        <v>509</v>
      </c>
      <c r="B1178" t="s">
        <v>510</v>
      </c>
      <c r="C1178" t="s">
        <v>497</v>
      </c>
      <c r="D1178" t="s">
        <v>248</v>
      </c>
      <c r="E1178" t="s">
        <v>248</v>
      </c>
      <c r="F1178" t="s">
        <v>498</v>
      </c>
      <c r="H1178" t="s">
        <v>242</v>
      </c>
      <c r="I1178" t="s">
        <v>35</v>
      </c>
      <c r="J1178" t="s">
        <v>56</v>
      </c>
      <c r="K1178" t="s">
        <v>237</v>
      </c>
    </row>
    <row r="1179" spans="1:11" x14ac:dyDescent="0.25">
      <c r="A1179" t="s">
        <v>511</v>
      </c>
      <c r="B1179" t="s">
        <v>512</v>
      </c>
      <c r="C1179" t="s">
        <v>497</v>
      </c>
      <c r="D1179" t="s">
        <v>248</v>
      </c>
      <c r="E1179" t="s">
        <v>248</v>
      </c>
      <c r="F1179" t="s">
        <v>498</v>
      </c>
      <c r="H1179" t="s">
        <v>242</v>
      </c>
      <c r="I1179" t="s">
        <v>35</v>
      </c>
      <c r="J1179" t="s">
        <v>56</v>
      </c>
      <c r="K1179" t="s">
        <v>237</v>
      </c>
    </row>
    <row r="1180" spans="1:11" x14ac:dyDescent="0.25">
      <c r="A1180" t="s">
        <v>513</v>
      </c>
      <c r="B1180" t="s">
        <v>514</v>
      </c>
      <c r="C1180" t="s">
        <v>497</v>
      </c>
      <c r="D1180" t="s">
        <v>248</v>
      </c>
      <c r="E1180" t="s">
        <v>248</v>
      </c>
      <c r="F1180" t="s">
        <v>498</v>
      </c>
      <c r="H1180" t="s">
        <v>242</v>
      </c>
      <c r="I1180" t="s">
        <v>35</v>
      </c>
      <c r="J1180" t="s">
        <v>56</v>
      </c>
      <c r="K1180" t="s">
        <v>237</v>
      </c>
    </row>
    <row r="1181" spans="1:11" x14ac:dyDescent="0.25">
      <c r="A1181" t="s">
        <v>515</v>
      </c>
      <c r="B1181" t="s">
        <v>516</v>
      </c>
      <c r="C1181" t="s">
        <v>497</v>
      </c>
      <c r="D1181" t="s">
        <v>248</v>
      </c>
      <c r="E1181" t="s">
        <v>248</v>
      </c>
      <c r="F1181" t="s">
        <v>498</v>
      </c>
      <c r="H1181" t="s">
        <v>242</v>
      </c>
      <c r="I1181" t="s">
        <v>35</v>
      </c>
      <c r="J1181" t="s">
        <v>56</v>
      </c>
      <c r="K1181" t="s">
        <v>237</v>
      </c>
    </row>
    <row r="1182" spans="1:11" x14ac:dyDescent="0.25">
      <c r="A1182" t="s">
        <v>517</v>
      </c>
      <c r="B1182" t="s">
        <v>518</v>
      </c>
      <c r="C1182" t="s">
        <v>497</v>
      </c>
      <c r="D1182" t="s">
        <v>248</v>
      </c>
      <c r="E1182" t="s">
        <v>248</v>
      </c>
      <c r="F1182" t="s">
        <v>498</v>
      </c>
      <c r="H1182" t="s">
        <v>242</v>
      </c>
      <c r="I1182" t="s">
        <v>35</v>
      </c>
      <c r="J1182" t="s">
        <v>56</v>
      </c>
      <c r="K1182" t="s">
        <v>237</v>
      </c>
    </row>
    <row r="1183" spans="1:11" x14ac:dyDescent="0.25">
      <c r="A1183" t="s">
        <v>519</v>
      </c>
      <c r="B1183" t="s">
        <v>520</v>
      </c>
      <c r="C1183" t="s">
        <v>497</v>
      </c>
      <c r="D1183" t="s">
        <v>248</v>
      </c>
      <c r="E1183" t="s">
        <v>248</v>
      </c>
      <c r="F1183" t="s">
        <v>498</v>
      </c>
      <c r="H1183" t="s">
        <v>242</v>
      </c>
      <c r="I1183" t="s">
        <v>35</v>
      </c>
      <c r="J1183" t="s">
        <v>56</v>
      </c>
      <c r="K1183" t="s">
        <v>237</v>
      </c>
    </row>
    <row r="1184" spans="1:11" x14ac:dyDescent="0.25">
      <c r="A1184" t="s">
        <v>525</v>
      </c>
      <c r="B1184" t="s">
        <v>1310</v>
      </c>
      <c r="C1184" t="s">
        <v>336</v>
      </c>
      <c r="D1184" t="s">
        <v>248</v>
      </c>
      <c r="E1184" t="s">
        <v>248</v>
      </c>
      <c r="F1184" t="s">
        <v>337</v>
      </c>
      <c r="H1184" t="s">
        <v>242</v>
      </c>
      <c r="I1184" t="s">
        <v>35</v>
      </c>
      <c r="J1184" t="s">
        <v>56</v>
      </c>
      <c r="K1184" t="s">
        <v>237</v>
      </c>
    </row>
    <row r="1185" spans="1:11" x14ac:dyDescent="0.25">
      <c r="A1185" t="s">
        <v>527</v>
      </c>
      <c r="B1185" t="s">
        <v>1299</v>
      </c>
      <c r="C1185" t="s">
        <v>339</v>
      </c>
      <c r="D1185" t="s">
        <v>246</v>
      </c>
      <c r="E1185" t="s">
        <v>246</v>
      </c>
      <c r="F1185" t="s">
        <v>340</v>
      </c>
      <c r="H1185" t="s">
        <v>242</v>
      </c>
      <c r="I1185" t="s">
        <v>35</v>
      </c>
      <c r="J1185" t="s">
        <v>56</v>
      </c>
      <c r="K1185" t="s">
        <v>237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heetViews>
  <sheetFormatPr defaultRowHeight="15" x14ac:dyDescent="0.25"/>
  <cols>
    <col min="1" max="1" width="19.85546875" bestFit="1" customWidth="1"/>
    <col min="2" max="2" width="59.5703125" bestFit="1" customWidth="1"/>
    <col min="3" max="3" width="118.28515625" customWidth="1"/>
  </cols>
  <sheetData>
    <row r="1" spans="1:3" ht="20.25" thickBot="1" x14ac:dyDescent="0.35">
      <c r="A1" s="244" t="s">
        <v>1714</v>
      </c>
      <c r="B1" s="244" t="s">
        <v>1715</v>
      </c>
      <c r="C1" s="244" t="s">
        <v>15</v>
      </c>
    </row>
    <row r="2" spans="1:3" ht="15.75" thickTop="1" x14ac:dyDescent="0.25">
      <c r="A2" t="s">
        <v>1708</v>
      </c>
      <c r="B2" t="s">
        <v>1653</v>
      </c>
      <c r="C2" t="s">
        <v>1697</v>
      </c>
    </row>
    <row r="3" spans="1:3" x14ac:dyDescent="0.25">
      <c r="A3" t="s">
        <v>1709</v>
      </c>
      <c r="B3" t="s">
        <v>1653</v>
      </c>
      <c r="C3" t="s">
        <v>1654</v>
      </c>
    </row>
    <row r="4" spans="1:3" x14ac:dyDescent="0.25">
      <c r="A4" t="s">
        <v>1708</v>
      </c>
      <c r="B4" t="s">
        <v>1655</v>
      </c>
      <c r="C4" t="s">
        <v>1697</v>
      </c>
    </row>
    <row r="5" spans="1:3" x14ac:dyDescent="0.25">
      <c r="A5" t="s">
        <v>1709</v>
      </c>
      <c r="B5" t="s">
        <v>1655</v>
      </c>
      <c r="C5" t="s">
        <v>1656</v>
      </c>
    </row>
    <row r="6" spans="1:3" x14ac:dyDescent="0.25">
      <c r="A6" t="s">
        <v>1708</v>
      </c>
      <c r="B6" t="s">
        <v>1657</v>
      </c>
      <c r="C6" t="s">
        <v>1698</v>
      </c>
    </row>
    <row r="7" spans="1:3" x14ac:dyDescent="0.25">
      <c r="A7" t="s">
        <v>1709</v>
      </c>
      <c r="B7" t="s">
        <v>1657</v>
      </c>
      <c r="C7" t="s">
        <v>1658</v>
      </c>
    </row>
    <row r="8" spans="1:3" x14ac:dyDescent="0.25">
      <c r="A8" t="s">
        <v>1708</v>
      </c>
      <c r="B8" t="s">
        <v>1659</v>
      </c>
      <c r="C8" t="s">
        <v>1698</v>
      </c>
    </row>
    <row r="9" spans="1:3" x14ac:dyDescent="0.25">
      <c r="A9" t="s">
        <v>1709</v>
      </c>
      <c r="B9" t="s">
        <v>1659</v>
      </c>
      <c r="C9" t="s">
        <v>1660</v>
      </c>
    </row>
    <row r="10" spans="1:3" x14ac:dyDescent="0.25">
      <c r="A10" t="s">
        <v>1708</v>
      </c>
      <c r="B10" t="s">
        <v>1706</v>
      </c>
      <c r="C10" t="s">
        <v>1696</v>
      </c>
    </row>
    <row r="11" spans="1:3" x14ac:dyDescent="0.25">
      <c r="A11" t="s">
        <v>1709</v>
      </c>
      <c r="B11" t="s">
        <v>1651</v>
      </c>
      <c r="C11" t="s">
        <v>1652</v>
      </c>
    </row>
    <row r="12" spans="1:3" x14ac:dyDescent="0.25">
      <c r="A12" t="s">
        <v>1709</v>
      </c>
      <c r="B12" t="s">
        <v>80</v>
      </c>
      <c r="C12" t="s">
        <v>1648</v>
      </c>
    </row>
    <row r="13" spans="1:3" x14ac:dyDescent="0.25">
      <c r="A13" t="s">
        <v>1709</v>
      </c>
      <c r="B13" t="s">
        <v>1661</v>
      </c>
      <c r="C13" t="s">
        <v>1662</v>
      </c>
    </row>
    <row r="14" spans="1:3" x14ac:dyDescent="0.25">
      <c r="A14" t="s">
        <v>1709</v>
      </c>
      <c r="B14" t="s">
        <v>1649</v>
      </c>
      <c r="C14" t="s">
        <v>1650</v>
      </c>
    </row>
    <row r="15" spans="1:3" x14ac:dyDescent="0.25">
      <c r="A15" t="s">
        <v>1709</v>
      </c>
      <c r="B15" t="s">
        <v>1663</v>
      </c>
      <c r="C15" t="s">
        <v>1664</v>
      </c>
    </row>
    <row r="16" spans="1:3" x14ac:dyDescent="0.25">
      <c r="A16" t="s">
        <v>1708</v>
      </c>
      <c r="B16" t="s">
        <v>65</v>
      </c>
      <c r="C16" t="s">
        <v>1693</v>
      </c>
    </row>
    <row r="17" spans="1:3" x14ac:dyDescent="0.25">
      <c r="A17" t="s">
        <v>1708</v>
      </c>
      <c r="B17" t="s">
        <v>1707</v>
      </c>
      <c r="C17" t="s">
        <v>1699</v>
      </c>
    </row>
    <row r="18" spans="1:3" x14ac:dyDescent="0.25">
      <c r="A18" t="s">
        <v>1708</v>
      </c>
      <c r="B18" t="s">
        <v>1704</v>
      </c>
      <c r="C18" t="s">
        <v>1694</v>
      </c>
    </row>
    <row r="19" spans="1:3" x14ac:dyDescent="0.25">
      <c r="A19" t="s">
        <v>1708</v>
      </c>
      <c r="B19" t="s">
        <v>1705</v>
      </c>
      <c r="C19" t="s">
        <v>1695</v>
      </c>
    </row>
    <row r="20" spans="1:3" x14ac:dyDescent="0.25">
      <c r="A20" t="s">
        <v>1709</v>
      </c>
      <c r="B20" t="s">
        <v>1665</v>
      </c>
      <c r="C20" t="s">
        <v>1666</v>
      </c>
    </row>
    <row r="23" spans="1:3" ht="20.25" thickBot="1" x14ac:dyDescent="0.35">
      <c r="A23" s="244" t="s">
        <v>1714</v>
      </c>
      <c r="B23" s="244" t="s">
        <v>1716</v>
      </c>
      <c r="C23" s="244" t="s">
        <v>15</v>
      </c>
    </row>
    <row r="24" spans="1:3" ht="15.75" thickTop="1" x14ac:dyDescent="0.25">
      <c r="A24" t="s">
        <v>1708</v>
      </c>
      <c r="B24" t="s">
        <v>1710</v>
      </c>
      <c r="C24" t="s">
        <v>1700</v>
      </c>
    </row>
    <row r="25" spans="1:3" x14ac:dyDescent="0.25">
      <c r="A25" t="s">
        <v>1709</v>
      </c>
      <c r="B25" t="s">
        <v>1669</v>
      </c>
      <c r="C25" t="s">
        <v>1670</v>
      </c>
    </row>
    <row r="26" spans="1:3" x14ac:dyDescent="0.25">
      <c r="A26" t="s">
        <v>1708</v>
      </c>
      <c r="B26" t="s">
        <v>1711</v>
      </c>
      <c r="C26" t="s">
        <v>1701</v>
      </c>
    </row>
    <row r="27" spans="1:3" x14ac:dyDescent="0.25">
      <c r="A27" t="s">
        <v>1709</v>
      </c>
      <c r="B27" t="s">
        <v>1671</v>
      </c>
      <c r="C27" t="s">
        <v>1672</v>
      </c>
    </row>
    <row r="28" spans="1:3" x14ac:dyDescent="0.25">
      <c r="A28" t="s">
        <v>1708</v>
      </c>
      <c r="B28" t="s">
        <v>1712</v>
      </c>
      <c r="C28" t="s">
        <v>1702</v>
      </c>
    </row>
    <row r="29" spans="1:3" x14ac:dyDescent="0.25">
      <c r="A29" t="s">
        <v>1709</v>
      </c>
      <c r="B29" t="s">
        <v>1675</v>
      </c>
      <c r="C29" t="s">
        <v>1676</v>
      </c>
    </row>
    <row r="30" spans="1:3" x14ac:dyDescent="0.25">
      <c r="A30" t="s">
        <v>1708</v>
      </c>
      <c r="B30" t="s">
        <v>1713</v>
      </c>
      <c r="C30" t="s">
        <v>1703</v>
      </c>
    </row>
    <row r="31" spans="1:3" x14ac:dyDescent="0.25">
      <c r="A31" t="s">
        <v>1709</v>
      </c>
      <c r="B31" t="s">
        <v>1681</v>
      </c>
      <c r="C31" t="s">
        <v>1682</v>
      </c>
    </row>
    <row r="32" spans="1:3" x14ac:dyDescent="0.25">
      <c r="A32" t="s">
        <v>1709</v>
      </c>
      <c r="B32" t="s">
        <v>1667</v>
      </c>
      <c r="C32" t="s">
        <v>1668</v>
      </c>
    </row>
    <row r="33" spans="1:3" x14ac:dyDescent="0.25">
      <c r="A33" t="s">
        <v>1709</v>
      </c>
      <c r="B33" t="s">
        <v>1673</v>
      </c>
      <c r="C33" t="s">
        <v>1674</v>
      </c>
    </row>
    <row r="34" spans="1:3" x14ac:dyDescent="0.25">
      <c r="A34" t="s">
        <v>1709</v>
      </c>
      <c r="B34" t="s">
        <v>1677</v>
      </c>
      <c r="C34" t="s">
        <v>1678</v>
      </c>
    </row>
    <row r="35" spans="1:3" x14ac:dyDescent="0.25">
      <c r="A35" t="s">
        <v>1709</v>
      </c>
      <c r="B35" t="s">
        <v>1679</v>
      </c>
      <c r="C35" t="s">
        <v>1680</v>
      </c>
    </row>
    <row r="36" spans="1:3" x14ac:dyDescent="0.25">
      <c r="A36" t="s">
        <v>1717</v>
      </c>
      <c r="B36" t="s">
        <v>1683</v>
      </c>
      <c r="C36" t="s">
        <v>1684</v>
      </c>
    </row>
    <row r="37" spans="1:3" x14ac:dyDescent="0.25">
      <c r="A37" t="s">
        <v>1717</v>
      </c>
      <c r="B37" t="s">
        <v>1685</v>
      </c>
      <c r="C37" t="s">
        <v>1686</v>
      </c>
    </row>
    <row r="38" spans="1:3" x14ac:dyDescent="0.25">
      <c r="A38" t="s">
        <v>1717</v>
      </c>
      <c r="B38" t="s">
        <v>1687</v>
      </c>
      <c r="C38" t="s">
        <v>1688</v>
      </c>
    </row>
    <row r="39" spans="1:3" x14ac:dyDescent="0.25">
      <c r="A39" t="s">
        <v>1717</v>
      </c>
      <c r="B39" t="s">
        <v>1689</v>
      </c>
      <c r="C39" t="s">
        <v>1690</v>
      </c>
    </row>
    <row r="40" spans="1:3" x14ac:dyDescent="0.25">
      <c r="A40" t="s">
        <v>1717</v>
      </c>
      <c r="B40" t="s">
        <v>1691</v>
      </c>
      <c r="C40" t="s">
        <v>1692</v>
      </c>
    </row>
  </sheetData>
  <sortState ref="A2:C19">
    <sortCondition ref="B2:B1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35" workbookViewId="0"/>
  </sheetViews>
  <sheetFormatPr defaultRowHeight="15" x14ac:dyDescent="0.25"/>
  <cols>
    <col min="1" max="1" width="13.7109375" bestFit="1" customWidth="1"/>
    <col min="2" max="2" width="18.42578125" bestFit="1" customWidth="1"/>
    <col min="3" max="3" width="137.28515625" customWidth="1"/>
  </cols>
  <sheetData>
    <row r="1" spans="1:3" x14ac:dyDescent="0.25">
      <c r="A1" t="s">
        <v>1378</v>
      </c>
      <c r="B1" t="s">
        <v>283</v>
      </c>
      <c r="C1" t="s">
        <v>15</v>
      </c>
    </row>
    <row r="2" spans="1:3" ht="15.75" x14ac:dyDescent="0.25">
      <c r="A2" t="s">
        <v>327</v>
      </c>
      <c r="B2" t="s">
        <v>1405</v>
      </c>
      <c r="C2" t="s">
        <v>1406</v>
      </c>
    </row>
    <row r="3" spans="1:3" ht="15.75" x14ac:dyDescent="0.25">
      <c r="A3" t="s">
        <v>327</v>
      </c>
      <c r="B3" t="s">
        <v>1407</v>
      </c>
      <c r="C3" t="s">
        <v>1408</v>
      </c>
    </row>
    <row r="4" spans="1:3" ht="15.75" x14ac:dyDescent="0.25">
      <c r="A4" t="s">
        <v>1382</v>
      </c>
      <c r="B4" t="s">
        <v>1409</v>
      </c>
      <c r="C4" t="s">
        <v>1410</v>
      </c>
    </row>
    <row r="5" spans="1:3" ht="15.75" x14ac:dyDescent="0.25">
      <c r="A5" t="s">
        <v>327</v>
      </c>
      <c r="B5" t="s">
        <v>1409</v>
      </c>
      <c r="C5" t="s">
        <v>1411</v>
      </c>
    </row>
    <row r="6" spans="1:3" ht="15.75" x14ac:dyDescent="0.25">
      <c r="A6" t="s">
        <v>1384</v>
      </c>
      <c r="B6" t="s">
        <v>1409</v>
      </c>
      <c r="C6" t="s">
        <v>1412</v>
      </c>
    </row>
    <row r="7" spans="1:3" ht="15.75" x14ac:dyDescent="0.25">
      <c r="A7" t="s">
        <v>1383</v>
      </c>
      <c r="B7" t="s">
        <v>1413</v>
      </c>
      <c r="C7" t="s">
        <v>1414</v>
      </c>
    </row>
    <row r="8" spans="1:3" ht="15.75" x14ac:dyDescent="0.25">
      <c r="A8" t="s">
        <v>1386</v>
      </c>
      <c r="B8" t="s">
        <v>1413</v>
      </c>
      <c r="C8" t="s">
        <v>1414</v>
      </c>
    </row>
    <row r="9" spans="1:3" ht="15.75" x14ac:dyDescent="0.25">
      <c r="A9" t="s">
        <v>1387</v>
      </c>
      <c r="B9" t="s">
        <v>1413</v>
      </c>
      <c r="C9" t="s">
        <v>1414</v>
      </c>
    </row>
    <row r="10" spans="1:3" ht="15.75" x14ac:dyDescent="0.25">
      <c r="A10" t="s">
        <v>1385</v>
      </c>
      <c r="B10" t="s">
        <v>1413</v>
      </c>
      <c r="C10" t="s">
        <v>1414</v>
      </c>
    </row>
    <row r="11" spans="1:3" ht="15.75" x14ac:dyDescent="0.25">
      <c r="A11" t="s">
        <v>1382</v>
      </c>
      <c r="B11" t="s">
        <v>1413</v>
      </c>
      <c r="C11" t="s">
        <v>1415</v>
      </c>
    </row>
    <row r="12" spans="1:3" ht="15.75" x14ac:dyDescent="0.25">
      <c r="A12" t="s">
        <v>327</v>
      </c>
      <c r="B12" t="s">
        <v>1413</v>
      </c>
      <c r="C12" t="s">
        <v>1415</v>
      </c>
    </row>
    <row r="13" spans="1:3" ht="15.75" x14ac:dyDescent="0.25">
      <c r="A13" t="s">
        <v>1384</v>
      </c>
      <c r="B13" t="s">
        <v>1413</v>
      </c>
      <c r="C13" t="s">
        <v>1415</v>
      </c>
    </row>
    <row r="14" spans="1:3" ht="15.75" x14ac:dyDescent="0.25">
      <c r="A14" t="s">
        <v>1416</v>
      </c>
      <c r="B14" t="s">
        <v>1413</v>
      </c>
      <c r="C14" t="s">
        <v>1414</v>
      </c>
    </row>
    <row r="15" spans="1:3" ht="15.75" x14ac:dyDescent="0.25">
      <c r="A15" t="s">
        <v>1417</v>
      </c>
      <c r="B15" t="s">
        <v>1413</v>
      </c>
      <c r="C15" t="s">
        <v>1414</v>
      </c>
    </row>
    <row r="16" spans="1:3" ht="15.75" x14ac:dyDescent="0.25">
      <c r="A16" t="s">
        <v>1418</v>
      </c>
      <c r="B16" t="s">
        <v>1413</v>
      </c>
      <c r="C16" t="s">
        <v>1414</v>
      </c>
    </row>
    <row r="17" spans="1:3" ht="15.75" x14ac:dyDescent="0.25">
      <c r="A17" t="s">
        <v>1419</v>
      </c>
      <c r="B17" t="s">
        <v>1413</v>
      </c>
      <c r="C17" t="s">
        <v>1414</v>
      </c>
    </row>
    <row r="18" spans="1:3" ht="15.75" x14ac:dyDescent="0.25">
      <c r="A18" t="s">
        <v>1420</v>
      </c>
      <c r="B18" t="s">
        <v>1413</v>
      </c>
      <c r="C18" t="s">
        <v>1414</v>
      </c>
    </row>
    <row r="19" spans="1:3" ht="15.75" x14ac:dyDescent="0.25">
      <c r="A19" t="s">
        <v>1421</v>
      </c>
      <c r="B19" t="s">
        <v>1413</v>
      </c>
      <c r="C19" t="s">
        <v>1414</v>
      </c>
    </row>
    <row r="20" spans="1:3" ht="15.75" x14ac:dyDescent="0.25">
      <c r="A20" t="s">
        <v>1422</v>
      </c>
      <c r="B20" t="s">
        <v>1413</v>
      </c>
      <c r="C20" t="s">
        <v>1414</v>
      </c>
    </row>
    <row r="21" spans="1:3" ht="15.75" x14ac:dyDescent="0.25">
      <c r="A21" t="s">
        <v>1423</v>
      </c>
      <c r="B21" t="s">
        <v>1413</v>
      </c>
      <c r="C21" t="s">
        <v>1414</v>
      </c>
    </row>
    <row r="22" spans="1:3" ht="15.75" x14ac:dyDescent="0.25">
      <c r="A22" t="s">
        <v>1383</v>
      </c>
      <c r="B22" t="s">
        <v>1424</v>
      </c>
      <c r="C22" t="s">
        <v>1425</v>
      </c>
    </row>
    <row r="23" spans="1:3" ht="15.75" x14ac:dyDescent="0.25">
      <c r="A23" t="s">
        <v>1386</v>
      </c>
      <c r="B23" t="s">
        <v>1424</v>
      </c>
      <c r="C23" t="s">
        <v>1426</v>
      </c>
    </row>
    <row r="24" spans="1:3" ht="15.75" x14ac:dyDescent="0.25">
      <c r="A24" t="s">
        <v>1420</v>
      </c>
      <c r="B24" t="s">
        <v>1424</v>
      </c>
      <c r="C24" t="s">
        <v>1427</v>
      </c>
    </row>
    <row r="25" spans="1:3" ht="15.75" x14ac:dyDescent="0.25">
      <c r="A25" t="s">
        <v>1421</v>
      </c>
      <c r="B25" t="s">
        <v>1424</v>
      </c>
      <c r="C25" t="s">
        <v>1428</v>
      </c>
    </row>
    <row r="26" spans="1:3" ht="15.75" x14ac:dyDescent="0.25">
      <c r="A26" t="s">
        <v>1422</v>
      </c>
      <c r="B26" t="s">
        <v>1424</v>
      </c>
      <c r="C26" t="s">
        <v>1429</v>
      </c>
    </row>
    <row r="27" spans="1:3" ht="15.75" x14ac:dyDescent="0.25">
      <c r="A27" t="s">
        <v>1383</v>
      </c>
      <c r="B27" t="s">
        <v>1430</v>
      </c>
      <c r="C27" t="s">
        <v>1431</v>
      </c>
    </row>
    <row r="28" spans="1:3" ht="15.75" x14ac:dyDescent="0.25">
      <c r="A28" t="s">
        <v>1386</v>
      </c>
      <c r="B28" t="s">
        <v>1430</v>
      </c>
      <c r="C28" t="s">
        <v>1432</v>
      </c>
    </row>
    <row r="29" spans="1:3" ht="15.75" x14ac:dyDescent="0.25">
      <c r="A29" t="s">
        <v>327</v>
      </c>
      <c r="B29" t="s">
        <v>1430</v>
      </c>
      <c r="C29" t="s">
        <v>1433</v>
      </c>
    </row>
    <row r="30" spans="1:3" ht="15.75" x14ac:dyDescent="0.25">
      <c r="A30" t="s">
        <v>1416</v>
      </c>
      <c r="B30" t="s">
        <v>1430</v>
      </c>
      <c r="C30" t="s">
        <v>1431</v>
      </c>
    </row>
    <row r="31" spans="1:3" ht="15.75" x14ac:dyDescent="0.25">
      <c r="A31" t="s">
        <v>1420</v>
      </c>
      <c r="B31" t="s">
        <v>1430</v>
      </c>
      <c r="C31" t="s">
        <v>1432</v>
      </c>
    </row>
    <row r="32" spans="1:3" ht="15.75" x14ac:dyDescent="0.25">
      <c r="A32" t="s">
        <v>1383</v>
      </c>
      <c r="B32" t="s">
        <v>1434</v>
      </c>
      <c r="C32" t="s">
        <v>1435</v>
      </c>
    </row>
    <row r="33" spans="1:3" ht="15.75" x14ac:dyDescent="0.25">
      <c r="A33" t="s">
        <v>1386</v>
      </c>
      <c r="B33" t="s">
        <v>1434</v>
      </c>
      <c r="C33" t="s">
        <v>1436</v>
      </c>
    </row>
    <row r="34" spans="1:3" ht="15.75" x14ac:dyDescent="0.25">
      <c r="A34" t="s">
        <v>1387</v>
      </c>
      <c r="B34" t="s">
        <v>1434</v>
      </c>
      <c r="C34" t="s">
        <v>1436</v>
      </c>
    </row>
    <row r="35" spans="1:3" ht="15.75" x14ac:dyDescent="0.25">
      <c r="A35" t="s">
        <v>1385</v>
      </c>
      <c r="B35" t="s">
        <v>1434</v>
      </c>
      <c r="C35" t="s">
        <v>1436</v>
      </c>
    </row>
    <row r="36" spans="1:3" ht="15.75" x14ac:dyDescent="0.25">
      <c r="A36" t="s">
        <v>1382</v>
      </c>
      <c r="B36" t="s">
        <v>1434</v>
      </c>
      <c r="C36" t="s">
        <v>1437</v>
      </c>
    </row>
    <row r="37" spans="1:3" ht="15.75" x14ac:dyDescent="0.25">
      <c r="A37" t="s">
        <v>327</v>
      </c>
      <c r="B37" t="s">
        <v>1434</v>
      </c>
      <c r="C37" t="s">
        <v>1437</v>
      </c>
    </row>
    <row r="38" spans="1:3" ht="15.75" x14ac:dyDescent="0.25">
      <c r="A38" t="s">
        <v>1384</v>
      </c>
      <c r="B38" t="s">
        <v>1434</v>
      </c>
      <c r="C38" t="s">
        <v>1437</v>
      </c>
    </row>
    <row r="39" spans="1:3" ht="15.75" x14ac:dyDescent="0.25">
      <c r="A39" t="s">
        <v>1416</v>
      </c>
      <c r="B39" t="s">
        <v>1434</v>
      </c>
      <c r="C39" t="s">
        <v>1435</v>
      </c>
    </row>
    <row r="40" spans="1:3" ht="15.75" x14ac:dyDescent="0.25">
      <c r="A40" t="s">
        <v>1417</v>
      </c>
      <c r="B40" t="s">
        <v>1434</v>
      </c>
      <c r="C40" t="s">
        <v>1438</v>
      </c>
    </row>
    <row r="41" spans="1:3" ht="15.75" x14ac:dyDescent="0.25">
      <c r="A41" t="s">
        <v>1418</v>
      </c>
      <c r="B41" t="s">
        <v>1434</v>
      </c>
      <c r="C41" t="s">
        <v>1436</v>
      </c>
    </row>
    <row r="42" spans="1:3" ht="15.75" x14ac:dyDescent="0.25">
      <c r="A42" t="s">
        <v>1419</v>
      </c>
      <c r="B42" t="s">
        <v>1434</v>
      </c>
      <c r="C42" t="s">
        <v>1436</v>
      </c>
    </row>
    <row r="43" spans="1:3" ht="15.75" x14ac:dyDescent="0.25">
      <c r="A43" t="s">
        <v>1420</v>
      </c>
      <c r="B43" t="s">
        <v>1434</v>
      </c>
      <c r="C43" t="s">
        <v>1439</v>
      </c>
    </row>
    <row r="44" spans="1:3" ht="15.75" x14ac:dyDescent="0.25">
      <c r="A44" t="s">
        <v>1421</v>
      </c>
      <c r="B44" t="s">
        <v>1434</v>
      </c>
      <c r="C44" t="s">
        <v>1440</v>
      </c>
    </row>
    <row r="45" spans="1:3" ht="15.75" x14ac:dyDescent="0.25">
      <c r="A45" t="s">
        <v>1422</v>
      </c>
      <c r="B45" t="s">
        <v>1434</v>
      </c>
      <c r="C45" t="s">
        <v>1441</v>
      </c>
    </row>
    <row r="46" spans="1:3" ht="15.75" x14ac:dyDescent="0.25">
      <c r="A46" t="s">
        <v>1416</v>
      </c>
      <c r="B46" t="s">
        <v>1442</v>
      </c>
      <c r="C46" t="s">
        <v>1443</v>
      </c>
    </row>
    <row r="47" spans="1:3" ht="15.75" x14ac:dyDescent="0.25">
      <c r="A47" t="s">
        <v>1387</v>
      </c>
      <c r="B47" t="s">
        <v>1444</v>
      </c>
      <c r="C47" t="s">
        <v>1445</v>
      </c>
    </row>
    <row r="48" spans="1:3" ht="15.75" x14ac:dyDescent="0.25">
      <c r="A48" t="s">
        <v>1385</v>
      </c>
      <c r="B48" t="s">
        <v>1444</v>
      </c>
      <c r="C48" t="s">
        <v>1445</v>
      </c>
    </row>
    <row r="49" spans="1:3" ht="15.75" x14ac:dyDescent="0.25">
      <c r="A49" t="s">
        <v>1385</v>
      </c>
      <c r="B49" t="s">
        <v>1446</v>
      </c>
      <c r="C49" t="s">
        <v>1447</v>
      </c>
    </row>
    <row r="50" spans="1:3" ht="15.75" x14ac:dyDescent="0.25">
      <c r="A50" t="s">
        <v>327</v>
      </c>
      <c r="B50" t="s">
        <v>1446</v>
      </c>
      <c r="C50" t="s">
        <v>1448</v>
      </c>
    </row>
    <row r="51" spans="1:3" ht="15.75" x14ac:dyDescent="0.25">
      <c r="A51" t="s">
        <v>327</v>
      </c>
      <c r="B51" t="s">
        <v>1449</v>
      </c>
      <c r="C51" t="s">
        <v>1450</v>
      </c>
    </row>
    <row r="52" spans="1:3" ht="15.75" x14ac:dyDescent="0.25">
      <c r="A52" t="s">
        <v>1421</v>
      </c>
      <c r="B52" t="s">
        <v>1451</v>
      </c>
      <c r="C52" t="s">
        <v>1452</v>
      </c>
    </row>
    <row r="53" spans="1:3" ht="15.75" x14ac:dyDescent="0.25">
      <c r="A53" t="s">
        <v>1387</v>
      </c>
      <c r="B53" t="s">
        <v>1453</v>
      </c>
      <c r="C53" t="s">
        <v>1454</v>
      </c>
    </row>
    <row r="54" spans="1:3" ht="15.75" x14ac:dyDescent="0.25">
      <c r="A54" t="s">
        <v>1382</v>
      </c>
      <c r="B54" t="s">
        <v>1453</v>
      </c>
      <c r="C54" t="s">
        <v>1455</v>
      </c>
    </row>
    <row r="55" spans="1:3" ht="15.75" x14ac:dyDescent="0.25">
      <c r="A55" t="s">
        <v>1384</v>
      </c>
      <c r="B55" t="s">
        <v>1453</v>
      </c>
      <c r="C55" t="s">
        <v>1456</v>
      </c>
    </row>
    <row r="56" spans="1:3" ht="15.75" x14ac:dyDescent="0.25">
      <c r="A56" t="s">
        <v>1417</v>
      </c>
      <c r="B56" t="s">
        <v>1453</v>
      </c>
      <c r="C56" t="s">
        <v>1457</v>
      </c>
    </row>
    <row r="57" spans="1:3" ht="15.75" x14ac:dyDescent="0.25">
      <c r="A57" t="s">
        <v>1418</v>
      </c>
      <c r="B57" t="s">
        <v>1453</v>
      </c>
      <c r="C57" t="s">
        <v>1458</v>
      </c>
    </row>
    <row r="58" spans="1:3" ht="15.75" x14ac:dyDescent="0.25">
      <c r="A58" t="s">
        <v>1383</v>
      </c>
      <c r="B58" t="s">
        <v>1459</v>
      </c>
      <c r="C58" t="s">
        <v>1460</v>
      </c>
    </row>
    <row r="59" spans="1:3" ht="15.75" x14ac:dyDescent="0.25">
      <c r="A59" t="s">
        <v>1386</v>
      </c>
      <c r="B59" t="s">
        <v>1459</v>
      </c>
      <c r="C59" t="s">
        <v>1461</v>
      </c>
    </row>
    <row r="60" spans="1:3" ht="15.75" x14ac:dyDescent="0.25">
      <c r="A60" t="s">
        <v>327</v>
      </c>
      <c r="B60" t="s">
        <v>1459</v>
      </c>
      <c r="C60" t="s">
        <v>1462</v>
      </c>
    </row>
    <row r="61" spans="1:3" ht="15.75" x14ac:dyDescent="0.25">
      <c r="A61" t="s">
        <v>1416</v>
      </c>
      <c r="B61" t="s">
        <v>1459</v>
      </c>
      <c r="C61" t="s">
        <v>1463</v>
      </c>
    </row>
    <row r="62" spans="1:3" ht="15.75" x14ac:dyDescent="0.25">
      <c r="A62" t="s">
        <v>1420</v>
      </c>
      <c r="B62" t="s">
        <v>1459</v>
      </c>
      <c r="C62" t="s">
        <v>1464</v>
      </c>
    </row>
    <row r="63" spans="1:3" ht="15.75" x14ac:dyDescent="0.25">
      <c r="A63" t="s">
        <v>1385</v>
      </c>
      <c r="B63" t="s">
        <v>1465</v>
      </c>
      <c r="C63" t="s">
        <v>1466</v>
      </c>
    </row>
    <row r="64" spans="1:3" ht="15.75" x14ac:dyDescent="0.25">
      <c r="A64" t="s">
        <v>1387</v>
      </c>
      <c r="B64" t="s">
        <v>1467</v>
      </c>
      <c r="C64" t="s">
        <v>1468</v>
      </c>
    </row>
    <row r="65" spans="1:3" ht="15.75" x14ac:dyDescent="0.25">
      <c r="A65" t="s">
        <v>1385</v>
      </c>
      <c r="B65" t="s">
        <v>1467</v>
      </c>
      <c r="C65" t="s">
        <v>1468</v>
      </c>
    </row>
    <row r="66" spans="1:3" ht="15.75" x14ac:dyDescent="0.25">
      <c r="A66" t="s">
        <v>327</v>
      </c>
      <c r="B66" t="s">
        <v>1467</v>
      </c>
      <c r="C66" t="s">
        <v>1469</v>
      </c>
    </row>
    <row r="67" spans="1:3" ht="15.75" x14ac:dyDescent="0.25">
      <c r="A67" t="s">
        <v>1384</v>
      </c>
      <c r="B67" t="s">
        <v>1470</v>
      </c>
      <c r="C67" t="s">
        <v>1471</v>
      </c>
    </row>
    <row r="68" spans="1:3" ht="15.75" x14ac:dyDescent="0.25">
      <c r="A68" t="s">
        <v>1384</v>
      </c>
      <c r="B68" t="s">
        <v>1472</v>
      </c>
      <c r="C68" t="s">
        <v>1473</v>
      </c>
    </row>
    <row r="69" spans="1:3" ht="15.75" x14ac:dyDescent="0.25">
      <c r="A69" t="s">
        <v>1419</v>
      </c>
      <c r="B69" t="s">
        <v>1474</v>
      </c>
      <c r="C69" t="s">
        <v>1475</v>
      </c>
    </row>
    <row r="70" spans="1:3" ht="15.75" x14ac:dyDescent="0.25">
      <c r="A70" t="s">
        <v>1421</v>
      </c>
      <c r="B70" t="s">
        <v>1474</v>
      </c>
      <c r="C70" t="s">
        <v>1476</v>
      </c>
    </row>
    <row r="71" spans="1:3" ht="15.75" x14ac:dyDescent="0.25">
      <c r="A71" t="s">
        <v>1419</v>
      </c>
      <c r="B71" t="s">
        <v>1477</v>
      </c>
      <c r="C71" t="s">
        <v>1478</v>
      </c>
    </row>
    <row r="72" spans="1:3" ht="15.75" x14ac:dyDescent="0.25">
      <c r="A72" t="s">
        <v>1416</v>
      </c>
      <c r="B72" t="s">
        <v>1479</v>
      </c>
      <c r="C72" t="s">
        <v>1480</v>
      </c>
    </row>
    <row r="73" spans="1:3" ht="15.75" x14ac:dyDescent="0.25">
      <c r="A73" t="s">
        <v>1419</v>
      </c>
      <c r="B73" t="s">
        <v>1481</v>
      </c>
      <c r="C73" t="s">
        <v>1482</v>
      </c>
    </row>
    <row r="74" spans="1:3" ht="15.75" x14ac:dyDescent="0.25">
      <c r="A74" t="s">
        <v>1386</v>
      </c>
      <c r="B74" t="s">
        <v>1483</v>
      </c>
      <c r="C74" t="s">
        <v>1484</v>
      </c>
    </row>
    <row r="75" spans="1:3" ht="15.75" x14ac:dyDescent="0.25">
      <c r="A75" t="s">
        <v>1386</v>
      </c>
      <c r="B75" t="s">
        <v>1485</v>
      </c>
      <c r="C75" t="s">
        <v>1486</v>
      </c>
    </row>
    <row r="76" spans="1:3" ht="15.75" x14ac:dyDescent="0.25">
      <c r="A76" t="s">
        <v>1418</v>
      </c>
      <c r="B76" t="s">
        <v>1487</v>
      </c>
      <c r="C76" t="s">
        <v>1488</v>
      </c>
    </row>
    <row r="77" spans="1:3" ht="15.75" x14ac:dyDescent="0.25">
      <c r="A77" t="s">
        <v>1419</v>
      </c>
      <c r="B77" t="s">
        <v>1487</v>
      </c>
      <c r="C77" t="s">
        <v>1489</v>
      </c>
    </row>
    <row r="78" spans="1:3" ht="15.75" x14ac:dyDescent="0.25">
      <c r="A78" t="s">
        <v>1421</v>
      </c>
      <c r="B78" t="s">
        <v>1487</v>
      </c>
      <c r="C78" t="s">
        <v>1490</v>
      </c>
    </row>
    <row r="79" spans="1:3" ht="15.75" x14ac:dyDescent="0.25">
      <c r="A79" t="s">
        <v>1422</v>
      </c>
      <c r="B79" t="s">
        <v>1487</v>
      </c>
      <c r="C79" t="s">
        <v>1491</v>
      </c>
    </row>
    <row r="80" spans="1:3" ht="15.75" x14ac:dyDescent="0.25">
      <c r="A80" t="s">
        <v>1423</v>
      </c>
      <c r="B80" t="s">
        <v>1487</v>
      </c>
      <c r="C80" t="s">
        <v>1492</v>
      </c>
    </row>
    <row r="81" spans="1:3" ht="15.75" x14ac:dyDescent="0.25">
      <c r="A81" t="s">
        <v>1382</v>
      </c>
      <c r="B81" t="s">
        <v>1493</v>
      </c>
      <c r="C81" t="s">
        <v>1494</v>
      </c>
    </row>
    <row r="82" spans="1:3" ht="15.75" x14ac:dyDescent="0.25">
      <c r="A82" t="s">
        <v>327</v>
      </c>
      <c r="B82" t="s">
        <v>1493</v>
      </c>
      <c r="C82" t="s">
        <v>1495</v>
      </c>
    </row>
    <row r="83" spans="1:3" ht="15.75" x14ac:dyDescent="0.25">
      <c r="A83" t="s">
        <v>1384</v>
      </c>
      <c r="B83" t="s">
        <v>1493</v>
      </c>
      <c r="C83" t="s">
        <v>1496</v>
      </c>
    </row>
    <row r="84" spans="1:3" ht="15.75" x14ac:dyDescent="0.25">
      <c r="A84" t="s">
        <v>1417</v>
      </c>
      <c r="B84" t="s">
        <v>1493</v>
      </c>
      <c r="C84" t="s">
        <v>1497</v>
      </c>
    </row>
    <row r="85" spans="1:3" ht="15.75" x14ac:dyDescent="0.25">
      <c r="A85" t="s">
        <v>1387</v>
      </c>
      <c r="B85" t="s">
        <v>1498</v>
      </c>
      <c r="C85" t="s">
        <v>1499</v>
      </c>
    </row>
    <row r="86" spans="1:3" ht="15.75" x14ac:dyDescent="0.25">
      <c r="A86" t="s">
        <v>1382</v>
      </c>
      <c r="B86" t="s">
        <v>1500</v>
      </c>
      <c r="C86" t="s">
        <v>1501</v>
      </c>
    </row>
    <row r="87" spans="1:3" ht="15.75" x14ac:dyDescent="0.25">
      <c r="A87" t="s">
        <v>327</v>
      </c>
      <c r="B87" t="s">
        <v>1500</v>
      </c>
      <c r="C87" t="s">
        <v>1502</v>
      </c>
    </row>
    <row r="88" spans="1:3" ht="15.75" x14ac:dyDescent="0.25">
      <c r="A88" t="s">
        <v>1384</v>
      </c>
      <c r="B88" t="s">
        <v>1500</v>
      </c>
      <c r="C88" t="s">
        <v>1503</v>
      </c>
    </row>
    <row r="89" spans="1:3" ht="15.75" x14ac:dyDescent="0.25">
      <c r="A89" t="s">
        <v>1385</v>
      </c>
      <c r="B89" t="s">
        <v>1504</v>
      </c>
      <c r="C89" t="s">
        <v>1505</v>
      </c>
    </row>
    <row r="90" spans="1:3" ht="15.75" x14ac:dyDescent="0.25">
      <c r="A90" t="s">
        <v>1383</v>
      </c>
      <c r="B90" t="s">
        <v>1506</v>
      </c>
      <c r="C90" t="s">
        <v>1507</v>
      </c>
    </row>
    <row r="91" spans="1:3" ht="15.75" x14ac:dyDescent="0.25">
      <c r="A91" t="s">
        <v>1386</v>
      </c>
      <c r="B91" t="s">
        <v>1506</v>
      </c>
      <c r="C91" t="s">
        <v>1508</v>
      </c>
    </row>
    <row r="92" spans="1:3" ht="15.75" x14ac:dyDescent="0.25">
      <c r="A92" t="s">
        <v>1387</v>
      </c>
      <c r="B92" t="s">
        <v>1506</v>
      </c>
      <c r="C92" t="s">
        <v>1508</v>
      </c>
    </row>
    <row r="93" spans="1:3" ht="15.75" x14ac:dyDescent="0.25">
      <c r="A93" t="s">
        <v>1385</v>
      </c>
      <c r="B93" t="s">
        <v>1506</v>
      </c>
      <c r="C93" t="s">
        <v>1508</v>
      </c>
    </row>
    <row r="94" spans="1:3" ht="15.75" x14ac:dyDescent="0.25">
      <c r="A94" t="s">
        <v>1382</v>
      </c>
      <c r="B94" t="s">
        <v>1506</v>
      </c>
      <c r="C94" t="s">
        <v>1509</v>
      </c>
    </row>
    <row r="95" spans="1:3" ht="15.75" x14ac:dyDescent="0.25">
      <c r="A95" t="s">
        <v>327</v>
      </c>
      <c r="B95" t="s">
        <v>1506</v>
      </c>
      <c r="C95" t="s">
        <v>1509</v>
      </c>
    </row>
    <row r="96" spans="1:3" ht="15.75" x14ac:dyDescent="0.25">
      <c r="A96" t="s">
        <v>1384</v>
      </c>
      <c r="B96" t="s">
        <v>1506</v>
      </c>
      <c r="C96" t="s">
        <v>1509</v>
      </c>
    </row>
    <row r="97" spans="1:3" ht="15.75" x14ac:dyDescent="0.25">
      <c r="A97" t="s">
        <v>1416</v>
      </c>
      <c r="B97" t="s">
        <v>1506</v>
      </c>
      <c r="C97" t="s">
        <v>1510</v>
      </c>
    </row>
    <row r="98" spans="1:3" ht="15.75" x14ac:dyDescent="0.25">
      <c r="A98" t="s">
        <v>1417</v>
      </c>
      <c r="B98" t="s">
        <v>1506</v>
      </c>
      <c r="C98" t="s">
        <v>1510</v>
      </c>
    </row>
    <row r="99" spans="1:3" ht="15.75" x14ac:dyDescent="0.25">
      <c r="A99" t="s">
        <v>1418</v>
      </c>
      <c r="B99" t="s">
        <v>1506</v>
      </c>
      <c r="C99" t="s">
        <v>1511</v>
      </c>
    </row>
    <row r="100" spans="1:3" ht="15.75" x14ac:dyDescent="0.25">
      <c r="A100" t="s">
        <v>1419</v>
      </c>
      <c r="B100" t="s">
        <v>1506</v>
      </c>
      <c r="C100" t="s">
        <v>1511</v>
      </c>
    </row>
    <row r="101" spans="1:3" ht="15.75" x14ac:dyDescent="0.25">
      <c r="A101" t="s">
        <v>1420</v>
      </c>
      <c r="B101" t="s">
        <v>1506</v>
      </c>
      <c r="C101" t="s">
        <v>1512</v>
      </c>
    </row>
    <row r="102" spans="1:3" ht="15.75" x14ac:dyDescent="0.25">
      <c r="A102" t="s">
        <v>1421</v>
      </c>
      <c r="B102" t="s">
        <v>1506</v>
      </c>
      <c r="C102" t="s">
        <v>1512</v>
      </c>
    </row>
    <row r="103" spans="1:3" ht="15.75" x14ac:dyDescent="0.25">
      <c r="A103" t="s">
        <v>1422</v>
      </c>
      <c r="B103" t="s">
        <v>1506</v>
      </c>
      <c r="C103" t="s">
        <v>1513</v>
      </c>
    </row>
    <row r="104" spans="1:3" ht="15.75" x14ac:dyDescent="0.25">
      <c r="A104" t="s">
        <v>1423</v>
      </c>
      <c r="B104" t="s">
        <v>1506</v>
      </c>
      <c r="C104" t="s">
        <v>1514</v>
      </c>
    </row>
    <row r="105" spans="1:3" ht="15.75" x14ac:dyDescent="0.25">
      <c r="A105" t="s">
        <v>1383</v>
      </c>
      <c r="B105" t="s">
        <v>1515</v>
      </c>
      <c r="C105" t="s">
        <v>1516</v>
      </c>
    </row>
    <row r="106" spans="1:3" ht="15.75" x14ac:dyDescent="0.25">
      <c r="A106" t="s">
        <v>1386</v>
      </c>
      <c r="B106" t="s">
        <v>1515</v>
      </c>
      <c r="C106" t="s">
        <v>1517</v>
      </c>
    </row>
    <row r="107" spans="1:3" ht="15.75" x14ac:dyDescent="0.25">
      <c r="A107" t="s">
        <v>1387</v>
      </c>
      <c r="B107" t="s">
        <v>1515</v>
      </c>
      <c r="C107" t="s">
        <v>1517</v>
      </c>
    </row>
    <row r="108" spans="1:3" ht="15.75" x14ac:dyDescent="0.25">
      <c r="A108" t="s">
        <v>1385</v>
      </c>
      <c r="B108" t="s">
        <v>1515</v>
      </c>
      <c r="C108" t="s">
        <v>1517</v>
      </c>
    </row>
    <row r="109" spans="1:3" ht="15.75" x14ac:dyDescent="0.25">
      <c r="A109" t="s">
        <v>1382</v>
      </c>
      <c r="B109" t="s">
        <v>1515</v>
      </c>
      <c r="C109" t="s">
        <v>1518</v>
      </c>
    </row>
    <row r="110" spans="1:3" ht="15.75" x14ac:dyDescent="0.25">
      <c r="A110" t="s">
        <v>327</v>
      </c>
      <c r="B110" t="s">
        <v>1515</v>
      </c>
      <c r="C110" t="s">
        <v>1519</v>
      </c>
    </row>
    <row r="111" spans="1:3" ht="15.75" x14ac:dyDescent="0.25">
      <c r="A111" t="s">
        <v>1384</v>
      </c>
      <c r="B111" t="s">
        <v>1515</v>
      </c>
      <c r="C111" t="s">
        <v>1520</v>
      </c>
    </row>
    <row r="112" spans="1:3" ht="15.75" x14ac:dyDescent="0.25">
      <c r="A112" t="s">
        <v>1416</v>
      </c>
      <c r="B112" t="s">
        <v>1515</v>
      </c>
      <c r="C112" t="s">
        <v>1521</v>
      </c>
    </row>
    <row r="113" spans="1:3" ht="15.75" x14ac:dyDescent="0.25">
      <c r="A113" t="s">
        <v>1417</v>
      </c>
      <c r="B113" t="s">
        <v>1515</v>
      </c>
      <c r="C113" t="s">
        <v>1522</v>
      </c>
    </row>
    <row r="114" spans="1:3" ht="15.75" x14ac:dyDescent="0.25">
      <c r="A114" t="s">
        <v>1418</v>
      </c>
      <c r="B114" t="s">
        <v>1515</v>
      </c>
      <c r="C114" t="s">
        <v>1523</v>
      </c>
    </row>
    <row r="115" spans="1:3" ht="15.75" x14ac:dyDescent="0.25">
      <c r="A115" t="s">
        <v>1419</v>
      </c>
      <c r="B115" t="s">
        <v>1515</v>
      </c>
      <c r="C115" t="s">
        <v>1524</v>
      </c>
    </row>
    <row r="116" spans="1:3" ht="15.75" x14ac:dyDescent="0.25">
      <c r="A116" t="s">
        <v>1420</v>
      </c>
      <c r="B116" t="s">
        <v>1515</v>
      </c>
      <c r="C116" t="s">
        <v>1525</v>
      </c>
    </row>
    <row r="117" spans="1:3" ht="15.75" x14ac:dyDescent="0.25">
      <c r="A117" t="s">
        <v>1421</v>
      </c>
      <c r="B117" t="s">
        <v>1515</v>
      </c>
      <c r="C117" t="s">
        <v>1526</v>
      </c>
    </row>
    <row r="118" spans="1:3" ht="15.75" x14ac:dyDescent="0.25">
      <c r="A118" t="s">
        <v>1422</v>
      </c>
      <c r="B118" t="s">
        <v>1515</v>
      </c>
      <c r="C118" t="s">
        <v>1527</v>
      </c>
    </row>
    <row r="119" spans="1:3" ht="15.75" x14ac:dyDescent="0.25">
      <c r="A119" t="s">
        <v>1383</v>
      </c>
      <c r="B119" t="s">
        <v>1528</v>
      </c>
      <c r="C119" t="s">
        <v>1529</v>
      </c>
    </row>
    <row r="120" spans="1:3" ht="15.75" x14ac:dyDescent="0.25">
      <c r="A120" t="s">
        <v>1386</v>
      </c>
      <c r="B120" t="s">
        <v>1528</v>
      </c>
      <c r="C120" t="s">
        <v>1530</v>
      </c>
    </row>
    <row r="121" spans="1:3" ht="15.75" x14ac:dyDescent="0.25">
      <c r="A121" t="s">
        <v>327</v>
      </c>
      <c r="B121" t="s">
        <v>1528</v>
      </c>
      <c r="C121" t="s">
        <v>1531</v>
      </c>
    </row>
    <row r="122" spans="1:3" ht="15.75" x14ac:dyDescent="0.25">
      <c r="A122" t="s">
        <v>1384</v>
      </c>
      <c r="B122" t="s">
        <v>1528</v>
      </c>
      <c r="C122" t="s">
        <v>1532</v>
      </c>
    </row>
    <row r="123" spans="1:3" ht="15.75" x14ac:dyDescent="0.25">
      <c r="A123" t="s">
        <v>1416</v>
      </c>
      <c r="B123" t="s">
        <v>1528</v>
      </c>
      <c r="C123" t="s">
        <v>1533</v>
      </c>
    </row>
    <row r="124" spans="1:3" ht="15.75" x14ac:dyDescent="0.25">
      <c r="A124" t="s">
        <v>1420</v>
      </c>
      <c r="B124" t="s">
        <v>1528</v>
      </c>
      <c r="C124" t="s">
        <v>1534</v>
      </c>
    </row>
    <row r="125" spans="1:3" ht="15.75" x14ac:dyDescent="0.25">
      <c r="A125" t="s">
        <v>1383</v>
      </c>
      <c r="B125" t="s">
        <v>1535</v>
      </c>
      <c r="C125" t="s">
        <v>1536</v>
      </c>
    </row>
    <row r="126" spans="1:3" ht="15.75" x14ac:dyDescent="0.25">
      <c r="A126" t="s">
        <v>1386</v>
      </c>
      <c r="B126" t="s">
        <v>1535</v>
      </c>
      <c r="C126" t="s">
        <v>1537</v>
      </c>
    </row>
    <row r="127" spans="1:3" ht="15.75" x14ac:dyDescent="0.25">
      <c r="A127" t="s">
        <v>1387</v>
      </c>
      <c r="B127" t="s">
        <v>1535</v>
      </c>
      <c r="C127" t="s">
        <v>1538</v>
      </c>
    </row>
    <row r="128" spans="1:3" ht="15.75" x14ac:dyDescent="0.25">
      <c r="A128" t="s">
        <v>1385</v>
      </c>
      <c r="B128" t="s">
        <v>1535</v>
      </c>
      <c r="C128" t="s">
        <v>1538</v>
      </c>
    </row>
    <row r="129" spans="1:3" ht="15.75" x14ac:dyDescent="0.25">
      <c r="A129" t="s">
        <v>327</v>
      </c>
      <c r="B129" t="s">
        <v>1535</v>
      </c>
      <c r="C129" t="s">
        <v>1539</v>
      </c>
    </row>
    <row r="130" spans="1:3" ht="15.75" x14ac:dyDescent="0.25">
      <c r="A130" t="s">
        <v>1416</v>
      </c>
      <c r="B130" t="s">
        <v>1535</v>
      </c>
      <c r="C130" t="s">
        <v>1540</v>
      </c>
    </row>
    <row r="131" spans="1:3" ht="15.75" x14ac:dyDescent="0.25">
      <c r="A131" t="s">
        <v>1420</v>
      </c>
      <c r="B131" t="s">
        <v>1535</v>
      </c>
      <c r="C131" t="s">
        <v>1541</v>
      </c>
    </row>
    <row r="132" spans="1:3" ht="15.75" x14ac:dyDescent="0.25">
      <c r="A132" t="s">
        <v>1421</v>
      </c>
      <c r="B132" t="s">
        <v>1542</v>
      </c>
      <c r="C132" t="s">
        <v>1543</v>
      </c>
    </row>
    <row r="133" spans="1:3" ht="15.75" x14ac:dyDescent="0.25">
      <c r="A133" t="s">
        <v>1383</v>
      </c>
      <c r="B133" t="s">
        <v>1544</v>
      </c>
      <c r="C133" t="s">
        <v>1545</v>
      </c>
    </row>
    <row r="134" spans="1:3" ht="15.75" x14ac:dyDescent="0.25">
      <c r="A134" t="s">
        <v>1386</v>
      </c>
      <c r="B134" t="s">
        <v>1544</v>
      </c>
      <c r="C134" t="s">
        <v>1546</v>
      </c>
    </row>
    <row r="135" spans="1:3" ht="15.75" x14ac:dyDescent="0.25">
      <c r="A135" t="s">
        <v>327</v>
      </c>
      <c r="B135" t="s">
        <v>1544</v>
      </c>
      <c r="C135" t="s">
        <v>1547</v>
      </c>
    </row>
    <row r="136" spans="1:3" ht="15.75" x14ac:dyDescent="0.25">
      <c r="A136" t="s">
        <v>1384</v>
      </c>
      <c r="B136" t="s">
        <v>1544</v>
      </c>
      <c r="C136" t="s">
        <v>1548</v>
      </c>
    </row>
    <row r="137" spans="1:3" ht="15.75" x14ac:dyDescent="0.25">
      <c r="A137" t="s">
        <v>1416</v>
      </c>
      <c r="B137" t="s">
        <v>1544</v>
      </c>
      <c r="C137" t="s">
        <v>1545</v>
      </c>
    </row>
    <row r="138" spans="1:3" ht="15.75" x14ac:dyDescent="0.25">
      <c r="A138" t="s">
        <v>1420</v>
      </c>
      <c r="B138" t="s">
        <v>1544</v>
      </c>
      <c r="C138" t="s">
        <v>1546</v>
      </c>
    </row>
    <row r="139" spans="1:3" ht="15.75" x14ac:dyDescent="0.25">
      <c r="A139" t="s">
        <v>1387</v>
      </c>
      <c r="B139" t="s">
        <v>1549</v>
      </c>
      <c r="C139" t="s">
        <v>1550</v>
      </c>
    </row>
    <row r="140" spans="1:3" ht="15.75" x14ac:dyDescent="0.25">
      <c r="A140" t="s">
        <v>1385</v>
      </c>
      <c r="B140" t="s">
        <v>1549</v>
      </c>
      <c r="C140" t="s">
        <v>1551</v>
      </c>
    </row>
    <row r="141" spans="1:3" ht="15.75" x14ac:dyDescent="0.25">
      <c r="A141" t="s">
        <v>1387</v>
      </c>
      <c r="B141" t="s">
        <v>1552</v>
      </c>
      <c r="C141" t="s">
        <v>1551</v>
      </c>
    </row>
    <row r="142" spans="1:3" ht="15.75" x14ac:dyDescent="0.25">
      <c r="A142" t="s">
        <v>1385</v>
      </c>
      <c r="B142" t="s">
        <v>1552</v>
      </c>
      <c r="C142" t="s">
        <v>1553</v>
      </c>
    </row>
    <row r="143" spans="1:3" ht="15.75" x14ac:dyDescent="0.25">
      <c r="A143" t="s">
        <v>1420</v>
      </c>
      <c r="B143" t="s">
        <v>1554</v>
      </c>
      <c r="C143" t="s">
        <v>1555</v>
      </c>
    </row>
    <row r="144" spans="1:3" ht="15.75" x14ac:dyDescent="0.25">
      <c r="A144" t="s">
        <v>1421</v>
      </c>
      <c r="B144" t="s">
        <v>1554</v>
      </c>
      <c r="C144" t="s">
        <v>1556</v>
      </c>
    </row>
    <row r="145" spans="1:3" ht="15.75" x14ac:dyDescent="0.25">
      <c r="A145" t="s">
        <v>1387</v>
      </c>
      <c r="B145" t="s">
        <v>1557</v>
      </c>
      <c r="C145" t="s">
        <v>1558</v>
      </c>
    </row>
    <row r="146" spans="1:3" ht="15.75" x14ac:dyDescent="0.25">
      <c r="A146" t="s">
        <v>1386</v>
      </c>
      <c r="B146" t="s">
        <v>1559</v>
      </c>
      <c r="C146" t="s">
        <v>1560</v>
      </c>
    </row>
    <row r="147" spans="1:3" ht="15.75" x14ac:dyDescent="0.25">
      <c r="A147" t="s">
        <v>1419</v>
      </c>
      <c r="B147" t="s">
        <v>1559</v>
      </c>
      <c r="C147" t="s">
        <v>1561</v>
      </c>
    </row>
    <row r="148" spans="1:3" ht="15.75" x14ac:dyDescent="0.25">
      <c r="A148" t="s">
        <v>1420</v>
      </c>
      <c r="B148" t="s">
        <v>1559</v>
      </c>
      <c r="C148" t="s">
        <v>1562</v>
      </c>
    </row>
    <row r="149" spans="1:3" ht="15.75" x14ac:dyDescent="0.25">
      <c r="A149" t="s">
        <v>1421</v>
      </c>
      <c r="B149" t="s">
        <v>1559</v>
      </c>
      <c r="C149" t="s">
        <v>1563</v>
      </c>
    </row>
    <row r="150" spans="1:3" ht="15.75" x14ac:dyDescent="0.25">
      <c r="A150" t="s">
        <v>1383</v>
      </c>
      <c r="B150" t="s">
        <v>1564</v>
      </c>
      <c r="C150" t="s">
        <v>1565</v>
      </c>
    </row>
    <row r="151" spans="1:3" ht="15.75" x14ac:dyDescent="0.25">
      <c r="A151" t="s">
        <v>1386</v>
      </c>
      <c r="B151" t="s">
        <v>1564</v>
      </c>
      <c r="C151" t="s">
        <v>1566</v>
      </c>
    </row>
    <row r="152" spans="1:3" ht="15.75" x14ac:dyDescent="0.25">
      <c r="A152" t="s">
        <v>1387</v>
      </c>
      <c r="B152" t="s">
        <v>1564</v>
      </c>
      <c r="C152" t="s">
        <v>1567</v>
      </c>
    </row>
    <row r="153" spans="1:3" ht="15.75" x14ac:dyDescent="0.25">
      <c r="A153" t="s">
        <v>1385</v>
      </c>
      <c r="B153" t="s">
        <v>1564</v>
      </c>
      <c r="C153" t="s">
        <v>1567</v>
      </c>
    </row>
    <row r="154" spans="1:3" ht="15.75" x14ac:dyDescent="0.25">
      <c r="A154" t="s">
        <v>1382</v>
      </c>
      <c r="B154" t="s">
        <v>1564</v>
      </c>
      <c r="C154" t="s">
        <v>1568</v>
      </c>
    </row>
    <row r="155" spans="1:3" ht="15.75" x14ac:dyDescent="0.25">
      <c r="A155" t="s">
        <v>327</v>
      </c>
      <c r="B155" t="s">
        <v>1564</v>
      </c>
      <c r="C155" t="s">
        <v>1569</v>
      </c>
    </row>
    <row r="156" spans="1:3" ht="15.75" x14ac:dyDescent="0.25">
      <c r="A156" t="s">
        <v>1384</v>
      </c>
      <c r="B156" t="s">
        <v>1564</v>
      </c>
      <c r="C156" t="s">
        <v>1570</v>
      </c>
    </row>
    <row r="157" spans="1:3" ht="15.75" x14ac:dyDescent="0.25">
      <c r="A157" t="s">
        <v>1416</v>
      </c>
      <c r="B157" t="s">
        <v>1564</v>
      </c>
      <c r="C157" t="s">
        <v>1565</v>
      </c>
    </row>
    <row r="158" spans="1:3" ht="15.75" x14ac:dyDescent="0.25">
      <c r="A158" t="s">
        <v>1417</v>
      </c>
      <c r="B158" t="s">
        <v>1564</v>
      </c>
      <c r="C158" t="s">
        <v>1571</v>
      </c>
    </row>
    <row r="159" spans="1:3" ht="15.75" x14ac:dyDescent="0.25">
      <c r="A159" t="s">
        <v>1418</v>
      </c>
      <c r="B159" t="s">
        <v>1564</v>
      </c>
      <c r="C159" t="s">
        <v>1572</v>
      </c>
    </row>
    <row r="160" spans="1:3" ht="15.75" x14ac:dyDescent="0.25">
      <c r="A160" t="s">
        <v>1420</v>
      </c>
      <c r="B160" t="s">
        <v>1564</v>
      </c>
      <c r="C160" t="s">
        <v>1573</v>
      </c>
    </row>
    <row r="161" spans="1:3" ht="15.75" x14ac:dyDescent="0.25">
      <c r="A161" t="s">
        <v>327</v>
      </c>
      <c r="B161" t="s">
        <v>1574</v>
      </c>
      <c r="C161" t="s">
        <v>1575</v>
      </c>
    </row>
    <row r="162" spans="1:3" ht="15.75" x14ac:dyDescent="0.25">
      <c r="A162" t="s">
        <v>1387</v>
      </c>
      <c r="B162" t="s">
        <v>1576</v>
      </c>
      <c r="C162" t="s">
        <v>1577</v>
      </c>
    </row>
    <row r="163" spans="1:3" ht="15.75" x14ac:dyDescent="0.25">
      <c r="A163" t="s">
        <v>1385</v>
      </c>
      <c r="B163" t="s">
        <v>1576</v>
      </c>
      <c r="C163" t="s">
        <v>1577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defaultRowHeight="15" x14ac:dyDescent="0.25"/>
  <cols>
    <col min="1" max="1" width="15.28515625" bestFit="1" customWidth="1"/>
    <col min="2" max="2" width="9.28515625" bestFit="1" customWidth="1"/>
  </cols>
  <sheetData>
    <row r="1" spans="1:3" x14ac:dyDescent="0.25">
      <c r="A1" t="s">
        <v>1378</v>
      </c>
      <c r="B1" t="s">
        <v>1578</v>
      </c>
    </row>
    <row r="2" spans="1:3" x14ac:dyDescent="0.25">
      <c r="A2" t="s">
        <v>1383</v>
      </c>
      <c r="B2" t="s">
        <v>1579</v>
      </c>
      <c r="C2" t="s">
        <v>1597</v>
      </c>
    </row>
    <row r="3" spans="1:3" x14ac:dyDescent="0.25">
      <c r="A3" t="s">
        <v>1386</v>
      </c>
      <c r="B3" t="s">
        <v>1579</v>
      </c>
      <c r="C3" t="s">
        <v>1598</v>
      </c>
    </row>
    <row r="4" spans="1:3" x14ac:dyDescent="0.25">
      <c r="A4" t="s">
        <v>1385</v>
      </c>
      <c r="B4" t="s">
        <v>1579</v>
      </c>
      <c r="C4" t="s">
        <v>1600</v>
      </c>
    </row>
    <row r="5" spans="1:3" x14ac:dyDescent="0.25">
      <c r="A5" t="s">
        <v>1420</v>
      </c>
      <c r="B5" t="s">
        <v>1579</v>
      </c>
      <c r="C5" t="s">
        <v>1599</v>
      </c>
    </row>
    <row r="6" spans="1:3" x14ac:dyDescent="0.25">
      <c r="A6" t="s">
        <v>1416</v>
      </c>
      <c r="B6" t="s">
        <v>1579</v>
      </c>
    </row>
    <row r="7" spans="1:3" x14ac:dyDescent="0.25">
      <c r="A7" t="s">
        <v>1421</v>
      </c>
      <c r="B7" t="s">
        <v>1579</v>
      </c>
      <c r="C7" t="s">
        <v>1608</v>
      </c>
    </row>
    <row r="8" spans="1:3" x14ac:dyDescent="0.25">
      <c r="A8" t="s">
        <v>1580</v>
      </c>
      <c r="B8" t="s">
        <v>1579</v>
      </c>
      <c r="C8" t="s">
        <v>1595</v>
      </c>
    </row>
    <row r="9" spans="1:3" x14ac:dyDescent="0.25">
      <c r="A9" t="s">
        <v>1581</v>
      </c>
      <c r="B9" t="s">
        <v>1579</v>
      </c>
      <c r="C9" t="s">
        <v>1596</v>
      </c>
    </row>
    <row r="10" spans="1:3" x14ac:dyDescent="0.25">
      <c r="A10" t="s">
        <v>1382</v>
      </c>
      <c r="B10" t="s">
        <v>1579</v>
      </c>
      <c r="C10" t="s">
        <v>1594</v>
      </c>
    </row>
    <row r="11" spans="1:3" x14ac:dyDescent="0.25">
      <c r="A11" t="s">
        <v>1582</v>
      </c>
      <c r="B11" t="s">
        <v>1579</v>
      </c>
      <c r="C11" t="s">
        <v>1612</v>
      </c>
    </row>
    <row r="12" spans="1:3" x14ac:dyDescent="0.25">
      <c r="A12" t="s">
        <v>1422</v>
      </c>
      <c r="B12" t="s">
        <v>1579</v>
      </c>
      <c r="C12" t="s">
        <v>1605</v>
      </c>
    </row>
    <row r="13" spans="1:3" x14ac:dyDescent="0.25">
      <c r="A13" t="s">
        <v>1583</v>
      </c>
      <c r="B13" t="s">
        <v>1584</v>
      </c>
      <c r="C13" t="s">
        <v>1603</v>
      </c>
    </row>
    <row r="14" spans="1:3" x14ac:dyDescent="0.25">
      <c r="A14" t="s">
        <v>1417</v>
      </c>
      <c r="B14" t="s">
        <v>1584</v>
      </c>
      <c r="C14" t="s">
        <v>1611</v>
      </c>
    </row>
    <row r="15" spans="1:3" x14ac:dyDescent="0.25">
      <c r="A15" t="s">
        <v>1419</v>
      </c>
      <c r="B15" t="s">
        <v>1584</v>
      </c>
      <c r="C15" t="s">
        <v>1607</v>
      </c>
    </row>
    <row r="16" spans="1:3" x14ac:dyDescent="0.25">
      <c r="A16" t="s">
        <v>1585</v>
      </c>
      <c r="B16" t="s">
        <v>1584</v>
      </c>
      <c r="C16" t="s">
        <v>1606</v>
      </c>
    </row>
    <row r="17" spans="1:3" x14ac:dyDescent="0.25">
      <c r="A17" t="s">
        <v>1423</v>
      </c>
      <c r="B17" t="s">
        <v>1584</v>
      </c>
      <c r="C17" t="s">
        <v>1610</v>
      </c>
    </row>
    <row r="18" spans="1:3" x14ac:dyDescent="0.25">
      <c r="A18" t="s">
        <v>1586</v>
      </c>
      <c r="B18" t="s">
        <v>1584</v>
      </c>
    </row>
    <row r="19" spans="1:3" x14ac:dyDescent="0.25">
      <c r="A19" t="s">
        <v>1347</v>
      </c>
      <c r="B19" t="s">
        <v>1587</v>
      </c>
      <c r="C19" t="s">
        <v>1601</v>
      </c>
    </row>
    <row r="20" spans="1:3" x14ac:dyDescent="0.25">
      <c r="A20" t="s">
        <v>1588</v>
      </c>
      <c r="B20" t="s">
        <v>1587</v>
      </c>
      <c r="C20" t="s">
        <v>1609</v>
      </c>
    </row>
    <row r="21" spans="1:3" x14ac:dyDescent="0.25">
      <c r="A21" t="s">
        <v>1589</v>
      </c>
      <c r="B21" t="s">
        <v>1587</v>
      </c>
      <c r="C21" t="s">
        <v>1604</v>
      </c>
    </row>
    <row r="22" spans="1:3" x14ac:dyDescent="0.25">
      <c r="A22" t="s">
        <v>1590</v>
      </c>
      <c r="B22" t="s">
        <v>1587</v>
      </c>
      <c r="C22" t="s">
        <v>1602</v>
      </c>
    </row>
    <row r="23" spans="1:3" x14ac:dyDescent="0.25">
      <c r="A23" t="s">
        <v>1591</v>
      </c>
      <c r="B23" t="s">
        <v>1587</v>
      </c>
      <c r="C23" t="s">
        <v>1614</v>
      </c>
    </row>
    <row r="24" spans="1:3" x14ac:dyDescent="0.25">
      <c r="A24" t="s">
        <v>1592</v>
      </c>
      <c r="B24" t="s">
        <v>1587</v>
      </c>
      <c r="C24" t="s">
        <v>1613</v>
      </c>
    </row>
    <row r="25" spans="1:3" x14ac:dyDescent="0.25">
      <c r="A25" t="s">
        <v>1593</v>
      </c>
      <c r="B25" t="s">
        <v>1587</v>
      </c>
    </row>
    <row r="29" spans="1:3" x14ac:dyDescent="0.25">
      <c r="A29" t="s">
        <v>1615</v>
      </c>
      <c r="C29" t="s">
        <v>1616</v>
      </c>
    </row>
    <row r="30" spans="1:3" x14ac:dyDescent="0.25">
      <c r="A30" t="s">
        <v>1617</v>
      </c>
      <c r="C30" t="s">
        <v>1618</v>
      </c>
    </row>
    <row r="33" spans="1:3" x14ac:dyDescent="0.25">
      <c r="A33" t="s">
        <v>1619</v>
      </c>
    </row>
    <row r="34" spans="1:3" x14ac:dyDescent="0.25">
      <c r="A34" t="s">
        <v>1620</v>
      </c>
      <c r="C34" t="s">
        <v>1621</v>
      </c>
    </row>
    <row r="35" spans="1:3" x14ac:dyDescent="0.25">
      <c r="A35" t="s">
        <v>1622</v>
      </c>
      <c r="C35" t="s">
        <v>1623</v>
      </c>
    </row>
    <row r="36" spans="1:3" x14ac:dyDescent="0.25">
      <c r="A36" t="s">
        <v>1624</v>
      </c>
      <c r="C36" t="s">
        <v>1625</v>
      </c>
    </row>
    <row r="37" spans="1:3" x14ac:dyDescent="0.25">
      <c r="A37" t="s">
        <v>1626</v>
      </c>
      <c r="C37" t="s">
        <v>1627</v>
      </c>
    </row>
    <row r="38" spans="1:3" x14ac:dyDescent="0.25">
      <c r="A38" t="s">
        <v>1628</v>
      </c>
      <c r="C38" t="s">
        <v>1629</v>
      </c>
    </row>
    <row r="39" spans="1:3" x14ac:dyDescent="0.25">
      <c r="A39" t="s">
        <v>1630</v>
      </c>
      <c r="C39" t="s">
        <v>1631</v>
      </c>
    </row>
    <row r="40" spans="1:3" x14ac:dyDescent="0.25">
      <c r="A40" t="s">
        <v>1632</v>
      </c>
      <c r="C40" t="s">
        <v>1633</v>
      </c>
    </row>
    <row r="41" spans="1:3" x14ac:dyDescent="0.25">
      <c r="A41" t="s">
        <v>1634</v>
      </c>
      <c r="C41" t="s">
        <v>1635</v>
      </c>
    </row>
    <row r="42" spans="1:3" x14ac:dyDescent="0.25">
      <c r="A42" t="s">
        <v>1636</v>
      </c>
      <c r="C42" t="s">
        <v>1637</v>
      </c>
    </row>
    <row r="43" spans="1:3" x14ac:dyDescent="0.25">
      <c r="A43" t="s">
        <v>1638</v>
      </c>
      <c r="C43" t="s">
        <v>1639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2"/>
  <sheetViews>
    <sheetView workbookViewId="0"/>
  </sheetViews>
  <sheetFormatPr defaultRowHeight="15" x14ac:dyDescent="0.25"/>
  <cols>
    <col min="3" max="3" width="142.7109375" customWidth="1"/>
    <col min="4" max="4" width="32.7109375" customWidth="1"/>
    <col min="6" max="6" width="8.140625" bestFit="1" customWidth="1"/>
    <col min="7" max="7" width="9.28515625" bestFit="1" customWidth="1"/>
    <col min="8" max="8" width="12.5703125" bestFit="1" customWidth="1"/>
  </cols>
  <sheetData>
    <row r="2" spans="2:17" ht="15.75" x14ac:dyDescent="0.25">
      <c r="C2" s="134">
        <f>'Template Selector'!M2</f>
        <v>142</v>
      </c>
      <c r="D2" s="134">
        <f>'Selected Templates'!H2</f>
        <v>31.7</v>
      </c>
      <c r="E2" s="243">
        <f>SUM(C2:D2)</f>
        <v>173.7</v>
      </c>
    </row>
    <row r="3" spans="2:17" ht="30" x14ac:dyDescent="0.25">
      <c r="B3" s="137">
        <v>30</v>
      </c>
      <c r="C3" s="295" t="s">
        <v>318</v>
      </c>
      <c r="D3" s="296"/>
    </row>
    <row r="4" spans="2:17" ht="32.1" customHeight="1" x14ac:dyDescent="0.25">
      <c r="B4" s="137">
        <f>'Selection Options'!B6</f>
        <v>32</v>
      </c>
      <c r="C4" s="81" t="s">
        <v>1358</v>
      </c>
      <c r="D4" s="245" t="s">
        <v>1357</v>
      </c>
    </row>
    <row r="5" spans="2:17" ht="375.95" customHeight="1" x14ac:dyDescent="0.25">
      <c r="B5" s="137">
        <f>'Template Selector'!B7</f>
        <v>376</v>
      </c>
      <c r="C5" s="245" t="s">
        <v>4</v>
      </c>
      <c r="D5" s="82" t="s">
        <v>5</v>
      </c>
    </row>
    <row r="6" spans="2:17" ht="138" customHeight="1" x14ac:dyDescent="0.25">
      <c r="B6" s="137">
        <f>'File Selector and Actions Group'!B20</f>
        <v>156</v>
      </c>
      <c r="C6" s="83" t="s">
        <v>322</v>
      </c>
      <c r="D6" s="84" t="s">
        <v>6</v>
      </c>
    </row>
    <row r="7" spans="2:17" ht="57" customHeight="1" x14ac:dyDescent="0.25">
      <c r="B7" s="137">
        <v>57</v>
      </c>
      <c r="C7" s="297" t="s">
        <v>7</v>
      </c>
      <c r="D7" s="298"/>
    </row>
    <row r="13" spans="2:17" x14ac:dyDescent="0.25">
      <c r="D13" s="246" t="s">
        <v>1378</v>
      </c>
      <c r="E13" s="247" t="s">
        <v>1645</v>
      </c>
      <c r="F13" s="247" t="s">
        <v>1646</v>
      </c>
      <c r="G13" s="247" t="s">
        <v>1379</v>
      </c>
      <c r="H13" s="247" t="s">
        <v>1330</v>
      </c>
      <c r="J13" t="s">
        <v>1657</v>
      </c>
      <c r="K13" t="s">
        <v>1659</v>
      </c>
      <c r="L13" t="s">
        <v>1661</v>
      </c>
      <c r="M13" t="s">
        <v>1663</v>
      </c>
      <c r="N13" t="s">
        <v>80</v>
      </c>
      <c r="O13" t="s">
        <v>1649</v>
      </c>
      <c r="P13" t="s">
        <v>1665</v>
      </c>
      <c r="Q13" t="s">
        <v>71</v>
      </c>
    </row>
    <row r="14" spans="2:17" x14ac:dyDescent="0.25">
      <c r="D14" s="249" t="s">
        <v>1359</v>
      </c>
      <c r="E14" s="250">
        <v>1</v>
      </c>
      <c r="F14" s="250">
        <v>1</v>
      </c>
      <c r="G14" s="250" t="s">
        <v>1380</v>
      </c>
      <c r="H14" s="250" t="s">
        <v>1381</v>
      </c>
      <c r="L14">
        <v>0</v>
      </c>
      <c r="N14">
        <v>0</v>
      </c>
      <c r="O14">
        <v>2</v>
      </c>
      <c r="P14" t="s">
        <v>1718</v>
      </c>
      <c r="Q14">
        <v>174</v>
      </c>
    </row>
    <row r="15" spans="2:17" x14ac:dyDescent="0.25">
      <c r="D15" s="252" t="s">
        <v>1358</v>
      </c>
      <c r="E15" s="253">
        <v>1</v>
      </c>
      <c r="F15" s="253">
        <v>2</v>
      </c>
      <c r="G15" s="253" t="s">
        <v>1380</v>
      </c>
      <c r="H15" s="253" t="s">
        <v>1382</v>
      </c>
      <c r="L15">
        <v>1</v>
      </c>
      <c r="N15">
        <v>0</v>
      </c>
      <c r="P15" t="s">
        <v>1718</v>
      </c>
    </row>
    <row r="16" spans="2:17" x14ac:dyDescent="0.25">
      <c r="D16" s="249" t="s">
        <v>1377</v>
      </c>
      <c r="E16" s="250">
        <v>1</v>
      </c>
      <c r="F16" s="250">
        <v>3</v>
      </c>
      <c r="G16" s="250" t="s">
        <v>1380</v>
      </c>
      <c r="H16" s="250" t="s">
        <v>1382</v>
      </c>
      <c r="L16">
        <v>1</v>
      </c>
      <c r="N16">
        <v>1</v>
      </c>
      <c r="P16" t="s">
        <v>1718</v>
      </c>
    </row>
    <row r="17" spans="4:16" x14ac:dyDescent="0.25">
      <c r="D17" s="252" t="s">
        <v>4</v>
      </c>
      <c r="E17" s="253">
        <v>1</v>
      </c>
      <c r="F17" s="253">
        <v>4</v>
      </c>
      <c r="G17" s="253" t="s">
        <v>1380</v>
      </c>
      <c r="H17" s="253" t="s">
        <v>1382</v>
      </c>
      <c r="L17">
        <v>2</v>
      </c>
      <c r="N17">
        <v>0</v>
      </c>
      <c r="P17" t="s">
        <v>1718</v>
      </c>
    </row>
    <row r="18" spans="4:16" x14ac:dyDescent="0.25">
      <c r="D18" s="249" t="s">
        <v>324</v>
      </c>
      <c r="E18" s="250">
        <v>1</v>
      </c>
      <c r="F18" s="250">
        <v>5</v>
      </c>
      <c r="G18" s="250" t="s">
        <v>1380</v>
      </c>
      <c r="H18" s="250" t="s">
        <v>1384</v>
      </c>
      <c r="L18">
        <v>2</v>
      </c>
      <c r="N18">
        <v>1</v>
      </c>
      <c r="P18" t="s">
        <v>1718</v>
      </c>
    </row>
    <row r="19" spans="4:16" x14ac:dyDescent="0.25">
      <c r="D19" s="249" t="s">
        <v>1372</v>
      </c>
      <c r="E19" s="250">
        <v>1</v>
      </c>
      <c r="F19" s="250">
        <v>6</v>
      </c>
      <c r="G19" s="250" t="s">
        <v>1380</v>
      </c>
      <c r="H19" s="250" t="s">
        <v>1382</v>
      </c>
      <c r="L19">
        <v>3</v>
      </c>
      <c r="N19">
        <v>0</v>
      </c>
      <c r="P19" t="s">
        <v>1718</v>
      </c>
    </row>
    <row r="20" spans="4:16" x14ac:dyDescent="0.25">
      <c r="D20" s="252" t="s">
        <v>6</v>
      </c>
      <c r="E20" s="253">
        <v>1</v>
      </c>
      <c r="F20" s="253">
        <v>7</v>
      </c>
      <c r="G20" s="253" t="s">
        <v>1380</v>
      </c>
      <c r="H20" s="253" t="s">
        <v>1382</v>
      </c>
      <c r="L20">
        <v>3</v>
      </c>
      <c r="N20">
        <v>1</v>
      </c>
      <c r="P20" t="s">
        <v>1718</v>
      </c>
    </row>
    <row r="21" spans="4:16" x14ac:dyDescent="0.25">
      <c r="D21" s="252" t="s">
        <v>7</v>
      </c>
      <c r="E21" s="253">
        <v>1</v>
      </c>
      <c r="F21" s="253">
        <v>8</v>
      </c>
      <c r="G21" s="253" t="s">
        <v>1380</v>
      </c>
      <c r="H21" s="253" t="s">
        <v>1384</v>
      </c>
      <c r="L21">
        <v>3</v>
      </c>
      <c r="N21">
        <v>1</v>
      </c>
      <c r="P21" t="s">
        <v>1718</v>
      </c>
    </row>
    <row r="22" spans="4:16" x14ac:dyDescent="0.25">
      <c r="L22">
        <v>4</v>
      </c>
      <c r="O22">
        <v>2</v>
      </c>
      <c r="P22" t="s">
        <v>1718</v>
      </c>
    </row>
  </sheetData>
  <sortState ref="D14:H21">
    <sortCondition ref="F14:F21"/>
  </sortState>
  <mergeCells count="2">
    <mergeCell ref="C3:D3"/>
    <mergeCell ref="C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6"/>
  <sheetViews>
    <sheetView workbookViewId="0">
      <selection activeCell="F10" sqref="F10:G27"/>
    </sheetView>
  </sheetViews>
  <sheetFormatPr defaultRowHeight="15" x14ac:dyDescent="0.25"/>
  <cols>
    <col min="3" max="3" width="15.7109375" customWidth="1"/>
    <col min="4" max="4" width="21.7109375" bestFit="1" customWidth="1"/>
    <col min="5" max="5" width="8.7109375" customWidth="1"/>
    <col min="6" max="6" width="4.7109375" customWidth="1"/>
    <col min="7" max="7" width="20.7109375" customWidth="1"/>
    <col min="8" max="8" width="8.7109375" customWidth="1"/>
    <col min="9" max="9" width="20.7109375" customWidth="1"/>
    <col min="10" max="10" width="4.7109375" customWidth="1"/>
    <col min="12" max="12" width="14.42578125" bestFit="1" customWidth="1"/>
    <col min="13" max="13" width="5.7109375" bestFit="1" customWidth="1"/>
    <col min="14" max="14" width="6.140625" bestFit="1" customWidth="1"/>
    <col min="15" max="15" width="16.85546875" bestFit="1" customWidth="1"/>
    <col min="16" max="16" width="13.7109375" bestFit="1" customWidth="1"/>
    <col min="17" max="17" width="17.28515625" bestFit="1" customWidth="1"/>
    <col min="18" max="18" width="14.42578125" bestFit="1" customWidth="1"/>
  </cols>
  <sheetData>
    <row r="2" spans="2:18" ht="15.75" x14ac:dyDescent="0.25">
      <c r="C2" s="134">
        <v>15</v>
      </c>
      <c r="D2" s="134">
        <v>21</v>
      </c>
      <c r="E2" s="134">
        <v>8</v>
      </c>
      <c r="F2" s="303">
        <f>4+20</f>
        <v>24</v>
      </c>
      <c r="G2" s="304"/>
      <c r="H2" s="134">
        <v>8</v>
      </c>
      <c r="I2" s="134">
        <v>20</v>
      </c>
      <c r="J2" s="134">
        <v>4</v>
      </c>
      <c r="K2" s="79">
        <f>SUM(C2:J2)</f>
        <v>100</v>
      </c>
    </row>
    <row r="3" spans="2:18" ht="8.1" customHeight="1" thickBot="1" x14ac:dyDescent="0.3">
      <c r="B3" s="136">
        <v>8</v>
      </c>
      <c r="C3" s="188"/>
      <c r="D3" s="189"/>
      <c r="E3" s="189"/>
      <c r="F3" s="189"/>
      <c r="G3" s="189"/>
      <c r="H3" s="189"/>
      <c r="I3" s="189"/>
      <c r="J3" s="190"/>
    </row>
    <row r="4" spans="2:18" ht="18" customHeight="1" thickTop="1" thickBot="1" x14ac:dyDescent="0.4">
      <c r="B4" s="136">
        <v>18</v>
      </c>
      <c r="C4" s="191"/>
      <c r="D4" s="197" t="s">
        <v>1342</v>
      </c>
      <c r="E4" s="192"/>
      <c r="F4" s="301" t="s">
        <v>325</v>
      </c>
      <c r="G4" s="302"/>
      <c r="H4" s="192"/>
      <c r="I4" s="198" t="s">
        <v>1340</v>
      </c>
      <c r="J4" s="193"/>
    </row>
    <row r="5" spans="2:18" ht="6" customHeight="1" thickTop="1" x14ac:dyDescent="0.25">
      <c r="B5" s="136">
        <v>6</v>
      </c>
      <c r="C5" s="90"/>
      <c r="D5" s="91"/>
      <c r="E5" s="91"/>
      <c r="F5" s="91"/>
      <c r="G5" s="91"/>
      <c r="H5" s="91"/>
      <c r="I5" s="91"/>
      <c r="J5" s="96"/>
    </row>
    <row r="6" spans="2:18" ht="15.75" x14ac:dyDescent="0.25">
      <c r="B6" s="79">
        <f>SUM(B3:B5)</f>
        <v>32</v>
      </c>
      <c r="E6" s="58"/>
    </row>
    <row r="7" spans="2:18" x14ac:dyDescent="0.25">
      <c r="E7" s="58"/>
      <c r="L7" s="246" t="s">
        <v>1378</v>
      </c>
      <c r="M7" s="247" t="s">
        <v>1645</v>
      </c>
      <c r="N7" s="247" t="s">
        <v>1646</v>
      </c>
      <c r="O7" s="247" t="s">
        <v>1379</v>
      </c>
      <c r="P7" s="247" t="s">
        <v>1330</v>
      </c>
      <c r="Q7" s="247" t="s">
        <v>1640</v>
      </c>
      <c r="R7" s="248" t="s">
        <v>1642</v>
      </c>
    </row>
    <row r="8" spans="2:18" x14ac:dyDescent="0.25">
      <c r="E8" s="58"/>
      <c r="L8" s="249" t="s">
        <v>1368</v>
      </c>
      <c r="M8" s="250">
        <v>2</v>
      </c>
      <c r="N8" s="250">
        <v>2.1</v>
      </c>
      <c r="O8" s="250" t="s">
        <v>1358</v>
      </c>
      <c r="P8" s="250" t="s">
        <v>1386</v>
      </c>
      <c r="Q8" s="250" t="s">
        <v>1368</v>
      </c>
      <c r="R8" s="251" t="s">
        <v>1368</v>
      </c>
    </row>
    <row r="9" spans="2:18" ht="15.75" thickBot="1" x14ac:dyDescent="0.3">
      <c r="E9" s="58"/>
      <c r="L9" s="252" t="s">
        <v>325</v>
      </c>
      <c r="M9" s="253">
        <v>2</v>
      </c>
      <c r="N9" s="253">
        <v>2.2000000000000002</v>
      </c>
      <c r="O9" s="253" t="s">
        <v>1358</v>
      </c>
      <c r="P9" s="253" t="s">
        <v>1389</v>
      </c>
      <c r="Q9" s="253" t="s">
        <v>1393</v>
      </c>
      <c r="R9" s="254" t="s">
        <v>325</v>
      </c>
    </row>
    <row r="10" spans="2:18" ht="16.5" thickBot="1" x14ac:dyDescent="0.3">
      <c r="C10" s="7"/>
      <c r="E10" s="58"/>
      <c r="F10" s="299" t="s">
        <v>1341</v>
      </c>
      <c r="G10" s="300"/>
      <c r="L10" s="249" t="s">
        <v>1340</v>
      </c>
      <c r="M10" s="250">
        <v>2</v>
      </c>
      <c r="N10" s="250">
        <v>2.2999999999999998</v>
      </c>
      <c r="O10" s="250" t="s">
        <v>1358</v>
      </c>
      <c r="P10" s="250" t="s">
        <v>1383</v>
      </c>
      <c r="Q10" s="250"/>
      <c r="R10" s="251" t="s">
        <v>1340</v>
      </c>
    </row>
    <row r="11" spans="2:18" ht="15.95" customHeight="1" x14ac:dyDescent="0.25">
      <c r="F11" s="194" t="s">
        <v>1339</v>
      </c>
      <c r="G11" s="187" t="s">
        <v>25</v>
      </c>
    </row>
    <row r="12" spans="2:18" ht="15.95" customHeight="1" x14ac:dyDescent="0.25">
      <c r="F12" s="195" t="s">
        <v>1339</v>
      </c>
      <c r="G12" s="50" t="s">
        <v>310</v>
      </c>
    </row>
    <row r="13" spans="2:18" ht="15.95" customHeight="1" x14ac:dyDescent="0.25">
      <c r="F13" s="195" t="s">
        <v>1339</v>
      </c>
      <c r="G13" s="50" t="s">
        <v>23</v>
      </c>
    </row>
    <row r="14" spans="2:18" ht="15.95" customHeight="1" x14ac:dyDescent="0.25">
      <c r="F14" s="195" t="s">
        <v>1339</v>
      </c>
      <c r="G14" s="50" t="s">
        <v>24</v>
      </c>
    </row>
    <row r="15" spans="2:18" ht="15.95" customHeight="1" x14ac:dyDescent="0.25">
      <c r="F15" s="195" t="s">
        <v>1339</v>
      </c>
      <c r="G15" s="50" t="s">
        <v>16</v>
      </c>
    </row>
    <row r="16" spans="2:18" ht="15.95" customHeight="1" x14ac:dyDescent="0.25">
      <c r="F16" s="195" t="s">
        <v>1339</v>
      </c>
      <c r="G16" s="50" t="s">
        <v>13</v>
      </c>
    </row>
    <row r="17" spans="6:11" ht="15.95" customHeight="1" x14ac:dyDescent="0.25">
      <c r="F17" s="195" t="s">
        <v>1339</v>
      </c>
      <c r="G17" s="50" t="s">
        <v>17</v>
      </c>
      <c r="K17" s="185"/>
    </row>
    <row r="18" spans="6:11" s="75" customFormat="1" ht="15.95" customHeight="1" x14ac:dyDescent="0.25">
      <c r="F18" s="195" t="s">
        <v>1339</v>
      </c>
      <c r="G18" s="50" t="s">
        <v>7</v>
      </c>
    </row>
    <row r="19" spans="6:11" ht="15.95" customHeight="1" x14ac:dyDescent="0.25">
      <c r="F19" s="195" t="s">
        <v>1339</v>
      </c>
      <c r="G19" s="50" t="s">
        <v>27</v>
      </c>
    </row>
    <row r="20" spans="6:11" ht="15.95" customHeight="1" x14ac:dyDescent="0.25">
      <c r="F20" s="195" t="s">
        <v>1339</v>
      </c>
      <c r="G20" s="50" t="s">
        <v>28</v>
      </c>
    </row>
    <row r="21" spans="6:11" ht="15.95" customHeight="1" x14ac:dyDescent="0.25">
      <c r="F21" s="195" t="s">
        <v>1339</v>
      </c>
      <c r="G21" s="50" t="s">
        <v>15</v>
      </c>
    </row>
    <row r="22" spans="6:11" ht="15.95" customHeight="1" x14ac:dyDescent="0.25">
      <c r="F22" s="195" t="s">
        <v>1339</v>
      </c>
      <c r="G22" s="50" t="s">
        <v>29</v>
      </c>
    </row>
    <row r="23" spans="6:11" ht="15.95" customHeight="1" x14ac:dyDescent="0.25">
      <c r="F23" s="195" t="s">
        <v>1339</v>
      </c>
      <c r="G23" s="50" t="s">
        <v>30</v>
      </c>
    </row>
    <row r="24" spans="6:11" ht="15.95" customHeight="1" x14ac:dyDescent="0.25">
      <c r="F24" s="195" t="s">
        <v>1339</v>
      </c>
      <c r="G24" s="50" t="s">
        <v>18</v>
      </c>
    </row>
    <row r="25" spans="6:11" ht="15.95" customHeight="1" x14ac:dyDescent="0.25">
      <c r="F25" s="195" t="s">
        <v>1339</v>
      </c>
      <c r="G25" s="50" t="s">
        <v>19</v>
      </c>
    </row>
    <row r="26" spans="6:11" ht="6" customHeight="1" thickBot="1" x14ac:dyDescent="0.3">
      <c r="F26" s="196"/>
      <c r="G26" s="186"/>
    </row>
  </sheetData>
  <mergeCells count="3">
    <mergeCell ref="F10:G10"/>
    <mergeCell ref="F4:G4"/>
    <mergeCell ref="F2:G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9"/>
  <sheetViews>
    <sheetView topLeftCell="D5" workbookViewId="0"/>
  </sheetViews>
  <sheetFormatPr defaultRowHeight="15" x14ac:dyDescent="0.25"/>
  <cols>
    <col min="2" max="2" width="6.85546875" customWidth="1"/>
    <col min="3" max="3" width="22.7109375" customWidth="1"/>
    <col min="4" max="4" width="20.7109375" customWidth="1"/>
    <col min="5" max="5" width="14.7109375" customWidth="1"/>
    <col min="6" max="6" width="20.7109375" customWidth="1"/>
    <col min="7" max="7" width="14.7109375" customWidth="1"/>
    <col min="8" max="8" width="21.7109375" customWidth="1"/>
    <col min="9" max="9" width="12.7109375" customWidth="1"/>
    <col min="10" max="10" width="10.7109375" customWidth="1"/>
    <col min="11" max="11" width="6.7109375" customWidth="1"/>
    <col min="12" max="12" width="3.42578125" customWidth="1"/>
    <col min="14" max="14" width="23.42578125" bestFit="1" customWidth="1"/>
    <col min="15" max="15" width="5.7109375" customWidth="1"/>
    <col min="16" max="16" width="6.140625" customWidth="1"/>
    <col min="17" max="17" width="17.28515625" bestFit="1" customWidth="1"/>
    <col min="18" max="18" width="13.7109375" bestFit="1" customWidth="1"/>
    <col min="19" max="19" width="23.42578125" bestFit="1" customWidth="1"/>
    <col min="20" max="20" width="31.42578125" bestFit="1" customWidth="1"/>
  </cols>
  <sheetData>
    <row r="2" spans="2:20" ht="16.5" thickBot="1" x14ac:dyDescent="0.3">
      <c r="C2" s="134">
        <f>'Template Tree'!C2+'Template Tree'!D2</f>
        <v>22</v>
      </c>
      <c r="D2" s="134">
        <f>'Template Tree'!E2</f>
        <v>20.100000000000001</v>
      </c>
      <c r="E2" s="134">
        <f>'Template Tree'!F2</f>
        <v>14</v>
      </c>
      <c r="F2" s="134">
        <f>'Template Tree'!G2</f>
        <v>20.100000000000001</v>
      </c>
      <c r="G2" s="134">
        <f>'Template Tree'!H2</f>
        <v>14</v>
      </c>
      <c r="H2" s="134">
        <f>'Template Tree'!I2</f>
        <v>21</v>
      </c>
      <c r="I2" s="134">
        <f>'Template Tree'!J2</f>
        <v>12</v>
      </c>
      <c r="J2" s="134">
        <f>'Template Tree'!K2</f>
        <v>10.1</v>
      </c>
      <c r="K2" s="134">
        <f>'Template Tree'!L2</f>
        <v>6</v>
      </c>
      <c r="L2" s="134">
        <v>2.7</v>
      </c>
      <c r="M2" s="156">
        <f>SUM(C2:L2)</f>
        <v>142</v>
      </c>
      <c r="N2" s="79">
        <f>SUM(C2:F2)+H2+L2</f>
        <v>99.9</v>
      </c>
    </row>
    <row r="3" spans="2:20" ht="17.100000000000001" customHeight="1" thickTop="1" thickBot="1" x14ac:dyDescent="0.3">
      <c r="B3" s="137">
        <v>17</v>
      </c>
      <c r="C3" s="77" t="s">
        <v>1647</v>
      </c>
      <c r="D3" s="152" t="s">
        <v>310</v>
      </c>
      <c r="E3" s="152" t="s">
        <v>312</v>
      </c>
      <c r="F3" s="152" t="s">
        <v>24</v>
      </c>
      <c r="G3" s="153" t="s">
        <v>313</v>
      </c>
      <c r="H3" s="152" t="s">
        <v>314</v>
      </c>
      <c r="I3" s="153" t="s">
        <v>315</v>
      </c>
      <c r="J3" s="153" t="s">
        <v>316</v>
      </c>
      <c r="K3" s="153" t="s">
        <v>317</v>
      </c>
    </row>
    <row r="4" spans="2:20" ht="3.95" customHeight="1" thickTop="1" x14ac:dyDescent="0.25">
      <c r="B4" s="137">
        <v>4</v>
      </c>
      <c r="C4" s="78"/>
      <c r="D4" s="74"/>
      <c r="E4" s="74"/>
      <c r="F4" s="74"/>
      <c r="G4" s="154"/>
      <c r="H4" s="74"/>
      <c r="I4" s="154"/>
      <c r="J4" s="154"/>
      <c r="K4" s="155"/>
      <c r="L4" s="74"/>
    </row>
    <row r="5" spans="2:20" ht="339.95" customHeight="1" x14ac:dyDescent="0.25">
      <c r="B5" s="137">
        <f>SUM('Template Tree'!B3:B24)</f>
        <v>340</v>
      </c>
      <c r="C5" s="308" t="s">
        <v>280</v>
      </c>
      <c r="D5" s="309"/>
      <c r="E5" s="309"/>
      <c r="F5" s="309"/>
      <c r="G5" s="309"/>
      <c r="H5" s="309"/>
      <c r="I5" s="309"/>
      <c r="J5" s="309"/>
      <c r="K5" s="310"/>
      <c r="L5" s="76" t="s">
        <v>2</v>
      </c>
    </row>
    <row r="6" spans="2:20" ht="15.75" x14ac:dyDescent="0.25">
      <c r="B6" s="137">
        <v>15</v>
      </c>
      <c r="C6" s="305" t="s">
        <v>2</v>
      </c>
      <c r="D6" s="306"/>
      <c r="E6" s="306"/>
      <c r="F6" s="306"/>
      <c r="G6" s="306"/>
      <c r="H6" s="306"/>
      <c r="I6" s="306"/>
      <c r="J6" s="306"/>
      <c r="K6" s="307"/>
    </row>
    <row r="7" spans="2:20" ht="15.75" x14ac:dyDescent="0.25">
      <c r="B7" s="80">
        <f>SUM(B3:B6)</f>
        <v>376</v>
      </c>
    </row>
    <row r="8" spans="2:20" x14ac:dyDescent="0.25">
      <c r="N8" s="246" t="s">
        <v>1378</v>
      </c>
      <c r="O8" s="247" t="s">
        <v>1645</v>
      </c>
      <c r="P8" s="247" t="s">
        <v>1646</v>
      </c>
      <c r="Q8" s="247" t="s">
        <v>1379</v>
      </c>
      <c r="R8" s="247" t="s">
        <v>1330</v>
      </c>
      <c r="S8" s="247" t="s">
        <v>1640</v>
      </c>
      <c r="T8" s="248" t="s">
        <v>1642</v>
      </c>
    </row>
    <row r="9" spans="2:20" x14ac:dyDescent="0.25">
      <c r="N9" s="249" t="s">
        <v>315</v>
      </c>
      <c r="O9" s="250">
        <v>4</v>
      </c>
      <c r="P9" s="250">
        <v>6</v>
      </c>
      <c r="Q9" s="250" t="s">
        <v>4</v>
      </c>
      <c r="R9" s="250" t="s">
        <v>1389</v>
      </c>
      <c r="S9" s="250" t="s">
        <v>315</v>
      </c>
      <c r="T9" s="251" t="s">
        <v>1401</v>
      </c>
    </row>
    <row r="10" spans="2:20" x14ac:dyDescent="0.25">
      <c r="N10" s="252" t="s">
        <v>312</v>
      </c>
      <c r="O10" s="253">
        <v>4</v>
      </c>
      <c r="P10" s="253">
        <v>2</v>
      </c>
      <c r="Q10" s="253" t="s">
        <v>4</v>
      </c>
      <c r="R10" s="253" t="s">
        <v>1389</v>
      </c>
      <c r="S10" s="253" t="s">
        <v>312</v>
      </c>
      <c r="T10" s="254" t="s">
        <v>1397</v>
      </c>
    </row>
    <row r="11" spans="2:20" x14ac:dyDescent="0.25">
      <c r="N11" s="249" t="s">
        <v>313</v>
      </c>
      <c r="O11" s="250">
        <v>4</v>
      </c>
      <c r="P11" s="250">
        <v>4</v>
      </c>
      <c r="Q11" s="250" t="s">
        <v>4</v>
      </c>
      <c r="R11" s="250" t="s">
        <v>1389</v>
      </c>
      <c r="S11" s="250" t="s">
        <v>313</v>
      </c>
      <c r="T11" s="251" t="s">
        <v>1399</v>
      </c>
    </row>
    <row r="12" spans="2:20" x14ac:dyDescent="0.25">
      <c r="N12" s="252" t="s">
        <v>314</v>
      </c>
      <c r="O12" s="253">
        <v>4</v>
      </c>
      <c r="P12" s="253">
        <v>5</v>
      </c>
      <c r="Q12" s="253" t="s">
        <v>4</v>
      </c>
      <c r="R12" s="253" t="s">
        <v>1389</v>
      </c>
      <c r="S12" s="253" t="s">
        <v>314</v>
      </c>
      <c r="T12" s="254" t="s">
        <v>1400</v>
      </c>
    </row>
    <row r="13" spans="2:20" x14ac:dyDescent="0.25">
      <c r="N13" s="249" t="s">
        <v>1375</v>
      </c>
      <c r="O13" s="250">
        <v>4</v>
      </c>
      <c r="P13" s="250">
        <v>8</v>
      </c>
      <c r="Q13" s="250" t="s">
        <v>4</v>
      </c>
      <c r="R13" s="250" t="s">
        <v>1389</v>
      </c>
      <c r="S13" s="250" t="s">
        <v>1375</v>
      </c>
      <c r="T13" s="251" t="s">
        <v>1403</v>
      </c>
    </row>
    <row r="14" spans="2:20" x14ac:dyDescent="0.25">
      <c r="N14" s="252" t="s">
        <v>24</v>
      </c>
      <c r="O14" s="253">
        <v>4</v>
      </c>
      <c r="P14" s="253">
        <v>3</v>
      </c>
      <c r="Q14" s="253" t="s">
        <v>4</v>
      </c>
      <c r="R14" s="253" t="s">
        <v>1389</v>
      </c>
      <c r="S14" s="253" t="s">
        <v>24</v>
      </c>
      <c r="T14" s="254" t="s">
        <v>1398</v>
      </c>
    </row>
    <row r="15" spans="2:20" x14ac:dyDescent="0.25">
      <c r="N15" s="249" t="s">
        <v>316</v>
      </c>
      <c r="O15" s="250">
        <v>4</v>
      </c>
      <c r="P15" s="250">
        <v>7</v>
      </c>
      <c r="Q15" s="250" t="s">
        <v>4</v>
      </c>
      <c r="R15" s="250" t="s">
        <v>1389</v>
      </c>
      <c r="S15" s="250" t="s">
        <v>316</v>
      </c>
      <c r="T15" s="251" t="s">
        <v>1402</v>
      </c>
    </row>
    <row r="16" spans="2:20" x14ac:dyDescent="0.25">
      <c r="N16" s="252" t="s">
        <v>310</v>
      </c>
      <c r="O16" s="253">
        <v>4</v>
      </c>
      <c r="P16" s="253">
        <v>1</v>
      </c>
      <c r="Q16" s="253" t="s">
        <v>4</v>
      </c>
      <c r="R16" s="253" t="s">
        <v>1389</v>
      </c>
      <c r="S16" s="253" t="s">
        <v>310</v>
      </c>
      <c r="T16" s="254" t="s">
        <v>1396</v>
      </c>
    </row>
    <row r="17" spans="14:20" x14ac:dyDescent="0.25">
      <c r="N17" s="252" t="s">
        <v>1376</v>
      </c>
      <c r="O17" s="253">
        <v>4</v>
      </c>
      <c r="P17" s="253">
        <v>9</v>
      </c>
      <c r="Q17" s="253" t="s">
        <v>4</v>
      </c>
      <c r="R17" s="253" t="s">
        <v>1391</v>
      </c>
      <c r="S17" s="253" t="s">
        <v>1641</v>
      </c>
      <c r="T17" s="254" t="s">
        <v>1644</v>
      </c>
    </row>
    <row r="18" spans="14:20" x14ac:dyDescent="0.25">
      <c r="N18" s="249" t="s">
        <v>1362</v>
      </c>
      <c r="O18" s="250">
        <v>4</v>
      </c>
      <c r="P18" s="250">
        <v>11</v>
      </c>
      <c r="Q18" s="250" t="s">
        <v>4</v>
      </c>
      <c r="R18" s="250" t="s">
        <v>1390</v>
      </c>
      <c r="S18" s="250"/>
      <c r="T18" s="251"/>
    </row>
    <row r="19" spans="14:20" x14ac:dyDescent="0.25">
      <c r="N19" s="252" t="s">
        <v>1363</v>
      </c>
      <c r="O19" s="253">
        <v>4</v>
      </c>
      <c r="P19" s="253">
        <v>10</v>
      </c>
      <c r="Q19" s="253" t="s">
        <v>4</v>
      </c>
      <c r="R19" s="253" t="s">
        <v>1390</v>
      </c>
      <c r="S19" s="253"/>
      <c r="T19" s="254"/>
    </row>
  </sheetData>
  <mergeCells count="2">
    <mergeCell ref="C6:K6"/>
    <mergeCell ref="C5:K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workbookViewId="0">
      <selection activeCell="B25" sqref="B25"/>
    </sheetView>
  </sheetViews>
  <sheetFormatPr defaultRowHeight="15" x14ac:dyDescent="0.25"/>
  <cols>
    <col min="2" max="2" width="6.85546875" customWidth="1"/>
    <col min="3" max="3" width="3.7109375" customWidth="1"/>
    <col min="4" max="4" width="19.7109375" customWidth="1"/>
    <col min="5" max="5" width="20.7109375" customWidth="1"/>
    <col min="6" max="6" width="14.7109375" customWidth="1"/>
    <col min="7" max="7" width="20.7109375" customWidth="1"/>
    <col min="8" max="8" width="14.7109375" customWidth="1"/>
    <col min="9" max="9" width="21.7109375" customWidth="1"/>
    <col min="10" max="10" width="12.7109375" customWidth="1"/>
    <col min="11" max="11" width="10.7109375" customWidth="1"/>
    <col min="12" max="12" width="6.7109375" customWidth="1"/>
  </cols>
  <sheetData>
    <row r="2" spans="1:12" ht="15.75" x14ac:dyDescent="0.25">
      <c r="C2" s="134">
        <v>3</v>
      </c>
      <c r="D2" s="134">
        <v>19</v>
      </c>
      <c r="E2" s="134">
        <v>20.100000000000001</v>
      </c>
      <c r="F2" s="134">
        <v>14</v>
      </c>
      <c r="G2" s="134">
        <v>20.100000000000001</v>
      </c>
      <c r="H2" s="134">
        <v>14</v>
      </c>
      <c r="I2" s="134">
        <v>21</v>
      </c>
      <c r="J2" s="134">
        <v>12</v>
      </c>
      <c r="K2" s="134">
        <v>10.1</v>
      </c>
      <c r="L2" s="134">
        <v>6</v>
      </c>
    </row>
    <row r="3" spans="1:12" ht="15.95" customHeight="1" x14ac:dyDescent="0.25">
      <c r="B3" s="136">
        <v>16</v>
      </c>
      <c r="C3" s="60"/>
      <c r="D3" s="60" t="s">
        <v>311</v>
      </c>
      <c r="E3" s="60" t="s">
        <v>310</v>
      </c>
      <c r="F3" s="57" t="s">
        <v>23</v>
      </c>
      <c r="G3" s="57" t="s">
        <v>24</v>
      </c>
      <c r="H3" s="57" t="s">
        <v>16</v>
      </c>
      <c r="I3" s="57" t="s">
        <v>13</v>
      </c>
      <c r="J3" s="57" t="s">
        <v>17</v>
      </c>
      <c r="K3" s="57" t="s">
        <v>7</v>
      </c>
      <c r="L3" s="57" t="s">
        <v>303</v>
      </c>
    </row>
    <row r="4" spans="1:12" ht="3.95" customHeight="1" x14ac:dyDescent="0.25">
      <c r="B4" s="136">
        <v>4</v>
      </c>
      <c r="C4" s="73"/>
      <c r="D4" s="73"/>
      <c r="E4" s="73"/>
      <c r="F4" s="73"/>
      <c r="G4" s="73"/>
      <c r="H4" s="73"/>
      <c r="I4" s="73"/>
      <c r="J4" s="73"/>
      <c r="K4" s="73"/>
      <c r="L4" s="73"/>
    </row>
    <row r="5" spans="1:12" ht="15.95" customHeight="1" x14ac:dyDescent="0.25">
      <c r="A5">
        <v>1</v>
      </c>
      <c r="B5" s="136">
        <v>16</v>
      </c>
      <c r="C5" s="56"/>
      <c r="D5" s="63" t="s">
        <v>83</v>
      </c>
      <c r="E5" s="63"/>
      <c r="F5" s="61"/>
      <c r="G5" s="56"/>
      <c r="H5" s="65"/>
      <c r="I5" s="56"/>
      <c r="J5" s="67"/>
      <c r="K5" s="68"/>
      <c r="L5" s="69"/>
    </row>
    <row r="6" spans="1:12" ht="15.95" customHeight="1" x14ac:dyDescent="0.25">
      <c r="A6">
        <v>2</v>
      </c>
      <c r="B6" s="136">
        <v>16</v>
      </c>
      <c r="C6" s="56"/>
      <c r="D6" s="63"/>
      <c r="E6" s="63" t="s">
        <v>84</v>
      </c>
      <c r="F6" s="61" t="s">
        <v>36</v>
      </c>
      <c r="G6" s="56" t="s">
        <v>35</v>
      </c>
      <c r="H6" s="65"/>
      <c r="I6" s="62">
        <v>43483.553460648145</v>
      </c>
      <c r="J6" s="67" t="s">
        <v>37</v>
      </c>
      <c r="K6" s="68" t="s">
        <v>39</v>
      </c>
      <c r="L6" s="69">
        <v>6</v>
      </c>
    </row>
    <row r="7" spans="1:12" ht="15.95" customHeight="1" x14ac:dyDescent="0.25">
      <c r="A7">
        <v>3</v>
      </c>
      <c r="B7" s="136">
        <v>16</v>
      </c>
      <c r="C7" s="56"/>
      <c r="D7" s="63"/>
      <c r="E7" s="63" t="s">
        <v>89</v>
      </c>
      <c r="F7" s="61" t="s">
        <v>36</v>
      </c>
      <c r="G7" s="56" t="s">
        <v>35</v>
      </c>
      <c r="H7" s="65"/>
      <c r="I7" s="62">
        <v>43483.553460648145</v>
      </c>
      <c r="J7" s="67" t="s">
        <v>37</v>
      </c>
      <c r="K7" s="68" t="s">
        <v>39</v>
      </c>
      <c r="L7" s="69">
        <v>2</v>
      </c>
    </row>
    <row r="8" spans="1:12" ht="15.95" customHeight="1" x14ac:dyDescent="0.25">
      <c r="A8">
        <v>4</v>
      </c>
      <c r="B8" s="136">
        <v>16</v>
      </c>
      <c r="C8" s="56"/>
      <c r="D8" s="63"/>
      <c r="E8" s="63" t="s">
        <v>98</v>
      </c>
      <c r="F8" s="61" t="s">
        <v>51</v>
      </c>
      <c r="G8" s="56" t="s">
        <v>35</v>
      </c>
      <c r="H8" s="65"/>
      <c r="I8" s="62">
        <v>43483.553460648145</v>
      </c>
      <c r="J8" s="67" t="s">
        <v>37</v>
      </c>
      <c r="K8" s="68" t="s">
        <v>39</v>
      </c>
      <c r="L8" s="69">
        <v>15</v>
      </c>
    </row>
    <row r="9" spans="1:12" ht="15.95" customHeight="1" x14ac:dyDescent="0.25">
      <c r="A9">
        <v>5</v>
      </c>
      <c r="B9" s="136">
        <v>16</v>
      </c>
      <c r="C9" s="56"/>
      <c r="D9" s="63"/>
      <c r="E9" s="63" t="s">
        <v>94</v>
      </c>
      <c r="F9" s="61" t="s">
        <v>36</v>
      </c>
      <c r="G9" s="56" t="s">
        <v>35</v>
      </c>
      <c r="H9" s="65"/>
      <c r="I9" s="62">
        <v>43483.553460648145</v>
      </c>
      <c r="J9" s="67" t="s">
        <v>37</v>
      </c>
      <c r="K9" s="68" t="s">
        <v>39</v>
      </c>
      <c r="L9" s="69">
        <v>17</v>
      </c>
    </row>
    <row r="10" spans="1:12" ht="15.95" customHeight="1" x14ac:dyDescent="0.25">
      <c r="A10">
        <v>6</v>
      </c>
      <c r="B10" s="136">
        <v>16</v>
      </c>
      <c r="C10" s="56"/>
      <c r="D10" s="63" t="s">
        <v>88</v>
      </c>
      <c r="E10" s="63"/>
      <c r="F10" s="61"/>
      <c r="G10" s="56"/>
      <c r="H10" s="65"/>
      <c r="I10" s="62"/>
      <c r="J10" s="67"/>
      <c r="K10" s="68"/>
      <c r="L10" s="69"/>
    </row>
    <row r="11" spans="1:12" ht="15.95" customHeight="1" x14ac:dyDescent="0.25">
      <c r="A11">
        <v>7</v>
      </c>
      <c r="B11" s="136">
        <v>16</v>
      </c>
      <c r="C11" s="56"/>
      <c r="D11" s="63"/>
      <c r="E11" s="63" t="s">
        <v>107</v>
      </c>
      <c r="F11" s="61" t="s">
        <v>51</v>
      </c>
      <c r="G11" s="56" t="s">
        <v>35</v>
      </c>
      <c r="H11" s="65"/>
      <c r="I11" s="62">
        <v>43483.553946759261</v>
      </c>
      <c r="J11" s="67" t="s">
        <v>37</v>
      </c>
      <c r="K11" s="68" t="s">
        <v>39</v>
      </c>
      <c r="L11" s="69">
        <v>21</v>
      </c>
    </row>
    <row r="12" spans="1:12" ht="15.95" customHeight="1" x14ac:dyDescent="0.25">
      <c r="A12">
        <v>8</v>
      </c>
      <c r="B12" s="136">
        <v>16</v>
      </c>
      <c r="C12" s="56"/>
      <c r="D12" s="63"/>
      <c r="E12" s="63" t="s">
        <v>103</v>
      </c>
      <c r="F12" s="61" t="s">
        <v>47</v>
      </c>
      <c r="G12" s="56" t="s">
        <v>35</v>
      </c>
      <c r="H12" s="65"/>
      <c r="I12" s="62">
        <v>43483.553946759261</v>
      </c>
      <c r="J12" s="67" t="s">
        <v>37</v>
      </c>
      <c r="K12" s="68" t="s">
        <v>39</v>
      </c>
      <c r="L12" s="69">
        <v>10</v>
      </c>
    </row>
    <row r="13" spans="1:12" ht="15.95" customHeight="1" x14ac:dyDescent="0.25">
      <c r="A13">
        <v>9</v>
      </c>
      <c r="B13" s="136">
        <v>16</v>
      </c>
      <c r="C13" s="56"/>
      <c r="D13" s="63"/>
      <c r="E13" s="63" t="s">
        <v>113</v>
      </c>
      <c r="F13" s="61" t="s">
        <v>24</v>
      </c>
      <c r="G13" s="56" t="s">
        <v>50</v>
      </c>
      <c r="H13" s="65"/>
      <c r="I13" s="62">
        <v>43483.553946759261</v>
      </c>
      <c r="J13" s="67" t="s">
        <v>37</v>
      </c>
      <c r="K13" s="68" t="s">
        <v>39</v>
      </c>
      <c r="L13" s="69">
        <v>28</v>
      </c>
    </row>
    <row r="14" spans="1:12" ht="15.95" customHeight="1" x14ac:dyDescent="0.25">
      <c r="A14">
        <v>10</v>
      </c>
      <c r="B14" s="136">
        <v>16</v>
      </c>
      <c r="C14" s="56"/>
      <c r="D14" s="63"/>
      <c r="E14" s="63" t="s">
        <v>111</v>
      </c>
      <c r="F14" s="61" t="s">
        <v>51</v>
      </c>
      <c r="G14" s="56" t="s">
        <v>53</v>
      </c>
      <c r="H14" s="65"/>
      <c r="I14" s="62">
        <v>43483.553946759261</v>
      </c>
      <c r="J14" s="67" t="s">
        <v>37</v>
      </c>
      <c r="K14" s="68" t="s">
        <v>39</v>
      </c>
      <c r="L14" s="69">
        <v>14</v>
      </c>
    </row>
    <row r="15" spans="1:12" ht="15.95" customHeight="1" x14ac:dyDescent="0.25">
      <c r="A15">
        <v>11</v>
      </c>
      <c r="B15" s="136">
        <v>16</v>
      </c>
      <c r="C15" s="56"/>
      <c r="D15" s="63"/>
      <c r="E15" s="63" t="s">
        <v>118</v>
      </c>
      <c r="F15" s="61" t="s">
        <v>24</v>
      </c>
      <c r="G15" s="56" t="s">
        <v>59</v>
      </c>
      <c r="H15" s="65"/>
      <c r="I15" s="62">
        <v>43483.553946759261</v>
      </c>
      <c r="J15" s="67" t="s">
        <v>37</v>
      </c>
      <c r="K15" s="68" t="s">
        <v>39</v>
      </c>
      <c r="L15" s="69">
        <v>19</v>
      </c>
    </row>
    <row r="16" spans="1:12" ht="15.95" customHeight="1" x14ac:dyDescent="0.25">
      <c r="A16">
        <v>12</v>
      </c>
      <c r="B16" s="136">
        <v>16</v>
      </c>
      <c r="C16" s="56"/>
      <c r="D16" s="63"/>
      <c r="E16" s="63" t="s">
        <v>121</v>
      </c>
      <c r="F16" s="61" t="s">
        <v>24</v>
      </c>
      <c r="G16" s="56" t="s">
        <v>53</v>
      </c>
      <c r="H16" s="65"/>
      <c r="I16" s="62">
        <v>43483.553946759261</v>
      </c>
      <c r="J16" s="67" t="s">
        <v>37</v>
      </c>
      <c r="K16" s="68" t="s">
        <v>39</v>
      </c>
      <c r="L16" s="69">
        <v>45</v>
      </c>
    </row>
    <row r="17" spans="1:12" ht="15.95" customHeight="1" x14ac:dyDescent="0.25">
      <c r="A17">
        <v>13</v>
      </c>
      <c r="B17" s="136">
        <v>16</v>
      </c>
      <c r="C17" s="56"/>
      <c r="D17" s="63"/>
      <c r="E17" s="63" t="s">
        <v>124</v>
      </c>
      <c r="F17" s="61" t="s">
        <v>24</v>
      </c>
      <c r="G17" s="56" t="s">
        <v>53</v>
      </c>
      <c r="H17" s="65"/>
      <c r="I17" s="62">
        <v>43483.553946759261</v>
      </c>
      <c r="J17" s="67" t="s">
        <v>37</v>
      </c>
      <c r="K17" s="68" t="s">
        <v>39</v>
      </c>
      <c r="L17" s="69">
        <v>36</v>
      </c>
    </row>
    <row r="18" spans="1:12" ht="15.95" customHeight="1" x14ac:dyDescent="0.25">
      <c r="A18">
        <v>14</v>
      </c>
      <c r="B18" s="136">
        <v>16</v>
      </c>
      <c r="C18" s="56"/>
      <c r="D18" s="63" t="s">
        <v>93</v>
      </c>
      <c r="E18" s="63"/>
      <c r="F18" s="61"/>
      <c r="G18" s="56"/>
      <c r="H18" s="65"/>
      <c r="I18" s="62"/>
      <c r="J18" s="67"/>
      <c r="K18" s="68"/>
      <c r="L18" s="69"/>
    </row>
    <row r="19" spans="1:12" ht="15.95" customHeight="1" x14ac:dyDescent="0.25">
      <c r="A19">
        <v>15</v>
      </c>
      <c r="B19" s="136">
        <v>16</v>
      </c>
      <c r="C19" s="56"/>
      <c r="D19" s="63" t="s">
        <v>97</v>
      </c>
      <c r="E19" s="63"/>
      <c r="F19" s="61"/>
      <c r="G19" s="56"/>
      <c r="H19" s="65"/>
      <c r="I19" s="56"/>
      <c r="J19" s="67"/>
      <c r="K19" s="68"/>
      <c r="L19" s="69"/>
    </row>
    <row r="20" spans="1:12" ht="15.95" customHeight="1" x14ac:dyDescent="0.25">
      <c r="A20">
        <v>16</v>
      </c>
      <c r="B20" s="136">
        <v>16</v>
      </c>
      <c r="C20" s="56"/>
      <c r="D20" s="63" t="s">
        <v>102</v>
      </c>
      <c r="E20" s="63"/>
      <c r="F20" s="61"/>
      <c r="G20" s="56"/>
      <c r="H20" s="65"/>
      <c r="I20" s="56"/>
      <c r="J20" s="67"/>
      <c r="K20" s="68"/>
      <c r="L20" s="69"/>
    </row>
    <row r="21" spans="1:12" ht="15.95" customHeight="1" x14ac:dyDescent="0.25">
      <c r="A21">
        <v>17</v>
      </c>
      <c r="B21" s="136">
        <v>16</v>
      </c>
      <c r="C21" s="56"/>
      <c r="D21" s="63" t="s">
        <v>106</v>
      </c>
      <c r="E21" s="63"/>
      <c r="F21" s="61"/>
      <c r="G21" s="56"/>
      <c r="H21" s="65"/>
      <c r="I21" s="56"/>
      <c r="J21" s="67"/>
      <c r="K21" s="68"/>
      <c r="L21" s="69"/>
    </row>
    <row r="22" spans="1:12" ht="15.95" customHeight="1" x14ac:dyDescent="0.25">
      <c r="A22">
        <v>18</v>
      </c>
      <c r="B22" s="136">
        <v>16</v>
      </c>
      <c r="C22" s="56"/>
      <c r="D22" s="63" t="s">
        <v>110</v>
      </c>
      <c r="E22" s="63"/>
      <c r="F22" s="61"/>
      <c r="G22" s="56"/>
      <c r="H22" s="65"/>
      <c r="I22" s="56"/>
      <c r="J22" s="67"/>
      <c r="K22" s="68"/>
      <c r="L22" s="69"/>
    </row>
    <row r="23" spans="1:12" ht="15.95" customHeight="1" x14ac:dyDescent="0.25">
      <c r="A23">
        <v>19</v>
      </c>
      <c r="B23" s="136">
        <v>16</v>
      </c>
      <c r="C23" s="56"/>
      <c r="D23" s="63" t="s">
        <v>114</v>
      </c>
      <c r="E23" s="63"/>
      <c r="F23" s="61"/>
      <c r="G23" s="56"/>
      <c r="H23" s="65"/>
      <c r="I23" s="56"/>
      <c r="J23" s="67"/>
      <c r="K23" s="68"/>
      <c r="L23" s="69"/>
    </row>
    <row r="24" spans="1:12" ht="15.95" customHeight="1" x14ac:dyDescent="0.25">
      <c r="A24">
        <v>20</v>
      </c>
      <c r="B24" s="136">
        <v>16</v>
      </c>
      <c r="C24" s="56"/>
      <c r="D24" s="63" t="s">
        <v>117</v>
      </c>
      <c r="E24" s="63"/>
      <c r="F24" s="61"/>
      <c r="G24" s="56"/>
      <c r="H24" s="66"/>
      <c r="I24" s="56"/>
      <c r="J24" s="70"/>
      <c r="K24" s="71"/>
      <c r="L24" s="72"/>
    </row>
    <row r="25" spans="1:12" ht="15.75" x14ac:dyDescent="0.25">
      <c r="B25" s="136">
        <f>SUM(B3:B24)</f>
        <v>340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workbookViewId="0"/>
  </sheetViews>
  <sheetFormatPr defaultRowHeight="15" x14ac:dyDescent="0.25"/>
  <cols>
    <col min="2" max="2" width="1.7109375" customWidth="1"/>
    <col min="3" max="3" width="20.7109375" customWidth="1"/>
    <col min="4" max="4" width="0.85546875" customWidth="1"/>
    <col min="5" max="5" width="10.7109375" customWidth="1"/>
    <col min="6" max="6" width="0.85546875" customWidth="1"/>
    <col min="9" max="9" width="13.42578125" customWidth="1"/>
    <col min="10" max="10" width="5.7109375" customWidth="1"/>
    <col min="11" max="11" width="6.140625" customWidth="1"/>
    <col min="12" max="12" width="14.42578125" customWidth="1"/>
    <col min="13" max="13" width="7" customWidth="1"/>
    <col min="14" max="14" width="16" customWidth="1"/>
    <col min="15" max="15" width="6.7109375" customWidth="1"/>
  </cols>
  <sheetData>
    <row r="2" spans="1:15" ht="15.75" x14ac:dyDescent="0.25">
      <c r="B2" s="134">
        <v>1</v>
      </c>
      <c r="C2" s="134">
        <v>20</v>
      </c>
      <c r="D2" s="134">
        <v>0.5</v>
      </c>
      <c r="E2" s="134">
        <v>10</v>
      </c>
      <c r="F2" s="134">
        <v>0.5</v>
      </c>
      <c r="G2" s="79">
        <f>SUM(B2:F2)</f>
        <v>32</v>
      </c>
      <c r="I2" s="246" t="s">
        <v>1378</v>
      </c>
      <c r="J2" s="247" t="s">
        <v>1645</v>
      </c>
      <c r="K2" s="247" t="s">
        <v>1646</v>
      </c>
      <c r="L2" s="247" t="s">
        <v>1379</v>
      </c>
      <c r="M2" s="247" t="s">
        <v>1330</v>
      </c>
      <c r="N2" s="247" t="s">
        <v>1640</v>
      </c>
      <c r="O2" s="248" t="s">
        <v>1642</v>
      </c>
    </row>
    <row r="3" spans="1:15" ht="12" customHeight="1" thickBot="1" x14ac:dyDescent="0.3">
      <c r="A3" s="137">
        <v>12</v>
      </c>
      <c r="B3" s="256" t="s">
        <v>320</v>
      </c>
      <c r="C3" s="257" t="s">
        <v>1337</v>
      </c>
      <c r="D3" s="258"/>
      <c r="E3" s="259"/>
      <c r="F3" s="258" t="s">
        <v>320</v>
      </c>
      <c r="G3" t="s">
        <v>321</v>
      </c>
      <c r="I3" s="249" t="s">
        <v>1367</v>
      </c>
      <c r="J3" s="250">
        <v>3</v>
      </c>
      <c r="K3" s="250">
        <v>3.1</v>
      </c>
      <c r="L3" s="250" t="s">
        <v>1377</v>
      </c>
      <c r="M3" s="250" t="s">
        <v>1385</v>
      </c>
      <c r="N3" s="250" t="s">
        <v>1394</v>
      </c>
      <c r="O3" s="251"/>
    </row>
    <row r="4" spans="1:15" ht="15.95" customHeight="1" thickTop="1" thickBot="1" x14ac:dyDescent="0.3">
      <c r="A4" s="137">
        <v>16</v>
      </c>
      <c r="B4" s="88"/>
      <c r="C4" s="89" t="s">
        <v>1131</v>
      </c>
      <c r="D4" s="89"/>
      <c r="E4" s="85" t="s">
        <v>1338</v>
      </c>
      <c r="F4" s="95"/>
      <c r="G4" s="75"/>
      <c r="I4" s="252" t="s">
        <v>1366</v>
      </c>
      <c r="J4" s="253">
        <v>3</v>
      </c>
      <c r="K4" s="253">
        <v>3.2</v>
      </c>
      <c r="L4" s="253" t="s">
        <v>1377</v>
      </c>
      <c r="M4" s="253" t="s">
        <v>1383</v>
      </c>
      <c r="N4" s="253"/>
      <c r="O4" s="254"/>
    </row>
    <row r="5" spans="1:15" ht="3.95" customHeight="1" thickTop="1" x14ac:dyDescent="0.25">
      <c r="A5" s="137">
        <v>4</v>
      </c>
      <c r="B5" s="90"/>
      <c r="C5" s="91"/>
      <c r="D5" s="91"/>
      <c r="E5" s="92"/>
      <c r="F5" s="96"/>
    </row>
    <row r="6" spans="1:15" ht="15" customHeight="1" x14ac:dyDescent="0.25">
      <c r="A6" s="79">
        <f>SUM(A3:A5)</f>
        <v>32</v>
      </c>
      <c r="I6" s="255"/>
    </row>
    <row r="7" spans="1:15" ht="15" customHeight="1" x14ac:dyDescent="0.25"/>
    <row r="8" spans="1:15" ht="15" customHeight="1" x14ac:dyDescent="0.25"/>
    <row r="9" spans="1:15" ht="15" customHeight="1" x14ac:dyDescent="0.25"/>
    <row r="10" spans="1:15" ht="15" customHeight="1" x14ac:dyDescent="0.25"/>
    <row r="11" spans="1:15" ht="15" customHeight="1" x14ac:dyDescent="0.25"/>
    <row r="12" spans="1:15" ht="15" customHeight="1" x14ac:dyDescent="0.25"/>
    <row r="13" spans="1:15" ht="15" customHeight="1" x14ac:dyDescent="0.25"/>
    <row r="14" spans="1:15" ht="15" customHeight="1" x14ac:dyDescent="0.25"/>
    <row r="15" spans="1:15" ht="15" customHeight="1" x14ac:dyDescent="0.25"/>
    <row r="16" spans="1:15" ht="15" customHeight="1" x14ac:dyDescent="0.25"/>
    <row r="17" ht="15" customHeight="1" x14ac:dyDescent="0.25"/>
    <row r="18"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Element Lists</vt:lpstr>
      <vt:lpstr>Pack and Grid Methods</vt:lpstr>
      <vt:lpstr>TTK Options</vt:lpstr>
      <vt:lpstr>Widgets</vt:lpstr>
      <vt:lpstr>Main Layout</vt:lpstr>
      <vt:lpstr>Selection Options</vt:lpstr>
      <vt:lpstr>Template Selector</vt:lpstr>
      <vt:lpstr>Template Tree</vt:lpstr>
      <vt:lpstr>Structure Filter</vt:lpstr>
      <vt:lpstr>Selected Templates</vt:lpstr>
      <vt:lpstr>File Selector and Actions Group</vt:lpstr>
      <vt:lpstr>Status Group</vt:lpstr>
      <vt:lpstr>Tree Headers</vt:lpstr>
      <vt:lpstr>Selections</vt:lpstr>
      <vt:lpstr>Combined Structures Query</vt:lpstr>
      <vt:lpstr>Status Phrase Length</vt:lpstr>
      <vt:lpstr>Structure Selector</vt:lpstr>
      <vt:lpstr>Character spacing</vt:lpstr>
      <vt:lpstr>Structure 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Salomons</dc:creator>
  <cp:lastModifiedBy>"gsalomon"</cp:lastModifiedBy>
  <dcterms:created xsi:type="dcterms:W3CDTF">2019-01-25T17:36:41Z</dcterms:created>
  <dcterms:modified xsi:type="dcterms:W3CDTF">2019-03-22T17:59:22Z</dcterms:modified>
</cp:coreProperties>
</file>