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2165" tabRatio="803" activeTab="4"/>
  </bookViews>
  <sheets>
    <sheet name="H&amp;N Anatomy" sheetId="1" r:id="rId1"/>
    <sheet name="H&amp;N Lymph Nodes" sheetId="2" r:id="rId2"/>
    <sheet name="H&amp;N 70 in 35" sheetId="3" r:id="rId3"/>
    <sheet name="H&amp;N 66 in 33" sheetId="4" r:id="rId4"/>
    <sheet name="H&amp;N 60 in 30" sheetId="5" r:id="rId5"/>
    <sheet name="H&amp;N VMAT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P3" i="6" l="1"/>
  <c r="U46" i="6" l="1"/>
  <c r="T46" i="6"/>
  <c r="S46" i="6"/>
  <c r="R46" i="6"/>
  <c r="Q46" i="6"/>
  <c r="P46" i="6"/>
  <c r="O46" i="6"/>
  <c r="N46" i="6"/>
  <c r="M46" i="6"/>
  <c r="L46" i="6"/>
  <c r="K46" i="6"/>
  <c r="G46" i="6"/>
  <c r="U45" i="6"/>
  <c r="T45" i="6"/>
  <c r="S45" i="6"/>
  <c r="R45" i="6"/>
  <c r="Q45" i="6"/>
  <c r="P45" i="6"/>
  <c r="O45" i="6"/>
  <c r="N45" i="6"/>
  <c r="M45" i="6"/>
  <c r="L45" i="6"/>
  <c r="K45" i="6"/>
  <c r="G45" i="6"/>
  <c r="U44" i="6"/>
  <c r="T44" i="6"/>
  <c r="S44" i="6"/>
  <c r="R44" i="6"/>
  <c r="Q44" i="6"/>
  <c r="P44" i="6"/>
  <c r="O44" i="6"/>
  <c r="N44" i="6"/>
  <c r="M44" i="6"/>
  <c r="L44" i="6"/>
  <c r="K44" i="6"/>
  <c r="G44" i="6"/>
  <c r="U43" i="6"/>
  <c r="T43" i="6"/>
  <c r="S43" i="6"/>
  <c r="R43" i="6"/>
  <c r="Q43" i="6"/>
  <c r="P43" i="6"/>
  <c r="O43" i="6"/>
  <c r="N43" i="6"/>
  <c r="M43" i="6"/>
  <c r="L43" i="6"/>
  <c r="K43" i="6"/>
  <c r="G43" i="6"/>
  <c r="U42" i="6"/>
  <c r="T42" i="6"/>
  <c r="S42" i="6"/>
  <c r="R42" i="6"/>
  <c r="Q42" i="6"/>
  <c r="P42" i="6"/>
  <c r="O42" i="6"/>
  <c r="N42" i="6"/>
  <c r="M42" i="6"/>
  <c r="L42" i="6"/>
  <c r="K42" i="6"/>
  <c r="G42" i="6"/>
  <c r="U41" i="6"/>
  <c r="T41" i="6"/>
  <c r="S41" i="6"/>
  <c r="R41" i="6"/>
  <c r="Q41" i="6"/>
  <c r="P41" i="6"/>
  <c r="O41" i="6"/>
  <c r="N41" i="6"/>
  <c r="M41" i="6"/>
  <c r="L41" i="6"/>
  <c r="K41" i="6"/>
  <c r="G41" i="6"/>
  <c r="U40" i="6"/>
  <c r="T40" i="6"/>
  <c r="S40" i="6"/>
  <c r="R40" i="6"/>
  <c r="Q40" i="6"/>
  <c r="P40" i="6"/>
  <c r="O40" i="6"/>
  <c r="N40" i="6"/>
  <c r="M40" i="6"/>
  <c r="L40" i="6"/>
  <c r="K40" i="6"/>
  <c r="G40" i="6"/>
  <c r="U39" i="6"/>
  <c r="T39" i="6"/>
  <c r="S39" i="6"/>
  <c r="R39" i="6"/>
  <c r="Q39" i="6"/>
  <c r="P39" i="6"/>
  <c r="O39" i="6"/>
  <c r="N39" i="6"/>
  <c r="M39" i="6"/>
  <c r="L39" i="6"/>
  <c r="K39" i="6"/>
  <c r="G39" i="6"/>
  <c r="U38" i="6"/>
  <c r="T38" i="6"/>
  <c r="S38" i="6"/>
  <c r="R38" i="6"/>
  <c r="Q38" i="6"/>
  <c r="P38" i="6"/>
  <c r="O38" i="6"/>
  <c r="N38" i="6"/>
  <c r="M38" i="6"/>
  <c r="L38" i="6"/>
  <c r="K38" i="6"/>
  <c r="G38" i="6"/>
  <c r="U37" i="6"/>
  <c r="T37" i="6"/>
  <c r="S37" i="6"/>
  <c r="R37" i="6"/>
  <c r="Q37" i="6"/>
  <c r="P37" i="6"/>
  <c r="O37" i="6"/>
  <c r="N37" i="6"/>
  <c r="M37" i="6"/>
  <c r="L37" i="6"/>
  <c r="K37" i="6"/>
  <c r="G37" i="6"/>
  <c r="U36" i="6"/>
  <c r="T36" i="6"/>
  <c r="S36" i="6"/>
  <c r="R36" i="6"/>
  <c r="Q36" i="6"/>
  <c r="P36" i="6"/>
  <c r="O36" i="6"/>
  <c r="N36" i="6"/>
  <c r="M36" i="6"/>
  <c r="L36" i="6"/>
  <c r="K36" i="6"/>
  <c r="G36" i="6"/>
  <c r="U35" i="6"/>
  <c r="T35" i="6"/>
  <c r="S35" i="6"/>
  <c r="R35" i="6"/>
  <c r="Q35" i="6"/>
  <c r="P35" i="6"/>
  <c r="O35" i="6"/>
  <c r="N35" i="6"/>
  <c r="M35" i="6"/>
  <c r="L35" i="6"/>
  <c r="K35" i="6"/>
  <c r="G35" i="6"/>
  <c r="U34" i="6"/>
  <c r="T34" i="6"/>
  <c r="S34" i="6"/>
  <c r="R34" i="6"/>
  <c r="Q34" i="6"/>
  <c r="P34" i="6"/>
  <c r="O34" i="6"/>
  <c r="N34" i="6"/>
  <c r="M34" i="6"/>
  <c r="L34" i="6"/>
  <c r="K34" i="6"/>
  <c r="G34" i="6"/>
  <c r="U33" i="6"/>
  <c r="T33" i="6"/>
  <c r="S33" i="6"/>
  <c r="R33" i="6"/>
  <c r="Q33" i="6"/>
  <c r="P33" i="6"/>
  <c r="O33" i="6"/>
  <c r="N33" i="6"/>
  <c r="M33" i="6"/>
  <c r="L33" i="6"/>
  <c r="K33" i="6"/>
  <c r="G33" i="6"/>
  <c r="U32" i="6"/>
  <c r="T32" i="6"/>
  <c r="S32" i="6"/>
  <c r="R32" i="6"/>
  <c r="Q32" i="6"/>
  <c r="P32" i="6"/>
  <c r="O32" i="6"/>
  <c r="N32" i="6"/>
  <c r="M32" i="6"/>
  <c r="L32" i="6"/>
  <c r="K32" i="6"/>
  <c r="G32" i="6"/>
  <c r="U31" i="6"/>
  <c r="T31" i="6"/>
  <c r="S31" i="6"/>
  <c r="R31" i="6"/>
  <c r="Q31" i="6"/>
  <c r="P31" i="6"/>
  <c r="O31" i="6"/>
  <c r="N31" i="6"/>
  <c r="M31" i="6"/>
  <c r="L31" i="6"/>
  <c r="K31" i="6"/>
  <c r="G31" i="6"/>
  <c r="U30" i="6"/>
  <c r="T30" i="6"/>
  <c r="S30" i="6"/>
  <c r="R30" i="6"/>
  <c r="Q30" i="6"/>
  <c r="P30" i="6"/>
  <c r="O30" i="6"/>
  <c r="N30" i="6"/>
  <c r="M30" i="6"/>
  <c r="L30" i="6"/>
  <c r="K30" i="6"/>
  <c r="G30" i="6"/>
  <c r="U29" i="6"/>
  <c r="T29" i="6"/>
  <c r="S29" i="6"/>
  <c r="R29" i="6"/>
  <c r="Q29" i="6"/>
  <c r="P29" i="6"/>
  <c r="O29" i="6"/>
  <c r="N29" i="6"/>
  <c r="M29" i="6"/>
  <c r="L29" i="6"/>
  <c r="K29" i="6"/>
  <c r="G29" i="6"/>
  <c r="U28" i="6"/>
  <c r="T28" i="6"/>
  <c r="S28" i="6"/>
  <c r="R28" i="6"/>
  <c r="Q28" i="6"/>
  <c r="P28" i="6"/>
  <c r="O28" i="6"/>
  <c r="N28" i="6"/>
  <c r="M28" i="6"/>
  <c r="L28" i="6"/>
  <c r="K28" i="6"/>
  <c r="G28" i="6"/>
  <c r="U27" i="6"/>
  <c r="T27" i="6"/>
  <c r="S27" i="6"/>
  <c r="R27" i="6"/>
  <c r="Q27" i="6"/>
  <c r="P27" i="6"/>
  <c r="O27" i="6"/>
  <c r="N27" i="6"/>
  <c r="M27" i="6"/>
  <c r="L27" i="6"/>
  <c r="K27" i="6"/>
  <c r="G27" i="6"/>
  <c r="U26" i="6"/>
  <c r="T26" i="6"/>
  <c r="S26" i="6"/>
  <c r="R26" i="6"/>
  <c r="Q26" i="6"/>
  <c r="P26" i="6"/>
  <c r="O26" i="6"/>
  <c r="N26" i="6"/>
  <c r="M26" i="6"/>
  <c r="L26" i="6"/>
  <c r="K26" i="6"/>
  <c r="G26" i="6"/>
  <c r="U25" i="6"/>
  <c r="T25" i="6"/>
  <c r="S25" i="6"/>
  <c r="R25" i="6"/>
  <c r="Q25" i="6"/>
  <c r="P25" i="6"/>
  <c r="O25" i="6"/>
  <c r="N25" i="6"/>
  <c r="M25" i="6"/>
  <c r="L25" i="6"/>
  <c r="K25" i="6"/>
  <c r="G25" i="6"/>
  <c r="U24" i="6"/>
  <c r="T24" i="6"/>
  <c r="S24" i="6"/>
  <c r="R24" i="6"/>
  <c r="Q24" i="6"/>
  <c r="P24" i="6"/>
  <c r="O24" i="6"/>
  <c r="N24" i="6"/>
  <c r="M24" i="6"/>
  <c r="L24" i="6"/>
  <c r="K24" i="6"/>
  <c r="G24" i="6"/>
  <c r="U23" i="6"/>
  <c r="T23" i="6"/>
  <c r="S23" i="6"/>
  <c r="R23" i="6"/>
  <c r="Q23" i="6"/>
  <c r="P23" i="6"/>
  <c r="O23" i="6"/>
  <c r="N23" i="6"/>
  <c r="M23" i="6"/>
  <c r="L23" i="6"/>
  <c r="K23" i="6"/>
  <c r="G23" i="6"/>
  <c r="U22" i="6"/>
  <c r="T22" i="6"/>
  <c r="S22" i="6"/>
  <c r="R22" i="6"/>
  <c r="Q22" i="6"/>
  <c r="P22" i="6"/>
  <c r="O22" i="6"/>
  <c r="N22" i="6"/>
  <c r="M22" i="6"/>
  <c r="L22" i="6"/>
  <c r="K22" i="6"/>
  <c r="G22" i="6"/>
  <c r="U21" i="6"/>
  <c r="T21" i="6"/>
  <c r="S21" i="6"/>
  <c r="R21" i="6"/>
  <c r="Q21" i="6"/>
  <c r="P21" i="6"/>
  <c r="O21" i="6"/>
  <c r="N21" i="6"/>
  <c r="M21" i="6"/>
  <c r="L21" i="6"/>
  <c r="K21" i="6"/>
  <c r="G21" i="6"/>
  <c r="U20" i="6"/>
  <c r="T20" i="6"/>
  <c r="S20" i="6"/>
  <c r="R20" i="6"/>
  <c r="Q20" i="6"/>
  <c r="P20" i="6"/>
  <c r="O20" i="6"/>
  <c r="N20" i="6"/>
  <c r="M20" i="6"/>
  <c r="L20" i="6"/>
  <c r="K20" i="6"/>
  <c r="G20" i="6"/>
  <c r="U19" i="6"/>
  <c r="T19" i="6"/>
  <c r="S19" i="6"/>
  <c r="R19" i="6"/>
  <c r="Q19" i="6"/>
  <c r="P19" i="6"/>
  <c r="O19" i="6"/>
  <c r="N19" i="6"/>
  <c r="M19" i="6"/>
  <c r="L19" i="6"/>
  <c r="K19" i="6"/>
  <c r="G19" i="6"/>
  <c r="U18" i="6"/>
  <c r="T18" i="6"/>
  <c r="S18" i="6"/>
  <c r="R18" i="6"/>
  <c r="Q18" i="6"/>
  <c r="P18" i="6"/>
  <c r="O18" i="6"/>
  <c r="N18" i="6"/>
  <c r="M18" i="6"/>
  <c r="L18" i="6"/>
  <c r="K18" i="6"/>
  <c r="G18" i="6"/>
  <c r="U17" i="6"/>
  <c r="T17" i="6"/>
  <c r="S17" i="6"/>
  <c r="R17" i="6"/>
  <c r="Q17" i="6"/>
  <c r="P17" i="6"/>
  <c r="O17" i="6"/>
  <c r="N17" i="6"/>
  <c r="M17" i="6"/>
  <c r="L17" i="6"/>
  <c r="K17" i="6"/>
  <c r="G17" i="6"/>
  <c r="U16" i="6"/>
  <c r="T16" i="6"/>
  <c r="S16" i="6"/>
  <c r="R16" i="6"/>
  <c r="Q16" i="6"/>
  <c r="P16" i="6"/>
  <c r="O16" i="6"/>
  <c r="N16" i="6"/>
  <c r="M16" i="6"/>
  <c r="L16" i="6"/>
  <c r="K16" i="6"/>
  <c r="G16" i="6"/>
  <c r="U15" i="6"/>
  <c r="T15" i="6"/>
  <c r="S15" i="6"/>
  <c r="R15" i="6"/>
  <c r="Q15" i="6"/>
  <c r="P15" i="6"/>
  <c r="O15" i="6"/>
  <c r="N15" i="6"/>
  <c r="M15" i="6"/>
  <c r="L15" i="6"/>
  <c r="K15" i="6"/>
  <c r="G15" i="6"/>
  <c r="U14" i="6"/>
  <c r="T14" i="6"/>
  <c r="S14" i="6"/>
  <c r="R14" i="6"/>
  <c r="Q14" i="6"/>
  <c r="P14" i="6"/>
  <c r="O14" i="6"/>
  <c r="N14" i="6"/>
  <c r="M14" i="6"/>
  <c r="L14" i="6"/>
  <c r="K14" i="6"/>
  <c r="G14" i="6"/>
  <c r="U13" i="6"/>
  <c r="T13" i="6"/>
  <c r="S13" i="6"/>
  <c r="R13" i="6"/>
  <c r="Q13" i="6"/>
  <c r="P13" i="6"/>
  <c r="O13" i="6"/>
  <c r="N13" i="6"/>
  <c r="M13" i="6"/>
  <c r="L13" i="6"/>
  <c r="K13" i="6"/>
  <c r="G13" i="6"/>
  <c r="U12" i="6"/>
  <c r="T12" i="6"/>
  <c r="S12" i="6"/>
  <c r="R12" i="6"/>
  <c r="Q12" i="6"/>
  <c r="P12" i="6"/>
  <c r="O12" i="6"/>
  <c r="N12" i="6"/>
  <c r="M12" i="6"/>
  <c r="L12" i="6"/>
  <c r="K12" i="6"/>
  <c r="G12" i="6"/>
  <c r="U11" i="6"/>
  <c r="T11" i="6"/>
  <c r="S11" i="6"/>
  <c r="R11" i="6"/>
  <c r="Q11" i="6"/>
  <c r="P11" i="6"/>
  <c r="O11" i="6"/>
  <c r="N11" i="6"/>
  <c r="M11" i="6"/>
  <c r="L11" i="6"/>
  <c r="K11" i="6"/>
  <c r="G11" i="6"/>
  <c r="U10" i="6"/>
  <c r="T10" i="6"/>
  <c r="S10" i="6"/>
  <c r="R10" i="6"/>
  <c r="Q10" i="6"/>
  <c r="P10" i="6"/>
  <c r="O10" i="6"/>
  <c r="N10" i="6"/>
  <c r="M10" i="6"/>
  <c r="L10" i="6"/>
  <c r="K10" i="6"/>
  <c r="G10" i="6"/>
  <c r="U9" i="6"/>
  <c r="T9" i="6"/>
  <c r="S9" i="6"/>
  <c r="R9" i="6"/>
  <c r="Q9" i="6"/>
  <c r="P9" i="6"/>
  <c r="O9" i="6"/>
  <c r="N9" i="6"/>
  <c r="M9" i="6"/>
  <c r="L9" i="6"/>
  <c r="K9" i="6"/>
  <c r="G9" i="6"/>
  <c r="U8" i="6"/>
  <c r="T8" i="6"/>
  <c r="S8" i="6"/>
  <c r="R8" i="6"/>
  <c r="Q8" i="6"/>
  <c r="P8" i="6"/>
  <c r="O8" i="6"/>
  <c r="N8" i="6"/>
  <c r="M8" i="6"/>
  <c r="L8" i="6"/>
  <c r="K8" i="6"/>
  <c r="G8" i="6"/>
  <c r="U7" i="6"/>
  <c r="T7" i="6"/>
  <c r="S7" i="6"/>
  <c r="R7" i="6"/>
  <c r="Q7" i="6"/>
  <c r="P7" i="6"/>
  <c r="O7" i="6"/>
  <c r="N7" i="6"/>
  <c r="M7" i="6"/>
  <c r="L7" i="6"/>
  <c r="K7" i="6"/>
  <c r="G7" i="6"/>
  <c r="U6" i="6"/>
  <c r="T6" i="6"/>
  <c r="S6" i="6"/>
  <c r="R6" i="6"/>
  <c r="Q6" i="6"/>
  <c r="P6" i="6"/>
  <c r="O6" i="6"/>
  <c r="N6" i="6"/>
  <c r="M6" i="6"/>
  <c r="L6" i="6"/>
  <c r="K6" i="6"/>
  <c r="G6" i="6"/>
  <c r="U5" i="6"/>
  <c r="T5" i="6"/>
  <c r="S5" i="6"/>
  <c r="R5" i="6"/>
  <c r="Q5" i="6"/>
  <c r="P5" i="6"/>
  <c r="O5" i="6"/>
  <c r="N5" i="6"/>
  <c r="M5" i="6"/>
  <c r="L5" i="6"/>
  <c r="K5" i="6"/>
  <c r="G5" i="6"/>
  <c r="U4" i="6"/>
  <c r="T4" i="6"/>
  <c r="S4" i="6"/>
  <c r="R4" i="6"/>
  <c r="Q4" i="6"/>
  <c r="P4" i="6"/>
  <c r="O4" i="6"/>
  <c r="N4" i="6"/>
  <c r="M4" i="6"/>
  <c r="L4" i="6"/>
  <c r="K4" i="6"/>
  <c r="G4" i="6"/>
  <c r="U3" i="6"/>
  <c r="T3" i="6"/>
  <c r="S3" i="6"/>
  <c r="R3" i="6"/>
  <c r="Q3" i="6"/>
  <c r="O3" i="6"/>
  <c r="N3" i="6"/>
  <c r="M3" i="6"/>
  <c r="L3" i="6"/>
  <c r="K3" i="6"/>
  <c r="G3" i="6"/>
  <c r="U57" i="5"/>
  <c r="T57" i="5"/>
  <c r="S57" i="5"/>
  <c r="R57" i="5"/>
  <c r="Q57" i="5"/>
  <c r="P57" i="5"/>
  <c r="O57" i="5"/>
  <c r="N57" i="5"/>
  <c r="M57" i="5"/>
  <c r="L57" i="5"/>
  <c r="K57" i="5"/>
  <c r="G57" i="5"/>
  <c r="U56" i="5"/>
  <c r="T56" i="5"/>
  <c r="S56" i="5"/>
  <c r="R56" i="5"/>
  <c r="Q56" i="5"/>
  <c r="P56" i="5"/>
  <c r="O56" i="5"/>
  <c r="N56" i="5"/>
  <c r="M56" i="5"/>
  <c r="L56" i="5"/>
  <c r="K56" i="5"/>
  <c r="G56" i="5"/>
  <c r="U55" i="5"/>
  <c r="T55" i="5"/>
  <c r="S55" i="5"/>
  <c r="R55" i="5"/>
  <c r="Q55" i="5"/>
  <c r="P55" i="5"/>
  <c r="O55" i="5"/>
  <c r="N55" i="5"/>
  <c r="M55" i="5"/>
  <c r="L55" i="5"/>
  <c r="K55" i="5"/>
  <c r="G55" i="5"/>
  <c r="U54" i="5"/>
  <c r="T54" i="5"/>
  <c r="S54" i="5"/>
  <c r="R54" i="5"/>
  <c r="Q54" i="5"/>
  <c r="P54" i="5"/>
  <c r="O54" i="5"/>
  <c r="N54" i="5"/>
  <c r="M54" i="5"/>
  <c r="L54" i="5"/>
  <c r="K54" i="5"/>
  <c r="G54" i="5"/>
  <c r="U53" i="5"/>
  <c r="T53" i="5"/>
  <c r="S53" i="5"/>
  <c r="R53" i="5"/>
  <c r="Q53" i="5"/>
  <c r="P53" i="5"/>
  <c r="O53" i="5"/>
  <c r="N53" i="5"/>
  <c r="M53" i="5"/>
  <c r="L53" i="5"/>
  <c r="K53" i="5"/>
  <c r="G53" i="5"/>
  <c r="U52" i="5"/>
  <c r="T52" i="5"/>
  <c r="S52" i="5"/>
  <c r="R52" i="5"/>
  <c r="Q52" i="5"/>
  <c r="P52" i="5"/>
  <c r="O52" i="5"/>
  <c r="N52" i="5"/>
  <c r="M52" i="5"/>
  <c r="L52" i="5"/>
  <c r="K52" i="5"/>
  <c r="G52" i="5"/>
  <c r="U51" i="5"/>
  <c r="T51" i="5"/>
  <c r="S51" i="5"/>
  <c r="R51" i="5"/>
  <c r="Q51" i="5"/>
  <c r="P51" i="5"/>
  <c r="O51" i="5"/>
  <c r="N51" i="5"/>
  <c r="M51" i="5"/>
  <c r="L51" i="5"/>
  <c r="K51" i="5"/>
  <c r="G51" i="5"/>
  <c r="U50" i="5"/>
  <c r="T50" i="5"/>
  <c r="S50" i="5"/>
  <c r="R50" i="5"/>
  <c r="Q50" i="5"/>
  <c r="P50" i="5"/>
  <c r="O50" i="5"/>
  <c r="N50" i="5"/>
  <c r="M50" i="5"/>
  <c r="L50" i="5"/>
  <c r="K50" i="5"/>
  <c r="G50" i="5"/>
  <c r="U49" i="5"/>
  <c r="T49" i="5"/>
  <c r="S49" i="5"/>
  <c r="R49" i="5"/>
  <c r="Q49" i="5"/>
  <c r="P49" i="5"/>
  <c r="O49" i="5"/>
  <c r="N49" i="5"/>
  <c r="M49" i="5"/>
  <c r="L49" i="5"/>
  <c r="K49" i="5"/>
  <c r="G49" i="5"/>
  <c r="U48" i="5"/>
  <c r="T48" i="5"/>
  <c r="S48" i="5"/>
  <c r="R48" i="5"/>
  <c r="Q48" i="5"/>
  <c r="P48" i="5"/>
  <c r="O48" i="5"/>
  <c r="N48" i="5"/>
  <c r="M48" i="5"/>
  <c r="L48" i="5"/>
  <c r="K48" i="5"/>
  <c r="G48" i="5"/>
  <c r="U47" i="5"/>
  <c r="T47" i="5"/>
  <c r="S47" i="5"/>
  <c r="R47" i="5"/>
  <c r="Q47" i="5"/>
  <c r="P47" i="5"/>
  <c r="O47" i="5"/>
  <c r="N47" i="5"/>
  <c r="M47" i="5"/>
  <c r="L47" i="5"/>
  <c r="K47" i="5"/>
  <c r="G47" i="5"/>
  <c r="U46" i="5"/>
  <c r="T46" i="5"/>
  <c r="S46" i="5"/>
  <c r="R46" i="5"/>
  <c r="Q46" i="5"/>
  <c r="P46" i="5"/>
  <c r="O46" i="5"/>
  <c r="N46" i="5"/>
  <c r="M46" i="5"/>
  <c r="L46" i="5"/>
  <c r="K46" i="5"/>
  <c r="G46" i="5"/>
  <c r="U45" i="5"/>
  <c r="T45" i="5"/>
  <c r="S45" i="5"/>
  <c r="R45" i="5"/>
  <c r="Q45" i="5"/>
  <c r="P45" i="5"/>
  <c r="O45" i="5"/>
  <c r="N45" i="5"/>
  <c r="M45" i="5"/>
  <c r="L45" i="5"/>
  <c r="K45" i="5"/>
  <c r="G45" i="5"/>
  <c r="U44" i="5"/>
  <c r="T44" i="5"/>
  <c r="S44" i="5"/>
  <c r="R44" i="5"/>
  <c r="Q44" i="5"/>
  <c r="P44" i="5"/>
  <c r="O44" i="5"/>
  <c r="N44" i="5"/>
  <c r="M44" i="5"/>
  <c r="L44" i="5"/>
  <c r="K44" i="5"/>
  <c r="G44" i="5"/>
  <c r="U43" i="5"/>
  <c r="T43" i="5"/>
  <c r="S43" i="5"/>
  <c r="R43" i="5"/>
  <c r="Q43" i="5"/>
  <c r="P43" i="5"/>
  <c r="O43" i="5"/>
  <c r="N43" i="5"/>
  <c r="M43" i="5"/>
  <c r="L43" i="5"/>
  <c r="K43" i="5"/>
  <c r="G43" i="5"/>
  <c r="U42" i="5"/>
  <c r="T42" i="5"/>
  <c r="S42" i="5"/>
  <c r="R42" i="5"/>
  <c r="Q42" i="5"/>
  <c r="P42" i="5"/>
  <c r="O42" i="5"/>
  <c r="N42" i="5"/>
  <c r="M42" i="5"/>
  <c r="L42" i="5"/>
  <c r="K42" i="5"/>
  <c r="G42" i="5"/>
  <c r="U41" i="5"/>
  <c r="T41" i="5"/>
  <c r="S41" i="5"/>
  <c r="R41" i="5"/>
  <c r="Q41" i="5"/>
  <c r="P41" i="5"/>
  <c r="O41" i="5"/>
  <c r="N41" i="5"/>
  <c r="M41" i="5"/>
  <c r="L41" i="5"/>
  <c r="K41" i="5"/>
  <c r="G41" i="5"/>
  <c r="U40" i="5"/>
  <c r="T40" i="5"/>
  <c r="S40" i="5"/>
  <c r="R40" i="5"/>
  <c r="Q40" i="5"/>
  <c r="P40" i="5"/>
  <c r="O40" i="5"/>
  <c r="N40" i="5"/>
  <c r="M40" i="5"/>
  <c r="L40" i="5"/>
  <c r="K40" i="5"/>
  <c r="G40" i="5"/>
  <c r="U39" i="5"/>
  <c r="T39" i="5"/>
  <c r="S39" i="5"/>
  <c r="R39" i="5"/>
  <c r="Q39" i="5"/>
  <c r="P39" i="5"/>
  <c r="O39" i="5"/>
  <c r="N39" i="5"/>
  <c r="M39" i="5"/>
  <c r="L39" i="5"/>
  <c r="K39" i="5"/>
  <c r="G39" i="5"/>
  <c r="U38" i="5"/>
  <c r="T38" i="5"/>
  <c r="S38" i="5"/>
  <c r="R38" i="5"/>
  <c r="Q38" i="5"/>
  <c r="P38" i="5"/>
  <c r="O38" i="5"/>
  <c r="N38" i="5"/>
  <c r="M38" i="5"/>
  <c r="L38" i="5"/>
  <c r="K38" i="5"/>
  <c r="G38" i="5"/>
  <c r="U37" i="5"/>
  <c r="T37" i="5"/>
  <c r="S37" i="5"/>
  <c r="R37" i="5"/>
  <c r="Q37" i="5"/>
  <c r="P37" i="5"/>
  <c r="O37" i="5"/>
  <c r="N37" i="5"/>
  <c r="M37" i="5"/>
  <c r="L37" i="5"/>
  <c r="K37" i="5"/>
  <c r="G37" i="5"/>
  <c r="U36" i="5"/>
  <c r="T36" i="5"/>
  <c r="S36" i="5"/>
  <c r="R36" i="5"/>
  <c r="Q36" i="5"/>
  <c r="P36" i="5"/>
  <c r="O36" i="5"/>
  <c r="N36" i="5"/>
  <c r="M36" i="5"/>
  <c r="L36" i="5"/>
  <c r="K36" i="5"/>
  <c r="G36" i="5"/>
  <c r="U35" i="5"/>
  <c r="T35" i="5"/>
  <c r="S35" i="5"/>
  <c r="R35" i="5"/>
  <c r="Q35" i="5"/>
  <c r="P35" i="5"/>
  <c r="O35" i="5"/>
  <c r="N35" i="5"/>
  <c r="M35" i="5"/>
  <c r="L35" i="5"/>
  <c r="K35" i="5"/>
  <c r="G35" i="5"/>
  <c r="U34" i="5"/>
  <c r="T34" i="5"/>
  <c r="S34" i="5"/>
  <c r="R34" i="5"/>
  <c r="Q34" i="5"/>
  <c r="P34" i="5"/>
  <c r="O34" i="5"/>
  <c r="N34" i="5"/>
  <c r="M34" i="5"/>
  <c r="L34" i="5"/>
  <c r="K34" i="5"/>
  <c r="G34" i="5"/>
  <c r="U33" i="5"/>
  <c r="T33" i="5"/>
  <c r="S33" i="5"/>
  <c r="R33" i="5"/>
  <c r="Q33" i="5"/>
  <c r="P33" i="5"/>
  <c r="O33" i="5"/>
  <c r="N33" i="5"/>
  <c r="M33" i="5"/>
  <c r="L33" i="5"/>
  <c r="K33" i="5"/>
  <c r="G33" i="5"/>
  <c r="U32" i="5"/>
  <c r="T32" i="5"/>
  <c r="S32" i="5"/>
  <c r="R32" i="5"/>
  <c r="Q32" i="5"/>
  <c r="P32" i="5"/>
  <c r="O32" i="5"/>
  <c r="N32" i="5"/>
  <c r="M32" i="5"/>
  <c r="L32" i="5"/>
  <c r="K32" i="5"/>
  <c r="G32" i="5"/>
  <c r="U31" i="5"/>
  <c r="T31" i="5"/>
  <c r="S31" i="5"/>
  <c r="R31" i="5"/>
  <c r="Q31" i="5"/>
  <c r="P31" i="5"/>
  <c r="O31" i="5"/>
  <c r="N31" i="5"/>
  <c r="M31" i="5"/>
  <c r="L31" i="5"/>
  <c r="K31" i="5"/>
  <c r="G31" i="5"/>
  <c r="U30" i="5"/>
  <c r="T30" i="5"/>
  <c r="S30" i="5"/>
  <c r="R30" i="5"/>
  <c r="Q30" i="5"/>
  <c r="P30" i="5"/>
  <c r="O30" i="5"/>
  <c r="N30" i="5"/>
  <c r="M30" i="5"/>
  <c r="L30" i="5"/>
  <c r="K30" i="5"/>
  <c r="G30" i="5"/>
  <c r="U29" i="5"/>
  <c r="T29" i="5"/>
  <c r="S29" i="5"/>
  <c r="R29" i="5"/>
  <c r="Q29" i="5"/>
  <c r="P29" i="5"/>
  <c r="O29" i="5"/>
  <c r="N29" i="5"/>
  <c r="M29" i="5"/>
  <c r="L29" i="5"/>
  <c r="K29" i="5"/>
  <c r="G29" i="5"/>
  <c r="U28" i="5"/>
  <c r="T28" i="5"/>
  <c r="S28" i="5"/>
  <c r="R28" i="5"/>
  <c r="Q28" i="5"/>
  <c r="P28" i="5"/>
  <c r="O28" i="5"/>
  <c r="N28" i="5"/>
  <c r="M28" i="5"/>
  <c r="L28" i="5"/>
  <c r="K28" i="5"/>
  <c r="G28" i="5"/>
  <c r="U27" i="5"/>
  <c r="T27" i="5"/>
  <c r="S27" i="5"/>
  <c r="R27" i="5"/>
  <c r="Q27" i="5"/>
  <c r="P27" i="5"/>
  <c r="O27" i="5"/>
  <c r="N27" i="5"/>
  <c r="M27" i="5"/>
  <c r="L27" i="5"/>
  <c r="K27" i="5"/>
  <c r="G27" i="5"/>
  <c r="U26" i="5"/>
  <c r="T26" i="5"/>
  <c r="S26" i="5"/>
  <c r="R26" i="5"/>
  <c r="Q26" i="5"/>
  <c r="P26" i="5"/>
  <c r="O26" i="5"/>
  <c r="N26" i="5"/>
  <c r="M26" i="5"/>
  <c r="L26" i="5"/>
  <c r="K26" i="5"/>
  <c r="G26" i="5"/>
  <c r="U25" i="5"/>
  <c r="T25" i="5"/>
  <c r="S25" i="5"/>
  <c r="R25" i="5"/>
  <c r="Q25" i="5"/>
  <c r="P25" i="5"/>
  <c r="O25" i="5"/>
  <c r="N25" i="5"/>
  <c r="M25" i="5"/>
  <c r="L25" i="5"/>
  <c r="K25" i="5"/>
  <c r="G25" i="5"/>
  <c r="U24" i="5"/>
  <c r="T24" i="5"/>
  <c r="S24" i="5"/>
  <c r="R24" i="5"/>
  <c r="Q24" i="5"/>
  <c r="P24" i="5"/>
  <c r="O24" i="5"/>
  <c r="N24" i="5"/>
  <c r="M24" i="5"/>
  <c r="L24" i="5"/>
  <c r="K24" i="5"/>
  <c r="G24" i="5"/>
  <c r="U23" i="5"/>
  <c r="T23" i="5"/>
  <c r="S23" i="5"/>
  <c r="R23" i="5"/>
  <c r="Q23" i="5"/>
  <c r="P23" i="5"/>
  <c r="O23" i="5"/>
  <c r="N23" i="5"/>
  <c r="M23" i="5"/>
  <c r="L23" i="5"/>
  <c r="K23" i="5"/>
  <c r="G23" i="5"/>
  <c r="U22" i="5"/>
  <c r="T22" i="5"/>
  <c r="S22" i="5"/>
  <c r="R22" i="5"/>
  <c r="Q22" i="5"/>
  <c r="P22" i="5"/>
  <c r="O22" i="5"/>
  <c r="N22" i="5"/>
  <c r="M22" i="5"/>
  <c r="L22" i="5"/>
  <c r="K22" i="5"/>
  <c r="G22" i="5"/>
  <c r="U21" i="5"/>
  <c r="T21" i="5"/>
  <c r="S21" i="5"/>
  <c r="R21" i="5"/>
  <c r="Q21" i="5"/>
  <c r="P21" i="5"/>
  <c r="O21" i="5"/>
  <c r="N21" i="5"/>
  <c r="M21" i="5"/>
  <c r="L21" i="5"/>
  <c r="K21" i="5"/>
  <c r="G21" i="5"/>
  <c r="U20" i="5"/>
  <c r="T20" i="5"/>
  <c r="S20" i="5"/>
  <c r="R20" i="5"/>
  <c r="Q20" i="5"/>
  <c r="P20" i="5"/>
  <c r="O20" i="5"/>
  <c r="N20" i="5"/>
  <c r="M20" i="5"/>
  <c r="L20" i="5"/>
  <c r="K20" i="5"/>
  <c r="G20" i="5"/>
  <c r="U19" i="5"/>
  <c r="T19" i="5"/>
  <c r="S19" i="5"/>
  <c r="R19" i="5"/>
  <c r="Q19" i="5"/>
  <c r="P19" i="5"/>
  <c r="O19" i="5"/>
  <c r="N19" i="5"/>
  <c r="M19" i="5"/>
  <c r="L19" i="5"/>
  <c r="K19" i="5"/>
  <c r="G19" i="5"/>
  <c r="U18" i="5"/>
  <c r="T18" i="5"/>
  <c r="S18" i="5"/>
  <c r="R18" i="5"/>
  <c r="Q18" i="5"/>
  <c r="P18" i="5"/>
  <c r="O18" i="5"/>
  <c r="N18" i="5"/>
  <c r="M18" i="5"/>
  <c r="L18" i="5"/>
  <c r="K18" i="5"/>
  <c r="G18" i="5"/>
  <c r="U17" i="5"/>
  <c r="T17" i="5"/>
  <c r="S17" i="5"/>
  <c r="R17" i="5"/>
  <c r="Q17" i="5"/>
  <c r="P17" i="5"/>
  <c r="O17" i="5"/>
  <c r="N17" i="5"/>
  <c r="M17" i="5"/>
  <c r="L17" i="5"/>
  <c r="K17" i="5"/>
  <c r="G17" i="5"/>
  <c r="U16" i="5"/>
  <c r="T16" i="5"/>
  <c r="S16" i="5"/>
  <c r="R16" i="5"/>
  <c r="Q16" i="5"/>
  <c r="P16" i="5"/>
  <c r="O16" i="5"/>
  <c r="N16" i="5"/>
  <c r="M16" i="5"/>
  <c r="L16" i="5"/>
  <c r="K16" i="5"/>
  <c r="G16" i="5"/>
  <c r="U15" i="5"/>
  <c r="T15" i="5"/>
  <c r="S15" i="5"/>
  <c r="R15" i="5"/>
  <c r="Q15" i="5"/>
  <c r="P15" i="5"/>
  <c r="O15" i="5"/>
  <c r="N15" i="5"/>
  <c r="M15" i="5"/>
  <c r="L15" i="5"/>
  <c r="K15" i="5"/>
  <c r="G15" i="5"/>
  <c r="U14" i="5"/>
  <c r="T14" i="5"/>
  <c r="S14" i="5"/>
  <c r="R14" i="5"/>
  <c r="Q14" i="5"/>
  <c r="P14" i="5"/>
  <c r="O14" i="5"/>
  <c r="N14" i="5"/>
  <c r="M14" i="5"/>
  <c r="L14" i="5"/>
  <c r="K14" i="5"/>
  <c r="G14" i="5"/>
  <c r="U13" i="5"/>
  <c r="T13" i="5"/>
  <c r="S13" i="5"/>
  <c r="R13" i="5"/>
  <c r="Q13" i="5"/>
  <c r="P13" i="5"/>
  <c r="O13" i="5"/>
  <c r="N13" i="5"/>
  <c r="M13" i="5"/>
  <c r="L13" i="5"/>
  <c r="K13" i="5"/>
  <c r="G13" i="5"/>
  <c r="U12" i="5"/>
  <c r="T12" i="5"/>
  <c r="S12" i="5"/>
  <c r="R12" i="5"/>
  <c r="Q12" i="5"/>
  <c r="P12" i="5"/>
  <c r="O12" i="5"/>
  <c r="N12" i="5"/>
  <c r="M12" i="5"/>
  <c r="L12" i="5"/>
  <c r="K12" i="5"/>
  <c r="G12" i="5"/>
  <c r="U11" i="5"/>
  <c r="T11" i="5"/>
  <c r="S11" i="5"/>
  <c r="R11" i="5"/>
  <c r="Q11" i="5"/>
  <c r="P11" i="5"/>
  <c r="O11" i="5"/>
  <c r="N11" i="5"/>
  <c r="M11" i="5"/>
  <c r="L11" i="5"/>
  <c r="K11" i="5"/>
  <c r="G11" i="5"/>
  <c r="U10" i="5"/>
  <c r="T10" i="5"/>
  <c r="S10" i="5"/>
  <c r="R10" i="5"/>
  <c r="Q10" i="5"/>
  <c r="P10" i="5"/>
  <c r="O10" i="5"/>
  <c r="N10" i="5"/>
  <c r="M10" i="5"/>
  <c r="L10" i="5"/>
  <c r="K10" i="5"/>
  <c r="G10" i="5"/>
  <c r="U9" i="5"/>
  <c r="T9" i="5"/>
  <c r="S9" i="5"/>
  <c r="R9" i="5"/>
  <c r="Q9" i="5"/>
  <c r="P9" i="5"/>
  <c r="O9" i="5"/>
  <c r="N9" i="5"/>
  <c r="M9" i="5"/>
  <c r="L9" i="5"/>
  <c r="K9" i="5"/>
  <c r="G9" i="5"/>
  <c r="U8" i="5"/>
  <c r="T8" i="5"/>
  <c r="S8" i="5"/>
  <c r="R8" i="5"/>
  <c r="Q8" i="5"/>
  <c r="P8" i="5"/>
  <c r="O8" i="5"/>
  <c r="N8" i="5"/>
  <c r="M8" i="5"/>
  <c r="L8" i="5"/>
  <c r="K8" i="5"/>
  <c r="G8" i="5"/>
  <c r="U7" i="5"/>
  <c r="T7" i="5"/>
  <c r="S7" i="5"/>
  <c r="R7" i="5"/>
  <c r="Q7" i="5"/>
  <c r="P7" i="5"/>
  <c r="O7" i="5"/>
  <c r="N7" i="5"/>
  <c r="M7" i="5"/>
  <c r="L7" i="5"/>
  <c r="K7" i="5"/>
  <c r="G7" i="5"/>
  <c r="U6" i="5"/>
  <c r="T6" i="5"/>
  <c r="S6" i="5"/>
  <c r="R6" i="5"/>
  <c r="Q6" i="5"/>
  <c r="P6" i="5"/>
  <c r="O6" i="5"/>
  <c r="N6" i="5"/>
  <c r="M6" i="5"/>
  <c r="L6" i="5"/>
  <c r="K6" i="5"/>
  <c r="G6" i="5"/>
  <c r="U5" i="5"/>
  <c r="T5" i="5"/>
  <c r="S5" i="5"/>
  <c r="R5" i="5"/>
  <c r="Q5" i="5"/>
  <c r="P5" i="5"/>
  <c r="O5" i="5"/>
  <c r="N5" i="5"/>
  <c r="M5" i="5"/>
  <c r="L5" i="5"/>
  <c r="K5" i="5"/>
  <c r="G5" i="5"/>
  <c r="U4" i="5"/>
  <c r="T4" i="5"/>
  <c r="S4" i="5"/>
  <c r="R4" i="5"/>
  <c r="Q4" i="5"/>
  <c r="P4" i="5"/>
  <c r="O4" i="5"/>
  <c r="N4" i="5"/>
  <c r="M4" i="5"/>
  <c r="L4" i="5"/>
  <c r="K4" i="5"/>
  <c r="G4" i="5"/>
  <c r="U3" i="5"/>
  <c r="T3" i="5"/>
  <c r="S3" i="5"/>
  <c r="R3" i="5"/>
  <c r="Q3" i="5"/>
  <c r="P3" i="5"/>
  <c r="O3" i="5"/>
  <c r="N3" i="5"/>
  <c r="M3" i="5"/>
  <c r="L3" i="5"/>
  <c r="K3" i="5"/>
  <c r="G3" i="5"/>
  <c r="U63" i="4"/>
  <c r="T63" i="4"/>
  <c r="S63" i="4"/>
  <c r="R63" i="4"/>
  <c r="Q63" i="4"/>
  <c r="P63" i="4"/>
  <c r="O63" i="4"/>
  <c r="N63" i="4"/>
  <c r="M63" i="4"/>
  <c r="L63" i="4"/>
  <c r="K63" i="4"/>
  <c r="G63" i="4"/>
  <c r="U62" i="4"/>
  <c r="T62" i="4"/>
  <c r="S62" i="4"/>
  <c r="R62" i="4"/>
  <c r="Q62" i="4"/>
  <c r="P62" i="4"/>
  <c r="O62" i="4"/>
  <c r="N62" i="4"/>
  <c r="M62" i="4"/>
  <c r="L62" i="4"/>
  <c r="K62" i="4"/>
  <c r="G62" i="4"/>
  <c r="U61" i="4"/>
  <c r="T61" i="4"/>
  <c r="S61" i="4"/>
  <c r="R61" i="4"/>
  <c r="Q61" i="4"/>
  <c r="P61" i="4"/>
  <c r="O61" i="4"/>
  <c r="N61" i="4"/>
  <c r="M61" i="4"/>
  <c r="L61" i="4"/>
  <c r="K61" i="4"/>
  <c r="G61" i="4"/>
  <c r="U60" i="4"/>
  <c r="T60" i="4"/>
  <c r="S60" i="4"/>
  <c r="R60" i="4"/>
  <c r="Q60" i="4"/>
  <c r="P60" i="4"/>
  <c r="O60" i="4"/>
  <c r="N60" i="4"/>
  <c r="M60" i="4"/>
  <c r="L60" i="4"/>
  <c r="K60" i="4"/>
  <c r="G60" i="4"/>
  <c r="U59" i="4"/>
  <c r="T59" i="4"/>
  <c r="S59" i="4"/>
  <c r="R59" i="4"/>
  <c r="Q59" i="4"/>
  <c r="P59" i="4"/>
  <c r="O59" i="4"/>
  <c r="N59" i="4"/>
  <c r="M59" i="4"/>
  <c r="L59" i="4"/>
  <c r="K59" i="4"/>
  <c r="G59" i="4"/>
  <c r="U58" i="4"/>
  <c r="T58" i="4"/>
  <c r="S58" i="4"/>
  <c r="R58" i="4"/>
  <c r="Q58" i="4"/>
  <c r="P58" i="4"/>
  <c r="O58" i="4"/>
  <c r="N58" i="4"/>
  <c r="M58" i="4"/>
  <c r="L58" i="4"/>
  <c r="K58" i="4"/>
  <c r="G58" i="4"/>
  <c r="U57" i="4"/>
  <c r="T57" i="4"/>
  <c r="S57" i="4"/>
  <c r="R57" i="4"/>
  <c r="Q57" i="4"/>
  <c r="P57" i="4"/>
  <c r="O57" i="4"/>
  <c r="N57" i="4"/>
  <c r="M57" i="4"/>
  <c r="L57" i="4"/>
  <c r="K57" i="4"/>
  <c r="G57" i="4"/>
  <c r="U56" i="4"/>
  <c r="T56" i="4"/>
  <c r="S56" i="4"/>
  <c r="R56" i="4"/>
  <c r="Q56" i="4"/>
  <c r="P56" i="4"/>
  <c r="O56" i="4"/>
  <c r="N56" i="4"/>
  <c r="M56" i="4"/>
  <c r="L56" i="4"/>
  <c r="K56" i="4"/>
  <c r="G56" i="4"/>
  <c r="U55" i="4"/>
  <c r="T55" i="4"/>
  <c r="S55" i="4"/>
  <c r="R55" i="4"/>
  <c r="Q55" i="4"/>
  <c r="P55" i="4"/>
  <c r="O55" i="4"/>
  <c r="N55" i="4"/>
  <c r="M55" i="4"/>
  <c r="L55" i="4"/>
  <c r="K55" i="4"/>
  <c r="G55" i="4"/>
  <c r="U54" i="4"/>
  <c r="T54" i="4"/>
  <c r="S54" i="4"/>
  <c r="R54" i="4"/>
  <c r="Q54" i="4"/>
  <c r="P54" i="4"/>
  <c r="O54" i="4"/>
  <c r="N54" i="4"/>
  <c r="M54" i="4"/>
  <c r="L54" i="4"/>
  <c r="K54" i="4"/>
  <c r="G54" i="4"/>
  <c r="U53" i="4"/>
  <c r="T53" i="4"/>
  <c r="S53" i="4"/>
  <c r="R53" i="4"/>
  <c r="Q53" i="4"/>
  <c r="P53" i="4"/>
  <c r="O53" i="4"/>
  <c r="N53" i="4"/>
  <c r="M53" i="4"/>
  <c r="L53" i="4"/>
  <c r="K53" i="4"/>
  <c r="G53" i="4"/>
  <c r="U52" i="4"/>
  <c r="T52" i="4"/>
  <c r="S52" i="4"/>
  <c r="R52" i="4"/>
  <c r="Q52" i="4"/>
  <c r="P52" i="4"/>
  <c r="O52" i="4"/>
  <c r="N52" i="4"/>
  <c r="M52" i="4"/>
  <c r="L52" i="4"/>
  <c r="K52" i="4"/>
  <c r="G52" i="4"/>
  <c r="U51" i="4"/>
  <c r="T51" i="4"/>
  <c r="S51" i="4"/>
  <c r="R51" i="4"/>
  <c r="Q51" i="4"/>
  <c r="P51" i="4"/>
  <c r="O51" i="4"/>
  <c r="N51" i="4"/>
  <c r="M51" i="4"/>
  <c r="L51" i="4"/>
  <c r="K51" i="4"/>
  <c r="G51" i="4"/>
  <c r="U50" i="4"/>
  <c r="T50" i="4"/>
  <c r="S50" i="4"/>
  <c r="R50" i="4"/>
  <c r="Q50" i="4"/>
  <c r="P50" i="4"/>
  <c r="O50" i="4"/>
  <c r="N50" i="4"/>
  <c r="M50" i="4"/>
  <c r="L50" i="4"/>
  <c r="K50" i="4"/>
  <c r="G50" i="4"/>
  <c r="U49" i="4"/>
  <c r="T49" i="4"/>
  <c r="S49" i="4"/>
  <c r="R49" i="4"/>
  <c r="Q49" i="4"/>
  <c r="P49" i="4"/>
  <c r="O49" i="4"/>
  <c r="N49" i="4"/>
  <c r="M49" i="4"/>
  <c r="L49" i="4"/>
  <c r="K49" i="4"/>
  <c r="G49" i="4"/>
  <c r="U48" i="4"/>
  <c r="T48" i="4"/>
  <c r="S48" i="4"/>
  <c r="R48" i="4"/>
  <c r="Q48" i="4"/>
  <c r="P48" i="4"/>
  <c r="O48" i="4"/>
  <c r="N48" i="4"/>
  <c r="M48" i="4"/>
  <c r="L48" i="4"/>
  <c r="K48" i="4"/>
  <c r="G48" i="4"/>
  <c r="U47" i="4"/>
  <c r="T47" i="4"/>
  <c r="S47" i="4"/>
  <c r="R47" i="4"/>
  <c r="Q47" i="4"/>
  <c r="P47" i="4"/>
  <c r="O47" i="4"/>
  <c r="N47" i="4"/>
  <c r="M47" i="4"/>
  <c r="L47" i="4"/>
  <c r="K47" i="4"/>
  <c r="G47" i="4"/>
  <c r="U46" i="4"/>
  <c r="T46" i="4"/>
  <c r="S46" i="4"/>
  <c r="R46" i="4"/>
  <c r="Q46" i="4"/>
  <c r="P46" i="4"/>
  <c r="O46" i="4"/>
  <c r="N46" i="4"/>
  <c r="M46" i="4"/>
  <c r="L46" i="4"/>
  <c r="K46" i="4"/>
  <c r="G46" i="4"/>
  <c r="U45" i="4"/>
  <c r="T45" i="4"/>
  <c r="S45" i="4"/>
  <c r="R45" i="4"/>
  <c r="Q45" i="4"/>
  <c r="P45" i="4"/>
  <c r="O45" i="4"/>
  <c r="N45" i="4"/>
  <c r="M45" i="4"/>
  <c r="L45" i="4"/>
  <c r="K45" i="4"/>
  <c r="G45" i="4"/>
  <c r="U44" i="4"/>
  <c r="T44" i="4"/>
  <c r="S44" i="4"/>
  <c r="R44" i="4"/>
  <c r="Q44" i="4"/>
  <c r="P44" i="4"/>
  <c r="O44" i="4"/>
  <c r="N44" i="4"/>
  <c r="M44" i="4"/>
  <c r="L44" i="4"/>
  <c r="K44" i="4"/>
  <c r="G44" i="4"/>
  <c r="U43" i="4"/>
  <c r="T43" i="4"/>
  <c r="S43" i="4"/>
  <c r="R43" i="4"/>
  <c r="Q43" i="4"/>
  <c r="P43" i="4"/>
  <c r="O43" i="4"/>
  <c r="N43" i="4"/>
  <c r="M43" i="4"/>
  <c r="L43" i="4"/>
  <c r="K43" i="4"/>
  <c r="G43" i="4"/>
  <c r="U42" i="4"/>
  <c r="T42" i="4"/>
  <c r="S42" i="4"/>
  <c r="R42" i="4"/>
  <c r="Q42" i="4"/>
  <c r="P42" i="4"/>
  <c r="O42" i="4"/>
  <c r="N42" i="4"/>
  <c r="M42" i="4"/>
  <c r="L42" i="4"/>
  <c r="K42" i="4"/>
  <c r="G42" i="4"/>
  <c r="U41" i="4"/>
  <c r="T41" i="4"/>
  <c r="S41" i="4"/>
  <c r="R41" i="4"/>
  <c r="Q41" i="4"/>
  <c r="P41" i="4"/>
  <c r="O41" i="4"/>
  <c r="N41" i="4"/>
  <c r="M41" i="4"/>
  <c r="L41" i="4"/>
  <c r="K41" i="4"/>
  <c r="G41" i="4"/>
  <c r="U40" i="4"/>
  <c r="T40" i="4"/>
  <c r="S40" i="4"/>
  <c r="R40" i="4"/>
  <c r="Q40" i="4"/>
  <c r="P40" i="4"/>
  <c r="O40" i="4"/>
  <c r="N40" i="4"/>
  <c r="M40" i="4"/>
  <c r="L40" i="4"/>
  <c r="K40" i="4"/>
  <c r="G40" i="4"/>
  <c r="U39" i="4"/>
  <c r="T39" i="4"/>
  <c r="S39" i="4"/>
  <c r="R39" i="4"/>
  <c r="Q39" i="4"/>
  <c r="P39" i="4"/>
  <c r="O39" i="4"/>
  <c r="N39" i="4"/>
  <c r="M39" i="4"/>
  <c r="L39" i="4"/>
  <c r="K39" i="4"/>
  <c r="G39" i="4"/>
  <c r="U38" i="4"/>
  <c r="T38" i="4"/>
  <c r="S38" i="4"/>
  <c r="R38" i="4"/>
  <c r="Q38" i="4"/>
  <c r="P38" i="4"/>
  <c r="O38" i="4"/>
  <c r="N38" i="4"/>
  <c r="M38" i="4"/>
  <c r="L38" i="4"/>
  <c r="K38" i="4"/>
  <c r="G38" i="4"/>
  <c r="U37" i="4"/>
  <c r="T37" i="4"/>
  <c r="S37" i="4"/>
  <c r="R37" i="4"/>
  <c r="Q37" i="4"/>
  <c r="P37" i="4"/>
  <c r="O37" i="4"/>
  <c r="N37" i="4"/>
  <c r="M37" i="4"/>
  <c r="L37" i="4"/>
  <c r="K37" i="4"/>
  <c r="U36" i="4"/>
  <c r="T36" i="4"/>
  <c r="S36" i="4"/>
  <c r="R36" i="4"/>
  <c r="Q36" i="4"/>
  <c r="P36" i="4"/>
  <c r="O36" i="4"/>
  <c r="N36" i="4"/>
  <c r="M36" i="4"/>
  <c r="L36" i="4"/>
  <c r="K36" i="4"/>
  <c r="G36" i="4"/>
  <c r="U35" i="4"/>
  <c r="T35" i="4"/>
  <c r="S35" i="4"/>
  <c r="R35" i="4"/>
  <c r="Q35" i="4"/>
  <c r="P35" i="4"/>
  <c r="O35" i="4"/>
  <c r="N35" i="4"/>
  <c r="M35" i="4"/>
  <c r="L35" i="4"/>
  <c r="K35" i="4"/>
  <c r="G35" i="4"/>
  <c r="U34" i="4"/>
  <c r="T34" i="4"/>
  <c r="S34" i="4"/>
  <c r="R34" i="4"/>
  <c r="Q34" i="4"/>
  <c r="P34" i="4"/>
  <c r="O34" i="4"/>
  <c r="N34" i="4"/>
  <c r="M34" i="4"/>
  <c r="L34" i="4"/>
  <c r="K34" i="4"/>
  <c r="G34" i="4"/>
  <c r="U33" i="4"/>
  <c r="T33" i="4"/>
  <c r="S33" i="4"/>
  <c r="R33" i="4"/>
  <c r="Q33" i="4"/>
  <c r="P33" i="4"/>
  <c r="O33" i="4"/>
  <c r="N33" i="4"/>
  <c r="M33" i="4"/>
  <c r="L33" i="4"/>
  <c r="K33" i="4"/>
  <c r="G33" i="4"/>
  <c r="U32" i="4"/>
  <c r="T32" i="4"/>
  <c r="S32" i="4"/>
  <c r="R32" i="4"/>
  <c r="Q32" i="4"/>
  <c r="P32" i="4"/>
  <c r="O32" i="4"/>
  <c r="N32" i="4"/>
  <c r="M32" i="4"/>
  <c r="L32" i="4"/>
  <c r="K32" i="4"/>
  <c r="G32" i="4"/>
  <c r="U31" i="4"/>
  <c r="T31" i="4"/>
  <c r="S31" i="4"/>
  <c r="R31" i="4"/>
  <c r="Q31" i="4"/>
  <c r="P31" i="4"/>
  <c r="O31" i="4"/>
  <c r="N31" i="4"/>
  <c r="M31" i="4"/>
  <c r="L31" i="4"/>
  <c r="K31" i="4"/>
  <c r="G31" i="4"/>
  <c r="U30" i="4"/>
  <c r="T30" i="4"/>
  <c r="S30" i="4"/>
  <c r="R30" i="4"/>
  <c r="Q30" i="4"/>
  <c r="P30" i="4"/>
  <c r="O30" i="4"/>
  <c r="N30" i="4"/>
  <c r="M30" i="4"/>
  <c r="L30" i="4"/>
  <c r="K30" i="4"/>
  <c r="G30" i="4"/>
  <c r="U29" i="4"/>
  <c r="T29" i="4"/>
  <c r="S29" i="4"/>
  <c r="R29" i="4"/>
  <c r="Q29" i="4"/>
  <c r="P29" i="4"/>
  <c r="O29" i="4"/>
  <c r="N29" i="4"/>
  <c r="M29" i="4"/>
  <c r="L29" i="4"/>
  <c r="K29" i="4"/>
  <c r="G29" i="4"/>
  <c r="U28" i="4"/>
  <c r="T28" i="4"/>
  <c r="S28" i="4"/>
  <c r="R28" i="4"/>
  <c r="Q28" i="4"/>
  <c r="P28" i="4"/>
  <c r="O28" i="4"/>
  <c r="N28" i="4"/>
  <c r="M28" i="4"/>
  <c r="L28" i="4"/>
  <c r="K28" i="4"/>
  <c r="G28" i="4"/>
  <c r="U27" i="4"/>
  <c r="T27" i="4"/>
  <c r="S27" i="4"/>
  <c r="R27" i="4"/>
  <c r="Q27" i="4"/>
  <c r="P27" i="4"/>
  <c r="O27" i="4"/>
  <c r="N27" i="4"/>
  <c r="M27" i="4"/>
  <c r="L27" i="4"/>
  <c r="K27" i="4"/>
  <c r="G27" i="4"/>
  <c r="U26" i="4"/>
  <c r="T26" i="4"/>
  <c r="S26" i="4"/>
  <c r="R26" i="4"/>
  <c r="Q26" i="4"/>
  <c r="P26" i="4"/>
  <c r="O26" i="4"/>
  <c r="N26" i="4"/>
  <c r="M26" i="4"/>
  <c r="L26" i="4"/>
  <c r="K26" i="4"/>
  <c r="G26" i="4"/>
  <c r="U25" i="4"/>
  <c r="T25" i="4"/>
  <c r="S25" i="4"/>
  <c r="R25" i="4"/>
  <c r="Q25" i="4"/>
  <c r="P25" i="4"/>
  <c r="O25" i="4"/>
  <c r="N25" i="4"/>
  <c r="M25" i="4"/>
  <c r="L25" i="4"/>
  <c r="K25" i="4"/>
  <c r="G25" i="4"/>
  <c r="U24" i="4"/>
  <c r="T24" i="4"/>
  <c r="S24" i="4"/>
  <c r="R24" i="4"/>
  <c r="Q24" i="4"/>
  <c r="P24" i="4"/>
  <c r="O24" i="4"/>
  <c r="N24" i="4"/>
  <c r="M24" i="4"/>
  <c r="L24" i="4"/>
  <c r="K24" i="4"/>
  <c r="G24" i="4"/>
  <c r="U23" i="4"/>
  <c r="T23" i="4"/>
  <c r="S23" i="4"/>
  <c r="R23" i="4"/>
  <c r="Q23" i="4"/>
  <c r="P23" i="4"/>
  <c r="O23" i="4"/>
  <c r="N23" i="4"/>
  <c r="M23" i="4"/>
  <c r="L23" i="4"/>
  <c r="K23" i="4"/>
  <c r="G23" i="4"/>
  <c r="U22" i="4"/>
  <c r="T22" i="4"/>
  <c r="S22" i="4"/>
  <c r="R22" i="4"/>
  <c r="Q22" i="4"/>
  <c r="P22" i="4"/>
  <c r="O22" i="4"/>
  <c r="N22" i="4"/>
  <c r="M22" i="4"/>
  <c r="L22" i="4"/>
  <c r="K22" i="4"/>
  <c r="G22" i="4"/>
  <c r="U21" i="4"/>
  <c r="T21" i="4"/>
  <c r="S21" i="4"/>
  <c r="R21" i="4"/>
  <c r="Q21" i="4"/>
  <c r="P21" i="4"/>
  <c r="O21" i="4"/>
  <c r="N21" i="4"/>
  <c r="M21" i="4"/>
  <c r="L21" i="4"/>
  <c r="K21" i="4"/>
  <c r="G21" i="4"/>
  <c r="U20" i="4"/>
  <c r="T20" i="4"/>
  <c r="S20" i="4"/>
  <c r="R20" i="4"/>
  <c r="Q20" i="4"/>
  <c r="P20" i="4"/>
  <c r="O20" i="4"/>
  <c r="N20" i="4"/>
  <c r="M20" i="4"/>
  <c r="L20" i="4"/>
  <c r="K20" i="4"/>
  <c r="G20" i="4"/>
  <c r="U19" i="4"/>
  <c r="T19" i="4"/>
  <c r="S19" i="4"/>
  <c r="R19" i="4"/>
  <c r="Q19" i="4"/>
  <c r="P19" i="4"/>
  <c r="O19" i="4"/>
  <c r="N19" i="4"/>
  <c r="M19" i="4"/>
  <c r="L19" i="4"/>
  <c r="K19" i="4"/>
  <c r="G19" i="4"/>
  <c r="U18" i="4"/>
  <c r="T18" i="4"/>
  <c r="S18" i="4"/>
  <c r="R18" i="4"/>
  <c r="Q18" i="4"/>
  <c r="P18" i="4"/>
  <c r="O18" i="4"/>
  <c r="N18" i="4"/>
  <c r="M18" i="4"/>
  <c r="L18" i="4"/>
  <c r="K18" i="4"/>
  <c r="G18" i="4"/>
  <c r="U17" i="4"/>
  <c r="T17" i="4"/>
  <c r="S17" i="4"/>
  <c r="R17" i="4"/>
  <c r="Q17" i="4"/>
  <c r="P17" i="4"/>
  <c r="O17" i="4"/>
  <c r="N17" i="4"/>
  <c r="M17" i="4"/>
  <c r="L17" i="4"/>
  <c r="K17" i="4"/>
  <c r="G17" i="4"/>
  <c r="U16" i="4"/>
  <c r="T16" i="4"/>
  <c r="S16" i="4"/>
  <c r="R16" i="4"/>
  <c r="Q16" i="4"/>
  <c r="P16" i="4"/>
  <c r="O16" i="4"/>
  <c r="N16" i="4"/>
  <c r="M16" i="4"/>
  <c r="L16" i="4"/>
  <c r="K16" i="4"/>
  <c r="G16" i="4"/>
  <c r="U15" i="4"/>
  <c r="T15" i="4"/>
  <c r="S15" i="4"/>
  <c r="R15" i="4"/>
  <c r="Q15" i="4"/>
  <c r="P15" i="4"/>
  <c r="O15" i="4"/>
  <c r="N15" i="4"/>
  <c r="M15" i="4"/>
  <c r="L15" i="4"/>
  <c r="K15" i="4"/>
  <c r="G15" i="4"/>
  <c r="U14" i="4"/>
  <c r="T14" i="4"/>
  <c r="S14" i="4"/>
  <c r="R14" i="4"/>
  <c r="Q14" i="4"/>
  <c r="P14" i="4"/>
  <c r="O14" i="4"/>
  <c r="N14" i="4"/>
  <c r="M14" i="4"/>
  <c r="L14" i="4"/>
  <c r="K14" i="4"/>
  <c r="G14" i="4"/>
  <c r="U13" i="4"/>
  <c r="T13" i="4"/>
  <c r="S13" i="4"/>
  <c r="R13" i="4"/>
  <c r="Q13" i="4"/>
  <c r="P13" i="4"/>
  <c r="O13" i="4"/>
  <c r="N13" i="4"/>
  <c r="M13" i="4"/>
  <c r="L13" i="4"/>
  <c r="K13" i="4"/>
  <c r="G13" i="4"/>
  <c r="U12" i="4"/>
  <c r="T12" i="4"/>
  <c r="S12" i="4"/>
  <c r="R12" i="4"/>
  <c r="Q12" i="4"/>
  <c r="P12" i="4"/>
  <c r="O12" i="4"/>
  <c r="N12" i="4"/>
  <c r="M12" i="4"/>
  <c r="L12" i="4"/>
  <c r="K12" i="4"/>
  <c r="G12" i="4"/>
  <c r="U11" i="4"/>
  <c r="T11" i="4"/>
  <c r="S11" i="4"/>
  <c r="R11" i="4"/>
  <c r="Q11" i="4"/>
  <c r="P11" i="4"/>
  <c r="O11" i="4"/>
  <c r="N11" i="4"/>
  <c r="M11" i="4"/>
  <c r="L11" i="4"/>
  <c r="K11" i="4"/>
  <c r="G11" i="4"/>
  <c r="U10" i="4"/>
  <c r="T10" i="4"/>
  <c r="S10" i="4"/>
  <c r="R10" i="4"/>
  <c r="Q10" i="4"/>
  <c r="P10" i="4"/>
  <c r="O10" i="4"/>
  <c r="N10" i="4"/>
  <c r="M10" i="4"/>
  <c r="L10" i="4"/>
  <c r="K10" i="4"/>
  <c r="G10" i="4"/>
  <c r="U9" i="4"/>
  <c r="T9" i="4"/>
  <c r="S9" i="4"/>
  <c r="R9" i="4"/>
  <c r="Q9" i="4"/>
  <c r="P9" i="4"/>
  <c r="O9" i="4"/>
  <c r="N9" i="4"/>
  <c r="M9" i="4"/>
  <c r="L9" i="4"/>
  <c r="K9" i="4"/>
  <c r="G9" i="4"/>
  <c r="U8" i="4"/>
  <c r="T8" i="4"/>
  <c r="S8" i="4"/>
  <c r="R8" i="4"/>
  <c r="Q8" i="4"/>
  <c r="P8" i="4"/>
  <c r="O8" i="4"/>
  <c r="N8" i="4"/>
  <c r="M8" i="4"/>
  <c r="L8" i="4"/>
  <c r="K8" i="4"/>
  <c r="G8" i="4"/>
  <c r="U7" i="4"/>
  <c r="T7" i="4"/>
  <c r="S7" i="4"/>
  <c r="R7" i="4"/>
  <c r="Q7" i="4"/>
  <c r="P7" i="4"/>
  <c r="O7" i="4"/>
  <c r="N7" i="4"/>
  <c r="M7" i="4"/>
  <c r="L7" i="4"/>
  <c r="K7" i="4"/>
  <c r="G7" i="4"/>
  <c r="U6" i="4"/>
  <c r="T6" i="4"/>
  <c r="S6" i="4"/>
  <c r="R6" i="4"/>
  <c r="Q6" i="4"/>
  <c r="P6" i="4"/>
  <c r="O6" i="4"/>
  <c r="N6" i="4"/>
  <c r="M6" i="4"/>
  <c r="L6" i="4"/>
  <c r="K6" i="4"/>
  <c r="G6" i="4"/>
  <c r="U5" i="4"/>
  <c r="T5" i="4"/>
  <c r="S5" i="4"/>
  <c r="R5" i="4"/>
  <c r="Q5" i="4"/>
  <c r="P5" i="4"/>
  <c r="O5" i="4"/>
  <c r="N5" i="4"/>
  <c r="M5" i="4"/>
  <c r="L5" i="4"/>
  <c r="K5" i="4"/>
  <c r="G5" i="4"/>
  <c r="U4" i="4"/>
  <c r="T4" i="4"/>
  <c r="S4" i="4"/>
  <c r="R4" i="4"/>
  <c r="Q4" i="4"/>
  <c r="P4" i="4"/>
  <c r="O4" i="4"/>
  <c r="N4" i="4"/>
  <c r="M4" i="4"/>
  <c r="L4" i="4"/>
  <c r="K4" i="4"/>
  <c r="G4" i="4"/>
  <c r="U3" i="4"/>
  <c r="T3" i="4"/>
  <c r="S3" i="4"/>
  <c r="R3" i="4"/>
  <c r="Q3" i="4"/>
  <c r="P3" i="4"/>
  <c r="O3" i="4"/>
  <c r="N3" i="4"/>
  <c r="M3" i="4"/>
  <c r="L3" i="4"/>
  <c r="K3" i="4"/>
  <c r="G3" i="4"/>
  <c r="U63" i="3"/>
  <c r="T63" i="3"/>
  <c r="S63" i="3"/>
  <c r="R63" i="3"/>
  <c r="Q63" i="3"/>
  <c r="P63" i="3"/>
  <c r="O63" i="3"/>
  <c r="N63" i="3"/>
  <c r="M63" i="3"/>
  <c r="L63" i="3"/>
  <c r="K63" i="3"/>
  <c r="G63" i="3"/>
  <c r="U62" i="3"/>
  <c r="T62" i="3"/>
  <c r="S62" i="3"/>
  <c r="R62" i="3"/>
  <c r="Q62" i="3"/>
  <c r="P62" i="3"/>
  <c r="O62" i="3"/>
  <c r="N62" i="3"/>
  <c r="M62" i="3"/>
  <c r="L62" i="3"/>
  <c r="K62" i="3"/>
  <c r="G62" i="3"/>
  <c r="U61" i="3"/>
  <c r="T61" i="3"/>
  <c r="S61" i="3"/>
  <c r="R61" i="3"/>
  <c r="Q61" i="3"/>
  <c r="P61" i="3"/>
  <c r="O61" i="3"/>
  <c r="N61" i="3"/>
  <c r="M61" i="3"/>
  <c r="L61" i="3"/>
  <c r="K61" i="3"/>
  <c r="G61" i="3"/>
  <c r="U60" i="3"/>
  <c r="T60" i="3"/>
  <c r="S60" i="3"/>
  <c r="R60" i="3"/>
  <c r="Q60" i="3"/>
  <c r="P60" i="3"/>
  <c r="O60" i="3"/>
  <c r="N60" i="3"/>
  <c r="M60" i="3"/>
  <c r="L60" i="3"/>
  <c r="K60" i="3"/>
  <c r="G60" i="3"/>
  <c r="U59" i="3"/>
  <c r="T59" i="3"/>
  <c r="S59" i="3"/>
  <c r="R59" i="3"/>
  <c r="Q59" i="3"/>
  <c r="P59" i="3"/>
  <c r="O59" i="3"/>
  <c r="N59" i="3"/>
  <c r="M59" i="3"/>
  <c r="L59" i="3"/>
  <c r="K59" i="3"/>
  <c r="G59" i="3"/>
  <c r="U58" i="3"/>
  <c r="T58" i="3"/>
  <c r="S58" i="3"/>
  <c r="R58" i="3"/>
  <c r="Q58" i="3"/>
  <c r="P58" i="3"/>
  <c r="O58" i="3"/>
  <c r="N58" i="3"/>
  <c r="M58" i="3"/>
  <c r="L58" i="3"/>
  <c r="K58" i="3"/>
  <c r="G58" i="3"/>
  <c r="U57" i="3"/>
  <c r="T57" i="3"/>
  <c r="S57" i="3"/>
  <c r="R57" i="3"/>
  <c r="Q57" i="3"/>
  <c r="P57" i="3"/>
  <c r="O57" i="3"/>
  <c r="N57" i="3"/>
  <c r="M57" i="3"/>
  <c r="L57" i="3"/>
  <c r="K57" i="3"/>
  <c r="G57" i="3"/>
  <c r="U56" i="3"/>
  <c r="T56" i="3"/>
  <c r="S56" i="3"/>
  <c r="R56" i="3"/>
  <c r="Q56" i="3"/>
  <c r="P56" i="3"/>
  <c r="O56" i="3"/>
  <c r="N56" i="3"/>
  <c r="M56" i="3"/>
  <c r="L56" i="3"/>
  <c r="K56" i="3"/>
  <c r="G56" i="3"/>
  <c r="U55" i="3"/>
  <c r="T55" i="3"/>
  <c r="S55" i="3"/>
  <c r="R55" i="3"/>
  <c r="Q55" i="3"/>
  <c r="P55" i="3"/>
  <c r="O55" i="3"/>
  <c r="N55" i="3"/>
  <c r="M55" i="3"/>
  <c r="L55" i="3"/>
  <c r="K55" i="3"/>
  <c r="G55" i="3"/>
  <c r="U54" i="3"/>
  <c r="T54" i="3"/>
  <c r="S54" i="3"/>
  <c r="R54" i="3"/>
  <c r="Q54" i="3"/>
  <c r="P54" i="3"/>
  <c r="O54" i="3"/>
  <c r="N54" i="3"/>
  <c r="M54" i="3"/>
  <c r="L54" i="3"/>
  <c r="K54" i="3"/>
  <c r="G54" i="3"/>
  <c r="U53" i="3"/>
  <c r="T53" i="3"/>
  <c r="S53" i="3"/>
  <c r="R53" i="3"/>
  <c r="Q53" i="3"/>
  <c r="P53" i="3"/>
  <c r="O53" i="3"/>
  <c r="N53" i="3"/>
  <c r="M53" i="3"/>
  <c r="L53" i="3"/>
  <c r="K53" i="3"/>
  <c r="G53" i="3"/>
  <c r="U52" i="3"/>
  <c r="T52" i="3"/>
  <c r="S52" i="3"/>
  <c r="R52" i="3"/>
  <c r="Q52" i="3"/>
  <c r="P52" i="3"/>
  <c r="O52" i="3"/>
  <c r="N52" i="3"/>
  <c r="M52" i="3"/>
  <c r="L52" i="3"/>
  <c r="K52" i="3"/>
  <c r="G52" i="3"/>
  <c r="U51" i="3"/>
  <c r="T51" i="3"/>
  <c r="S51" i="3"/>
  <c r="R51" i="3"/>
  <c r="Q51" i="3"/>
  <c r="P51" i="3"/>
  <c r="O51" i="3"/>
  <c r="N51" i="3"/>
  <c r="M51" i="3"/>
  <c r="L51" i="3"/>
  <c r="K51" i="3"/>
  <c r="G51" i="3"/>
  <c r="U50" i="3"/>
  <c r="T50" i="3"/>
  <c r="S50" i="3"/>
  <c r="R50" i="3"/>
  <c r="Q50" i="3"/>
  <c r="P50" i="3"/>
  <c r="O50" i="3"/>
  <c r="N50" i="3"/>
  <c r="M50" i="3"/>
  <c r="L50" i="3"/>
  <c r="K50" i="3"/>
  <c r="G50" i="3"/>
  <c r="U49" i="3"/>
  <c r="T49" i="3"/>
  <c r="S49" i="3"/>
  <c r="R49" i="3"/>
  <c r="Q49" i="3"/>
  <c r="P49" i="3"/>
  <c r="O49" i="3"/>
  <c r="N49" i="3"/>
  <c r="M49" i="3"/>
  <c r="L49" i="3"/>
  <c r="K49" i="3"/>
  <c r="G49" i="3"/>
  <c r="U48" i="3"/>
  <c r="T48" i="3"/>
  <c r="S48" i="3"/>
  <c r="R48" i="3"/>
  <c r="Q48" i="3"/>
  <c r="P48" i="3"/>
  <c r="O48" i="3"/>
  <c r="N48" i="3"/>
  <c r="M48" i="3"/>
  <c r="L48" i="3"/>
  <c r="K48" i="3"/>
  <c r="G48" i="3"/>
  <c r="U47" i="3"/>
  <c r="T47" i="3"/>
  <c r="S47" i="3"/>
  <c r="R47" i="3"/>
  <c r="Q47" i="3"/>
  <c r="P47" i="3"/>
  <c r="O47" i="3"/>
  <c r="N47" i="3"/>
  <c r="M47" i="3"/>
  <c r="L47" i="3"/>
  <c r="K47" i="3"/>
  <c r="G47" i="3"/>
  <c r="U46" i="3"/>
  <c r="T46" i="3"/>
  <c r="S46" i="3"/>
  <c r="R46" i="3"/>
  <c r="Q46" i="3"/>
  <c r="P46" i="3"/>
  <c r="O46" i="3"/>
  <c r="N46" i="3"/>
  <c r="M46" i="3"/>
  <c r="L46" i="3"/>
  <c r="K46" i="3"/>
  <c r="G46" i="3"/>
  <c r="U45" i="3"/>
  <c r="T45" i="3"/>
  <c r="S45" i="3"/>
  <c r="R45" i="3"/>
  <c r="Q45" i="3"/>
  <c r="P45" i="3"/>
  <c r="O45" i="3"/>
  <c r="N45" i="3"/>
  <c r="M45" i="3"/>
  <c r="L45" i="3"/>
  <c r="K45" i="3"/>
  <c r="G45" i="3"/>
  <c r="U44" i="3"/>
  <c r="T44" i="3"/>
  <c r="S44" i="3"/>
  <c r="R44" i="3"/>
  <c r="Q44" i="3"/>
  <c r="P44" i="3"/>
  <c r="O44" i="3"/>
  <c r="N44" i="3"/>
  <c r="M44" i="3"/>
  <c r="L44" i="3"/>
  <c r="K44" i="3"/>
  <c r="G44" i="3"/>
  <c r="U43" i="3"/>
  <c r="T43" i="3"/>
  <c r="S43" i="3"/>
  <c r="R43" i="3"/>
  <c r="Q43" i="3"/>
  <c r="P43" i="3"/>
  <c r="O43" i="3"/>
  <c r="N43" i="3"/>
  <c r="M43" i="3"/>
  <c r="L43" i="3"/>
  <c r="K43" i="3"/>
  <c r="G43" i="3"/>
  <c r="U42" i="3"/>
  <c r="T42" i="3"/>
  <c r="S42" i="3"/>
  <c r="R42" i="3"/>
  <c r="Q42" i="3"/>
  <c r="P42" i="3"/>
  <c r="O42" i="3"/>
  <c r="N42" i="3"/>
  <c r="M42" i="3"/>
  <c r="L42" i="3"/>
  <c r="K42" i="3"/>
  <c r="G42" i="3"/>
  <c r="U41" i="3"/>
  <c r="T41" i="3"/>
  <c r="S41" i="3"/>
  <c r="R41" i="3"/>
  <c r="Q41" i="3"/>
  <c r="P41" i="3"/>
  <c r="O41" i="3"/>
  <c r="N41" i="3"/>
  <c r="M41" i="3"/>
  <c r="L41" i="3"/>
  <c r="K41" i="3"/>
  <c r="G41" i="3"/>
  <c r="U40" i="3"/>
  <c r="T40" i="3"/>
  <c r="S40" i="3"/>
  <c r="R40" i="3"/>
  <c r="Q40" i="3"/>
  <c r="P40" i="3"/>
  <c r="O40" i="3"/>
  <c r="N40" i="3"/>
  <c r="M40" i="3"/>
  <c r="L40" i="3"/>
  <c r="K40" i="3"/>
  <c r="G40" i="3"/>
  <c r="U39" i="3"/>
  <c r="T39" i="3"/>
  <c r="S39" i="3"/>
  <c r="R39" i="3"/>
  <c r="Q39" i="3"/>
  <c r="P39" i="3"/>
  <c r="O39" i="3"/>
  <c r="N39" i="3"/>
  <c r="M39" i="3"/>
  <c r="L39" i="3"/>
  <c r="K39" i="3"/>
  <c r="G39" i="3"/>
  <c r="U38" i="3"/>
  <c r="T38" i="3"/>
  <c r="S38" i="3"/>
  <c r="R38" i="3"/>
  <c r="Q38" i="3"/>
  <c r="P38" i="3"/>
  <c r="O38" i="3"/>
  <c r="N38" i="3"/>
  <c r="M38" i="3"/>
  <c r="L38" i="3"/>
  <c r="K38" i="3"/>
  <c r="G38" i="3"/>
  <c r="U37" i="3"/>
  <c r="T37" i="3"/>
  <c r="S37" i="3"/>
  <c r="R37" i="3"/>
  <c r="Q37" i="3"/>
  <c r="P37" i="3"/>
  <c r="O37" i="3"/>
  <c r="N37" i="3"/>
  <c r="M37" i="3"/>
  <c r="L37" i="3"/>
  <c r="K37" i="3"/>
  <c r="G37" i="3"/>
  <c r="U36" i="3"/>
  <c r="T36" i="3"/>
  <c r="S36" i="3"/>
  <c r="R36" i="3"/>
  <c r="Q36" i="3"/>
  <c r="P36" i="3"/>
  <c r="O36" i="3"/>
  <c r="N36" i="3"/>
  <c r="M36" i="3"/>
  <c r="L36" i="3"/>
  <c r="K36" i="3"/>
  <c r="G36" i="3"/>
  <c r="U35" i="3"/>
  <c r="T35" i="3"/>
  <c r="S35" i="3"/>
  <c r="R35" i="3"/>
  <c r="Q35" i="3"/>
  <c r="P35" i="3"/>
  <c r="O35" i="3"/>
  <c r="N35" i="3"/>
  <c r="M35" i="3"/>
  <c r="L35" i="3"/>
  <c r="K35" i="3"/>
  <c r="G35" i="3"/>
  <c r="U34" i="3"/>
  <c r="T34" i="3"/>
  <c r="S34" i="3"/>
  <c r="R34" i="3"/>
  <c r="Q34" i="3"/>
  <c r="P34" i="3"/>
  <c r="O34" i="3"/>
  <c r="N34" i="3"/>
  <c r="M34" i="3"/>
  <c r="L34" i="3"/>
  <c r="K34" i="3"/>
  <c r="G34" i="3"/>
  <c r="U33" i="3"/>
  <c r="T33" i="3"/>
  <c r="S33" i="3"/>
  <c r="R33" i="3"/>
  <c r="Q33" i="3"/>
  <c r="P33" i="3"/>
  <c r="O33" i="3"/>
  <c r="N33" i="3"/>
  <c r="M33" i="3"/>
  <c r="L33" i="3"/>
  <c r="K33" i="3"/>
  <c r="G33" i="3"/>
  <c r="U32" i="3"/>
  <c r="T32" i="3"/>
  <c r="S32" i="3"/>
  <c r="R32" i="3"/>
  <c r="Q32" i="3"/>
  <c r="P32" i="3"/>
  <c r="O32" i="3"/>
  <c r="N32" i="3"/>
  <c r="M32" i="3"/>
  <c r="L32" i="3"/>
  <c r="K32" i="3"/>
  <c r="G32" i="3"/>
  <c r="U31" i="3"/>
  <c r="T31" i="3"/>
  <c r="S31" i="3"/>
  <c r="R31" i="3"/>
  <c r="Q31" i="3"/>
  <c r="P31" i="3"/>
  <c r="O31" i="3"/>
  <c r="N31" i="3"/>
  <c r="M31" i="3"/>
  <c r="L31" i="3"/>
  <c r="K31" i="3"/>
  <c r="G31" i="3"/>
  <c r="U30" i="3"/>
  <c r="T30" i="3"/>
  <c r="S30" i="3"/>
  <c r="R30" i="3"/>
  <c r="Q30" i="3"/>
  <c r="P30" i="3"/>
  <c r="O30" i="3"/>
  <c r="N30" i="3"/>
  <c r="M30" i="3"/>
  <c r="L30" i="3"/>
  <c r="K30" i="3"/>
  <c r="G30" i="3"/>
  <c r="U29" i="3"/>
  <c r="T29" i="3"/>
  <c r="S29" i="3"/>
  <c r="R29" i="3"/>
  <c r="Q29" i="3"/>
  <c r="P29" i="3"/>
  <c r="O29" i="3"/>
  <c r="N29" i="3"/>
  <c r="M29" i="3"/>
  <c r="L29" i="3"/>
  <c r="K29" i="3"/>
  <c r="G29" i="3"/>
  <c r="U28" i="3"/>
  <c r="T28" i="3"/>
  <c r="S28" i="3"/>
  <c r="R28" i="3"/>
  <c r="Q28" i="3"/>
  <c r="P28" i="3"/>
  <c r="O28" i="3"/>
  <c r="N28" i="3"/>
  <c r="M28" i="3"/>
  <c r="L28" i="3"/>
  <c r="K28" i="3"/>
  <c r="G28" i="3"/>
  <c r="U27" i="3"/>
  <c r="T27" i="3"/>
  <c r="S27" i="3"/>
  <c r="R27" i="3"/>
  <c r="Q27" i="3"/>
  <c r="P27" i="3"/>
  <c r="O27" i="3"/>
  <c r="N27" i="3"/>
  <c r="M27" i="3"/>
  <c r="L27" i="3"/>
  <c r="K27" i="3"/>
  <c r="G27" i="3"/>
  <c r="U26" i="3"/>
  <c r="T26" i="3"/>
  <c r="S26" i="3"/>
  <c r="R26" i="3"/>
  <c r="Q26" i="3"/>
  <c r="P26" i="3"/>
  <c r="O26" i="3"/>
  <c r="N26" i="3"/>
  <c r="M26" i="3"/>
  <c r="L26" i="3"/>
  <c r="K26" i="3"/>
  <c r="G26" i="3"/>
  <c r="U25" i="3"/>
  <c r="T25" i="3"/>
  <c r="S25" i="3"/>
  <c r="R25" i="3"/>
  <c r="Q25" i="3"/>
  <c r="P25" i="3"/>
  <c r="O25" i="3"/>
  <c r="N25" i="3"/>
  <c r="M25" i="3"/>
  <c r="L25" i="3"/>
  <c r="K25" i="3"/>
  <c r="G25" i="3"/>
  <c r="U24" i="3"/>
  <c r="T24" i="3"/>
  <c r="S24" i="3"/>
  <c r="R24" i="3"/>
  <c r="Q24" i="3"/>
  <c r="P24" i="3"/>
  <c r="O24" i="3"/>
  <c r="N24" i="3"/>
  <c r="M24" i="3"/>
  <c r="L24" i="3"/>
  <c r="K24" i="3"/>
  <c r="G24" i="3"/>
  <c r="U23" i="3"/>
  <c r="T23" i="3"/>
  <c r="S23" i="3"/>
  <c r="R23" i="3"/>
  <c r="Q23" i="3"/>
  <c r="P23" i="3"/>
  <c r="O23" i="3"/>
  <c r="N23" i="3"/>
  <c r="M23" i="3"/>
  <c r="L23" i="3"/>
  <c r="K23" i="3"/>
  <c r="G23" i="3"/>
  <c r="U22" i="3"/>
  <c r="T22" i="3"/>
  <c r="S22" i="3"/>
  <c r="R22" i="3"/>
  <c r="Q22" i="3"/>
  <c r="P22" i="3"/>
  <c r="O22" i="3"/>
  <c r="N22" i="3"/>
  <c r="M22" i="3"/>
  <c r="L22" i="3"/>
  <c r="K22" i="3"/>
  <c r="G22" i="3"/>
  <c r="U21" i="3"/>
  <c r="T21" i="3"/>
  <c r="S21" i="3"/>
  <c r="R21" i="3"/>
  <c r="Q21" i="3"/>
  <c r="P21" i="3"/>
  <c r="O21" i="3"/>
  <c r="N21" i="3"/>
  <c r="M21" i="3"/>
  <c r="L21" i="3"/>
  <c r="K21" i="3"/>
  <c r="G21" i="3"/>
  <c r="U20" i="3"/>
  <c r="T20" i="3"/>
  <c r="S20" i="3"/>
  <c r="R20" i="3"/>
  <c r="Q20" i="3"/>
  <c r="P20" i="3"/>
  <c r="O20" i="3"/>
  <c r="N20" i="3"/>
  <c r="M20" i="3"/>
  <c r="L20" i="3"/>
  <c r="K20" i="3"/>
  <c r="G20" i="3"/>
  <c r="U19" i="3"/>
  <c r="T19" i="3"/>
  <c r="S19" i="3"/>
  <c r="R19" i="3"/>
  <c r="Q19" i="3"/>
  <c r="P19" i="3"/>
  <c r="O19" i="3"/>
  <c r="N19" i="3"/>
  <c r="M19" i="3"/>
  <c r="L19" i="3"/>
  <c r="K19" i="3"/>
  <c r="G19" i="3"/>
  <c r="U18" i="3"/>
  <c r="T18" i="3"/>
  <c r="S18" i="3"/>
  <c r="R18" i="3"/>
  <c r="Q18" i="3"/>
  <c r="P18" i="3"/>
  <c r="O18" i="3"/>
  <c r="N18" i="3"/>
  <c r="M18" i="3"/>
  <c r="L18" i="3"/>
  <c r="K18" i="3"/>
  <c r="G18" i="3"/>
  <c r="U17" i="3"/>
  <c r="T17" i="3"/>
  <c r="S17" i="3"/>
  <c r="R17" i="3"/>
  <c r="Q17" i="3"/>
  <c r="P17" i="3"/>
  <c r="O17" i="3"/>
  <c r="N17" i="3"/>
  <c r="M17" i="3"/>
  <c r="L17" i="3"/>
  <c r="K17" i="3"/>
  <c r="G17" i="3"/>
  <c r="U16" i="3"/>
  <c r="T16" i="3"/>
  <c r="S16" i="3"/>
  <c r="R16" i="3"/>
  <c r="Q16" i="3"/>
  <c r="P16" i="3"/>
  <c r="O16" i="3"/>
  <c r="N16" i="3"/>
  <c r="M16" i="3"/>
  <c r="L16" i="3"/>
  <c r="K16" i="3"/>
  <c r="G16" i="3"/>
  <c r="U15" i="3"/>
  <c r="T15" i="3"/>
  <c r="S15" i="3"/>
  <c r="R15" i="3"/>
  <c r="Q15" i="3"/>
  <c r="P15" i="3"/>
  <c r="O15" i="3"/>
  <c r="N15" i="3"/>
  <c r="M15" i="3"/>
  <c r="L15" i="3"/>
  <c r="K15" i="3"/>
  <c r="G15" i="3"/>
  <c r="U14" i="3"/>
  <c r="T14" i="3"/>
  <c r="S14" i="3"/>
  <c r="R14" i="3"/>
  <c r="Q14" i="3"/>
  <c r="P14" i="3"/>
  <c r="O14" i="3"/>
  <c r="N14" i="3"/>
  <c r="M14" i="3"/>
  <c r="L14" i="3"/>
  <c r="K14" i="3"/>
  <c r="G14" i="3"/>
  <c r="U13" i="3"/>
  <c r="T13" i="3"/>
  <c r="S13" i="3"/>
  <c r="R13" i="3"/>
  <c r="Q13" i="3"/>
  <c r="P13" i="3"/>
  <c r="O13" i="3"/>
  <c r="N13" i="3"/>
  <c r="M13" i="3"/>
  <c r="L13" i="3"/>
  <c r="K13" i="3"/>
  <c r="G13" i="3"/>
  <c r="U12" i="3"/>
  <c r="T12" i="3"/>
  <c r="S12" i="3"/>
  <c r="R12" i="3"/>
  <c r="Q12" i="3"/>
  <c r="P12" i="3"/>
  <c r="O12" i="3"/>
  <c r="N12" i="3"/>
  <c r="M12" i="3"/>
  <c r="L12" i="3"/>
  <c r="K12" i="3"/>
  <c r="G12" i="3"/>
  <c r="U11" i="3"/>
  <c r="T11" i="3"/>
  <c r="S11" i="3"/>
  <c r="R11" i="3"/>
  <c r="Q11" i="3"/>
  <c r="P11" i="3"/>
  <c r="O11" i="3"/>
  <c r="N11" i="3"/>
  <c r="M11" i="3"/>
  <c r="L11" i="3"/>
  <c r="K11" i="3"/>
  <c r="G11" i="3"/>
  <c r="U10" i="3"/>
  <c r="T10" i="3"/>
  <c r="S10" i="3"/>
  <c r="R10" i="3"/>
  <c r="Q10" i="3"/>
  <c r="P10" i="3"/>
  <c r="O10" i="3"/>
  <c r="N10" i="3"/>
  <c r="M10" i="3"/>
  <c r="L10" i="3"/>
  <c r="K10" i="3"/>
  <c r="G10" i="3"/>
  <c r="U9" i="3"/>
  <c r="T9" i="3"/>
  <c r="S9" i="3"/>
  <c r="R9" i="3"/>
  <c r="Q9" i="3"/>
  <c r="P9" i="3"/>
  <c r="O9" i="3"/>
  <c r="N9" i="3"/>
  <c r="M9" i="3"/>
  <c r="L9" i="3"/>
  <c r="K9" i="3"/>
  <c r="G9" i="3"/>
  <c r="U8" i="3"/>
  <c r="T8" i="3"/>
  <c r="S8" i="3"/>
  <c r="R8" i="3"/>
  <c r="Q8" i="3"/>
  <c r="P8" i="3"/>
  <c r="O8" i="3"/>
  <c r="N8" i="3"/>
  <c r="M8" i="3"/>
  <c r="L8" i="3"/>
  <c r="K8" i="3"/>
  <c r="G8" i="3"/>
  <c r="U7" i="3"/>
  <c r="T7" i="3"/>
  <c r="S7" i="3"/>
  <c r="R7" i="3"/>
  <c r="Q7" i="3"/>
  <c r="P7" i="3"/>
  <c r="O7" i="3"/>
  <c r="N7" i="3"/>
  <c r="M7" i="3"/>
  <c r="L7" i="3"/>
  <c r="K7" i="3"/>
  <c r="G7" i="3"/>
  <c r="U6" i="3"/>
  <c r="T6" i="3"/>
  <c r="S6" i="3"/>
  <c r="R6" i="3"/>
  <c r="Q6" i="3"/>
  <c r="P6" i="3"/>
  <c r="O6" i="3"/>
  <c r="N6" i="3"/>
  <c r="M6" i="3"/>
  <c r="L6" i="3"/>
  <c r="K6" i="3"/>
  <c r="G6" i="3"/>
  <c r="U5" i="3"/>
  <c r="T5" i="3"/>
  <c r="S5" i="3"/>
  <c r="R5" i="3"/>
  <c r="Q5" i="3"/>
  <c r="P5" i="3"/>
  <c r="O5" i="3"/>
  <c r="N5" i="3"/>
  <c r="M5" i="3"/>
  <c r="L5" i="3"/>
  <c r="K5" i="3"/>
  <c r="G5" i="3"/>
  <c r="U4" i="3"/>
  <c r="T4" i="3"/>
  <c r="S4" i="3"/>
  <c r="R4" i="3"/>
  <c r="Q4" i="3"/>
  <c r="P4" i="3"/>
  <c r="O4" i="3"/>
  <c r="N4" i="3"/>
  <c r="M4" i="3"/>
  <c r="L4" i="3"/>
  <c r="K4" i="3"/>
  <c r="G4" i="3"/>
  <c r="U3" i="3"/>
  <c r="T3" i="3"/>
  <c r="S3" i="3"/>
  <c r="R3" i="3"/>
  <c r="Q3" i="3"/>
  <c r="P3" i="3"/>
  <c r="O3" i="3"/>
  <c r="N3" i="3"/>
  <c r="M3" i="3"/>
  <c r="L3" i="3"/>
  <c r="K3" i="3"/>
  <c r="G3" i="3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15" i="1"/>
  <c r="R15" i="1"/>
  <c r="Q15" i="1"/>
  <c r="P15" i="1"/>
  <c r="O15" i="1"/>
  <c r="N15" i="1"/>
  <c r="M15" i="1"/>
  <c r="L15" i="1"/>
  <c r="K15" i="1"/>
  <c r="J15" i="1"/>
  <c r="I15" i="1"/>
  <c r="S14" i="1"/>
  <c r="R14" i="1"/>
  <c r="Q14" i="1"/>
  <c r="P14" i="1"/>
  <c r="O14" i="1"/>
  <c r="N14" i="1"/>
  <c r="M14" i="1"/>
  <c r="L14" i="1"/>
  <c r="K14" i="1"/>
  <c r="J14" i="1"/>
  <c r="I14" i="1"/>
  <c r="S13" i="1"/>
  <c r="R13" i="1"/>
  <c r="Q13" i="1"/>
  <c r="P13" i="1"/>
  <c r="O13" i="1"/>
  <c r="N13" i="1"/>
  <c r="M13" i="1"/>
  <c r="L13" i="1"/>
  <c r="K13" i="1"/>
  <c r="J13" i="1"/>
  <c r="I13" i="1"/>
  <c r="S12" i="1"/>
  <c r="R12" i="1"/>
  <c r="Q12" i="1"/>
  <c r="P12" i="1"/>
  <c r="O12" i="1"/>
  <c r="N12" i="1"/>
  <c r="M12" i="1"/>
  <c r="L12" i="1"/>
  <c r="K12" i="1"/>
  <c r="J12" i="1"/>
  <c r="I12" i="1"/>
  <c r="S11" i="1"/>
  <c r="R11" i="1"/>
  <c r="Q11" i="1"/>
  <c r="P11" i="1"/>
  <c r="O11" i="1"/>
  <c r="N11" i="1"/>
  <c r="M11" i="1"/>
  <c r="L11" i="1"/>
  <c r="K11" i="1"/>
  <c r="J11" i="1"/>
  <c r="I11" i="1"/>
  <c r="S10" i="1"/>
  <c r="R10" i="1"/>
  <c r="Q10" i="1"/>
  <c r="P10" i="1"/>
  <c r="O10" i="1"/>
  <c r="N10" i="1"/>
  <c r="M10" i="1"/>
  <c r="L10" i="1"/>
  <c r="K10" i="1"/>
  <c r="J10" i="1"/>
  <c r="I10" i="1"/>
  <c r="S9" i="1"/>
  <c r="R9" i="1"/>
  <c r="Q9" i="1"/>
  <c r="P9" i="1"/>
  <c r="O9" i="1"/>
  <c r="N9" i="1"/>
  <c r="M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S6" i="1"/>
  <c r="R6" i="1"/>
  <c r="Q6" i="1"/>
  <c r="P6" i="1"/>
  <c r="O6" i="1"/>
  <c r="N6" i="1"/>
  <c r="M6" i="1"/>
  <c r="L6" i="1"/>
  <c r="K6" i="1"/>
  <c r="J6" i="1"/>
  <c r="I6" i="1"/>
  <c r="S5" i="1"/>
  <c r="R5" i="1"/>
  <c r="Q5" i="1"/>
  <c r="P5" i="1"/>
  <c r="O5" i="1"/>
  <c r="N5" i="1"/>
  <c r="M5" i="1"/>
  <c r="L5" i="1"/>
  <c r="K5" i="1"/>
  <c r="J5" i="1"/>
  <c r="I5" i="1"/>
  <c r="S4" i="1"/>
  <c r="R4" i="1"/>
  <c r="Q4" i="1"/>
  <c r="P4" i="1"/>
  <c r="O4" i="1"/>
  <c r="N4" i="1"/>
  <c r="M4" i="1"/>
  <c r="L4" i="1"/>
  <c r="K4" i="1"/>
  <c r="J4" i="1"/>
  <c r="I4" i="1"/>
  <c r="S3" i="1"/>
  <c r="R3" i="1"/>
  <c r="Q3" i="1"/>
  <c r="P3" i="1"/>
  <c r="O3" i="1"/>
  <c r="N3" i="1"/>
  <c r="M3" i="1"/>
  <c r="L3" i="1"/>
  <c r="K3" i="1"/>
  <c r="J3" i="1"/>
  <c r="I3" i="1"/>
  <c r="H43" i="6" l="1"/>
  <c r="H42" i="6"/>
  <c r="H41" i="6"/>
  <c r="H40" i="6"/>
  <c r="H39" i="6"/>
  <c r="H38" i="6"/>
  <c r="H37" i="6"/>
  <c r="H36" i="6"/>
  <c r="H46" i="6"/>
  <c r="H45" i="6"/>
  <c r="H44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14" i="1" l="1"/>
  <c r="J39" i="6"/>
  <c r="H3" i="2"/>
  <c r="H4" i="2"/>
  <c r="H5" i="2"/>
  <c r="H6" i="2"/>
  <c r="H7" i="2"/>
  <c r="H8" i="2"/>
  <c r="H9" i="2"/>
  <c r="H10" i="2"/>
  <c r="H11" i="2"/>
  <c r="H12" i="2"/>
  <c r="H13" i="2"/>
  <c r="H14" i="2"/>
  <c r="H13" i="1"/>
  <c r="H12" i="1"/>
  <c r="H15" i="1"/>
  <c r="J43" i="6"/>
  <c r="J11" i="5" l="1"/>
  <c r="J11" i="3"/>
  <c r="J11" i="6"/>
  <c r="J11" i="4"/>
  <c r="H4" i="1"/>
  <c r="J13" i="6"/>
  <c r="J18" i="4"/>
  <c r="J16" i="5"/>
  <c r="J18" i="3"/>
  <c r="J18" i="6"/>
  <c r="J26" i="4"/>
  <c r="H6" i="1"/>
  <c r="J24" i="5"/>
  <c r="J26" i="3"/>
  <c r="J26" i="5"/>
  <c r="J28" i="3"/>
  <c r="J20" i="6"/>
  <c r="J28" i="4"/>
  <c r="J29" i="5"/>
  <c r="J31" i="3"/>
  <c r="J23" i="6"/>
  <c r="J31" i="4"/>
  <c r="J31" i="5"/>
  <c r="J32" i="5"/>
  <c r="H7" i="1"/>
  <c r="J25" i="6"/>
  <c r="J33" i="4"/>
  <c r="J33" i="3"/>
  <c r="J30" i="6"/>
  <c r="J55" i="3"/>
  <c r="J49" i="5"/>
  <c r="J55" i="4"/>
  <c r="H9" i="1"/>
  <c r="J53" i="5"/>
  <c r="J59" i="4"/>
  <c r="H11" i="1"/>
  <c r="J34" i="6"/>
  <c r="J59" i="3"/>
  <c r="J17" i="4"/>
  <c r="J17" i="3"/>
  <c r="J12" i="6"/>
  <c r="J15" i="5"/>
  <c r="J13" i="4"/>
  <c r="J13" i="3"/>
  <c r="J13" i="5"/>
  <c r="J15" i="4"/>
  <c r="J15" i="3"/>
  <c r="J38" i="6"/>
  <c r="J16" i="4"/>
  <c r="J14" i="5"/>
  <c r="J16" i="3"/>
  <c r="J21" i="6"/>
  <c r="J29" i="4"/>
  <c r="J27" i="5"/>
  <c r="J29" i="3"/>
  <c r="J9" i="6"/>
  <c r="J9" i="4"/>
  <c r="J9" i="5"/>
  <c r="J9" i="3"/>
  <c r="J5" i="6"/>
  <c r="J5" i="4"/>
  <c r="J5" i="5"/>
  <c r="J5" i="3"/>
  <c r="J45" i="6"/>
  <c r="J55" i="5"/>
  <c r="J62" i="3"/>
  <c r="J44" i="6"/>
  <c r="J63" i="4"/>
  <c r="J63" i="3"/>
  <c r="J57" i="5"/>
  <c r="J46" i="6"/>
  <c r="J61" i="4"/>
  <c r="J62" i="4"/>
  <c r="J56" i="5"/>
  <c r="J61" i="3"/>
  <c r="J37" i="6"/>
  <c r="J20" i="4"/>
  <c r="J18" i="5"/>
  <c r="J20" i="3"/>
  <c r="J51" i="4"/>
  <c r="J51" i="3"/>
  <c r="J49" i="4"/>
  <c r="J49" i="3"/>
  <c r="J39" i="5"/>
  <c r="J41" i="3"/>
  <c r="J41" i="4"/>
  <c r="J43" i="4"/>
  <c r="J43" i="3"/>
  <c r="J41" i="5"/>
  <c r="J43" i="5"/>
  <c r="J45" i="3"/>
  <c r="J45" i="4"/>
  <c r="J47" i="4"/>
  <c r="J45" i="5"/>
  <c r="J47" i="3"/>
  <c r="J7" i="6"/>
  <c r="J7" i="4"/>
  <c r="J7" i="5"/>
  <c r="J7" i="3"/>
  <c r="J10" i="6"/>
  <c r="J10" i="4"/>
  <c r="H3" i="1"/>
  <c r="J10" i="5"/>
  <c r="J10" i="3"/>
  <c r="J14" i="6"/>
  <c r="J22" i="4"/>
  <c r="H5" i="1"/>
  <c r="J22" i="3"/>
  <c r="J20" i="5"/>
  <c r="J17" i="6"/>
  <c r="J25" i="4"/>
  <c r="J25" i="3"/>
  <c r="J23" i="5"/>
  <c r="J19" i="6"/>
  <c r="J27" i="4"/>
  <c r="J27" i="3"/>
  <c r="J25" i="5"/>
  <c r="J22" i="6"/>
  <c r="J30" i="4"/>
  <c r="J30" i="3"/>
  <c r="J28" i="5"/>
  <c r="J24" i="6"/>
  <c r="J32" i="4"/>
  <c r="J32" i="3"/>
  <c r="J30" i="5"/>
  <c r="J27" i="6"/>
  <c r="J35" i="4"/>
  <c r="J35" i="3"/>
  <c r="J34" i="5"/>
  <c r="J33" i="5"/>
  <c r="H8" i="1"/>
  <c r="J33" i="6"/>
  <c r="J58" i="3"/>
  <c r="H10" i="1"/>
  <c r="J58" i="4"/>
  <c r="J52" i="5"/>
  <c r="J28" i="6"/>
  <c r="J36" i="3"/>
  <c r="J36" i="4"/>
  <c r="J53" i="4"/>
  <c r="J53" i="3"/>
  <c r="J47" i="5"/>
  <c r="J29" i="6"/>
  <c r="J37" i="4"/>
  <c r="J37" i="3"/>
  <c r="J35" i="5"/>
  <c r="J35" i="6"/>
  <c r="J60" i="3"/>
  <c r="J54" i="5"/>
  <c r="J60" i="4"/>
  <c r="J12" i="5"/>
  <c r="J12" i="3"/>
  <c r="J12" i="4"/>
  <c r="J14" i="3"/>
  <c r="J14" i="4"/>
  <c r="J51" i="5"/>
  <c r="J32" i="6"/>
  <c r="J57" i="4"/>
  <c r="J56" i="3"/>
  <c r="J56" i="4"/>
  <c r="J57" i="3"/>
  <c r="J31" i="6"/>
  <c r="J50" i="5"/>
  <c r="J6" i="5"/>
  <c r="J6" i="3"/>
  <c r="J6" i="4"/>
  <c r="J6" i="6"/>
  <c r="J3" i="4"/>
  <c r="J3" i="6"/>
  <c r="J4" i="4"/>
  <c r="J4" i="3"/>
  <c r="J4" i="6"/>
  <c r="J3" i="3"/>
  <c r="J3" i="5"/>
  <c r="J4" i="5"/>
  <c r="J17" i="5"/>
  <c r="J19" i="4"/>
  <c r="J21" i="3"/>
  <c r="J21" i="4"/>
  <c r="J19" i="3"/>
  <c r="J19" i="5"/>
  <c r="J36" i="6"/>
  <c r="J41" i="6"/>
  <c r="J42" i="6"/>
  <c r="J46" i="5"/>
  <c r="J40" i="6"/>
  <c r="J52" i="4"/>
  <c r="J52" i="3"/>
  <c r="J48" i="4"/>
  <c r="J48" i="3"/>
  <c r="J50" i="4"/>
  <c r="J50" i="3"/>
  <c r="J40" i="4"/>
  <c r="J40" i="3"/>
  <c r="J38" i="5"/>
  <c r="J40" i="5"/>
  <c r="J42" i="3"/>
  <c r="J42" i="4"/>
  <c r="J44" i="4"/>
  <c r="J44" i="3"/>
  <c r="J42" i="5"/>
  <c r="J44" i="5"/>
  <c r="J46" i="4"/>
  <c r="J46" i="3"/>
  <c r="J8" i="6"/>
  <c r="J8" i="5"/>
  <c r="J8" i="3"/>
  <c r="J8" i="4"/>
  <c r="J16" i="6"/>
  <c r="J24" i="4"/>
  <c r="J22" i="5"/>
  <c r="J24" i="3"/>
  <c r="J38" i="4"/>
  <c r="J38" i="3"/>
  <c r="J37" i="5"/>
  <c r="J36" i="5"/>
  <c r="J21" i="5"/>
  <c r="J23" i="3"/>
  <c r="J15" i="6"/>
  <c r="J23" i="4"/>
  <c r="J34" i="4"/>
  <c r="J26" i="6"/>
  <c r="J34" i="3"/>
  <c r="J54" i="4"/>
  <c r="J54" i="3"/>
  <c r="J48" i="5"/>
  <c r="J39" i="3"/>
  <c r="J39" i="4"/>
</calcChain>
</file>

<file path=xl/sharedStrings.xml><?xml version="1.0" encoding="utf-8"?>
<sst xmlns="http://schemas.openxmlformats.org/spreadsheetml/2006/main" count="1012" uniqueCount="302">
  <si>
    <t>Lips</t>
  </si>
  <si>
    <t>Tongue</t>
  </si>
  <si>
    <t>Pharynx</t>
  </si>
  <si>
    <t>Oral Cavity</t>
  </si>
  <si>
    <t>Submandibular Gland Right</t>
  </si>
  <si>
    <t>Submandibular R</t>
  </si>
  <si>
    <t>Submandibular Gland Left</t>
  </si>
  <si>
    <t>Submandibular L</t>
  </si>
  <si>
    <t>Spinal Canal</t>
  </si>
  <si>
    <t>SpinalCanal</t>
  </si>
  <si>
    <t>Reviewed</t>
  </si>
  <si>
    <t>ApprovalStatus</t>
  </si>
  <si>
    <t>Parotid Right</t>
  </si>
  <si>
    <t>Parotid R</t>
  </si>
  <si>
    <t>gsal</t>
  </si>
  <si>
    <t>Parotid Left</t>
  </si>
  <si>
    <t>Parotid L</t>
  </si>
  <si>
    <t>.Head and Neck</t>
  </si>
  <si>
    <t>TreatmentSite</t>
  </si>
  <si>
    <t>Mandible</t>
  </si>
  <si>
    <t>Diagnosis</t>
  </si>
  <si>
    <t>Larynx</t>
  </si>
  <si>
    <t>Organs of the head and neck</t>
  </si>
  <si>
    <t>Description</t>
  </si>
  <si>
    <t>Cochlea Right</t>
  </si>
  <si>
    <t>Cochlea R</t>
  </si>
  <si>
    <t>Structure</t>
  </si>
  <si>
    <t>Cochlea Left</t>
  </si>
  <si>
    <t>Cochlea L</t>
  </si>
  <si>
    <t>H&amp;N Anatomy</t>
  </si>
  <si>
    <t>ID</t>
  </si>
  <si>
    <t>SearchCTHigh</t>
  </si>
  <si>
    <t>SearchCTLow</t>
  </si>
  <si>
    <t>DVHLineWidth</t>
  </si>
  <si>
    <t>DVHLineStyle</t>
  </si>
  <si>
    <t>DVHLineColor</t>
  </si>
  <si>
    <t>ColorAndStyle</t>
  </si>
  <si>
    <t>VolumeType</t>
  </si>
  <si>
    <t>Category</t>
  </si>
  <si>
    <t>CodeSchemeVersion</t>
  </si>
  <si>
    <t>CodeScheme</t>
  </si>
  <si>
    <t>Code</t>
  </si>
  <si>
    <t>Label</t>
  </si>
  <si>
    <t>Name</t>
  </si>
  <si>
    <t>Value</t>
  </si>
  <si>
    <t>Attribute</t>
  </si>
  <si>
    <t>HU Values</t>
  </si>
  <si>
    <t>DVH</t>
  </si>
  <si>
    <t>Color</t>
  </si>
  <si>
    <t>Volume Type</t>
  </si>
  <si>
    <t>Structure Code</t>
  </si>
  <si>
    <t>Template Structures</t>
  </si>
  <si>
    <t>Right Level 6 Anterior triangle group lymph nodes</t>
  </si>
  <si>
    <t>Node VI R</t>
  </si>
  <si>
    <t>Left Level 6 Anterior triangle group lymph nodes</t>
  </si>
  <si>
    <t>Node VI L</t>
  </si>
  <si>
    <t>Right level 5 Posterior triangle group lymph nodes</t>
  </si>
  <si>
    <t>Node V R</t>
  </si>
  <si>
    <t>Left level 5 Posterior triangle group lymph nodes</t>
  </si>
  <si>
    <t>Node V L</t>
  </si>
  <si>
    <t>Right Level 4 Lower jugular lymph nodes</t>
  </si>
  <si>
    <t>Node IV R</t>
  </si>
  <si>
    <t>Left Level 4 Lower jugular lymph nodes</t>
  </si>
  <si>
    <t>Node IV L</t>
  </si>
  <si>
    <t>Right level 3 Middle jugular lymph nodes</t>
  </si>
  <si>
    <t>Node III R</t>
  </si>
  <si>
    <t>Left level 3 Middle jugular lymph nodes</t>
  </si>
  <si>
    <t>Node III L</t>
  </si>
  <si>
    <t>Right level 2 Upper jugular lymph nodes</t>
  </si>
  <si>
    <t>Node II R</t>
  </si>
  <si>
    <t>Left level 2 Upper jugular lymph nodes</t>
  </si>
  <si>
    <t>Node II L</t>
  </si>
  <si>
    <t>Head and Neck  Lymph Node Structures</t>
  </si>
  <si>
    <t>Level 1b Submandibular lymph nodes</t>
  </si>
  <si>
    <t>Node Ib</t>
  </si>
  <si>
    <t>Level 1a Submental lymph nodes</t>
  </si>
  <si>
    <t>Node Ia</t>
  </si>
  <si>
    <t>H&amp;N Lymph Nodes</t>
  </si>
  <si>
    <t>RO Helper Structure</t>
  </si>
  <si>
    <t>Z3</t>
  </si>
  <si>
    <t>RO Helper</t>
  </si>
  <si>
    <t>Z2</t>
  </si>
  <si>
    <t>Z1</t>
  </si>
  <si>
    <t>Both Submandibular Glands</t>
  </si>
  <si>
    <t>Submandibular B</t>
  </si>
  <si>
    <t>Right Submandibular Gland</t>
  </si>
  <si>
    <t>Left Submandibular Gland</t>
  </si>
  <si>
    <t>SpinalCanal PRV 8mm</t>
  </si>
  <si>
    <t>PRV8 SpinalCanal</t>
  </si>
  <si>
    <t>Spinal Canal PRV</t>
  </si>
  <si>
    <t>SpinalCanal PRV 5mm</t>
  </si>
  <si>
    <t>PRV5 SpinalCanal</t>
  </si>
  <si>
    <t>PTV High Risk 70Gy for optimizer</t>
  </si>
  <si>
    <t>opt PTV 70</t>
  </si>
  <si>
    <t>PTV opt</t>
  </si>
  <si>
    <t>PTV High Risk 70Gy for DVH</t>
  </si>
  <si>
    <t>eval PTV 70</t>
  </si>
  <si>
    <t>PTV eval</t>
  </si>
  <si>
    <t>PTV High Risk 70Gy</t>
  </si>
  <si>
    <t>PTV 70</t>
  </si>
  <si>
    <t>PTV</t>
  </si>
  <si>
    <t>PTV Intermediate Risk 63Gy for DVH</t>
  </si>
  <si>
    <t>eval PTV 63</t>
  </si>
  <si>
    <t>PTV int eval</t>
  </si>
  <si>
    <t>PTV Intermediate Risk 63Gy for optimizer b</t>
  </si>
  <si>
    <t>opt PTV 63 b</t>
  </si>
  <si>
    <t>PTV int b opt</t>
  </si>
  <si>
    <t>PTV Intermediate Risk 63Gy for optimizer a</t>
  </si>
  <si>
    <t>opt PTV 63 a</t>
  </si>
  <si>
    <t>PTV int a opt</t>
  </si>
  <si>
    <t>PTV Intermediate Risk 63Gy</t>
  </si>
  <si>
    <t>PTV 63</t>
  </si>
  <si>
    <t>PTV int</t>
  </si>
  <si>
    <t>PTV low Risk Right 56Gy for optimizer c</t>
  </si>
  <si>
    <t>opt PTV 56 R c</t>
  </si>
  <si>
    <t>PTV low R c opt</t>
  </si>
  <si>
    <t>PTV low Risk Right 56Gy for optimizer b</t>
  </si>
  <si>
    <t>opt PTV 56 R b</t>
  </si>
  <si>
    <t>PTV low R b opt</t>
  </si>
  <si>
    <t>PTV low Risk Right 56Gy for optimizer a</t>
  </si>
  <si>
    <t>opt PTV 56 R a</t>
  </si>
  <si>
    <t>PTV low R a opt</t>
  </si>
  <si>
    <t>PTV low Risk Right 56Gy</t>
  </si>
  <si>
    <t>PTV 56 R</t>
  </si>
  <si>
    <t>PTV low R</t>
  </si>
  <si>
    <t>PTV low Risk Left 56Gy for optimizer c</t>
  </si>
  <si>
    <t>opt PTV 56 L c</t>
  </si>
  <si>
    <t>PTV low L c opt</t>
  </si>
  <si>
    <t>PTV low Risk Left 56Gy for optimizer b</t>
  </si>
  <si>
    <t>opt PTV 56 L b</t>
  </si>
  <si>
    <t>PTV low L b opt</t>
  </si>
  <si>
    <t>PTV low Risk Left 56Gy for optimizer a</t>
  </si>
  <si>
    <t>opt PTV 56 L a</t>
  </si>
  <si>
    <t>PTV low L a opt</t>
  </si>
  <si>
    <t>PTV low Risk Left 56Gy</t>
  </si>
  <si>
    <t>PTV 56 L</t>
  </si>
  <si>
    <t>PTV low L</t>
  </si>
  <si>
    <t>PTV low Risk 56Gy for DVH</t>
  </si>
  <si>
    <t>eval PTV 56</t>
  </si>
  <si>
    <t>PTV low eval</t>
  </si>
  <si>
    <t>PTV low Risk 56Gy</t>
  </si>
  <si>
    <t>PTV 56</t>
  </si>
  <si>
    <t>PTV low</t>
  </si>
  <si>
    <t>Both Parotids</t>
  </si>
  <si>
    <t>Parotid B</t>
  </si>
  <si>
    <t>Parotid Right for optimizer</t>
  </si>
  <si>
    <t>opt Parotid R</t>
  </si>
  <si>
    <t>Parotid R opt</t>
  </si>
  <si>
    <t>Parotid Left for optimizer</t>
  </si>
  <si>
    <t>opt Parotid L</t>
  </si>
  <si>
    <t>Parotid L opt</t>
  </si>
  <si>
    <t>Globe Right</t>
  </si>
  <si>
    <t>Globe R</t>
  </si>
  <si>
    <t>Globe Left</t>
  </si>
  <si>
    <t>Globe L</t>
  </si>
  <si>
    <t>Optic Nerve Right</t>
  </si>
  <si>
    <t>OpticNerve R</t>
  </si>
  <si>
    <t>Optic Nerve R</t>
  </si>
  <si>
    <t>Optic Nerve PRV 5mm</t>
  </si>
  <si>
    <t>PRV5 OpticNerve</t>
  </si>
  <si>
    <t>Optic Nerves PRV</t>
  </si>
  <si>
    <t>Optic Nerve Left</t>
  </si>
  <si>
    <t>OpticNerve L</t>
  </si>
  <si>
    <t>Optic Nerve L</t>
  </si>
  <si>
    <t>Optic Chiasm</t>
  </si>
  <si>
    <t>OpticChiasm</t>
  </si>
  <si>
    <t>Lens Right</t>
  </si>
  <si>
    <t>Lens R</t>
  </si>
  <si>
    <t>Lens Left</t>
  </si>
  <si>
    <t>Lens L</t>
  </si>
  <si>
    <t>Larynx for optimizer</t>
  </si>
  <si>
    <t>opt Larynx</t>
  </si>
  <si>
    <t>Larynx opt</t>
  </si>
  <si>
    <t>High Risk Target Volume</t>
  </si>
  <si>
    <t>HTV</t>
  </si>
  <si>
    <t>GTV</t>
  </si>
  <si>
    <t>GTV Nodes</t>
  </si>
  <si>
    <t>GTVn</t>
  </si>
  <si>
    <t>GTV Primary</t>
  </si>
  <si>
    <t>Esophagus</t>
  </si>
  <si>
    <t>Dose Prescription Volume</t>
  </si>
  <si>
    <t>DPV</t>
  </si>
  <si>
    <t>CTV High Risk 70Gy</t>
  </si>
  <si>
    <t>CTV 70</t>
  </si>
  <si>
    <t>CTV</t>
  </si>
  <si>
    <t>CTV Intermediate Risk Right 63Gy</t>
  </si>
  <si>
    <t>CTV 63 R</t>
  </si>
  <si>
    <t>CTV int R</t>
  </si>
  <si>
    <t>CTV Intermediate Risk Left 63Gy</t>
  </si>
  <si>
    <t>CTV 63 L</t>
  </si>
  <si>
    <t>CTV int L</t>
  </si>
  <si>
    <t>CTV Low Risk Right 56Gy</t>
  </si>
  <si>
    <t>CTV 56 R</t>
  </si>
  <si>
    <t>CTV low R</t>
  </si>
  <si>
    <t>CTV Low Risk Left 56Gy</t>
  </si>
  <si>
    <t>CTV 56 L</t>
  </si>
  <si>
    <t>CTV low L</t>
  </si>
  <si>
    <t>Brain Stem PRV 5mm</t>
  </si>
  <si>
    <t xml:space="preserve">PRV 5BrainStem </t>
  </si>
  <si>
    <t>Brain Stem PRV</t>
  </si>
  <si>
    <t>Brain Stem</t>
  </si>
  <si>
    <t>BrainStem</t>
  </si>
  <si>
    <t>Brain</t>
  </si>
  <si>
    <t>Brain Stem and Optic Nerves PRV</t>
  </si>
  <si>
    <t>PRV BR + op</t>
  </si>
  <si>
    <t>Neural Optic PRV</t>
  </si>
  <si>
    <t>Body</t>
  </si>
  <si>
    <t>Head and Neck VMAT 70 Gy in 35 Fractions</t>
  </si>
  <si>
    <t>Shoulder Avoidance Structure</t>
  </si>
  <si>
    <t>Avoid Shoulder</t>
  </si>
  <si>
    <t>Avoid</t>
  </si>
  <si>
    <t>Post Neck Avoidance Structure</t>
  </si>
  <si>
    <t>Avoid Post</t>
  </si>
  <si>
    <t>H&amp;N 70/35</t>
  </si>
  <si>
    <t>VolumeCodeTable</t>
  </si>
  <si>
    <t>VolumeCode</t>
  </si>
  <si>
    <t>PTV High Risk 66Gy for optimizer</t>
  </si>
  <si>
    <t>opt PTV 66</t>
  </si>
  <si>
    <t>PTV High Risk 66Gy for DVH</t>
  </si>
  <si>
    <t>eval PTV 66</t>
  </si>
  <si>
    <t>PTV High Risk 66Gy</t>
  </si>
  <si>
    <t>PTV 66</t>
  </si>
  <si>
    <t>PTV Intermediate Risk 60Gy for DVH</t>
  </si>
  <si>
    <t>eval PTV 60</t>
  </si>
  <si>
    <t>PTV Intermediate Risk 60Gy for optimizer b</t>
  </si>
  <si>
    <t>opt PTV 60 b</t>
  </si>
  <si>
    <t>PTV Intermediate Risk 60Gy for optimizer a</t>
  </si>
  <si>
    <t>opt PTV 60 a</t>
  </si>
  <si>
    <t>PTV Intermediate Risk 60Gy</t>
  </si>
  <si>
    <t>PTV 60</t>
  </si>
  <si>
    <t>PTV low Risk Right 54Gy for optimizer c</t>
  </si>
  <si>
    <t>opt PTV 54 R c</t>
  </si>
  <si>
    <t>PTV low Risk Right 54Gy for optimizer b</t>
  </si>
  <si>
    <t>opt PTV 54 R b</t>
  </si>
  <si>
    <t>PTV low Risk Right 54Gy for optimizer a</t>
  </si>
  <si>
    <t>opt PTV 54 R a</t>
  </si>
  <si>
    <t>PTV low Risk Right 54Gy</t>
  </si>
  <si>
    <t>PTV 54 R</t>
  </si>
  <si>
    <t>PTV low Risk Left 54Gy for optimizer c</t>
  </si>
  <si>
    <t>opt PTV 54 L c</t>
  </si>
  <si>
    <t>PTV low Risk Left 54Gy for optimizer b</t>
  </si>
  <si>
    <t>opt PTV 54 L b</t>
  </si>
  <si>
    <t>PTV low Risk Left 54Gy for optimizer a</t>
  </si>
  <si>
    <t>opt PTV 54 L a</t>
  </si>
  <si>
    <t>PTV low Risk Left 54Gy</t>
  </si>
  <si>
    <t>PTV 54 L</t>
  </si>
  <si>
    <t>PTV low Risk 54Gy for DVH</t>
  </si>
  <si>
    <t>eval PTV 54</t>
  </si>
  <si>
    <t>PTV low Risk 54Gy</t>
  </si>
  <si>
    <t>PTV 54</t>
  </si>
  <si>
    <t/>
  </si>
  <si>
    <t>CTV High Risk 66Gy</t>
  </si>
  <si>
    <t>CTV 66</t>
  </si>
  <si>
    <t>CTV Intermediate Risk Right 60Gy</t>
  </si>
  <si>
    <t>CTV 60 R</t>
  </si>
  <si>
    <t>CTV Intermediate Risk Left 60Gy</t>
  </si>
  <si>
    <t>CTV 60 L</t>
  </si>
  <si>
    <t>CTV Low Risk Right 54Gy</t>
  </si>
  <si>
    <t>CTV 54 R</t>
  </si>
  <si>
    <t>CTV Low Risk Left 54Gy</t>
  </si>
  <si>
    <t>CTV 54 L</t>
  </si>
  <si>
    <t>PRV5 BrainStem</t>
  </si>
  <si>
    <t>Head and Neck VMAT 66 Gy in 33 Fractions</t>
  </si>
  <si>
    <t>H&amp;N 66/33</t>
  </si>
  <si>
    <t>PTV 60Gy for optimizer</t>
  </si>
  <si>
    <t>opt PTV 60</t>
  </si>
  <si>
    <t>PTV 60Gy for DVH</t>
  </si>
  <si>
    <t>PTV 60Gy</t>
  </si>
  <si>
    <t>CTV  Intermediate Risk 60Gy</t>
  </si>
  <si>
    <t>CTV 60</t>
  </si>
  <si>
    <t>PRVBR + op</t>
  </si>
  <si>
    <t>Head and Neck VMAT 60 Gy in 30 Fractions</t>
  </si>
  <si>
    <t>H&amp;N 60/30</t>
  </si>
  <si>
    <t>H&amp;N VMAT</t>
  </si>
  <si>
    <t>Head and Neck VMAT Unspecified Dose</t>
  </si>
  <si>
    <t>CTV High Risk</t>
  </si>
  <si>
    <t>CTVn</t>
  </si>
  <si>
    <t>CTV Nodes</t>
  </si>
  <si>
    <t>PTV High Risk</t>
  </si>
  <si>
    <t>opt PTV</t>
  </si>
  <si>
    <t>PTV for optimizer</t>
  </si>
  <si>
    <t>eval PTV</t>
  </si>
  <si>
    <t>PTV for DVH</t>
  </si>
  <si>
    <t>PTVn</t>
  </si>
  <si>
    <t>PTV Nodes</t>
  </si>
  <si>
    <t>Status</t>
  </si>
  <si>
    <t>Active</t>
  </si>
  <si>
    <t>Author</t>
  </si>
  <si>
    <t>Columns</t>
  </si>
  <si>
    <t>OAR</t>
  </si>
  <si>
    <t>HN_Anatomy.xml</t>
  </si>
  <si>
    <t>Node</t>
  </si>
  <si>
    <t>HN_Nodes.xml</t>
  </si>
  <si>
    <t>Site</t>
  </si>
  <si>
    <t>HN_70in35.xml</t>
  </si>
  <si>
    <t>HN_66in33.xml</t>
  </si>
  <si>
    <t>HN_60in30.xml</t>
  </si>
  <si>
    <t>HN_VMAT.xml</t>
  </si>
  <si>
    <t>TemplateID</t>
  </si>
  <si>
    <t>TemplateCategory</t>
  </si>
  <si>
    <t>TemplateType</t>
  </si>
  <si>
    <t>TemplateFileName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</si>
</sst>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Font="1" applyBorder="1"/>
    <xf numFmtId="0" fontId="0" fillId="0" borderId="1" xfId="0" applyNumberFormat="1" applyFont="1" applyBorder="1" applyAlignment="1">
      <alignment horizontal="right"/>
    </xf>
    <xf numFmtId="0" fontId="0" fillId="0" borderId="3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49" fontId="0" fillId="0" borderId="5" xfId="0" applyNumberFormat="1" applyFont="1" applyBorder="1" applyAlignment="1">
      <alignment horizontal="left"/>
    </xf>
    <xf numFmtId="0" fontId="0" fillId="0" borderId="6" xfId="0" applyFont="1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8" xfId="0" applyFont="1" applyBorder="1"/>
    <xf numFmtId="0" fontId="0" fillId="0" borderId="7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8" xfId="0" applyNumberFormat="1" applyFont="1" applyBorder="1" applyAlignment="1">
      <alignment horizontal="right"/>
    </xf>
    <xf numFmtId="0" fontId="0" fillId="0" borderId="10" xfId="0" applyBorder="1"/>
    <xf numFmtId="0" fontId="0" fillId="0" borderId="12" xfId="0" applyBorder="1"/>
    <xf numFmtId="0" fontId="0" fillId="0" borderId="5" xfId="0" applyFont="1" applyBorder="1" applyAlignment="1">
      <alignment horizontal="left"/>
    </xf>
    <xf numFmtId="0" fontId="0" fillId="0" borderId="13" xfId="0" applyBorder="1"/>
    <xf numFmtId="49" fontId="0" fillId="0" borderId="5" xfId="0" applyNumberFormat="1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Border="1" applyAlignment="1"/>
    <xf numFmtId="0" fontId="0" fillId="0" borderId="2" xfId="0" applyFont="1" applyBorder="1" applyAlignment="1"/>
    <xf numFmtId="0" fontId="0" fillId="0" borderId="8" xfId="0" applyFont="1" applyBorder="1" applyAlignment="1"/>
    <xf numFmtId="0" fontId="0" fillId="0" borderId="23" xfId="0" applyBorder="1" applyAlignment="1"/>
    <xf numFmtId="49" fontId="0" fillId="0" borderId="6" xfId="0" applyNumberFormat="1" applyFont="1" applyBorder="1" applyAlignment="1">
      <alignment horizontal="left"/>
    </xf>
    <xf numFmtId="0" fontId="0" fillId="0" borderId="13" xfId="0" applyBorder="1" applyAlignment="1"/>
    <xf numFmtId="49" fontId="0" fillId="0" borderId="5" xfId="0" applyNumberFormat="1" applyBorder="1" applyAlignment="1">
      <alignment horizontal="left"/>
    </xf>
    <xf numFmtId="0" fontId="0" fillId="0" borderId="6" xfId="0" applyFont="1" applyFill="1" applyBorder="1" applyAlignment="1"/>
    <xf numFmtId="0" fontId="0" fillId="0" borderId="6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0" fillId="0" borderId="21" xfId="0" applyBorder="1" applyAlignment="1"/>
    <xf numFmtId="49" fontId="0" fillId="0" borderId="21" xfId="0" applyNumberFormat="1" applyFont="1" applyBorder="1" applyAlignment="1">
      <alignment horizontal="left"/>
    </xf>
    <xf numFmtId="0" fontId="0" fillId="0" borderId="11" xfId="0" applyFont="1" applyBorder="1" applyAlignment="1"/>
    <xf numFmtId="0" fontId="0" fillId="0" borderId="5" xfId="0" applyBorder="1"/>
    <xf numFmtId="0" fontId="0" fillId="0" borderId="0" xfId="0" applyFont="1" applyFill="1" applyBorder="1" applyAlignment="1">
      <alignment horizontal="left"/>
    </xf>
    <xf numFmtId="0" fontId="0" fillId="0" borderId="5" xfId="0" applyFont="1" applyBorder="1" applyAlignment="1"/>
    <xf numFmtId="49" fontId="2" fillId="0" borderId="16" xfId="0" applyNumberFormat="1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0" fillId="0" borderId="0" xfId="0" applyBorder="1"/>
    <xf numFmtId="0" fontId="3" fillId="0" borderId="18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4" xfId="0" applyFont="1" applyBorder="1" applyAlignment="1">
      <alignment horizontal="center"/>
    </xf>
  </cellXfs>
  <cellStyles count="2">
    <cellStyle name="Normal" xfId="0" builtinId="0"/>
    <cellStyle name="Title 2" xfId="1"/>
  </cellStyles>
  <dxfs count="78"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Dictionary Assignment"/>
      <sheetName val="Volume Types"/>
      <sheetName val="Structure colors"/>
      <sheetName val="CT Search"/>
      <sheetName val="DVH Lines"/>
      <sheetName val="Dictionary Assignment"/>
      <sheetName val="Non-Organ Dictionary items"/>
      <sheetName val="FMA"/>
      <sheetName val="ICD-10 Codes"/>
      <sheetName val="Color Chart"/>
      <sheetName val="Original Structure col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id="1" name="Table3579111517" displayName="Table3579111517" ref="A2:B13" totalsRowShown="0" headerRowDxfId="77" headerRowBorderDxfId="76" tableBorderDxfId="75" totalsRowBorderDxfId="74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0" name="Table52529" displayName="Table52529" ref="D2:H57" totalsRowShown="0" headerRowDxfId="21" headerRowBorderDxfId="20" tableBorderDxfId="19" totalsRowBorderDxfId="18">
  <sortState ref="D3:H54">
    <sortCondition ref="E3:E54"/>
  </sortState>
  <tableColumns count="5">
    <tableColumn id="1" name="Structure" dataDxfId="17"/>
    <tableColumn id="2" name="ID" dataDxfId="16"/>
    <tableColumn id="3" name="Name" dataDxfId="15"/>
    <tableColumn id="4" name="VolumeCode" dataDxfId="14"/>
    <tableColumn id="5" name="VolumeCodeTable" dataDxfId="13">
      <calculatedColumnFormula>IF(EXACT(D3,"DPV"),"ICD-10","")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3512" displayName="Table3512" ref="A2:B13" totalsRowShown="0" headerRowDxfId="12" headerRowBorderDxfId="11" tableBorderDxfId="10" totalsRowBorderDxfId="9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513" displayName="Table513" ref="D2:H46" totalsRowShown="0" headerRowDxfId="8" headerRowBorderDxfId="7" tableBorderDxfId="6" totalsRowBorderDxfId="5">
  <sortState ref="D3:H61">
    <sortCondition ref="E3:E61"/>
  </sortState>
  <tableColumns count="5">
    <tableColumn id="1" name="Structure" dataDxfId="4"/>
    <tableColumn id="2" name="ID" dataDxfId="3"/>
    <tableColumn id="3" name="Name" dataDxfId="2"/>
    <tableColumn id="4" name="VolumeCode" dataDxfId="1"/>
    <tableColumn id="5" name="VolumeCodeTable" dataDxfId="0">
      <calculatedColumnFormula>IF(EXACT(D3,"DPV"),"ICD-10","")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5810121618" displayName="Table5810121618" ref="D2:F15" totalsRowShown="0" headerRowDxfId="73" headerRowBorderDxfId="72" tableBorderDxfId="71" totalsRowBorderDxfId="70">
  <tableColumns count="3">
    <tableColumn id="1" name="Structure" dataDxfId="69"/>
    <tableColumn id="2" name="ID" dataDxfId="68"/>
    <tableColumn id="3" name="Name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513" displayName="Table3513" ref="A2:B13" totalsRowShown="0" headerRowDxfId="66" dataDxfId="64" headerRowBorderDxfId="65" tableBorderDxfId="63" totalsRowBorderDxfId="62">
  <tableColumns count="2">
    <tableColumn id="1" name="Attribute" dataDxfId="61"/>
    <tableColumn id="2" name="Value" dataDxfId="60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514" displayName="Table514" ref="D2:F14" totalsRowShown="0" headerRowDxfId="59" dataDxfId="57" headerRowBorderDxfId="58" tableBorderDxfId="56" totalsRowBorderDxfId="55">
  <tableColumns count="3">
    <tableColumn id="1" name="Structure" dataDxfId="54"/>
    <tableColumn id="2" name="ID" dataDxfId="53"/>
    <tableColumn id="3" name="Name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5" displayName="Table35" ref="A2:B13" totalsRowShown="0" headerRowDxfId="51" headerRowBorderDxfId="50" tableBorderDxfId="49" totalsRowBorderDxfId="4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5" displayName="Table5" ref="D2:H63" totalsRowShown="0" headerRowDxfId="47" headerRowBorderDxfId="46" tableBorderDxfId="45" totalsRowBorderDxfId="44">
  <sortState ref="D3:H61">
    <sortCondition ref="E3:E61"/>
  </sortState>
  <tableColumns count="5">
    <tableColumn id="1" name="Structure" dataDxfId="43"/>
    <tableColumn id="2" name="ID" dataDxfId="42"/>
    <tableColumn id="3" name="Name" dataDxfId="41"/>
    <tableColumn id="4" name="VolumeCode" dataDxfId="40"/>
    <tableColumn id="5" name="VolumeCodeTable" dataDxfId="39">
      <calculatedColumnFormula>IF(EXACT(D3,"DPV"),"ICD-10","")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3524" displayName="Table3524" ref="A2:B13" totalsRowShown="0" headerRowDxfId="38" headerRowBorderDxfId="37" tableBorderDxfId="36" totalsRowBorderDxfId="35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525" displayName="Table525" ref="D2:H63" totalsRowShown="0" headerRowDxfId="34" headerRowBorderDxfId="33" tableBorderDxfId="32" totalsRowBorderDxfId="31">
  <sortState ref="D3:H61">
    <sortCondition ref="E3:E61"/>
  </sortState>
  <tableColumns count="5">
    <tableColumn id="1" name="Structure" dataDxfId="30"/>
    <tableColumn id="2" name="ID" dataDxfId="29"/>
    <tableColumn id="3" name="Name" dataDxfId="28"/>
    <tableColumn id="4" name="VolumeCode" dataDxfId="27"/>
    <tableColumn id="5" name="VolumeCodeTable" dataDxfId="26">
      <calculatedColumnFormula>IF(EXACT(D3,"DPV"),"ICD-10","")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352428" displayName="Table352428" ref="A2:B13" totalsRowShown="0" headerRowDxfId="25" headerRowBorderDxfId="24" tableBorderDxfId="23" totalsRowBorderDxfId="22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"/>
  <sheetViews>
    <sheetView workbookViewId="0">
      <selection activeCell="A2" sqref="A2"/>
    </sheetView>
  </sheetViews>
  <sheetFormatPr defaultColWidth="9.140625" defaultRowHeight="15" x14ac:dyDescent="0.25"/>
  <cols>
    <col min="1" max="1" width="14.5703125" style="1" bestFit="1" customWidth="1"/>
    <col min="2" max="2" width="26.5703125" style="1" bestFit="1" customWidth="1"/>
    <col min="3" max="3" width="5.42578125" style="1" customWidth="1"/>
    <col min="4" max="5" width="16.140625" style="1" bestFit="1" customWidth="1"/>
    <col min="6" max="6" width="25.5703125" style="1" bestFit="1" customWidth="1"/>
    <col min="7" max="7" width="6.7109375" style="1" customWidth="1"/>
    <col min="8" max="8" width="25" style="1" bestFit="1" customWidth="1"/>
    <col min="9" max="9" width="7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7.28515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4" customHeight="1" thickBot="1" x14ac:dyDescent="0.35">
      <c r="A1" s="65" t="s">
        <v>29</v>
      </c>
      <c r="B1" s="65"/>
      <c r="C1" s="37"/>
      <c r="D1" s="65" t="s">
        <v>51</v>
      </c>
      <c r="E1" s="65"/>
      <c r="F1" s="65"/>
      <c r="H1" s="63" t="s">
        <v>50</v>
      </c>
      <c r="I1" s="66"/>
      <c r="J1" s="66"/>
      <c r="K1" s="64"/>
      <c r="L1" s="63" t="s">
        <v>49</v>
      </c>
      <c r="M1" s="66"/>
      <c r="N1" s="36" t="s">
        <v>48</v>
      </c>
      <c r="O1" s="63" t="s">
        <v>47</v>
      </c>
      <c r="P1" s="66"/>
      <c r="Q1" s="64"/>
      <c r="R1" s="63" t="s">
        <v>46</v>
      </c>
      <c r="S1" s="64"/>
    </row>
    <row r="2" spans="1:19" ht="15.75" x14ac:dyDescent="0.25">
      <c r="A2" s="34" t="s">
        <v>45</v>
      </c>
      <c r="B2" s="35" t="s">
        <v>44</v>
      </c>
      <c r="C2" s="25"/>
      <c r="D2" s="34" t="s">
        <v>26</v>
      </c>
      <c r="E2" s="33" t="s">
        <v>30</v>
      </c>
      <c r="F2" s="32" t="s">
        <v>43</v>
      </c>
      <c r="H2" s="31" t="s">
        <v>42</v>
      </c>
      <c r="I2" s="29" t="s">
        <v>41</v>
      </c>
      <c r="J2" s="29" t="s">
        <v>40</v>
      </c>
      <c r="K2" s="27" t="s">
        <v>39</v>
      </c>
      <c r="L2" s="28" t="s">
        <v>38</v>
      </c>
      <c r="M2" s="29" t="s">
        <v>37</v>
      </c>
      <c r="N2" s="30" t="s">
        <v>36</v>
      </c>
      <c r="O2" s="28" t="s">
        <v>35</v>
      </c>
      <c r="P2" s="29" t="s">
        <v>34</v>
      </c>
      <c r="Q2" s="27" t="s">
        <v>33</v>
      </c>
      <c r="R2" s="28" t="s">
        <v>32</v>
      </c>
      <c r="S2" s="27" t="s">
        <v>31</v>
      </c>
    </row>
    <row r="3" spans="1:19" x14ac:dyDescent="0.25">
      <c r="A3" s="62" t="s">
        <v>298</v>
      </c>
      <c r="B3" s="1" t="s">
        <v>29</v>
      </c>
      <c r="C3" s="25"/>
      <c r="D3" s="12" t="s">
        <v>28</v>
      </c>
      <c r="E3" s="24" t="s">
        <v>28</v>
      </c>
      <c r="F3" s="26" t="s">
        <v>27</v>
      </c>
      <c r="H3" s="21" t="str">
        <f>VLOOKUP(D3,[1]!Dictionary[#All],3,FALSE)</f>
        <v>Left cochlea</v>
      </c>
      <c r="I3" s="20">
        <f>VLOOKUP(D3,[1]!Dictionary[#All],4,FALSE)</f>
        <v>60203</v>
      </c>
      <c r="J3" s="20" t="str">
        <f>VLOOKUP(D3,[1]!Dictionary[#All],5,FALSE)</f>
        <v>FMA</v>
      </c>
      <c r="K3" s="19" t="str">
        <f>VLOOKUP(D3,[1]!Dictionary[#All],6,FALSE)</f>
        <v>3.2</v>
      </c>
      <c r="L3" s="18" t="str">
        <f>VLOOKUP(D3,[1]!VolumeType[#All],2,FALSE)</f>
        <v>Organ</v>
      </c>
      <c r="M3" s="17" t="str">
        <f>VLOOKUP(D3,[1]!VolumeType[#All],3,FALSE)</f>
        <v>Organ</v>
      </c>
      <c r="N3" s="16" t="str">
        <f>VLOOKUP(D3,[1]!Colors[#All],3,FALSE)</f>
        <v>z Cochlea L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62" t="s">
        <v>300</v>
      </c>
      <c r="B4" s="1" t="s">
        <v>26</v>
      </c>
      <c r="C4" s="25"/>
      <c r="D4" s="12" t="s">
        <v>25</v>
      </c>
      <c r="E4" s="24" t="s">
        <v>25</v>
      </c>
      <c r="F4" s="26" t="s">
        <v>24</v>
      </c>
      <c r="H4" s="21" t="str">
        <f>VLOOKUP(D4,[1]!Dictionary[#All],3,FALSE)</f>
        <v>Right cochlea</v>
      </c>
      <c r="I4" s="20">
        <f>VLOOKUP(D4,[1]!Dictionary[#All],4,FALSE)</f>
        <v>60202</v>
      </c>
      <c r="J4" s="20" t="str">
        <f>VLOOKUP(D4,[1]!Dictionary[#All],5,FALSE)</f>
        <v>FMA</v>
      </c>
      <c r="K4" s="19" t="str">
        <f>VLOOKUP(D4,[1]!Dictionary[#All],6,FALSE)</f>
        <v>3.2</v>
      </c>
      <c r="L4" s="18" t="str">
        <f>VLOOKUP(D4,[1]!VolumeType[#All],2,FALSE)</f>
        <v>Organ</v>
      </c>
      <c r="M4" s="17" t="str">
        <f>VLOOKUP(D4,[1]!VolumeType[#All],3,FALSE)</f>
        <v>Organ</v>
      </c>
      <c r="N4" s="16" t="str">
        <f>VLOOKUP(D4,[1]!Colors[#All],3,FALSE)</f>
        <v>z Cochlea R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ht="19.5" customHeight="1" x14ac:dyDescent="0.25">
      <c r="A5" s="62" t="s">
        <v>23</v>
      </c>
      <c r="B5" s="1" t="s">
        <v>22</v>
      </c>
      <c r="C5" s="25"/>
      <c r="D5" s="12" t="s">
        <v>21</v>
      </c>
      <c r="E5" s="11" t="s">
        <v>21</v>
      </c>
      <c r="F5" s="11" t="s">
        <v>21</v>
      </c>
      <c r="H5" s="21" t="str">
        <f>VLOOKUP(D5,[1]!Dictionary[#All],3,FALSE)</f>
        <v>Larynx</v>
      </c>
      <c r="I5" s="20">
        <f>VLOOKUP(D5,[1]!Dictionary[#All],4,FALSE)</f>
        <v>55097</v>
      </c>
      <c r="J5" s="20" t="str">
        <f>VLOOKUP(D5,[1]!Dictionary[#All],5,FALSE)</f>
        <v>FMA</v>
      </c>
      <c r="K5" s="19" t="str">
        <f>VLOOKUP(D5,[1]!Dictionary[#All],6,FALSE)</f>
        <v>3.2</v>
      </c>
      <c r="L5" s="18" t="str">
        <f>VLOOKUP(D5,[1]!VolumeType[#All],2,FALSE)</f>
        <v>Organ</v>
      </c>
      <c r="M5" s="17" t="str">
        <f>VLOOKUP(D5,[1]!VolumeType[#All],3,FALSE)</f>
        <v>Organ</v>
      </c>
      <c r="N5" s="16" t="str">
        <f>VLOOKUP(D5,[1]!Colors[#All],3,FALSE)</f>
        <v>z Larynx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ht="18.75" customHeight="1" x14ac:dyDescent="0.25">
      <c r="A6" s="62" t="s">
        <v>288</v>
      </c>
      <c r="B6" s="1">
        <v>3</v>
      </c>
      <c r="C6" s="25"/>
      <c r="D6" s="12" t="s">
        <v>19</v>
      </c>
      <c r="E6" s="24" t="s">
        <v>19</v>
      </c>
      <c r="F6" s="11" t="s">
        <v>19</v>
      </c>
      <c r="H6" s="21" t="str">
        <f>VLOOKUP(D6,[1]!Dictionary[#All],3,FALSE)</f>
        <v>Mandible</v>
      </c>
      <c r="I6" s="20">
        <f>VLOOKUP(D6,[1]!Dictionary[#All],4,FALSE)</f>
        <v>52748</v>
      </c>
      <c r="J6" s="20" t="str">
        <f>VLOOKUP(D6,[1]!Dictionary[#All],5,FALSE)</f>
        <v>FMA</v>
      </c>
      <c r="K6" s="19" t="str">
        <f>VLOOKUP(D6,[1]!Dictionary[#All],6,FALSE)</f>
        <v>3.2</v>
      </c>
      <c r="L6" s="18" t="str">
        <f>VLOOKUP(D6,[1]!VolumeType[#All],2,FALSE)</f>
        <v>Organ</v>
      </c>
      <c r="M6" s="17" t="str">
        <f>VLOOKUP(D6,[1]!VolumeType[#All],3,FALSE)</f>
        <v>Organ</v>
      </c>
      <c r="N6" s="16" t="str">
        <f>VLOOKUP(D6,[1]!Colors[#All],3,FALSE)</f>
        <v>z Bone Rendering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>
        <f>IFERROR(VLOOKUP(D6,[1]!SearchCT[#Data],2,FALSE),"")</f>
        <v>200</v>
      </c>
      <c r="S6" s="13">
        <f>IFERROR(VLOOKUP(D6,[1]!SearchCT[#Data],3,FALSE),"")</f>
        <v>2500</v>
      </c>
    </row>
    <row r="7" spans="1:19" x14ac:dyDescent="0.25">
      <c r="A7" s="62" t="s">
        <v>20</v>
      </c>
      <c r="D7" s="12" t="s">
        <v>16</v>
      </c>
      <c r="E7" s="11" t="s">
        <v>16</v>
      </c>
      <c r="F7" s="11" t="s">
        <v>15</v>
      </c>
      <c r="H7" s="21" t="str">
        <f>VLOOKUP(D7,[1]!Dictionary[#All],3,FALSE)</f>
        <v>Left parotid gland</v>
      </c>
      <c r="I7" s="20">
        <f>VLOOKUP(D7,[1]!Dictionary[#All],4,FALSE)</f>
        <v>59798</v>
      </c>
      <c r="J7" s="20" t="str">
        <f>VLOOKUP(D7,[1]!Dictionary[#All],5,FALSE)</f>
        <v>FMA</v>
      </c>
      <c r="K7" s="19" t="str">
        <f>VLOOKUP(D7,[1]!Dictionary[#All],6,FALSE)</f>
        <v>3.2</v>
      </c>
      <c r="L7" s="18" t="str">
        <f>VLOOKUP(D7,[1]!VolumeType[#All],2,FALSE)</f>
        <v>Organ</v>
      </c>
      <c r="M7" s="17" t="str">
        <f>VLOOKUP(D7,[1]!VolumeType[#All],3,FALSE)</f>
        <v>Organ</v>
      </c>
      <c r="N7" s="16" t="str">
        <f>VLOOKUP(D7,[1]!Colors[#All],3,FALSE)</f>
        <v>z Parotid L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62" t="s">
        <v>18</v>
      </c>
      <c r="B8" s="1" t="s">
        <v>17</v>
      </c>
      <c r="D8" s="12" t="s">
        <v>13</v>
      </c>
      <c r="E8" s="11" t="s">
        <v>13</v>
      </c>
      <c r="F8" s="11" t="s">
        <v>12</v>
      </c>
      <c r="H8" s="21" t="str">
        <f>VLOOKUP(D8,[1]!Dictionary[#All],3,FALSE)</f>
        <v>Right parotid gland</v>
      </c>
      <c r="I8" s="20">
        <f>VLOOKUP(D8,[1]!Dictionary[#All],4,FALSE)</f>
        <v>59797</v>
      </c>
      <c r="J8" s="20" t="str">
        <f>VLOOKUP(D8,[1]!Dictionary[#All],5,FALSE)</f>
        <v>FMA</v>
      </c>
      <c r="K8" s="19" t="str">
        <f>VLOOKUP(D8,[1]!Dictionary[#All],6,FALSE)</f>
        <v>3.2</v>
      </c>
      <c r="L8" s="18" t="str">
        <f>VLOOKUP(D8,[1]!VolumeType[#All],2,FALSE)</f>
        <v>Organ</v>
      </c>
      <c r="M8" s="17" t="str">
        <f>VLOOKUP(D8,[1]!VolumeType[#All],3,FALSE)</f>
        <v>Organ</v>
      </c>
      <c r="N8" s="16" t="str">
        <f>VLOOKUP(D8,[1]!Colors[#All],3,FALSE)</f>
        <v>z Parotid R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x14ac:dyDescent="0.25">
      <c r="A9" s="62" t="s">
        <v>299</v>
      </c>
      <c r="B9" s="1" t="s">
        <v>289</v>
      </c>
      <c r="D9" s="12" t="s">
        <v>8</v>
      </c>
      <c r="E9" s="11" t="s">
        <v>9</v>
      </c>
      <c r="F9" s="11" t="s">
        <v>8</v>
      </c>
      <c r="H9" s="21" t="str">
        <f>VLOOKUP(D9,[1]!Dictionary[#All],3,FALSE)</f>
        <v>Spinal cord</v>
      </c>
      <c r="I9" s="20">
        <f>VLOOKUP(D9,[1]!Dictionary[#All],4,FALSE)</f>
        <v>7647</v>
      </c>
      <c r="J9" s="20" t="str">
        <f>VLOOKUP(D9,[1]!Dictionary[#All],5,FALSE)</f>
        <v>FMA</v>
      </c>
      <c r="K9" s="19" t="str">
        <f>VLOOKUP(D9,[1]!Dictionary[#All],6,FALSE)</f>
        <v>3.2</v>
      </c>
      <c r="L9" s="18" t="str">
        <f>VLOOKUP(D9,[1]!VolumeType[#All],2,FALSE)</f>
        <v>Organ</v>
      </c>
      <c r="M9" s="17" t="str">
        <f>VLOOKUP(D9,[1]!VolumeType[#All],3,FALSE)</f>
        <v>Organ</v>
      </c>
      <c r="N9" s="16" t="str">
        <f>VLOOKUP(D9,[1]!Colors[#All],3,FALSE)</f>
        <v>z Spinal Canal</v>
      </c>
      <c r="O9" s="14" t="str">
        <f>IFERROR(VLOOKUP(D9,[1]!DVH_lines[#Data],2,FALSE),"")</f>
        <v/>
      </c>
      <c r="P9" s="15" t="str">
        <f>IFERROR(VLOOKUP(D9,[1]!DVH_lines[#Data],3,FALSE),"")</f>
        <v/>
      </c>
      <c r="Q9" s="13" t="str">
        <f>IFERROR(VLOOKUP(D9,[1]!DVH_lines[#Data],4,FALSE),"")</f>
        <v/>
      </c>
      <c r="R9" s="14">
        <f>IFERROR(VLOOKUP(D9,[1]!SearchCT[#Data],2,FALSE),"")</f>
        <v>20</v>
      </c>
      <c r="S9" s="13">
        <f>IFERROR(VLOOKUP(D9,[1]!SearchCT[#Data],3,FALSE),"")</f>
        <v>40</v>
      </c>
    </row>
    <row r="10" spans="1:19" x14ac:dyDescent="0.25">
      <c r="A10" s="62" t="s">
        <v>285</v>
      </c>
      <c r="B10" s="1" t="s">
        <v>286</v>
      </c>
      <c r="D10" s="12" t="s">
        <v>7</v>
      </c>
      <c r="E10" s="11" t="s">
        <v>7</v>
      </c>
      <c r="F10" s="11" t="s">
        <v>6</v>
      </c>
      <c r="H10" s="21" t="str">
        <f>VLOOKUP(D10,[1]!Dictionary[#All],3,FALSE)</f>
        <v>Left submandibular gland</v>
      </c>
      <c r="I10" s="20">
        <f>VLOOKUP(D10,[1]!Dictionary[#All],4,FALSE)</f>
        <v>59803</v>
      </c>
      <c r="J10" s="20" t="str">
        <f>VLOOKUP(D10,[1]!Dictionary[#All],5,FALSE)</f>
        <v>FMA</v>
      </c>
      <c r="K10" s="19" t="str">
        <f>VLOOKUP(D10,[1]!Dictionary[#All],6,FALSE)</f>
        <v>3.2</v>
      </c>
      <c r="L10" s="18" t="str">
        <f>VLOOKUP(D10,[1]!VolumeType[#All],2,FALSE)</f>
        <v>Organ</v>
      </c>
      <c r="M10" s="17" t="str">
        <f>VLOOKUP(D10,[1]!VolumeType[#All],3,FALSE)</f>
        <v>Organ</v>
      </c>
      <c r="N10" s="16" t="str">
        <f>VLOOKUP(D10,[1]!Colors[#All],3,FALSE)</f>
        <v>zSubmandibular L</v>
      </c>
      <c r="O10" s="14" t="str">
        <f>IFERROR(VLOOKUP(D10,[1]!DVH_lines[#Data],2,FALSE),"")</f>
        <v/>
      </c>
      <c r="P10" s="15" t="str">
        <f>IFERROR(VLOOKUP(D10,[1]!DVH_lines[#Data],3,FALSE),"")</f>
        <v/>
      </c>
      <c r="Q10" s="13" t="str">
        <f>IFERROR(VLOOKUP(D10,[1]!DVH_lines[#Data],4,FALSE),"")</f>
        <v/>
      </c>
      <c r="R10" s="14" t="str">
        <f>IFERROR(VLOOKUP(D10,[1]!SearchCT[#Data],2,FALSE),"")</f>
        <v/>
      </c>
      <c r="S10" s="13" t="str">
        <f>IFERROR(VLOOKUP(D10,[1]!SearchCT[#Data],3,FALSE),"")</f>
        <v/>
      </c>
    </row>
    <row r="11" spans="1:19" x14ac:dyDescent="0.25">
      <c r="A11" s="62" t="s">
        <v>301</v>
      </c>
      <c r="B11" s="1" t="s">
        <v>290</v>
      </c>
      <c r="D11" s="12" t="s">
        <v>5</v>
      </c>
      <c r="E11" s="11" t="s">
        <v>5</v>
      </c>
      <c r="F11" s="11" t="s">
        <v>4</v>
      </c>
      <c r="H11" s="21" t="str">
        <f>VLOOKUP(D11,[1]!Dictionary[#All],3,FALSE)</f>
        <v>Right submandibular gland</v>
      </c>
      <c r="I11" s="20">
        <f>VLOOKUP(D11,[1]!Dictionary[#All],4,FALSE)</f>
        <v>59802</v>
      </c>
      <c r="J11" s="20" t="str">
        <f>VLOOKUP(D11,[1]!Dictionary[#All],5,FALSE)</f>
        <v>FMA</v>
      </c>
      <c r="K11" s="19" t="str">
        <f>VLOOKUP(D11,[1]!Dictionary[#All],6,FALSE)</f>
        <v>3.2</v>
      </c>
      <c r="L11" s="18" t="str">
        <f>VLOOKUP(D11,[1]!VolumeType[#All],2,FALSE)</f>
        <v>Organ</v>
      </c>
      <c r="M11" s="17" t="str">
        <f>VLOOKUP(D11,[1]!VolumeType[#All],3,FALSE)</f>
        <v>Organ</v>
      </c>
      <c r="N11" s="16" t="str">
        <f>VLOOKUP(D11,[1]!Colors[#All],3,FALSE)</f>
        <v>zSubmandibular R</v>
      </c>
      <c r="O11" s="14" t="str">
        <f>IFERROR(VLOOKUP(D11,[1]!DVH_lines[#Data],2,FALSE),"")</f>
        <v/>
      </c>
      <c r="P11" s="15" t="str">
        <f>IFERROR(VLOOKUP(D11,[1]!DVH_lines[#Data],3,FALSE),"")</f>
        <v/>
      </c>
      <c r="Q11" s="13" t="str">
        <f>IFERROR(VLOOKUP(D11,[1]!DVH_lines[#Data],4,FALSE),"")</f>
        <v/>
      </c>
      <c r="R11" s="14" t="str">
        <f>IFERROR(VLOOKUP(D11,[1]!SearchCT[#Data],2,FALSE),"")</f>
        <v/>
      </c>
      <c r="S11" s="13" t="str">
        <f>IFERROR(VLOOKUP(D11,[1]!SearchCT[#Data],3,FALSE),"")</f>
        <v/>
      </c>
    </row>
    <row r="12" spans="1:19" x14ac:dyDescent="0.25">
      <c r="A12" s="62" t="s">
        <v>287</v>
      </c>
      <c r="B12" s="1" t="s">
        <v>14</v>
      </c>
      <c r="D12" s="12" t="s">
        <v>3</v>
      </c>
      <c r="E12" s="11" t="s">
        <v>3</v>
      </c>
      <c r="F12" s="11" t="s">
        <v>3</v>
      </c>
      <c r="H12" s="21" t="str">
        <f>VLOOKUP(D12,[1]!Dictionary[#All],3,FALSE)</f>
        <v>Cavity of mouth</v>
      </c>
      <c r="I12" s="20">
        <f>VLOOKUP(D12,[1]!Dictionary[#All],4,FALSE)</f>
        <v>20292</v>
      </c>
      <c r="J12" s="20" t="str">
        <f>VLOOKUP(D12,[1]!Dictionary[#All],5,FALSE)</f>
        <v>FMA</v>
      </c>
      <c r="K12" s="19" t="str">
        <f>VLOOKUP(D12,[1]!Dictionary[#All],6,FALSE)</f>
        <v>3.2</v>
      </c>
      <c r="L12" s="18" t="str">
        <f>VLOOKUP(D12,[1]!VolumeType[#All],2,FALSE)</f>
        <v>Organ</v>
      </c>
      <c r="M12" s="17" t="str">
        <f>VLOOKUP(D12,[1]!VolumeType[#All],3,FALSE)</f>
        <v>Organ</v>
      </c>
      <c r="N12" s="16" t="str">
        <f>VLOOKUP(D12,[1]!Colors[#All],3,FALSE)</f>
        <v>z Oral cavity</v>
      </c>
      <c r="O12" s="14" t="str">
        <f>IFERROR(VLOOKUP(D12,[1]!DVH_lines[#Data],2,FALSE),"")</f>
        <v/>
      </c>
      <c r="P12" s="15" t="str">
        <f>IFERROR(VLOOKUP(D12,[1]!DVH_lines[#Data],3,FALSE),"")</f>
        <v/>
      </c>
      <c r="Q12" s="13" t="str">
        <f>IFERROR(VLOOKUP(D12,[1]!DVH_lines[#Data],4,FALSE),"")</f>
        <v/>
      </c>
      <c r="R12" s="14" t="str">
        <f>IFERROR(VLOOKUP(D12,[1]!SearchCT[#Data],2,FALSE),"")</f>
        <v/>
      </c>
      <c r="S12" s="13" t="str">
        <f>IFERROR(VLOOKUP(D12,[1]!SearchCT[#Data],3,FALSE),"")</f>
        <v/>
      </c>
    </row>
    <row r="13" spans="1:19" x14ac:dyDescent="0.25">
      <c r="A13" s="62" t="s">
        <v>11</v>
      </c>
      <c r="B13" s="1" t="s">
        <v>10</v>
      </c>
      <c r="D13" s="12" t="s">
        <v>2</v>
      </c>
      <c r="E13" s="11" t="s">
        <v>2</v>
      </c>
      <c r="F13" s="11" t="s">
        <v>2</v>
      </c>
      <c r="H13" s="21" t="str">
        <f>VLOOKUP(D13,[1]!Dictionary[#All],3,FALSE)</f>
        <v>Pharynx</v>
      </c>
      <c r="I13" s="20">
        <f>VLOOKUP(D13,[1]!Dictionary[#All],4,FALSE)</f>
        <v>46688</v>
      </c>
      <c r="J13" s="20" t="str">
        <f>VLOOKUP(D13,[1]!Dictionary[#All],5,FALSE)</f>
        <v>FMA</v>
      </c>
      <c r="K13" s="19" t="str">
        <f>VLOOKUP(D13,[1]!Dictionary[#All],6,FALSE)</f>
        <v>3.2</v>
      </c>
      <c r="L13" s="18" t="str">
        <f>VLOOKUP(D13,[1]!VolumeType[#All],2,FALSE)</f>
        <v>Organ</v>
      </c>
      <c r="M13" s="17" t="str">
        <f>VLOOKUP(D13,[1]!VolumeType[#All],3,FALSE)</f>
        <v>Organ</v>
      </c>
      <c r="N13" s="16" t="str">
        <f>VLOOKUP(D13,[1]!Colors[#All],3,FALSE)</f>
        <v>z Pharynx</v>
      </c>
      <c r="O13" s="14" t="str">
        <f>IFERROR(VLOOKUP(D13,[1]!DVH_lines[#Data],2,FALSE),"")</f>
        <v/>
      </c>
      <c r="P13" s="15" t="str">
        <f>IFERROR(VLOOKUP(D13,[1]!DVH_lines[#Data],3,FALSE),"")</f>
        <v/>
      </c>
      <c r="Q13" s="13" t="str">
        <f>IFERROR(VLOOKUP(D13,[1]!DVH_lines[#Data],4,FALSE),"")</f>
        <v/>
      </c>
      <c r="R13" s="14" t="str">
        <f>IFERROR(VLOOKUP(D13,[1]!SearchCT[#Data],2,FALSE),"")</f>
        <v/>
      </c>
      <c r="S13" s="13" t="str">
        <f>IFERROR(VLOOKUP(D13,[1]!SearchCT[#Data],3,FALSE),"")</f>
        <v/>
      </c>
    </row>
    <row r="14" spans="1:19" x14ac:dyDescent="0.25">
      <c r="D14" s="12" t="s">
        <v>1</v>
      </c>
      <c r="E14" s="11" t="s">
        <v>1</v>
      </c>
      <c r="F14" s="11" t="s">
        <v>1</v>
      </c>
      <c r="H14" s="21" t="str">
        <f>VLOOKUP(D14,[1]!Dictionary[#All],3,FALSE)</f>
        <v>Tongue</v>
      </c>
      <c r="I14" s="20">
        <f>VLOOKUP(D14,[1]!Dictionary[#All],4,FALSE)</f>
        <v>54640</v>
      </c>
      <c r="J14" s="20" t="str">
        <f>VLOOKUP(D14,[1]!Dictionary[#All],5,FALSE)</f>
        <v>FMA</v>
      </c>
      <c r="K14" s="19" t="str">
        <f>VLOOKUP(D14,[1]!Dictionary[#All],6,FALSE)</f>
        <v>3.2</v>
      </c>
      <c r="L14" s="18" t="str">
        <f>VLOOKUP(D14,[1]!VolumeType[#All],2,FALSE)</f>
        <v>Organ</v>
      </c>
      <c r="M14" s="17" t="str">
        <f>VLOOKUP(D14,[1]!VolumeType[#All],3,FALSE)</f>
        <v>Organ</v>
      </c>
      <c r="N14" s="16" t="str">
        <f>VLOOKUP(D14,[1]!Colors[#All],3,FALSE)</f>
        <v>z Tongue</v>
      </c>
      <c r="O14" s="14" t="str">
        <f>IFERROR(VLOOKUP(D14,[1]!DVH_lines[#Data],2,FALSE),"")</f>
        <v/>
      </c>
      <c r="P14" s="15" t="str">
        <f>IFERROR(VLOOKUP(D14,[1]!DVH_lines[#Data],3,FALSE),"")</f>
        <v/>
      </c>
      <c r="Q14" s="13" t="str">
        <f>IFERROR(VLOOKUP(D14,[1]!DVH_lines[#Data],4,FALSE),"")</f>
        <v/>
      </c>
      <c r="R14" s="14" t="str">
        <f>IFERROR(VLOOKUP(D14,[1]!SearchCT[#Data],2,FALSE),"")</f>
        <v/>
      </c>
      <c r="S14" s="13" t="str">
        <f>IFERROR(VLOOKUP(D14,[1]!SearchCT[#Data],3,FALSE),"")</f>
        <v/>
      </c>
    </row>
    <row r="15" spans="1:19" ht="15.75" thickBot="1" x14ac:dyDescent="0.3">
      <c r="D15" s="12" t="s">
        <v>0</v>
      </c>
      <c r="E15" s="11" t="s">
        <v>0</v>
      </c>
      <c r="F15" s="11" t="s">
        <v>0</v>
      </c>
      <c r="H15" s="10" t="str">
        <f>VLOOKUP(D15,[1]!Dictionary[#All],3,FALSE)</f>
        <v>Set of lips</v>
      </c>
      <c r="I15" s="9">
        <f>VLOOKUP(D15,[1]!Dictionary[#All],4,FALSE)</f>
        <v>268855</v>
      </c>
      <c r="J15" s="9" t="str">
        <f>VLOOKUP(D15,[1]!Dictionary[#All],5,FALSE)</f>
        <v>FMA</v>
      </c>
      <c r="K15" s="8" t="str">
        <f>VLOOKUP(D15,[1]!Dictionary[#All],6,FALSE)</f>
        <v>3.2</v>
      </c>
      <c r="L15" s="7" t="str">
        <f>VLOOKUP(D15,[1]!VolumeType[#All],2,FALSE)</f>
        <v>Organ</v>
      </c>
      <c r="M15" s="6" t="str">
        <f>VLOOKUP(D15,[1]!VolumeType[#All],3,FALSE)</f>
        <v>Organ</v>
      </c>
      <c r="N15" s="5" t="str">
        <f>VLOOKUP(D15,[1]!Colors[#All],3,FALSE)</f>
        <v>z Lips</v>
      </c>
      <c r="O15" s="3" t="str">
        <f>IFERROR(VLOOKUP(D15,[1]!DVH_lines[#Data],2,FALSE),"")</f>
        <v/>
      </c>
      <c r="P15" s="4" t="str">
        <f>IFERROR(VLOOKUP(D15,[1]!DVH_lines[#Data],3,FALSE),"")</f>
        <v/>
      </c>
      <c r="Q15" s="2" t="str">
        <f>IFERROR(VLOOKUP(D15,[1]!DVH_lines[#Data],4,FALSE),"")</f>
        <v/>
      </c>
      <c r="R15" s="3" t="str">
        <f>IFERROR(VLOOKUP(D15,[1]!SearchCT[#Data],2,FALSE),"")</f>
        <v/>
      </c>
      <c r="S15" s="2" t="str">
        <f>IFERROR(VLOOKUP(D15,[1]!SearchCT[#Data],3,FALSE),"")</f>
        <v/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"/>
  <sheetViews>
    <sheetView workbookViewId="0">
      <selection activeCell="A2" sqref="A2"/>
    </sheetView>
  </sheetViews>
  <sheetFormatPr defaultColWidth="9.140625" defaultRowHeight="15" x14ac:dyDescent="0.25"/>
  <cols>
    <col min="1" max="1" width="14.5703125" style="40" bestFit="1" customWidth="1"/>
    <col min="2" max="2" width="36.42578125" style="40" bestFit="1" customWidth="1"/>
    <col min="3" max="3" width="5.42578125" style="40" customWidth="1"/>
    <col min="4" max="4" width="10.28515625" style="40" bestFit="1" customWidth="1"/>
    <col min="5" max="5" width="9.7109375" style="40" bestFit="1" customWidth="1"/>
    <col min="6" max="6" width="46.42578125" style="40" bestFit="1" customWidth="1"/>
    <col min="7" max="7" width="6.7109375" style="40" customWidth="1"/>
    <col min="8" max="8" width="46.5703125" style="40" bestFit="1" customWidth="1"/>
    <col min="9" max="9" width="7" style="40" bestFit="1" customWidth="1"/>
    <col min="10" max="10" width="13.5703125" style="40" bestFit="1" customWidth="1"/>
    <col min="11" max="11" width="21" style="40" bestFit="1" customWidth="1"/>
    <col min="12" max="12" width="9.7109375" style="40" bestFit="1" customWidth="1"/>
    <col min="13" max="13" width="13.28515625" style="40" bestFit="1" customWidth="1"/>
    <col min="14" max="14" width="15.140625" style="40" bestFit="1" customWidth="1"/>
    <col min="15" max="15" width="14.42578125" style="40" bestFit="1" customWidth="1"/>
    <col min="16" max="16" width="14.140625" style="40" bestFit="1" customWidth="1"/>
    <col min="17" max="17" width="15.42578125" style="40" bestFit="1" customWidth="1"/>
    <col min="18" max="18" width="14" style="40" bestFit="1" customWidth="1"/>
    <col min="19" max="19" width="14.42578125" style="40" bestFit="1" customWidth="1"/>
    <col min="20" max="16384" width="9.140625" style="40"/>
  </cols>
  <sheetData>
    <row r="1" spans="1:19" ht="21" thickBot="1" x14ac:dyDescent="0.35">
      <c r="A1" s="65" t="s">
        <v>77</v>
      </c>
      <c r="B1" s="65"/>
      <c r="C1" s="54"/>
      <c r="D1" s="65" t="s">
        <v>51</v>
      </c>
      <c r="E1" s="65"/>
      <c r="F1" s="65"/>
      <c r="H1" s="63" t="s">
        <v>50</v>
      </c>
      <c r="I1" s="66"/>
      <c r="J1" s="66"/>
      <c r="K1" s="64"/>
      <c r="L1" s="63" t="s">
        <v>49</v>
      </c>
      <c r="M1" s="64"/>
      <c r="N1" s="36" t="s">
        <v>48</v>
      </c>
      <c r="O1" s="63" t="s">
        <v>47</v>
      </c>
      <c r="P1" s="66"/>
      <c r="Q1" s="64"/>
      <c r="R1" s="63" t="s">
        <v>46</v>
      </c>
      <c r="S1" s="64"/>
    </row>
    <row r="2" spans="1:19" ht="16.5" thickBot="1" x14ac:dyDescent="0.3">
      <c r="A2" s="34" t="s">
        <v>45</v>
      </c>
      <c r="B2" s="35" t="s">
        <v>44</v>
      </c>
      <c r="C2" s="45"/>
      <c r="D2" s="34" t="s">
        <v>26</v>
      </c>
      <c r="E2" s="33" t="s">
        <v>30</v>
      </c>
      <c r="F2" s="32" t="s">
        <v>43</v>
      </c>
      <c r="H2" s="53" t="s">
        <v>42</v>
      </c>
      <c r="I2" s="51" t="s">
        <v>41</v>
      </c>
      <c r="J2" s="51" t="s">
        <v>40</v>
      </c>
      <c r="K2" s="49" t="s">
        <v>39</v>
      </c>
      <c r="L2" s="50" t="s">
        <v>38</v>
      </c>
      <c r="M2" s="51" t="s">
        <v>37</v>
      </c>
      <c r="N2" s="52" t="s">
        <v>36</v>
      </c>
      <c r="O2" s="50" t="s">
        <v>35</v>
      </c>
      <c r="P2" s="51" t="s">
        <v>34</v>
      </c>
      <c r="Q2" s="49" t="s">
        <v>33</v>
      </c>
      <c r="R2" s="50" t="s">
        <v>32</v>
      </c>
      <c r="S2" s="49" t="s">
        <v>31</v>
      </c>
    </row>
    <row r="3" spans="1:19" x14ac:dyDescent="0.25">
      <c r="A3" s="62" t="s">
        <v>298</v>
      </c>
      <c r="B3" s="1" t="s">
        <v>77</v>
      </c>
      <c r="C3" s="45"/>
      <c r="D3" s="48" t="s">
        <v>76</v>
      </c>
      <c r="E3" s="24" t="s">
        <v>76</v>
      </c>
      <c r="F3" s="26" t="s">
        <v>75</v>
      </c>
      <c r="H3" s="21" t="str">
        <f>VLOOKUP(D3,[1]!Dictionary[#All],3,FALSE)</f>
        <v>Submental lymphatic chain</v>
      </c>
      <c r="I3" s="20">
        <f>VLOOKUP(D3,[1]!Dictionary[#All],4,FALSE)</f>
        <v>223846</v>
      </c>
      <c r="J3" s="20" t="str">
        <f>VLOOKUP(D3,[1]!Dictionary[#All],5,FALSE)</f>
        <v>FMA</v>
      </c>
      <c r="K3" s="19" t="str">
        <f>VLOOKUP(D3,[1]!Dictionary[#All],6,FALSE)</f>
        <v>3.2</v>
      </c>
      <c r="L3" s="42" t="str">
        <f>VLOOKUP(D3,[1]!VolumeType[#All],2,FALSE)</f>
        <v>CTV</v>
      </c>
      <c r="M3" s="17" t="str">
        <f>VLOOKUP(D3,[1]!VolumeType[#All],3,FALSE)</f>
        <v>Nodes</v>
      </c>
      <c r="N3" s="16" t="str">
        <f>VLOOKUP(D3,[1]!Colors[#All],3,FALSE)</f>
        <v>z CTV int L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62" t="s">
        <v>300</v>
      </c>
      <c r="B4" s="1" t="s">
        <v>26</v>
      </c>
      <c r="C4" s="45"/>
      <c r="D4" s="12" t="s">
        <v>74</v>
      </c>
      <c r="E4" s="24" t="s">
        <v>74</v>
      </c>
      <c r="F4" s="26" t="s">
        <v>73</v>
      </c>
      <c r="H4" s="21" t="str">
        <f>VLOOKUP(D4,[1]!Dictionary[#All],3,FALSE)</f>
        <v>Left submandibular lymphatic chain</v>
      </c>
      <c r="I4" s="20">
        <f>VLOOKUP(D4,[1]!Dictionary[#All],4,FALSE)</f>
        <v>224001</v>
      </c>
      <c r="J4" s="20" t="str">
        <f>VLOOKUP(D4,[1]!Dictionary[#All],5,FALSE)</f>
        <v>FMA</v>
      </c>
      <c r="K4" s="19" t="str">
        <f>VLOOKUP(D4,[1]!Dictionary[#All],6,FALSE)</f>
        <v>3.2</v>
      </c>
      <c r="L4" s="42" t="str">
        <f>VLOOKUP(D4,[1]!VolumeType[#All],2,FALSE)</f>
        <v>CTV</v>
      </c>
      <c r="M4" s="17" t="str">
        <f>VLOOKUP(D4,[1]!VolumeType[#All],3,FALSE)</f>
        <v>Nodes</v>
      </c>
      <c r="N4" s="16" t="str">
        <f>VLOOKUP(D4,[1]!Colors[#All],3,FALSE)</f>
        <v>z CTV int R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62" t="s">
        <v>23</v>
      </c>
      <c r="B5" s="1" t="s">
        <v>72</v>
      </c>
      <c r="C5" s="45"/>
      <c r="D5" s="12" t="s">
        <v>71</v>
      </c>
      <c r="E5" s="11" t="s">
        <v>71</v>
      </c>
      <c r="F5" s="11" t="s">
        <v>70</v>
      </c>
      <c r="H5" s="21" t="str">
        <f>VLOOKUP(D5,[1]!Dictionary[#All],3,FALSE)</f>
        <v>Left level II lymphatic chain</v>
      </c>
      <c r="I5" s="20">
        <f>VLOOKUP(D5,[1]!Dictionary[#All],4,FALSE)</f>
        <v>265660</v>
      </c>
      <c r="J5" s="20" t="str">
        <f>VLOOKUP(D5,[1]!Dictionary[#All],5,FALSE)</f>
        <v>FMA</v>
      </c>
      <c r="K5" s="19" t="str">
        <f>VLOOKUP(D5,[1]!Dictionary[#All],6,FALSE)</f>
        <v>3.2</v>
      </c>
      <c r="L5" s="42" t="str">
        <f>VLOOKUP(D5,[1]!VolumeType[#All],2,FALSE)</f>
        <v>CTV</v>
      </c>
      <c r="M5" s="17" t="str">
        <f>VLOOKUP(D5,[1]!VolumeType[#All],3,FALSE)</f>
        <v>Nodes</v>
      </c>
      <c r="N5" s="16" t="str">
        <f>VLOOKUP(D5,[1]!Colors[#All],3,FALSE)</f>
        <v>z CTV int L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62" t="s">
        <v>288</v>
      </c>
      <c r="B6" s="1">
        <v>3</v>
      </c>
      <c r="C6" s="45"/>
      <c r="D6" s="12" t="s">
        <v>69</v>
      </c>
      <c r="E6" s="24" t="s">
        <v>69</v>
      </c>
      <c r="F6" s="11" t="s">
        <v>68</v>
      </c>
      <c r="H6" s="21" t="str">
        <f>VLOOKUP(D6,[1]!Dictionary[#All],3,FALSE)</f>
        <v>Right level II lymphatic chain</v>
      </c>
      <c r="I6" s="20">
        <f>VLOOKUP(D6,[1]!Dictionary[#All],4,FALSE)</f>
        <v>265658</v>
      </c>
      <c r="J6" s="20" t="str">
        <f>VLOOKUP(D6,[1]!Dictionary[#All],5,FALSE)</f>
        <v>FMA</v>
      </c>
      <c r="K6" s="19" t="str">
        <f>VLOOKUP(D6,[1]!Dictionary[#All],6,FALSE)</f>
        <v>3.2</v>
      </c>
      <c r="L6" s="42" t="str">
        <f>VLOOKUP(D6,[1]!VolumeType[#All],2,FALSE)</f>
        <v>CTV</v>
      </c>
      <c r="M6" s="17" t="str">
        <f>VLOOKUP(D6,[1]!VolumeType[#All],3,FALSE)</f>
        <v>Nodes</v>
      </c>
      <c r="N6" s="16" t="str">
        <f>VLOOKUP(D6,[1]!Colors[#All],3,FALSE)</f>
        <v>z CTV int R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62" t="s">
        <v>20</v>
      </c>
      <c r="B7" s="1"/>
      <c r="C7" s="45"/>
      <c r="D7" s="47" t="s">
        <v>67</v>
      </c>
      <c r="E7" s="11" t="s">
        <v>67</v>
      </c>
      <c r="F7" s="26" t="s">
        <v>66</v>
      </c>
      <c r="H7" s="21" t="str">
        <f>VLOOKUP(D7,[1]!Dictionary[#All],3,FALSE)</f>
        <v>Left level III lymphatic chain</v>
      </c>
      <c r="I7" s="20">
        <f>VLOOKUP(D7,[1]!Dictionary[#All],4,FALSE)</f>
        <v>241953</v>
      </c>
      <c r="J7" s="20" t="str">
        <f>VLOOKUP(D7,[1]!Dictionary[#All],5,FALSE)</f>
        <v>FMA</v>
      </c>
      <c r="K7" s="19" t="str">
        <f>VLOOKUP(D7,[1]!Dictionary[#All],6,FALSE)</f>
        <v>3.2</v>
      </c>
      <c r="L7" s="42" t="str">
        <f>VLOOKUP(D7,[1]!VolumeType[#All],2,FALSE)</f>
        <v>CTV</v>
      </c>
      <c r="M7" s="17" t="str">
        <f>VLOOKUP(D7,[1]!VolumeType[#All],3,FALSE)</f>
        <v>Nodes</v>
      </c>
      <c r="N7" s="16" t="str">
        <f>VLOOKUP(D7,[1]!Colors[#All],3,FALSE)</f>
        <v>z CTV int L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62" t="s">
        <v>18</v>
      </c>
      <c r="B8" s="1" t="s">
        <v>17</v>
      </c>
      <c r="C8" s="45"/>
      <c r="D8" s="47" t="s">
        <v>65</v>
      </c>
      <c r="E8" s="24" t="s">
        <v>65</v>
      </c>
      <c r="F8" s="46" t="s">
        <v>64</v>
      </c>
      <c r="H8" s="21" t="str">
        <f>VLOOKUP(D8,[1]!Dictionary[#All],3,FALSE)</f>
        <v>Right level III lymphatic chain</v>
      </c>
      <c r="I8" s="20">
        <f>VLOOKUP(D8,[1]!Dictionary[#All],4,FALSE)</f>
        <v>241951</v>
      </c>
      <c r="J8" s="20" t="str">
        <f>VLOOKUP(D8,[1]!Dictionary[#All],5,FALSE)</f>
        <v>FMA</v>
      </c>
      <c r="K8" s="19" t="str">
        <f>VLOOKUP(D8,[1]!Dictionary[#All],6,FALSE)</f>
        <v>3.2</v>
      </c>
      <c r="L8" s="42" t="str">
        <f>VLOOKUP(D8,[1]!VolumeType[#All],2,FALSE)</f>
        <v>CTV</v>
      </c>
      <c r="M8" s="17" t="str">
        <f>VLOOKUP(D8,[1]!VolumeType[#All],3,FALSE)</f>
        <v>Nodes</v>
      </c>
      <c r="N8" s="16" t="str">
        <f>VLOOKUP(D8,[1]!Colors[#All],3,FALSE)</f>
        <v>z CTV int R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x14ac:dyDescent="0.25">
      <c r="A9" s="62" t="s">
        <v>299</v>
      </c>
      <c r="B9" s="1" t="s">
        <v>291</v>
      </c>
      <c r="C9" s="45"/>
      <c r="D9" s="44" t="s">
        <v>63</v>
      </c>
      <c r="E9" s="11" t="s">
        <v>63</v>
      </c>
      <c r="F9" s="11" t="s">
        <v>62</v>
      </c>
      <c r="H9" s="21" t="str">
        <f>VLOOKUP(D9,[1]!Dictionary[#All],3,FALSE)</f>
        <v>Left inferior lateral deep cervical lymphatic chain</v>
      </c>
      <c r="I9" s="20">
        <f>VLOOKUP(D9,[1]!Dictionary[#All],4,FALSE)</f>
        <v>241959</v>
      </c>
      <c r="J9" s="20" t="str">
        <f>VLOOKUP(D9,[1]!Dictionary[#All],5,FALSE)</f>
        <v>FMA</v>
      </c>
      <c r="K9" s="19" t="str">
        <f>VLOOKUP(D9,[1]!Dictionary[#All],6,FALSE)</f>
        <v>3.2</v>
      </c>
      <c r="L9" s="42" t="str">
        <f>VLOOKUP(D9,[1]!VolumeType[#All],2,FALSE)</f>
        <v>CTV</v>
      </c>
      <c r="M9" s="17" t="str">
        <f>VLOOKUP(D9,[1]!VolumeType[#All],3,FALSE)</f>
        <v>Nodes</v>
      </c>
      <c r="N9" s="16" t="str">
        <f>VLOOKUP(D9,[1]!Colors[#All],3,FALSE)</f>
        <v>z CTV int L</v>
      </c>
      <c r="O9" s="14" t="str">
        <f>IFERROR(VLOOKUP(D9,[1]!DVH_lines[#Data],2,FALSE),"")</f>
        <v/>
      </c>
      <c r="P9" s="15" t="str">
        <f>IFERROR(VLOOKUP(D9,[1]!DVH_lines[#Data],3,FALSE),"")</f>
        <v/>
      </c>
      <c r="Q9" s="13" t="str">
        <f>IFERROR(VLOOKUP(D9,[1]!DVH_lines[#Data],4,FALSE),"")</f>
        <v/>
      </c>
      <c r="R9" s="14" t="str">
        <f>IFERROR(VLOOKUP(D9,[1]!SearchCT[#Data],2,FALSE),"")</f>
        <v/>
      </c>
      <c r="S9" s="13" t="str">
        <f>IFERROR(VLOOKUP(D9,[1]!SearchCT[#Data],3,FALSE),"")</f>
        <v/>
      </c>
    </row>
    <row r="10" spans="1:19" x14ac:dyDescent="0.25">
      <c r="A10" s="62" t="s">
        <v>285</v>
      </c>
      <c r="B10" s="1" t="s">
        <v>286</v>
      </c>
      <c r="C10" s="43"/>
      <c r="D10" s="12" t="s">
        <v>61</v>
      </c>
      <c r="E10" s="11" t="s">
        <v>61</v>
      </c>
      <c r="F10" s="11" t="s">
        <v>60</v>
      </c>
      <c r="H10" s="21" t="str">
        <f>VLOOKUP(D10,[1]!Dictionary[#All],3,FALSE)</f>
        <v>Right inferior lateral deep cervical lymphatic chain</v>
      </c>
      <c r="I10" s="20">
        <f>VLOOKUP(D10,[1]!Dictionary[#All],4,FALSE)</f>
        <v>241957</v>
      </c>
      <c r="J10" s="20" t="str">
        <f>VLOOKUP(D10,[1]!Dictionary[#All],5,FALSE)</f>
        <v>FMA</v>
      </c>
      <c r="K10" s="19" t="str">
        <f>VLOOKUP(D10,[1]!Dictionary[#All],6,FALSE)</f>
        <v>3.2</v>
      </c>
      <c r="L10" s="42" t="str">
        <f>VLOOKUP(D10,[1]!VolumeType[#All],2,FALSE)</f>
        <v>CTV</v>
      </c>
      <c r="M10" s="17" t="str">
        <f>VLOOKUP(D10,[1]!VolumeType[#All],3,FALSE)</f>
        <v>Nodes</v>
      </c>
      <c r="N10" s="16" t="str">
        <f>VLOOKUP(D10,[1]!Colors[#All],3,FALSE)</f>
        <v>z CTV int R</v>
      </c>
      <c r="O10" s="14" t="str">
        <f>IFERROR(VLOOKUP(D10,[1]!DVH_lines[#Data],2,FALSE),"")</f>
        <v/>
      </c>
      <c r="P10" s="15" t="str">
        <f>IFERROR(VLOOKUP(D10,[1]!DVH_lines[#Data],3,FALSE),"")</f>
        <v/>
      </c>
      <c r="Q10" s="13" t="str">
        <f>IFERROR(VLOOKUP(D10,[1]!DVH_lines[#Data],4,FALSE),"")</f>
        <v/>
      </c>
      <c r="R10" s="14" t="str">
        <f>IFERROR(VLOOKUP(D10,[1]!SearchCT[#Data],2,FALSE),"")</f>
        <v/>
      </c>
      <c r="S10" s="13" t="str">
        <f>IFERROR(VLOOKUP(D10,[1]!SearchCT[#Data],3,FALSE),"")</f>
        <v/>
      </c>
    </row>
    <row r="11" spans="1:19" x14ac:dyDescent="0.25">
      <c r="A11" s="62" t="s">
        <v>301</v>
      </c>
      <c r="B11" s="1" t="s">
        <v>292</v>
      </c>
      <c r="C11" s="43"/>
      <c r="D11" s="12" t="s">
        <v>59</v>
      </c>
      <c r="E11" s="11" t="s">
        <v>59</v>
      </c>
      <c r="F11" s="11" t="s">
        <v>58</v>
      </c>
      <c r="H11" s="21" t="str">
        <f>VLOOKUP(D11,[1]!Dictionary[#All],3,FALSE)</f>
        <v>Left level V lymphatic chain</v>
      </c>
      <c r="I11" s="20">
        <f>VLOOKUP(D11,[1]!Dictionary[#All],4,FALSE)</f>
        <v>241965</v>
      </c>
      <c r="J11" s="20" t="str">
        <f>VLOOKUP(D11,[1]!Dictionary[#All],5,FALSE)</f>
        <v>FMA</v>
      </c>
      <c r="K11" s="19" t="str">
        <f>VLOOKUP(D11,[1]!Dictionary[#All],6,FALSE)</f>
        <v>3.2</v>
      </c>
      <c r="L11" s="42" t="str">
        <f>VLOOKUP(D11,[1]!VolumeType[#All],2,FALSE)</f>
        <v>CTV</v>
      </c>
      <c r="M11" s="17" t="str">
        <f>VLOOKUP(D11,[1]!VolumeType[#All],3,FALSE)</f>
        <v>Nodes</v>
      </c>
      <c r="N11" s="16" t="str">
        <f>VLOOKUP(D11,[1]!Colors[#All],3,FALSE)</f>
        <v>z CTV int L</v>
      </c>
      <c r="O11" s="14" t="str">
        <f>IFERROR(VLOOKUP(D11,[1]!DVH_lines[#Data],2,FALSE),"")</f>
        <v/>
      </c>
      <c r="P11" s="15" t="str">
        <f>IFERROR(VLOOKUP(D11,[1]!DVH_lines[#Data],3,FALSE),"")</f>
        <v/>
      </c>
      <c r="Q11" s="13" t="str">
        <f>IFERROR(VLOOKUP(D11,[1]!DVH_lines[#Data],4,FALSE),"")</f>
        <v/>
      </c>
      <c r="R11" s="14" t="str">
        <f>IFERROR(VLOOKUP(D11,[1]!SearchCT[#Data],2,FALSE),"")</f>
        <v/>
      </c>
      <c r="S11" s="13" t="str">
        <f>IFERROR(VLOOKUP(D11,[1]!SearchCT[#Data],3,FALSE),"")</f>
        <v/>
      </c>
    </row>
    <row r="12" spans="1:19" x14ac:dyDescent="0.25">
      <c r="A12" s="62" t="s">
        <v>287</v>
      </c>
      <c r="B12" s="1" t="s">
        <v>14</v>
      </c>
      <c r="D12" s="12" t="s">
        <v>57</v>
      </c>
      <c r="E12" s="11" t="s">
        <v>57</v>
      </c>
      <c r="F12" s="11" t="s">
        <v>56</v>
      </c>
      <c r="H12" s="21" t="str">
        <f>VLOOKUP(D12,[1]!Dictionary[#All],3,FALSE)</f>
        <v>Right level V lymphatic chain</v>
      </c>
      <c r="I12" s="20">
        <f>VLOOKUP(D12,[1]!Dictionary[#All],4,FALSE)</f>
        <v>241963</v>
      </c>
      <c r="J12" s="20" t="str">
        <f>VLOOKUP(D12,[1]!Dictionary[#All],5,FALSE)</f>
        <v>FMA</v>
      </c>
      <c r="K12" s="19" t="str">
        <f>VLOOKUP(D12,[1]!Dictionary[#All],6,FALSE)</f>
        <v>3.2</v>
      </c>
      <c r="L12" s="42" t="str">
        <f>VLOOKUP(D12,[1]!VolumeType[#All],2,FALSE)</f>
        <v>CTV</v>
      </c>
      <c r="M12" s="17" t="str">
        <f>VLOOKUP(D12,[1]!VolumeType[#All],3,FALSE)</f>
        <v>Nodes</v>
      </c>
      <c r="N12" s="16" t="str">
        <f>VLOOKUP(D12,[1]!Colors[#All],3,FALSE)</f>
        <v>z CTV int R</v>
      </c>
      <c r="O12" s="14" t="str">
        <f>IFERROR(VLOOKUP(D12,[1]!DVH_lines[#Data],2,FALSE),"")</f>
        <v/>
      </c>
      <c r="P12" s="15" t="str">
        <f>IFERROR(VLOOKUP(D12,[1]!DVH_lines[#Data],3,FALSE),"")</f>
        <v/>
      </c>
      <c r="Q12" s="13" t="str">
        <f>IFERROR(VLOOKUP(D12,[1]!DVH_lines[#Data],4,FALSE),"")</f>
        <v/>
      </c>
      <c r="R12" s="14" t="str">
        <f>IFERROR(VLOOKUP(D12,[1]!SearchCT[#Data],2,FALSE),"")</f>
        <v/>
      </c>
      <c r="S12" s="13" t="str">
        <f>IFERROR(VLOOKUP(D12,[1]!SearchCT[#Data],3,FALSE),"")</f>
        <v/>
      </c>
    </row>
    <row r="13" spans="1:19" x14ac:dyDescent="0.25">
      <c r="A13" s="62" t="s">
        <v>11</v>
      </c>
      <c r="B13" s="1" t="s">
        <v>10</v>
      </c>
      <c r="D13" s="12" t="s">
        <v>55</v>
      </c>
      <c r="E13" s="11" t="s">
        <v>55</v>
      </c>
      <c r="F13" s="11" t="s">
        <v>54</v>
      </c>
      <c r="H13" s="21" t="str">
        <f>VLOOKUP(D13,[1]!Dictionary[#All],3,FALSE)</f>
        <v>Left level VI lymphatic chain</v>
      </c>
      <c r="I13" s="20">
        <f>VLOOKUP(D13,[1]!Dictionary[#All],4,FALSE)</f>
        <v>241971</v>
      </c>
      <c r="J13" s="20" t="str">
        <f>VLOOKUP(D13,[1]!Dictionary[#All],5,FALSE)</f>
        <v>FMA</v>
      </c>
      <c r="K13" s="19" t="str">
        <f>VLOOKUP(D13,[1]!Dictionary[#All],6,FALSE)</f>
        <v>3.2</v>
      </c>
      <c r="L13" s="42" t="str">
        <f>VLOOKUP(D13,[1]!VolumeType[#All],2,FALSE)</f>
        <v>CTV</v>
      </c>
      <c r="M13" s="17" t="str">
        <f>VLOOKUP(D13,[1]!VolumeType[#All],3,FALSE)</f>
        <v>Nodes</v>
      </c>
      <c r="N13" s="16" t="str">
        <f>VLOOKUP(D13,[1]!Colors[#All],3,FALSE)</f>
        <v>z CTV int L</v>
      </c>
      <c r="O13" s="14" t="str">
        <f>IFERROR(VLOOKUP(D13,[1]!DVH_lines[#Data],2,FALSE),"")</f>
        <v/>
      </c>
      <c r="P13" s="15" t="str">
        <f>IFERROR(VLOOKUP(D13,[1]!DVH_lines[#Data],3,FALSE),"")</f>
        <v/>
      </c>
      <c r="Q13" s="13" t="str">
        <f>IFERROR(VLOOKUP(D13,[1]!DVH_lines[#Data],4,FALSE),"")</f>
        <v/>
      </c>
      <c r="R13" s="14" t="str">
        <f>IFERROR(VLOOKUP(D13,[1]!SearchCT[#Data],2,FALSE),"")</f>
        <v/>
      </c>
      <c r="S13" s="13" t="str">
        <f>IFERROR(VLOOKUP(D13,[1]!SearchCT[#Data],3,FALSE),"")</f>
        <v/>
      </c>
    </row>
    <row r="14" spans="1:19" ht="15.75" thickBot="1" x14ac:dyDescent="0.3">
      <c r="A14" s="1"/>
      <c r="B14" s="1"/>
      <c r="D14" s="12" t="s">
        <v>53</v>
      </c>
      <c r="E14" s="11" t="s">
        <v>53</v>
      </c>
      <c r="F14" s="11" t="s">
        <v>52</v>
      </c>
      <c r="H14" s="10" t="str">
        <f>VLOOKUP(D14,[1]!Dictionary[#All],3,FALSE)</f>
        <v>Right level VI lymphatic chain</v>
      </c>
      <c r="I14" s="9">
        <f>VLOOKUP(D14,[1]!Dictionary[#All],4,FALSE)</f>
        <v>241969</v>
      </c>
      <c r="J14" s="9" t="str">
        <f>VLOOKUP(D14,[1]!Dictionary[#All],5,FALSE)</f>
        <v>FMA</v>
      </c>
      <c r="K14" s="8" t="str">
        <f>VLOOKUP(D14,[1]!Dictionary[#All],6,FALSE)</f>
        <v>3.2</v>
      </c>
      <c r="L14" s="41" t="str">
        <f>VLOOKUP(D14,[1]!VolumeType[#All],2,FALSE)</f>
        <v>CTV</v>
      </c>
      <c r="M14" s="6" t="str">
        <f>VLOOKUP(D14,[1]!VolumeType[#All],3,FALSE)</f>
        <v>Nodes</v>
      </c>
      <c r="N14" s="5" t="str">
        <f>VLOOKUP(D14,[1]!Colors[#All],3,FALSE)</f>
        <v>z CTV int R</v>
      </c>
      <c r="O14" s="3" t="str">
        <f>IFERROR(VLOOKUP(D14,[1]!DVH_lines[#Data],2,FALSE),"")</f>
        <v/>
      </c>
      <c r="P14" s="4" t="str">
        <f>IFERROR(VLOOKUP(D14,[1]!DVH_lines[#Data],3,FALSE),"")</f>
        <v/>
      </c>
      <c r="Q14" s="2" t="str">
        <f>IFERROR(VLOOKUP(D14,[1]!DVH_lines[#Data],4,FALSE),"")</f>
        <v/>
      </c>
      <c r="R14" s="3" t="str">
        <f>IFERROR(VLOOKUP(D14,[1]!SearchCT[#Data],2,FALSE),"")</f>
        <v/>
      </c>
      <c r="S14" s="2" t="str">
        <f>IFERROR(VLOOKUP(D14,[1]!SearchCT[#Data],3,FALSE),"")</f>
        <v/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3"/>
  <sheetViews>
    <sheetView workbookViewId="0">
      <selection activeCell="A2" sqref="A2"/>
    </sheetView>
  </sheetViews>
  <sheetFormatPr defaultColWidth="9.140625" defaultRowHeight="15" x14ac:dyDescent="0.25"/>
  <cols>
    <col min="1" max="1" width="16" style="1" customWidth="1"/>
    <col min="2" max="2" width="40.7109375" style="1" customWidth="1"/>
    <col min="3" max="3" width="5.42578125" style="1" customWidth="1"/>
    <col min="4" max="4" width="17.28515625" style="1" customWidth="1"/>
    <col min="5" max="5" width="17.140625" style="1" customWidth="1"/>
    <col min="6" max="6" width="39.7109375" style="1" customWidth="1"/>
    <col min="7" max="7" width="15.42578125" style="1" customWidth="1"/>
    <col min="8" max="8" width="20.7109375" style="1" customWidth="1"/>
    <col min="9" max="9" width="6.7109375" style="1" customWidth="1"/>
    <col min="10" max="10" width="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7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4" customHeight="1" x14ac:dyDescent="0.3">
      <c r="A1" s="65" t="s">
        <v>213</v>
      </c>
      <c r="B1" s="65"/>
      <c r="C1" s="37"/>
      <c r="D1" s="65" t="s">
        <v>51</v>
      </c>
      <c r="E1" s="65"/>
      <c r="F1" s="65"/>
      <c r="G1" s="65"/>
      <c r="H1" s="65"/>
      <c r="J1" s="67" t="s">
        <v>50</v>
      </c>
      <c r="K1" s="68"/>
      <c r="L1" s="68"/>
      <c r="M1" s="69"/>
      <c r="N1" s="67" t="s">
        <v>49</v>
      </c>
      <c r="O1" s="68"/>
      <c r="P1" s="61" t="s">
        <v>48</v>
      </c>
      <c r="Q1" s="67" t="s">
        <v>47</v>
      </c>
      <c r="R1" s="68"/>
      <c r="S1" s="69"/>
      <c r="T1" s="67" t="s">
        <v>46</v>
      </c>
      <c r="U1" s="69"/>
    </row>
    <row r="2" spans="1:21" ht="15.75" x14ac:dyDescent="0.25">
      <c r="A2" s="34" t="s">
        <v>45</v>
      </c>
      <c r="B2" s="35" t="s">
        <v>44</v>
      </c>
      <c r="C2" s="25"/>
      <c r="D2" s="34" t="s">
        <v>26</v>
      </c>
      <c r="E2" s="33" t="s">
        <v>30</v>
      </c>
      <c r="F2" s="32" t="s">
        <v>43</v>
      </c>
      <c r="G2" s="32" t="s">
        <v>215</v>
      </c>
      <c r="H2" s="60" t="s">
        <v>214</v>
      </c>
      <c r="J2" s="31" t="s">
        <v>42</v>
      </c>
      <c r="K2" s="29" t="s">
        <v>41</v>
      </c>
      <c r="L2" s="29" t="s">
        <v>40</v>
      </c>
      <c r="M2" s="27" t="s">
        <v>39</v>
      </c>
      <c r="N2" s="28" t="s">
        <v>38</v>
      </c>
      <c r="O2" s="29" t="s">
        <v>37</v>
      </c>
      <c r="P2" s="30" t="s">
        <v>36</v>
      </c>
      <c r="Q2" s="28" t="s">
        <v>35</v>
      </c>
      <c r="R2" s="29" t="s">
        <v>34</v>
      </c>
      <c r="S2" s="27" t="s">
        <v>33</v>
      </c>
      <c r="T2" s="28" t="s">
        <v>32</v>
      </c>
      <c r="U2" s="27" t="s">
        <v>31</v>
      </c>
    </row>
    <row r="3" spans="1:21" x14ac:dyDescent="0.25">
      <c r="A3" s="62" t="s">
        <v>298</v>
      </c>
      <c r="B3" s="1" t="s">
        <v>213</v>
      </c>
      <c r="C3" s="25"/>
      <c r="D3" s="12" t="s">
        <v>210</v>
      </c>
      <c r="E3" s="11" t="s">
        <v>212</v>
      </c>
      <c r="F3" s="11" t="s">
        <v>211</v>
      </c>
      <c r="G3" s="57" t="str">
        <f>IF(EXACT(D3,"DPV"),VLOOKUP(REPLACE($B$8,1,1,""),[1]!ICD_Codes[#All],2,FALSE),"")</f>
        <v/>
      </c>
      <c r="H3" s="23" t="str">
        <f t="shared" ref="H3:H34" si="0">IF(EXACT(D3,"DPV"),"ICD-10","")</f>
        <v/>
      </c>
      <c r="J3" s="21" t="str">
        <f>VLOOKUP(D3,[1]!Dictionary[#All],3,FALSE)</f>
        <v>Control Region</v>
      </c>
      <c r="K3" s="20" t="str">
        <f>VLOOKUP(D3,[1]!Dictionary[#All],4,FALSE)</f>
        <v>Control</v>
      </c>
      <c r="L3" s="20" t="str">
        <f>VLOOKUP(D3,[1]!Dictionary[#All],5,FALSE)</f>
        <v>99VMS_STRUCTCODE</v>
      </c>
      <c r="M3" s="19" t="str">
        <f>VLOOKUP(D3,[1]!Dictionary[#All],6,FALSE)</f>
        <v>1.0</v>
      </c>
      <c r="N3" s="18" t="str">
        <f>VLOOKUP(D3,[1]!VolumeType[#All],2,FALSE)</f>
        <v>Control</v>
      </c>
      <c r="O3" s="17" t="str">
        <f>VLOOKUP(D3,[1]!VolumeType[#All],3,FALSE)</f>
        <v>Control</v>
      </c>
      <c r="P3" s="16" t="str">
        <f>VLOOKUP(D3,[1]!Colors[#All],3,FALSE)</f>
        <v>z Control</v>
      </c>
      <c r="Q3" s="14" t="str">
        <f>IFERROR(VLOOKUP(D3,[1]!DVH_lines[#Data],2,FALSE),"")</f>
        <v/>
      </c>
      <c r="R3" s="15" t="str">
        <f>IFERROR(VLOOKUP(D3,[1]!DVH_lines[#Data],3,FALSE),"")</f>
        <v/>
      </c>
      <c r="S3" s="13" t="str">
        <f>IFERROR(VLOOKUP(D3,[1]!DVH_lines[#Data],4,FALSE),"")</f>
        <v/>
      </c>
      <c r="T3" s="14" t="str">
        <f>IFERROR(VLOOKUP(D3,[1]!SearchCT[#Data],2,FALSE),"")</f>
        <v/>
      </c>
      <c r="U3" s="13" t="str">
        <f>IFERROR(VLOOKUP(D3,[1]!SearchCT[#Data],3,FALSE),"")</f>
        <v/>
      </c>
    </row>
    <row r="4" spans="1:21" x14ac:dyDescent="0.25">
      <c r="A4" s="62" t="s">
        <v>300</v>
      </c>
      <c r="B4" s="1" t="s">
        <v>26</v>
      </c>
      <c r="C4" s="25"/>
      <c r="D4" s="12" t="s">
        <v>210</v>
      </c>
      <c r="E4" s="11" t="s">
        <v>209</v>
      </c>
      <c r="F4" s="11" t="s">
        <v>208</v>
      </c>
      <c r="G4" s="57" t="str">
        <f>IF(EXACT(D4,"DPV"),VLOOKUP(REPLACE($B$8,1,1,""),[1]!ICD_Codes[#All],2,FALSE),"")</f>
        <v/>
      </c>
      <c r="H4" s="23" t="str">
        <f t="shared" si="0"/>
        <v/>
      </c>
      <c r="J4" s="21" t="str">
        <f>VLOOKUP(D4,[1]!Dictionary[#All],3,FALSE)</f>
        <v>Control Region</v>
      </c>
      <c r="K4" s="20" t="str">
        <f>VLOOKUP(D4,[1]!Dictionary[#All],4,FALSE)</f>
        <v>Control</v>
      </c>
      <c r="L4" s="20" t="str">
        <f>VLOOKUP(D4,[1]!Dictionary[#All],5,FALSE)</f>
        <v>99VMS_STRUCTCODE</v>
      </c>
      <c r="M4" s="19" t="str">
        <f>VLOOKUP(D4,[1]!Dictionary[#All],6,FALSE)</f>
        <v>1.0</v>
      </c>
      <c r="N4" s="18" t="str">
        <f>VLOOKUP(D4,[1]!VolumeType[#All],2,FALSE)</f>
        <v>Control</v>
      </c>
      <c r="O4" s="17" t="str">
        <f>VLOOKUP(D4,[1]!VolumeType[#All],3,FALSE)</f>
        <v>Control</v>
      </c>
      <c r="P4" s="16" t="str">
        <f>VLOOKUP(D4,[1]!Colors[#All],3,FALSE)</f>
        <v>z Control</v>
      </c>
      <c r="Q4" s="14" t="str">
        <f>IFERROR(VLOOKUP(D4,[1]!DVH_lines[#Data],2,FALSE),"")</f>
        <v/>
      </c>
      <c r="R4" s="15" t="str">
        <f>IFERROR(VLOOKUP(D4,[1]!DVH_lines[#Data],3,FALSE),"")</f>
        <v/>
      </c>
      <c r="S4" s="13" t="str">
        <f>IFERROR(VLOOKUP(D4,[1]!DVH_lines[#Data],4,FALSE),"")</f>
        <v/>
      </c>
      <c r="T4" s="14" t="str">
        <f>IFERROR(VLOOKUP(D4,[1]!SearchCT[#Data],2,FALSE),"")</f>
        <v/>
      </c>
      <c r="U4" s="13" t="str">
        <f>IFERROR(VLOOKUP(D4,[1]!SearchCT[#Data],3,FALSE),"")</f>
        <v/>
      </c>
    </row>
    <row r="5" spans="1:21" x14ac:dyDescent="0.25">
      <c r="A5" s="62" t="s">
        <v>23</v>
      </c>
      <c r="B5" s="1" t="s">
        <v>207</v>
      </c>
      <c r="C5" s="25"/>
      <c r="D5" s="48" t="s">
        <v>206</v>
      </c>
      <c r="E5" s="24" t="s">
        <v>206</v>
      </c>
      <c r="F5" s="26" t="s">
        <v>206</v>
      </c>
      <c r="G5" s="57" t="str">
        <f>IF(EXACT(D5,"DPV"),VLOOKUP(REPLACE($B$8,1,1,""),[1]!ICD_Codes[#All],2,FALSE),"")</f>
        <v/>
      </c>
      <c r="H5" s="23" t="str">
        <f t="shared" si="0"/>
        <v/>
      </c>
      <c r="J5" s="21" t="str">
        <f>VLOOKUP(D5,[1]!Dictionary[#All],3,FALSE)</f>
        <v>Body</v>
      </c>
      <c r="K5" s="20" t="str">
        <f>VLOOKUP(D5,[1]!Dictionary[#All],4,FALSE)</f>
        <v>BODY</v>
      </c>
      <c r="L5" s="20" t="str">
        <f>VLOOKUP(D5,[1]!Dictionary[#All],5,FALSE)</f>
        <v>99VMS_STRUCTCODE</v>
      </c>
      <c r="M5" s="19" t="str">
        <f>VLOOKUP(D5,[1]!Dictionary[#All],6,FALSE)</f>
        <v>1.0</v>
      </c>
      <c r="N5" s="18" t="str">
        <f>VLOOKUP(D5,[1]!VolumeType[#All],2,FALSE)</f>
        <v>Special</v>
      </c>
      <c r="O5" s="17" t="str">
        <f>VLOOKUP(D5,[1]!VolumeType[#All],3,FALSE)</f>
        <v>BODY</v>
      </c>
      <c r="P5" s="16" t="str">
        <f>VLOOKUP(D5,[1]!Colors[#All],3,FALSE)</f>
        <v>z Body</v>
      </c>
      <c r="Q5" s="14" t="str">
        <f>IFERROR(VLOOKUP(D5,[1]!DVH_lines[#Data],2,FALSE),"")</f>
        <v/>
      </c>
      <c r="R5" s="15" t="str">
        <f>IFERROR(VLOOKUP(D5,[1]!DVH_lines[#Data],3,FALSE),"")</f>
        <v/>
      </c>
      <c r="S5" s="13" t="str">
        <f>IFERROR(VLOOKUP(D5,[1]!DVH_lines[#Data],4,FALSE),"")</f>
        <v/>
      </c>
      <c r="T5" s="14">
        <f>IFERROR(VLOOKUP(D5,[1]!SearchCT[#Data],2,FALSE),"")</f>
        <v>-350</v>
      </c>
      <c r="U5" s="13">
        <f>IFERROR(VLOOKUP(D5,[1]!SearchCT[#Data],3,FALSE),"")</f>
        <v>-50</v>
      </c>
    </row>
    <row r="6" spans="1:21" x14ac:dyDescent="0.25">
      <c r="A6" s="62" t="s">
        <v>288</v>
      </c>
      <c r="B6" s="1">
        <v>5</v>
      </c>
      <c r="C6" s="25"/>
      <c r="D6" s="12" t="s">
        <v>205</v>
      </c>
      <c r="E6" s="11" t="s">
        <v>204</v>
      </c>
      <c r="F6" s="11" t="s">
        <v>203</v>
      </c>
      <c r="G6" s="57" t="str">
        <f>IF(EXACT(D6,"DPV"),VLOOKUP(REPLACE($B$8,1,1,""),[1]!ICD_Codes[#All],2,FALSE),"")</f>
        <v/>
      </c>
      <c r="H6" s="23" t="str">
        <f t="shared" si="0"/>
        <v/>
      </c>
      <c r="J6" s="21" t="str">
        <f>VLOOKUP(D6,[1]!Dictionary[#All],3,FALSE)</f>
        <v>PRV</v>
      </c>
      <c r="K6" s="20" t="str">
        <f>VLOOKUP(D6,[1]!Dictionary[#All],4,FALSE)</f>
        <v>PRV</v>
      </c>
      <c r="L6" s="20" t="str">
        <f>VLOOKUP(D6,[1]!Dictionary[#All],5,FALSE)</f>
        <v>99VMS_STRUCTCODE</v>
      </c>
      <c r="M6" s="19" t="str">
        <f>VLOOKUP(D6,[1]!Dictionary[#All],6,FALSE)</f>
        <v>1.0</v>
      </c>
      <c r="N6" s="18" t="str">
        <f>VLOOKUP(D6,[1]!VolumeType[#All],2,FALSE)</f>
        <v>Control</v>
      </c>
      <c r="O6" s="17" t="str">
        <f>VLOOKUP(D6,[1]!VolumeType[#All],3,FALSE)</f>
        <v>Avoidance</v>
      </c>
      <c r="P6" s="16" t="str">
        <f>VLOOKUP(D6,[1]!Colors[#All],3,FALSE)</f>
        <v>zBR STM + OP PRV</v>
      </c>
      <c r="Q6" s="14" t="str">
        <f>IFERROR(VLOOKUP(D6,[1]!DVH_lines[#Data],2,FALSE),"")</f>
        <v/>
      </c>
      <c r="R6" s="15" t="str">
        <f>IFERROR(VLOOKUP(D6,[1]!DVH_lines[#Data],3,FALSE),"")</f>
        <v/>
      </c>
      <c r="S6" s="13" t="str">
        <f>IFERROR(VLOOKUP(D6,[1]!DVH_lines[#Data],4,FALSE),"")</f>
        <v/>
      </c>
      <c r="T6" s="14" t="str">
        <f>IFERROR(VLOOKUP(D6,[1]!SearchCT[#Data],2,FALSE),"")</f>
        <v/>
      </c>
      <c r="U6" s="13" t="str">
        <f>IFERROR(VLOOKUP(D6,[1]!SearchCT[#Data],3,FALSE),"")</f>
        <v/>
      </c>
    </row>
    <row r="7" spans="1:21" x14ac:dyDescent="0.25">
      <c r="A7" s="62" t="s">
        <v>20</v>
      </c>
      <c r="C7" s="25"/>
      <c r="D7" s="12" t="s">
        <v>202</v>
      </c>
      <c r="E7" s="11" t="s">
        <v>202</v>
      </c>
      <c r="F7" s="11" t="s">
        <v>202</v>
      </c>
      <c r="G7" s="57" t="str">
        <f>IF(EXACT(D7,"DPV"),VLOOKUP(REPLACE($B$8,1,1,""),[1]!ICD_Codes[#All],2,FALSE),"")</f>
        <v/>
      </c>
      <c r="H7" s="23" t="str">
        <f t="shared" si="0"/>
        <v/>
      </c>
      <c r="J7" s="21" t="str">
        <f>VLOOKUP(D7,[1]!Dictionary[#All],3,FALSE)</f>
        <v>Brain</v>
      </c>
      <c r="K7" s="20">
        <f>VLOOKUP(D7,[1]!Dictionary[#All],4,FALSE)</f>
        <v>50801</v>
      </c>
      <c r="L7" s="20" t="str">
        <f>VLOOKUP(D7,[1]!Dictionary[#All],5,FALSE)</f>
        <v>FMA</v>
      </c>
      <c r="M7" s="19" t="str">
        <f>VLOOKUP(D7,[1]!Dictionary[#All],6,FALSE)</f>
        <v>3.2</v>
      </c>
      <c r="N7" s="18" t="str">
        <f>VLOOKUP(D7,[1]!VolumeType[#All],2,FALSE)</f>
        <v>Organ</v>
      </c>
      <c r="O7" s="17" t="str">
        <f>VLOOKUP(D7,[1]!VolumeType[#All],3,FALSE)</f>
        <v>Organ</v>
      </c>
      <c r="P7" s="16" t="str">
        <f>VLOOKUP(D7,[1]!Colors[#All],3,FALSE)</f>
        <v>z Brain</v>
      </c>
      <c r="Q7" s="14" t="str">
        <f>IFERROR(VLOOKUP(D7,[1]!DVH_lines[#Data],2,FALSE),"")</f>
        <v/>
      </c>
      <c r="R7" s="15" t="str">
        <f>IFERROR(VLOOKUP(D7,[1]!DVH_lines[#Data],3,FALSE),"")</f>
        <v/>
      </c>
      <c r="S7" s="13" t="str">
        <f>IFERROR(VLOOKUP(D7,[1]!DVH_lines[#Data],4,FALSE),"")</f>
        <v/>
      </c>
      <c r="T7" s="14">
        <f>IFERROR(VLOOKUP(D7,[1]!SearchCT[#Data],2,FALSE),"")</f>
        <v>10</v>
      </c>
      <c r="U7" s="13">
        <f>IFERROR(VLOOKUP(D7,[1]!SearchCT[#Data],3,FALSE),"")</f>
        <v>50</v>
      </c>
    </row>
    <row r="8" spans="1:21" x14ac:dyDescent="0.25">
      <c r="A8" s="62" t="s">
        <v>18</v>
      </c>
      <c r="B8" s="1" t="s">
        <v>17</v>
      </c>
      <c r="C8" s="25"/>
      <c r="D8" s="12" t="s">
        <v>200</v>
      </c>
      <c r="E8" s="59" t="s">
        <v>201</v>
      </c>
      <c r="F8" s="11" t="s">
        <v>200</v>
      </c>
      <c r="G8" s="57" t="str">
        <f>IF(EXACT(D8,"DPV"),VLOOKUP(REPLACE($B$8,1,1,""),[1]!ICD_Codes[#All],2,FALSE),"")</f>
        <v/>
      </c>
      <c r="H8" s="23" t="str">
        <f t="shared" si="0"/>
        <v/>
      </c>
      <c r="J8" s="21" t="str">
        <f>VLOOKUP(D8,[1]!Dictionary[#All],3,FALSE)</f>
        <v>Brainstem</v>
      </c>
      <c r="K8" s="20">
        <f>VLOOKUP(D8,[1]!Dictionary[#All],4,FALSE)</f>
        <v>79876</v>
      </c>
      <c r="L8" s="20" t="str">
        <f>VLOOKUP(D8,[1]!Dictionary[#All],5,FALSE)</f>
        <v>FMA</v>
      </c>
      <c r="M8" s="19" t="str">
        <f>VLOOKUP(D8,[1]!Dictionary[#All],6,FALSE)</f>
        <v>3.2</v>
      </c>
      <c r="N8" s="18" t="str">
        <f>VLOOKUP(D8,[1]!VolumeType[#All],2,FALSE)</f>
        <v>Organ</v>
      </c>
      <c r="O8" s="17" t="str">
        <f>VLOOKUP(D8,[1]!VolumeType[#All],3,FALSE)</f>
        <v>Organ</v>
      </c>
      <c r="P8" s="16" t="str">
        <f>VLOOKUP(D8,[1]!Colors[#All],3,FALSE)</f>
        <v>z Brain Stem</v>
      </c>
      <c r="Q8" s="14" t="str">
        <f>IFERROR(VLOOKUP(D8,[1]!DVH_lines[#Data],2,FALSE),"")</f>
        <v/>
      </c>
      <c r="R8" s="15" t="str">
        <f>IFERROR(VLOOKUP(D8,[1]!DVH_lines[#Data],3,FALSE),"")</f>
        <v/>
      </c>
      <c r="S8" s="13" t="str">
        <f>IFERROR(VLOOKUP(D8,[1]!DVH_lines[#Data],4,FALSE),"")</f>
        <v/>
      </c>
      <c r="T8" s="14" t="str">
        <f>IFERROR(VLOOKUP(D8,[1]!SearchCT[#Data],2,FALSE),"")</f>
        <v/>
      </c>
      <c r="U8" s="13" t="str">
        <f>IFERROR(VLOOKUP(D8,[1]!SearchCT[#Data],3,FALSE),"")</f>
        <v/>
      </c>
    </row>
    <row r="9" spans="1:21" x14ac:dyDescent="0.25">
      <c r="A9" s="62" t="s">
        <v>299</v>
      </c>
      <c r="B9" s="1" t="s">
        <v>293</v>
      </c>
      <c r="C9" s="25"/>
      <c r="D9" s="12" t="s">
        <v>199</v>
      </c>
      <c r="E9" s="11" t="s">
        <v>198</v>
      </c>
      <c r="F9" s="11" t="s">
        <v>197</v>
      </c>
      <c r="G9" s="57" t="str">
        <f>IF(EXACT(D9,"DPV"),VLOOKUP(REPLACE($B$8,1,1,""),[1]!ICD_Codes[#All],2,FALSE),"")</f>
        <v/>
      </c>
      <c r="H9" s="23" t="str">
        <f t="shared" si="0"/>
        <v/>
      </c>
      <c r="J9" s="21" t="str">
        <f>VLOOKUP(D9,[1]!Dictionary[#All],3,FALSE)</f>
        <v>PRV</v>
      </c>
      <c r="K9" s="20" t="str">
        <f>VLOOKUP(D9,[1]!Dictionary[#All],4,FALSE)</f>
        <v>PRV</v>
      </c>
      <c r="L9" s="20" t="str">
        <f>VLOOKUP(D9,[1]!Dictionary[#All],5,FALSE)</f>
        <v>99VMS_STRUCTCODE</v>
      </c>
      <c r="M9" s="19" t="str">
        <f>VLOOKUP(D9,[1]!Dictionary[#All],6,FALSE)</f>
        <v>1.0</v>
      </c>
      <c r="N9" s="18" t="str">
        <f>VLOOKUP(D9,[1]!VolumeType[#All],2,FALSE)</f>
        <v>Control</v>
      </c>
      <c r="O9" s="17" t="str">
        <f>VLOOKUP(D9,[1]!VolumeType[#All],3,FALSE)</f>
        <v>Avoidance</v>
      </c>
      <c r="P9" s="16" t="str">
        <f>VLOOKUP(D9,[1]!Colors[#All],3,FALSE)</f>
        <v>z BR STM PRV</v>
      </c>
      <c r="Q9" s="14" t="str">
        <f>IFERROR(VLOOKUP(D9,[1]!DVH_lines[#Data],2,FALSE),"")</f>
        <v/>
      </c>
      <c r="R9" s="15" t="str">
        <f>IFERROR(VLOOKUP(D9,[1]!DVH_lines[#Data],3,FALSE),"")</f>
        <v/>
      </c>
      <c r="S9" s="13" t="str">
        <f>IFERROR(VLOOKUP(D9,[1]!DVH_lines[#Data],4,FALSE),"")</f>
        <v/>
      </c>
      <c r="T9" s="14" t="str">
        <f>IFERROR(VLOOKUP(D9,[1]!SearchCT[#Data],2,FALSE),"")</f>
        <v/>
      </c>
      <c r="U9" s="13" t="str">
        <f>IFERROR(VLOOKUP(D9,[1]!SearchCT[#Data],3,FALSE),"")</f>
        <v/>
      </c>
    </row>
    <row r="10" spans="1:21" x14ac:dyDescent="0.25">
      <c r="A10" s="62" t="s">
        <v>285</v>
      </c>
      <c r="B10" s="1" t="s">
        <v>286</v>
      </c>
      <c r="C10" s="39"/>
      <c r="D10" s="12" t="s">
        <v>28</v>
      </c>
      <c r="E10" s="11" t="s">
        <v>28</v>
      </c>
      <c r="F10" s="11" t="s">
        <v>27</v>
      </c>
      <c r="G10" s="57" t="str">
        <f>IF(EXACT(D10,"DPV"),VLOOKUP(REPLACE($B$8,1,1,""),[1]!ICD_Codes[#All],2,FALSE),"")</f>
        <v/>
      </c>
      <c r="H10" s="23" t="str">
        <f t="shared" si="0"/>
        <v/>
      </c>
      <c r="J10" s="21" t="str">
        <f>VLOOKUP(D10,[1]!Dictionary[#All],3,FALSE)</f>
        <v>Left cochlea</v>
      </c>
      <c r="K10" s="20">
        <f>VLOOKUP(D10,[1]!Dictionary[#All],4,FALSE)</f>
        <v>60203</v>
      </c>
      <c r="L10" s="20" t="str">
        <f>VLOOKUP(D10,[1]!Dictionary[#All],5,FALSE)</f>
        <v>FMA</v>
      </c>
      <c r="M10" s="19" t="str">
        <f>VLOOKUP(D10,[1]!Dictionary[#All],6,FALSE)</f>
        <v>3.2</v>
      </c>
      <c r="N10" s="18" t="str">
        <f>VLOOKUP(D10,[1]!VolumeType[#All],2,FALSE)</f>
        <v>Organ</v>
      </c>
      <c r="O10" s="17" t="str">
        <f>VLOOKUP(D10,[1]!VolumeType[#All],3,FALSE)</f>
        <v>Organ</v>
      </c>
      <c r="P10" s="16" t="str">
        <f>VLOOKUP(D10,[1]!Colors[#All],3,FALSE)</f>
        <v>z Cochlea L</v>
      </c>
      <c r="Q10" s="14" t="str">
        <f>IFERROR(VLOOKUP(D10,[1]!DVH_lines[#Data],2,FALSE),"")</f>
        <v/>
      </c>
      <c r="R10" s="15" t="str">
        <f>IFERROR(VLOOKUP(D10,[1]!DVH_lines[#Data],3,FALSE),"")</f>
        <v/>
      </c>
      <c r="S10" s="13" t="str">
        <f>IFERROR(VLOOKUP(D10,[1]!DVH_lines[#Data],4,FALSE),"")</f>
        <v/>
      </c>
      <c r="T10" s="14" t="str">
        <f>IFERROR(VLOOKUP(D10,[1]!SearchCT[#Data],2,FALSE),"")</f>
        <v/>
      </c>
      <c r="U10" s="13" t="str">
        <f>IFERROR(VLOOKUP(D10,[1]!SearchCT[#Data],3,FALSE),"")</f>
        <v/>
      </c>
    </row>
    <row r="11" spans="1:21" x14ac:dyDescent="0.25">
      <c r="A11" s="62" t="s">
        <v>301</v>
      </c>
      <c r="B11" s="1" t="s">
        <v>294</v>
      </c>
      <c r="C11" s="39"/>
      <c r="D11" s="12" t="s">
        <v>25</v>
      </c>
      <c r="E11" s="11" t="s">
        <v>25</v>
      </c>
      <c r="F11" s="11" t="s">
        <v>24</v>
      </c>
      <c r="G11" s="57" t="str">
        <f>IF(EXACT(D11,"DPV"),VLOOKUP(REPLACE($B$8,1,1,""),[1]!ICD_Codes[#All],2,FALSE),"")</f>
        <v/>
      </c>
      <c r="H11" s="23" t="str">
        <f t="shared" si="0"/>
        <v/>
      </c>
      <c r="J11" s="21" t="str">
        <f>VLOOKUP(D11,[1]!Dictionary[#All],3,FALSE)</f>
        <v>Right cochlea</v>
      </c>
      <c r="K11" s="20">
        <f>VLOOKUP(D11,[1]!Dictionary[#All],4,FALSE)</f>
        <v>60202</v>
      </c>
      <c r="L11" s="20" t="str">
        <f>VLOOKUP(D11,[1]!Dictionary[#All],5,FALSE)</f>
        <v>FMA</v>
      </c>
      <c r="M11" s="19" t="str">
        <f>VLOOKUP(D11,[1]!Dictionary[#All],6,FALSE)</f>
        <v>3.2</v>
      </c>
      <c r="N11" s="18" t="str">
        <f>VLOOKUP(D11,[1]!VolumeType[#All],2,FALSE)</f>
        <v>Organ</v>
      </c>
      <c r="O11" s="17" t="str">
        <f>VLOOKUP(D11,[1]!VolumeType[#All],3,FALSE)</f>
        <v>Organ</v>
      </c>
      <c r="P11" s="16" t="str">
        <f>VLOOKUP(D11,[1]!Colors[#All],3,FALSE)</f>
        <v>z Cochlea R</v>
      </c>
      <c r="Q11" s="14" t="str">
        <f>IFERROR(VLOOKUP(D11,[1]!DVH_lines[#Data],2,FALSE),"")</f>
        <v/>
      </c>
      <c r="R11" s="15" t="str">
        <f>IFERROR(VLOOKUP(D11,[1]!DVH_lines[#Data],3,FALSE),"")</f>
        <v/>
      </c>
      <c r="S11" s="13" t="str">
        <f>IFERROR(VLOOKUP(D11,[1]!DVH_lines[#Data],4,FALSE),"")</f>
        <v/>
      </c>
      <c r="T11" s="14" t="str">
        <f>IFERROR(VLOOKUP(D11,[1]!SearchCT[#Data],2,FALSE),"")</f>
        <v/>
      </c>
      <c r="U11" s="13" t="str">
        <f>IFERROR(VLOOKUP(D11,[1]!SearchCT[#Data],3,FALSE),"")</f>
        <v/>
      </c>
    </row>
    <row r="12" spans="1:21" x14ac:dyDescent="0.25">
      <c r="A12" s="62" t="s">
        <v>287</v>
      </c>
      <c r="B12" s="1" t="s">
        <v>14</v>
      </c>
      <c r="D12" s="12" t="s">
        <v>196</v>
      </c>
      <c r="E12" s="11" t="s">
        <v>195</v>
      </c>
      <c r="F12" s="11" t="s">
        <v>194</v>
      </c>
      <c r="G12" s="57" t="str">
        <f>IF(EXACT(D12,"DPV"),VLOOKUP(REPLACE($B$8,1,1,""),[1]!ICD_Codes[#All],2,FALSE),"")</f>
        <v/>
      </c>
      <c r="H12" s="23" t="str">
        <f t="shared" si="0"/>
        <v/>
      </c>
      <c r="J12" s="21" t="str">
        <f>VLOOKUP(D12,[1]!Dictionary[#All],3,FALSE)</f>
        <v>CTV Low Risk</v>
      </c>
      <c r="K12" s="20" t="str">
        <f>VLOOKUP(D12,[1]!Dictionary[#All],4,FALSE)</f>
        <v>CTV_Low</v>
      </c>
      <c r="L12" s="20" t="str">
        <f>VLOOKUP(D12,[1]!Dictionary[#All],5,FALSE)</f>
        <v>99VMS_STRUCTCODE</v>
      </c>
      <c r="M12" s="19" t="str">
        <f>VLOOKUP(D12,[1]!Dictionary[#All],6,FALSE)</f>
        <v>1.0</v>
      </c>
      <c r="N12" s="18" t="str">
        <f>VLOOKUP(D12,[1]!VolumeType[#All],2,FALSE)</f>
        <v>CTV</v>
      </c>
      <c r="O12" s="17" t="str">
        <f>VLOOKUP(D12,[1]!VolumeType[#All],3,FALSE)</f>
        <v>CTV</v>
      </c>
      <c r="P12" s="16" t="str">
        <f>VLOOKUP(D12,[1]!Colors[#All],3,FALSE)</f>
        <v>z CTV low L</v>
      </c>
      <c r="Q12" s="14" t="str">
        <f>IFERROR(VLOOKUP(D12,[1]!DVH_lines[#Data],2,FALSE),"")</f>
        <v/>
      </c>
      <c r="R12" s="15" t="str">
        <f>IFERROR(VLOOKUP(D12,[1]!DVH_lines[#Data],3,FALSE),"")</f>
        <v/>
      </c>
      <c r="S12" s="13" t="str">
        <f>IFERROR(VLOOKUP(D12,[1]!DVH_lines[#Data],4,FALSE),"")</f>
        <v/>
      </c>
      <c r="T12" s="14" t="str">
        <f>IFERROR(VLOOKUP(D12,[1]!SearchCT[#Data],2,FALSE),"")</f>
        <v/>
      </c>
      <c r="U12" s="13" t="str">
        <f>IFERROR(VLOOKUP(D12,[1]!SearchCT[#Data],3,FALSE),"")</f>
        <v/>
      </c>
    </row>
    <row r="13" spans="1:21" x14ac:dyDescent="0.25">
      <c r="A13" s="62" t="s">
        <v>11</v>
      </c>
      <c r="B13" s="1" t="s">
        <v>10</v>
      </c>
      <c r="D13" s="12" t="s">
        <v>193</v>
      </c>
      <c r="E13" s="11" t="s">
        <v>192</v>
      </c>
      <c r="F13" s="11" t="s">
        <v>191</v>
      </c>
      <c r="G13" s="57" t="str">
        <f>IF(EXACT(D13,"DPV"),VLOOKUP(REPLACE($B$8,1,1,""),[1]!ICD_Codes[#All],2,FALSE),"")</f>
        <v/>
      </c>
      <c r="H13" s="23" t="str">
        <f t="shared" si="0"/>
        <v/>
      </c>
      <c r="J13" s="21" t="str">
        <f>VLOOKUP(D13,[1]!Dictionary[#All],3,FALSE)</f>
        <v>CTV Low Risk</v>
      </c>
      <c r="K13" s="20" t="str">
        <f>VLOOKUP(D13,[1]!Dictionary[#All],4,FALSE)</f>
        <v>CTV_Low</v>
      </c>
      <c r="L13" s="20" t="str">
        <f>VLOOKUP(D13,[1]!Dictionary[#All],5,FALSE)</f>
        <v>99VMS_STRUCTCODE</v>
      </c>
      <c r="M13" s="19" t="str">
        <f>VLOOKUP(D13,[1]!Dictionary[#All],6,FALSE)</f>
        <v>1.0</v>
      </c>
      <c r="N13" s="18" t="str">
        <f>VLOOKUP(D13,[1]!VolumeType[#All],2,FALSE)</f>
        <v>CTV</v>
      </c>
      <c r="O13" s="17" t="str">
        <f>VLOOKUP(D13,[1]!VolumeType[#All],3,FALSE)</f>
        <v>CTV</v>
      </c>
      <c r="P13" s="16" t="str">
        <f>VLOOKUP(D13,[1]!Colors[#All],3,FALSE)</f>
        <v>z CTV low R</v>
      </c>
      <c r="Q13" s="14" t="str">
        <f>IFERROR(VLOOKUP(D13,[1]!DVH_lines[#Data],2,FALSE),"")</f>
        <v/>
      </c>
      <c r="R13" s="15" t="str">
        <f>IFERROR(VLOOKUP(D13,[1]!DVH_lines[#Data],3,FALSE),"")</f>
        <v/>
      </c>
      <c r="S13" s="13" t="str">
        <f>IFERROR(VLOOKUP(D13,[1]!DVH_lines[#Data],4,FALSE),"")</f>
        <v/>
      </c>
      <c r="T13" s="14" t="str">
        <f>IFERROR(VLOOKUP(D13,[1]!SearchCT[#Data],2,FALSE),"")</f>
        <v/>
      </c>
      <c r="U13" s="13" t="str">
        <f>IFERROR(VLOOKUP(D13,[1]!SearchCT[#Data],3,FALSE),"")</f>
        <v/>
      </c>
    </row>
    <row r="14" spans="1:21" x14ac:dyDescent="0.25">
      <c r="A14" s="38"/>
      <c r="B14" s="38"/>
      <c r="D14" s="12" t="s">
        <v>190</v>
      </c>
      <c r="E14" s="11" t="s">
        <v>189</v>
      </c>
      <c r="F14" s="11" t="s">
        <v>188</v>
      </c>
      <c r="G14" s="57" t="str">
        <f>IF(EXACT(D14,"DPV"),VLOOKUP(REPLACE($B$8,1,1,""),[1]!ICD_Codes[#All],2,FALSE),"")</f>
        <v/>
      </c>
      <c r="H14" s="23" t="str">
        <f t="shared" si="0"/>
        <v/>
      </c>
      <c r="J14" s="21" t="str">
        <f>VLOOKUP(D14,[1]!Dictionary[#All],3,FALSE)</f>
        <v>CTV Intermediate Risk</v>
      </c>
      <c r="K14" s="20" t="str">
        <f>VLOOKUP(D14,[1]!Dictionary[#All],4,FALSE)</f>
        <v>CTV_Intermediate</v>
      </c>
      <c r="L14" s="20" t="str">
        <f>VLOOKUP(D14,[1]!Dictionary[#All],5,FALSE)</f>
        <v>99VMS_STRUCTCODE</v>
      </c>
      <c r="M14" s="19" t="str">
        <f>VLOOKUP(D14,[1]!Dictionary[#All],6,FALSE)</f>
        <v>1.0</v>
      </c>
      <c r="N14" s="18" t="str">
        <f>VLOOKUP(D14,[1]!VolumeType[#All],2,FALSE)</f>
        <v>CTV</v>
      </c>
      <c r="O14" s="17" t="str">
        <f>VLOOKUP(D14,[1]!VolumeType[#All],3,FALSE)</f>
        <v>CTV</v>
      </c>
      <c r="P14" s="16" t="str">
        <f>VLOOKUP(D14,[1]!Colors[#All],3,FALSE)</f>
        <v>z CTV int L</v>
      </c>
      <c r="Q14" s="14" t="str">
        <f>IFERROR(VLOOKUP(D14,[1]!DVH_lines[#Data],2,FALSE),"")</f>
        <v/>
      </c>
      <c r="R14" s="15" t="str">
        <f>IFERROR(VLOOKUP(D14,[1]!DVH_lines[#Data],3,FALSE),"")</f>
        <v/>
      </c>
      <c r="S14" s="13" t="str">
        <f>IFERROR(VLOOKUP(D14,[1]!DVH_lines[#Data],4,FALSE),"")</f>
        <v/>
      </c>
      <c r="T14" s="14" t="str">
        <f>IFERROR(VLOOKUP(D14,[1]!SearchCT[#Data],2,FALSE),"")</f>
        <v/>
      </c>
      <c r="U14" s="13" t="str">
        <f>IFERROR(VLOOKUP(D14,[1]!SearchCT[#Data],3,FALSE),"")</f>
        <v/>
      </c>
    </row>
    <row r="15" spans="1:21" x14ac:dyDescent="0.25">
      <c r="D15" s="12" t="s">
        <v>187</v>
      </c>
      <c r="E15" s="11" t="s">
        <v>186</v>
      </c>
      <c r="F15" s="11" t="s">
        <v>185</v>
      </c>
      <c r="G15" s="57" t="str">
        <f>IF(EXACT(D15,"DPV"),VLOOKUP(REPLACE($B$8,1,1,""),[1]!ICD_Codes[#All],2,FALSE),"")</f>
        <v/>
      </c>
      <c r="H15" s="23" t="str">
        <f t="shared" si="0"/>
        <v/>
      </c>
      <c r="J15" s="21" t="str">
        <f>VLOOKUP(D15,[1]!Dictionary[#All],3,FALSE)</f>
        <v>CTV Intermediate Risk</v>
      </c>
      <c r="K15" s="20" t="str">
        <f>VLOOKUP(D15,[1]!Dictionary[#All],4,FALSE)</f>
        <v>CTV_Intermediate</v>
      </c>
      <c r="L15" s="20" t="str">
        <f>VLOOKUP(D15,[1]!Dictionary[#All],5,FALSE)</f>
        <v>99VMS_STRUCTCODE</v>
      </c>
      <c r="M15" s="19" t="str">
        <f>VLOOKUP(D15,[1]!Dictionary[#All],6,FALSE)</f>
        <v>1.0</v>
      </c>
      <c r="N15" s="18" t="str">
        <f>VLOOKUP(D15,[1]!VolumeType[#All],2,FALSE)</f>
        <v>CTV</v>
      </c>
      <c r="O15" s="17" t="str">
        <f>VLOOKUP(D15,[1]!VolumeType[#All],3,FALSE)</f>
        <v>CTV</v>
      </c>
      <c r="P15" s="16" t="str">
        <f>VLOOKUP(D15,[1]!Colors[#All],3,FALSE)</f>
        <v>z CTV int R</v>
      </c>
      <c r="Q15" s="14" t="str">
        <f>IFERROR(VLOOKUP(D15,[1]!DVH_lines[#Data],2,FALSE),"")</f>
        <v/>
      </c>
      <c r="R15" s="15" t="str">
        <f>IFERROR(VLOOKUP(D15,[1]!DVH_lines[#Data],3,FALSE),"")</f>
        <v/>
      </c>
      <c r="S15" s="13" t="str">
        <f>IFERROR(VLOOKUP(D15,[1]!DVH_lines[#Data],4,FALSE),"")</f>
        <v/>
      </c>
      <c r="T15" s="14" t="str">
        <f>IFERROR(VLOOKUP(D15,[1]!SearchCT[#Data],2,FALSE),"")</f>
        <v/>
      </c>
      <c r="U15" s="13" t="str">
        <f>IFERROR(VLOOKUP(D15,[1]!SearchCT[#Data],3,FALSE),"")</f>
        <v/>
      </c>
    </row>
    <row r="16" spans="1:21" x14ac:dyDescent="0.25">
      <c r="D16" s="12" t="s">
        <v>184</v>
      </c>
      <c r="E16" s="11" t="s">
        <v>183</v>
      </c>
      <c r="F16" s="11" t="s">
        <v>182</v>
      </c>
      <c r="G16" s="57" t="str">
        <f>IF(EXACT(D16,"DPV"),VLOOKUP(REPLACE($B$8,1,1,""),[1]!ICD_Codes[#All],2,FALSE),"")</f>
        <v/>
      </c>
      <c r="H16" s="23" t="str">
        <f t="shared" si="0"/>
        <v/>
      </c>
      <c r="J16" s="21" t="str">
        <f>VLOOKUP(D16,[1]!Dictionary[#All],3,FALSE)</f>
        <v>CTV Primary</v>
      </c>
      <c r="K16" s="20" t="str">
        <f>VLOOKUP(D16,[1]!Dictionary[#All],4,FALSE)</f>
        <v>CTVp</v>
      </c>
      <c r="L16" s="20" t="str">
        <f>VLOOKUP(D16,[1]!Dictionary[#All],5,FALSE)</f>
        <v>99VMS_STRUCTCODE</v>
      </c>
      <c r="M16" s="19" t="str">
        <f>VLOOKUP(D16,[1]!Dictionary[#All],6,FALSE)</f>
        <v>1.0</v>
      </c>
      <c r="N16" s="18" t="str">
        <f>VLOOKUP(D16,[1]!VolumeType[#All],2,FALSE)</f>
        <v>CTV</v>
      </c>
      <c r="O16" s="17" t="str">
        <f>VLOOKUP(D16,[1]!VolumeType[#All],3,FALSE)</f>
        <v>CTV</v>
      </c>
      <c r="P16" s="16" t="str">
        <f>VLOOKUP(D16,[1]!Colors[#All],3,FALSE)</f>
        <v>z CTV</v>
      </c>
      <c r="Q16" s="14" t="str">
        <f>IFERROR(VLOOKUP(D16,[1]!DVH_lines[#Data],2,FALSE),"")</f>
        <v/>
      </c>
      <c r="R16" s="15" t="str">
        <f>IFERROR(VLOOKUP(D16,[1]!DVH_lines[#Data],3,FALSE),"")</f>
        <v/>
      </c>
      <c r="S16" s="13" t="str">
        <f>IFERROR(VLOOKUP(D16,[1]!DVH_lines[#Data],4,FALSE),"")</f>
        <v/>
      </c>
      <c r="T16" s="14" t="str">
        <f>IFERROR(VLOOKUP(D16,[1]!SearchCT[#Data],2,FALSE),"")</f>
        <v/>
      </c>
      <c r="U16" s="13" t="str">
        <f>IFERROR(VLOOKUP(D16,[1]!SearchCT[#Data],3,FALSE),"")</f>
        <v/>
      </c>
    </row>
    <row r="17" spans="4:21" x14ac:dyDescent="0.25">
      <c r="D17" s="12" t="s">
        <v>181</v>
      </c>
      <c r="E17" s="24" t="s">
        <v>181</v>
      </c>
      <c r="F17" s="26" t="s">
        <v>180</v>
      </c>
      <c r="G17" s="57" t="str">
        <f>IF(EXACT(D17,"DPV"),VLOOKUP(REPLACE($B$8,1,1,""),[1]!ICD_Codes[#All],2,FALSE),"")</f>
        <v>C76.0</v>
      </c>
      <c r="H17" s="23" t="str">
        <f t="shared" si="0"/>
        <v>ICD-10</v>
      </c>
      <c r="J17" s="21" t="str">
        <f>VLOOKUP(D17,[1]!Dictionary[#All],3,FALSE)</f>
        <v>Treated Volume</v>
      </c>
      <c r="K17" s="20" t="str">
        <f>VLOOKUP(D17,[1]!Dictionary[#All],4,FALSE)</f>
        <v>Treated Volume</v>
      </c>
      <c r="L17" s="20" t="str">
        <f>VLOOKUP(D17,[1]!Dictionary[#All],5,FALSE)</f>
        <v>99VMS_STRUCTCODE</v>
      </c>
      <c r="M17" s="19" t="str">
        <f>VLOOKUP(D17,[1]!Dictionary[#All],6,FALSE)</f>
        <v>1.0</v>
      </c>
      <c r="N17" s="18" t="str">
        <f>VLOOKUP(D17,[1]!VolumeType[#All],2,FALSE)</f>
        <v>Special</v>
      </c>
      <c r="O17" s="17" t="str">
        <f>VLOOKUP(D17,[1]!VolumeType[#All],3,FALSE)</f>
        <v>PTV</v>
      </c>
      <c r="P17" s="16" t="str">
        <f>VLOOKUP(D17,[1]!Colors[#All],3,FALSE)</f>
        <v>z DPV</v>
      </c>
      <c r="Q17" s="14" t="str">
        <f>IFERROR(VLOOKUP(D17,[1]!DVH_lines[#Data],2,FALSE),"")</f>
        <v/>
      </c>
      <c r="R17" s="15" t="str">
        <f>IFERROR(VLOOKUP(D17,[1]!DVH_lines[#Data],3,FALSE),"")</f>
        <v/>
      </c>
      <c r="S17" s="13" t="str">
        <f>IFERROR(VLOOKUP(D17,[1]!DVH_lines[#Data],4,FALSE),"")</f>
        <v/>
      </c>
      <c r="T17" s="14" t="str">
        <f>IFERROR(VLOOKUP(D17,[1]!SearchCT[#Data],2,FALSE),"")</f>
        <v/>
      </c>
      <c r="U17" s="13" t="str">
        <f>IFERROR(VLOOKUP(D17,[1]!SearchCT[#Data],3,FALSE),"")</f>
        <v/>
      </c>
    </row>
    <row r="18" spans="4:21" x14ac:dyDescent="0.25">
      <c r="D18" s="12" t="s">
        <v>179</v>
      </c>
      <c r="E18" s="11" t="s">
        <v>179</v>
      </c>
      <c r="F18" s="11" t="s">
        <v>179</v>
      </c>
      <c r="G18" s="57" t="str">
        <f>IF(EXACT(D18,"DPV"),VLOOKUP(REPLACE($B$8,1,1,""),[1]!ICD_Codes[#All],2,FALSE),"")</f>
        <v/>
      </c>
      <c r="H18" s="23" t="str">
        <f t="shared" si="0"/>
        <v/>
      </c>
      <c r="J18" s="21" t="str">
        <f>VLOOKUP(D18,[1]!Dictionary[#All],3,FALSE)</f>
        <v>Esophagus</v>
      </c>
      <c r="K18" s="20">
        <f>VLOOKUP(D18,[1]!Dictionary[#All],4,FALSE)</f>
        <v>7131</v>
      </c>
      <c r="L18" s="20" t="str">
        <f>VLOOKUP(D18,[1]!Dictionary[#All],5,FALSE)</f>
        <v>FMA</v>
      </c>
      <c r="M18" s="19" t="str">
        <f>VLOOKUP(D18,[1]!Dictionary[#All],6,FALSE)</f>
        <v>3.2</v>
      </c>
      <c r="N18" s="18" t="str">
        <f>VLOOKUP(D18,[1]!VolumeType[#All],2,FALSE)</f>
        <v>Organ</v>
      </c>
      <c r="O18" s="17" t="str">
        <f>VLOOKUP(D18,[1]!VolumeType[#All],3,FALSE)</f>
        <v>Organ</v>
      </c>
      <c r="P18" s="16" t="str">
        <f>VLOOKUP(D18,[1]!Colors[#All],3,FALSE)</f>
        <v>z Esophagus</v>
      </c>
      <c r="Q18" s="14" t="str">
        <f>IFERROR(VLOOKUP(D18,[1]!DVH_lines[#Data],2,FALSE),"")</f>
        <v/>
      </c>
      <c r="R18" s="15" t="str">
        <f>IFERROR(VLOOKUP(D18,[1]!DVH_lines[#Data],3,FALSE),"")</f>
        <v/>
      </c>
      <c r="S18" s="13" t="str">
        <f>IFERROR(VLOOKUP(D18,[1]!DVH_lines[#Data],4,FALSE),"")</f>
        <v/>
      </c>
      <c r="T18" s="14" t="str">
        <f>IFERROR(VLOOKUP(D18,[1]!SearchCT[#Data],2,FALSE),"")</f>
        <v/>
      </c>
      <c r="U18" s="13" t="str">
        <f>IFERROR(VLOOKUP(D18,[1]!SearchCT[#Data],3,FALSE),"")</f>
        <v/>
      </c>
    </row>
    <row r="19" spans="4:21" x14ac:dyDescent="0.25">
      <c r="D19" s="12" t="s">
        <v>175</v>
      </c>
      <c r="E19" s="11" t="s">
        <v>175</v>
      </c>
      <c r="F19" s="11" t="s">
        <v>178</v>
      </c>
      <c r="G19" s="57" t="str">
        <f>IF(EXACT(D19,"DPV"),VLOOKUP(REPLACE($B$8,1,1,""),[1]!ICD_Codes[#All],2,FALSE),"")</f>
        <v/>
      </c>
      <c r="H19" s="23" t="str">
        <f t="shared" si="0"/>
        <v/>
      </c>
      <c r="J19" s="21" t="str">
        <f>VLOOKUP(D19,[1]!Dictionary[#All],3,FALSE)</f>
        <v>GTV Primary</v>
      </c>
      <c r="K19" s="20" t="str">
        <f>VLOOKUP(D19,[1]!Dictionary[#All],4,FALSE)</f>
        <v>GTVp</v>
      </c>
      <c r="L19" s="20" t="str">
        <f>VLOOKUP(D19,[1]!Dictionary[#All],5,FALSE)</f>
        <v>99VMS_STRUCTCODE</v>
      </c>
      <c r="M19" s="19" t="str">
        <f>VLOOKUP(D19,[1]!Dictionary[#All],6,FALSE)</f>
        <v>1.0</v>
      </c>
      <c r="N19" s="18" t="str">
        <f>VLOOKUP(D19,[1]!VolumeType[#All],2,FALSE)</f>
        <v>GTV</v>
      </c>
      <c r="O19" s="17" t="str">
        <f>VLOOKUP(D19,[1]!VolumeType[#All],3,FALSE)</f>
        <v>GTV</v>
      </c>
      <c r="P19" s="16" t="str">
        <f>VLOOKUP(D19,[1]!Colors[#All],3,FALSE)</f>
        <v>z GTV</v>
      </c>
      <c r="Q19" s="14" t="str">
        <f>IFERROR(VLOOKUP(D19,[1]!DVH_lines[#Data],2,FALSE),"")</f>
        <v/>
      </c>
      <c r="R19" s="15" t="str">
        <f>IFERROR(VLOOKUP(D19,[1]!DVH_lines[#Data],3,FALSE),"")</f>
        <v/>
      </c>
      <c r="S19" s="13" t="str">
        <f>IFERROR(VLOOKUP(D19,[1]!DVH_lines[#Data],4,FALSE),"")</f>
        <v/>
      </c>
      <c r="T19" s="14" t="str">
        <f>IFERROR(VLOOKUP(D19,[1]!SearchCT[#Data],2,FALSE),"")</f>
        <v/>
      </c>
      <c r="U19" s="13" t="str">
        <f>IFERROR(VLOOKUP(D19,[1]!SearchCT[#Data],3,FALSE),"")</f>
        <v/>
      </c>
    </row>
    <row r="20" spans="4:21" x14ac:dyDescent="0.25">
      <c r="D20" s="12" t="s">
        <v>177</v>
      </c>
      <c r="E20" s="11" t="s">
        <v>177</v>
      </c>
      <c r="F20" s="11" t="s">
        <v>176</v>
      </c>
      <c r="G20" s="57" t="str">
        <f>IF(EXACT(D20,"DPV"),VLOOKUP(REPLACE($B$8,1,1,""),[1]!ICD_Codes[#All],2,FALSE),"")</f>
        <v/>
      </c>
      <c r="H20" s="23" t="str">
        <f t="shared" si="0"/>
        <v/>
      </c>
      <c r="J20" s="21" t="str">
        <f>VLOOKUP(D20,[1]!Dictionary[#All],3,FALSE)</f>
        <v>GTV Nodal</v>
      </c>
      <c r="K20" s="20" t="str">
        <f>VLOOKUP(D20,[1]!Dictionary[#All],4,FALSE)</f>
        <v>GTVn</v>
      </c>
      <c r="L20" s="20" t="str">
        <f>VLOOKUP(D20,[1]!Dictionary[#All],5,FALSE)</f>
        <v>99VMS_STRUCTCODE</v>
      </c>
      <c r="M20" s="19" t="str">
        <f>VLOOKUP(D20,[1]!Dictionary[#All],6,FALSE)</f>
        <v>1.0</v>
      </c>
      <c r="N20" s="18" t="str">
        <f>VLOOKUP(D20,[1]!VolumeType[#All],2,FALSE)</f>
        <v>GTV</v>
      </c>
      <c r="O20" s="17" t="str">
        <f>VLOOKUP(D20,[1]!VolumeType[#All],3,FALSE)</f>
        <v>Nodes</v>
      </c>
      <c r="P20" s="16" t="str">
        <f>VLOOKUP(D20,[1]!Colors[#All],3,FALSE)</f>
        <v>z GTV</v>
      </c>
      <c r="Q20" s="14" t="str">
        <f>IFERROR(VLOOKUP(D20,[1]!DVH_lines[#Data],2,FALSE),"")</f>
        <v/>
      </c>
      <c r="R20" s="15" t="str">
        <f>IFERROR(VLOOKUP(D20,[1]!DVH_lines[#Data],3,FALSE),"")</f>
        <v/>
      </c>
      <c r="S20" s="13" t="str">
        <f>IFERROR(VLOOKUP(D20,[1]!DVH_lines[#Data],4,FALSE),"")</f>
        <v/>
      </c>
      <c r="T20" s="14" t="str">
        <f>IFERROR(VLOOKUP(D20,[1]!SearchCT[#Data],2,FALSE),"")</f>
        <v/>
      </c>
      <c r="U20" s="13" t="str">
        <f>IFERROR(VLOOKUP(D20,[1]!SearchCT[#Data],3,FALSE),"")</f>
        <v/>
      </c>
    </row>
    <row r="21" spans="4:21" x14ac:dyDescent="0.25">
      <c r="D21" s="12" t="s">
        <v>175</v>
      </c>
      <c r="E21" s="11" t="s">
        <v>174</v>
      </c>
      <c r="F21" s="11" t="s">
        <v>173</v>
      </c>
      <c r="G21" s="57" t="str">
        <f>IF(EXACT(D21,"DPV"),VLOOKUP(REPLACE($B$8,1,1,""),[1]!ICD_Codes[#All],2,FALSE),"")</f>
        <v/>
      </c>
      <c r="H21" s="23" t="str">
        <f t="shared" si="0"/>
        <v/>
      </c>
      <c r="J21" s="21" t="str">
        <f>VLOOKUP(D21,[1]!Dictionary[#All],3,FALSE)</f>
        <v>GTV Primary</v>
      </c>
      <c r="K21" s="20" t="str">
        <f>VLOOKUP(D21,[1]!Dictionary[#All],4,FALSE)</f>
        <v>GTVp</v>
      </c>
      <c r="L21" s="20" t="str">
        <f>VLOOKUP(D21,[1]!Dictionary[#All],5,FALSE)</f>
        <v>99VMS_STRUCTCODE</v>
      </c>
      <c r="M21" s="19" t="str">
        <f>VLOOKUP(D21,[1]!Dictionary[#All],6,FALSE)</f>
        <v>1.0</v>
      </c>
      <c r="N21" s="18" t="str">
        <f>VLOOKUP(D21,[1]!VolumeType[#All],2,FALSE)</f>
        <v>GTV</v>
      </c>
      <c r="O21" s="17" t="str">
        <f>VLOOKUP(D21,[1]!VolumeType[#All],3,FALSE)</f>
        <v>GTV</v>
      </c>
      <c r="P21" s="16" t="str">
        <f>VLOOKUP(D21,[1]!Colors[#All],3,FALSE)</f>
        <v>z GTV</v>
      </c>
      <c r="Q21" s="14" t="str">
        <f>IFERROR(VLOOKUP(D21,[1]!DVH_lines[#Data],2,FALSE),"")</f>
        <v/>
      </c>
      <c r="R21" s="15" t="str">
        <f>IFERROR(VLOOKUP(D21,[1]!DVH_lines[#Data],3,FALSE),"")</f>
        <v/>
      </c>
      <c r="S21" s="13" t="str">
        <f>IFERROR(VLOOKUP(D21,[1]!DVH_lines[#Data],4,FALSE),"")</f>
        <v/>
      </c>
      <c r="T21" s="14" t="str">
        <f>IFERROR(VLOOKUP(D21,[1]!SearchCT[#Data],2,FALSE),"")</f>
        <v/>
      </c>
      <c r="U21" s="13" t="str">
        <f>IFERROR(VLOOKUP(D21,[1]!SearchCT[#Data],3,FALSE),"")</f>
        <v/>
      </c>
    </row>
    <row r="22" spans="4:21" x14ac:dyDescent="0.25">
      <c r="D22" s="12" t="s">
        <v>21</v>
      </c>
      <c r="E22" s="44" t="s">
        <v>21</v>
      </c>
      <c r="F22" s="11" t="s">
        <v>21</v>
      </c>
      <c r="G22" s="57" t="str">
        <f>IF(EXACT(D22,"DPV"),VLOOKUP(REPLACE($B$8,1,1,""),[1]!ICD_Codes[#All],2,FALSE),"")</f>
        <v/>
      </c>
      <c r="H22" s="23" t="str">
        <f t="shared" si="0"/>
        <v/>
      </c>
      <c r="J22" s="21" t="str">
        <f>VLOOKUP(D22,[1]!Dictionary[#All],3,FALSE)</f>
        <v>Larynx</v>
      </c>
      <c r="K22" s="20">
        <f>VLOOKUP(D22,[1]!Dictionary[#All],4,FALSE)</f>
        <v>55097</v>
      </c>
      <c r="L22" s="20" t="str">
        <f>VLOOKUP(D22,[1]!Dictionary[#All],5,FALSE)</f>
        <v>FMA</v>
      </c>
      <c r="M22" s="19" t="str">
        <f>VLOOKUP(D22,[1]!Dictionary[#All],6,FALSE)</f>
        <v>3.2</v>
      </c>
      <c r="N22" s="18" t="str">
        <f>VLOOKUP(D22,[1]!VolumeType[#All],2,FALSE)</f>
        <v>Organ</v>
      </c>
      <c r="O22" s="17" t="str">
        <f>VLOOKUP(D22,[1]!VolumeType[#All],3,FALSE)</f>
        <v>Organ</v>
      </c>
      <c r="P22" s="16" t="str">
        <f>VLOOKUP(D22,[1]!Colors[#All],3,FALSE)</f>
        <v>z Larynx</v>
      </c>
      <c r="Q22" s="14" t="str">
        <f>IFERROR(VLOOKUP(D22,[1]!DVH_lines[#Data],2,FALSE),"")</f>
        <v/>
      </c>
      <c r="R22" s="15" t="str">
        <f>IFERROR(VLOOKUP(D22,[1]!DVH_lines[#Data],3,FALSE),"")</f>
        <v/>
      </c>
      <c r="S22" s="13" t="str">
        <f>IFERROR(VLOOKUP(D22,[1]!DVH_lines[#Data],4,FALSE),"")</f>
        <v/>
      </c>
      <c r="T22" s="14" t="str">
        <f>IFERROR(VLOOKUP(D22,[1]!SearchCT[#Data],2,FALSE),"")</f>
        <v/>
      </c>
      <c r="U22" s="13" t="str">
        <f>IFERROR(VLOOKUP(D22,[1]!SearchCT[#Data],3,FALSE),"")</f>
        <v/>
      </c>
    </row>
    <row r="23" spans="4:21" x14ac:dyDescent="0.25">
      <c r="D23" s="11" t="s">
        <v>172</v>
      </c>
      <c r="E23" s="11" t="s">
        <v>171</v>
      </c>
      <c r="F23" s="11" t="s">
        <v>170</v>
      </c>
      <c r="G23" s="57" t="str">
        <f>IF(EXACT(D23,"DPV"),VLOOKUP(REPLACE($B$8,1,1,""),[1]!ICD_Codes[#All],2,FALSE),"")</f>
        <v/>
      </c>
      <c r="H23" s="23" t="str">
        <f t="shared" si="0"/>
        <v/>
      </c>
      <c r="J23" s="21" t="str">
        <f>VLOOKUP(D23,[1]!Dictionary[#All],3,FALSE)</f>
        <v>Larynx</v>
      </c>
      <c r="K23" s="20">
        <f>VLOOKUP(D23,[1]!Dictionary[#All],4,FALSE)</f>
        <v>55097</v>
      </c>
      <c r="L23" s="20" t="str">
        <f>VLOOKUP(D23,[1]!Dictionary[#All],5,FALSE)</f>
        <v>FMA</v>
      </c>
      <c r="M23" s="19" t="str">
        <f>VLOOKUP(D23,[1]!Dictionary[#All],6,FALSE)</f>
        <v>3.2</v>
      </c>
      <c r="N23" s="18" t="str">
        <f>VLOOKUP(D23,[1]!VolumeType[#All],2,FALSE)</f>
        <v>Control</v>
      </c>
      <c r="O23" s="17" t="str">
        <f>VLOOKUP(D23,[1]!VolumeType[#All],3,FALSE)</f>
        <v>Avoidance</v>
      </c>
      <c r="P23" s="16" t="str">
        <f>VLOOKUP(D23,[1]!Colors[#All],3,FALSE)</f>
        <v>z Larynx</v>
      </c>
      <c r="Q23" s="14">
        <f>IFERROR(VLOOKUP(D23,[1]!DVH_lines[#Data],2,FALSE),"")</f>
        <v>-16777216</v>
      </c>
      <c r="R23" s="15">
        <f>IFERROR(VLOOKUP(D23,[1]!DVH_lines[#Data],3,FALSE),"")</f>
        <v>1</v>
      </c>
      <c r="S23" s="13">
        <f>IFERROR(VLOOKUP(D23,[1]!DVH_lines[#Data],4,FALSE),"")</f>
        <v>3</v>
      </c>
      <c r="T23" s="14" t="str">
        <f>IFERROR(VLOOKUP(D23,[1]!SearchCT[#Data],2,FALSE),"")</f>
        <v/>
      </c>
      <c r="U23" s="13" t="str">
        <f>IFERROR(VLOOKUP(D23,[1]!SearchCT[#Data],3,FALSE),"")</f>
        <v/>
      </c>
    </row>
    <row r="24" spans="4:21" x14ac:dyDescent="0.25">
      <c r="D24" s="58" t="s">
        <v>169</v>
      </c>
      <c r="E24" s="11" t="s">
        <v>169</v>
      </c>
      <c r="F24" s="11" t="s">
        <v>168</v>
      </c>
      <c r="G24" s="57" t="str">
        <f>IF(EXACT(D24,"DPV"),VLOOKUP(REPLACE($B$8,1,1,""),[1]!ICD_Codes[#All],2,FALSE),"")</f>
        <v/>
      </c>
      <c r="H24" s="23" t="str">
        <f t="shared" si="0"/>
        <v/>
      </c>
      <c r="J24" s="21" t="str">
        <f>VLOOKUP(D24,[1]!Dictionary[#All],3,FALSE)</f>
        <v>Left lens</v>
      </c>
      <c r="K24" s="20">
        <f>VLOOKUP(D24,[1]!Dictionary[#All],4,FALSE)</f>
        <v>58243</v>
      </c>
      <c r="L24" s="20" t="str">
        <f>VLOOKUP(D24,[1]!Dictionary[#All],5,FALSE)</f>
        <v>FMA</v>
      </c>
      <c r="M24" s="19" t="str">
        <f>VLOOKUP(D24,[1]!Dictionary[#All],6,FALSE)</f>
        <v>3.2</v>
      </c>
      <c r="N24" s="18" t="str">
        <f>VLOOKUP(D24,[1]!VolumeType[#All],2,FALSE)</f>
        <v>Organ</v>
      </c>
      <c r="O24" s="17" t="str">
        <f>VLOOKUP(D24,[1]!VolumeType[#All],3,FALSE)</f>
        <v>Organ</v>
      </c>
      <c r="P24" s="16" t="str">
        <f>VLOOKUP(D24,[1]!Colors[#All],3,FALSE)</f>
        <v>z Lens L</v>
      </c>
      <c r="Q24" s="14" t="str">
        <f>IFERROR(VLOOKUP(D24,[1]!DVH_lines[#Data],2,FALSE),"")</f>
        <v/>
      </c>
      <c r="R24" s="15" t="str">
        <f>IFERROR(VLOOKUP(D24,[1]!DVH_lines[#Data],3,FALSE),"")</f>
        <v/>
      </c>
      <c r="S24" s="13" t="str">
        <f>IFERROR(VLOOKUP(D24,[1]!DVH_lines[#Data],4,FALSE),"")</f>
        <v/>
      </c>
      <c r="T24" s="14" t="str">
        <f>IFERROR(VLOOKUP(D24,[1]!SearchCT[#Data],2,FALSE),"")</f>
        <v/>
      </c>
      <c r="U24" s="13" t="str">
        <f>IFERROR(VLOOKUP(D24,[1]!SearchCT[#Data],3,FALSE),"")</f>
        <v/>
      </c>
    </row>
    <row r="25" spans="4:21" x14ac:dyDescent="0.25">
      <c r="D25" s="58" t="s">
        <v>167</v>
      </c>
      <c r="E25" s="11" t="s">
        <v>167</v>
      </c>
      <c r="F25" s="11" t="s">
        <v>166</v>
      </c>
      <c r="G25" s="57" t="str">
        <f>IF(EXACT(D25,"DPV"),VLOOKUP(REPLACE($B$8,1,1,""),[1]!ICD_Codes[#All],2,FALSE),"")</f>
        <v/>
      </c>
      <c r="H25" s="23" t="str">
        <f t="shared" si="0"/>
        <v/>
      </c>
      <c r="J25" s="21" t="str">
        <f>VLOOKUP(D25,[1]!Dictionary[#All],3,FALSE)</f>
        <v>Right lens</v>
      </c>
      <c r="K25" s="20">
        <f>VLOOKUP(D25,[1]!Dictionary[#All],4,FALSE)</f>
        <v>58242</v>
      </c>
      <c r="L25" s="20" t="str">
        <f>VLOOKUP(D25,[1]!Dictionary[#All],5,FALSE)</f>
        <v>FMA</v>
      </c>
      <c r="M25" s="19" t="str">
        <f>VLOOKUP(D25,[1]!Dictionary[#All],6,FALSE)</f>
        <v>3.2</v>
      </c>
      <c r="N25" s="18" t="str">
        <f>VLOOKUP(D25,[1]!VolumeType[#All],2,FALSE)</f>
        <v>Organ</v>
      </c>
      <c r="O25" s="17" t="str">
        <f>VLOOKUP(D25,[1]!VolumeType[#All],3,FALSE)</f>
        <v>Organ</v>
      </c>
      <c r="P25" s="16" t="str">
        <f>VLOOKUP(D25,[1]!Colors[#All],3,FALSE)</f>
        <v>z Lens R</v>
      </c>
      <c r="Q25" s="14" t="str">
        <f>IFERROR(VLOOKUP(D25,[1]!DVH_lines[#Data],2,FALSE),"")</f>
        <v/>
      </c>
      <c r="R25" s="15" t="str">
        <f>IFERROR(VLOOKUP(D25,[1]!DVH_lines[#Data],3,FALSE),"")</f>
        <v/>
      </c>
      <c r="S25" s="13" t="str">
        <f>IFERROR(VLOOKUP(D25,[1]!DVH_lines[#Data],4,FALSE),"")</f>
        <v/>
      </c>
      <c r="T25" s="14" t="str">
        <f>IFERROR(VLOOKUP(D25,[1]!SearchCT[#Data],2,FALSE),"")</f>
        <v/>
      </c>
      <c r="U25" s="13" t="str">
        <f>IFERROR(VLOOKUP(D25,[1]!SearchCT[#Data],3,FALSE),"")</f>
        <v/>
      </c>
    </row>
    <row r="26" spans="4:21" x14ac:dyDescent="0.25">
      <c r="D26" s="12" t="s">
        <v>19</v>
      </c>
      <c r="E26" s="11" t="s">
        <v>19</v>
      </c>
      <c r="F26" s="11" t="s">
        <v>19</v>
      </c>
      <c r="G26" s="57" t="str">
        <f>IF(EXACT(D26,"DPV"),VLOOKUP(REPLACE($B$8,1,1,""),[1]!ICD_Codes[#All],2,FALSE),"")</f>
        <v/>
      </c>
      <c r="H26" s="23" t="str">
        <f t="shared" si="0"/>
        <v/>
      </c>
      <c r="J26" s="21" t="str">
        <f>VLOOKUP(D26,[1]!Dictionary[#All],3,FALSE)</f>
        <v>Mandible</v>
      </c>
      <c r="K26" s="20">
        <f>VLOOKUP(D26,[1]!Dictionary[#All],4,FALSE)</f>
        <v>52748</v>
      </c>
      <c r="L26" s="20" t="str">
        <f>VLOOKUP(D26,[1]!Dictionary[#All],5,FALSE)</f>
        <v>FMA</v>
      </c>
      <c r="M26" s="19" t="str">
        <f>VLOOKUP(D26,[1]!Dictionary[#All],6,FALSE)</f>
        <v>3.2</v>
      </c>
      <c r="N26" s="18" t="str">
        <f>VLOOKUP(D26,[1]!VolumeType[#All],2,FALSE)</f>
        <v>Organ</v>
      </c>
      <c r="O26" s="17" t="str">
        <f>VLOOKUP(D26,[1]!VolumeType[#All],3,FALSE)</f>
        <v>Organ</v>
      </c>
      <c r="P26" s="16" t="str">
        <f>VLOOKUP(D26,[1]!Colors[#All],3,FALSE)</f>
        <v>z Bone Rendering</v>
      </c>
      <c r="Q26" s="14" t="str">
        <f>IFERROR(VLOOKUP(D26,[1]!DVH_lines[#Data],2,FALSE),"")</f>
        <v/>
      </c>
      <c r="R26" s="15" t="str">
        <f>IFERROR(VLOOKUP(D26,[1]!DVH_lines[#Data],3,FALSE),"")</f>
        <v/>
      </c>
      <c r="S26" s="13" t="str">
        <f>IFERROR(VLOOKUP(D26,[1]!DVH_lines[#Data],4,FALSE),"")</f>
        <v/>
      </c>
      <c r="T26" s="14">
        <f>IFERROR(VLOOKUP(D26,[1]!SearchCT[#Data],2,FALSE),"")</f>
        <v>200</v>
      </c>
      <c r="U26" s="13">
        <f>IFERROR(VLOOKUP(D26,[1]!SearchCT[#Data],3,FALSE),"")</f>
        <v>2500</v>
      </c>
    </row>
    <row r="27" spans="4:21" x14ac:dyDescent="0.25">
      <c r="D27" s="12" t="s">
        <v>164</v>
      </c>
      <c r="E27" s="11" t="s">
        <v>165</v>
      </c>
      <c r="F27" s="11" t="s">
        <v>164</v>
      </c>
      <c r="G27" s="57" t="str">
        <f>IF(EXACT(D27,"DPV"),VLOOKUP(REPLACE($B$8,1,1,""),[1]!ICD_Codes[#All],2,FALSE),"")</f>
        <v/>
      </c>
      <c r="H27" s="23" t="str">
        <f t="shared" si="0"/>
        <v/>
      </c>
      <c r="J27" s="21" t="str">
        <f>VLOOKUP(D27,[1]!Dictionary[#All],3,FALSE)</f>
        <v>Optic chiasm</v>
      </c>
      <c r="K27" s="20">
        <f>VLOOKUP(D27,[1]!Dictionary[#All],4,FALSE)</f>
        <v>62045</v>
      </c>
      <c r="L27" s="20" t="str">
        <f>VLOOKUP(D27,[1]!Dictionary[#All],5,FALSE)</f>
        <v>FMA</v>
      </c>
      <c r="M27" s="19" t="str">
        <f>VLOOKUP(D27,[1]!Dictionary[#All],6,FALSE)</f>
        <v>3.2</v>
      </c>
      <c r="N27" s="18" t="str">
        <f>VLOOKUP(D27,[1]!VolumeType[#All],2,FALSE)</f>
        <v>Organ</v>
      </c>
      <c r="O27" s="17" t="str">
        <f>VLOOKUP(D27,[1]!VolumeType[#All],3,FALSE)</f>
        <v>Organ</v>
      </c>
      <c r="P27" s="16" t="str">
        <f>VLOOKUP(D27,[1]!Colors[#All],3,FALSE)</f>
        <v>z Optic Chiasm</v>
      </c>
      <c r="Q27" s="14" t="str">
        <f>IFERROR(VLOOKUP(D27,[1]!DVH_lines[#Data],2,FALSE),"")</f>
        <v/>
      </c>
      <c r="R27" s="15" t="str">
        <f>IFERROR(VLOOKUP(D27,[1]!DVH_lines[#Data],3,FALSE),"")</f>
        <v/>
      </c>
      <c r="S27" s="13" t="str">
        <f>IFERROR(VLOOKUP(D27,[1]!DVH_lines[#Data],4,FALSE),"")</f>
        <v/>
      </c>
      <c r="T27" s="14" t="str">
        <f>IFERROR(VLOOKUP(D27,[1]!SearchCT[#Data],2,FALSE),"")</f>
        <v/>
      </c>
      <c r="U27" s="13" t="str">
        <f>IFERROR(VLOOKUP(D27,[1]!SearchCT[#Data],3,FALSE),"")</f>
        <v/>
      </c>
    </row>
    <row r="28" spans="4:21" x14ac:dyDescent="0.25">
      <c r="D28" s="12" t="s">
        <v>163</v>
      </c>
      <c r="E28" s="11" t="s">
        <v>162</v>
      </c>
      <c r="F28" s="11" t="s">
        <v>161</v>
      </c>
      <c r="G28" s="57" t="str">
        <f>IF(EXACT(D28,"DPV"),VLOOKUP(REPLACE($B$8,1,1,""),[1]!ICD_Codes[#All],2,FALSE),"")</f>
        <v/>
      </c>
      <c r="H28" s="23" t="str">
        <f t="shared" si="0"/>
        <v/>
      </c>
      <c r="J28" s="21" t="str">
        <f>VLOOKUP(D28,[1]!Dictionary[#All],3,FALSE)</f>
        <v>Left optic nerve</v>
      </c>
      <c r="K28" s="20">
        <f>VLOOKUP(D28,[1]!Dictionary[#All],4,FALSE)</f>
        <v>50878</v>
      </c>
      <c r="L28" s="20" t="str">
        <f>VLOOKUP(D28,[1]!Dictionary[#All],5,FALSE)</f>
        <v>FMA</v>
      </c>
      <c r="M28" s="19" t="str">
        <f>VLOOKUP(D28,[1]!Dictionary[#All],6,FALSE)</f>
        <v>3.2</v>
      </c>
      <c r="N28" s="18" t="str">
        <f>VLOOKUP(D28,[1]!VolumeType[#All],2,FALSE)</f>
        <v>Organ</v>
      </c>
      <c r="O28" s="17" t="str">
        <f>VLOOKUP(D28,[1]!VolumeType[#All],3,FALSE)</f>
        <v>Organ</v>
      </c>
      <c r="P28" s="16" t="str">
        <f>VLOOKUP(D28,[1]!Colors[#All],3,FALSE)</f>
        <v>z Optic Nerve L</v>
      </c>
      <c r="Q28" s="14" t="str">
        <f>IFERROR(VLOOKUP(D28,[1]!DVH_lines[#Data],2,FALSE),"")</f>
        <v/>
      </c>
      <c r="R28" s="15" t="str">
        <f>IFERROR(VLOOKUP(D28,[1]!DVH_lines[#Data],3,FALSE),"")</f>
        <v/>
      </c>
      <c r="S28" s="13" t="str">
        <f>IFERROR(VLOOKUP(D28,[1]!DVH_lines[#Data],4,FALSE),"")</f>
        <v/>
      </c>
      <c r="T28" s="14" t="str">
        <f>IFERROR(VLOOKUP(D28,[1]!SearchCT[#Data],2,FALSE),"")</f>
        <v/>
      </c>
      <c r="U28" s="13" t="str">
        <f>IFERROR(VLOOKUP(D28,[1]!SearchCT[#Data],3,FALSE),"")</f>
        <v/>
      </c>
    </row>
    <row r="29" spans="4:21" x14ac:dyDescent="0.25">
      <c r="D29" s="12" t="s">
        <v>160</v>
      </c>
      <c r="E29" s="11" t="s">
        <v>159</v>
      </c>
      <c r="F29" s="11" t="s">
        <v>158</v>
      </c>
      <c r="G29" s="57" t="str">
        <f>IF(EXACT(D29,"DPV"),VLOOKUP(REPLACE($B$8,1,1,""),[1]!ICD_Codes[#All],2,FALSE),"")</f>
        <v/>
      </c>
      <c r="H29" s="23" t="str">
        <f t="shared" si="0"/>
        <v/>
      </c>
      <c r="J29" s="21" t="str">
        <f>VLOOKUP(D29,[1]!Dictionary[#All],3,FALSE)</f>
        <v>PRV</v>
      </c>
      <c r="K29" s="20" t="str">
        <f>VLOOKUP(D29,[1]!Dictionary[#All],4,FALSE)</f>
        <v>PRV</v>
      </c>
      <c r="L29" s="20" t="str">
        <f>VLOOKUP(D29,[1]!Dictionary[#All],5,FALSE)</f>
        <v>99VMS_STRUCTCODE</v>
      </c>
      <c r="M29" s="19" t="str">
        <f>VLOOKUP(D29,[1]!Dictionary[#All],6,FALSE)</f>
        <v>1.0</v>
      </c>
      <c r="N29" s="18" t="str">
        <f>VLOOKUP(D29,[1]!VolumeType[#All],2,FALSE)</f>
        <v>Control</v>
      </c>
      <c r="O29" s="17" t="str">
        <f>VLOOKUP(D29,[1]!VolumeType[#All],3,FALSE)</f>
        <v>Avoidance</v>
      </c>
      <c r="P29" s="16" t="str">
        <f>VLOOKUP(D29,[1]!Colors[#All],3,FALSE)</f>
        <v>z OP PRV</v>
      </c>
      <c r="Q29" s="14" t="str">
        <f>IFERROR(VLOOKUP(D29,[1]!DVH_lines[#Data],2,FALSE),"")</f>
        <v/>
      </c>
      <c r="R29" s="15" t="str">
        <f>IFERROR(VLOOKUP(D29,[1]!DVH_lines[#Data],3,FALSE),"")</f>
        <v/>
      </c>
      <c r="S29" s="13" t="str">
        <f>IFERROR(VLOOKUP(D29,[1]!DVH_lines[#Data],4,FALSE),"")</f>
        <v/>
      </c>
      <c r="T29" s="14" t="str">
        <f>IFERROR(VLOOKUP(D29,[1]!SearchCT[#Data],2,FALSE),"")</f>
        <v/>
      </c>
      <c r="U29" s="13" t="str">
        <f>IFERROR(VLOOKUP(D29,[1]!SearchCT[#Data],3,FALSE),"")</f>
        <v/>
      </c>
    </row>
    <row r="30" spans="4:21" x14ac:dyDescent="0.25">
      <c r="D30" s="12" t="s">
        <v>157</v>
      </c>
      <c r="E30" s="11" t="s">
        <v>156</v>
      </c>
      <c r="F30" s="11" t="s">
        <v>155</v>
      </c>
      <c r="G30" s="57" t="str">
        <f>IF(EXACT(D30,"DPV"),VLOOKUP(REPLACE($B$8,1,1,""),[1]!ICD_Codes[#All],2,FALSE),"")</f>
        <v/>
      </c>
      <c r="H30" s="23" t="str">
        <f t="shared" si="0"/>
        <v/>
      </c>
      <c r="J30" s="21" t="str">
        <f>VLOOKUP(D30,[1]!Dictionary[#All],3,FALSE)</f>
        <v>Right optic nerve</v>
      </c>
      <c r="K30" s="20">
        <f>VLOOKUP(D30,[1]!Dictionary[#All],4,FALSE)</f>
        <v>50875</v>
      </c>
      <c r="L30" s="20" t="str">
        <f>VLOOKUP(D30,[1]!Dictionary[#All],5,FALSE)</f>
        <v>FMA</v>
      </c>
      <c r="M30" s="19" t="str">
        <f>VLOOKUP(D30,[1]!Dictionary[#All],6,FALSE)</f>
        <v>3.2</v>
      </c>
      <c r="N30" s="18" t="str">
        <f>VLOOKUP(D30,[1]!VolumeType[#All],2,FALSE)</f>
        <v>Organ</v>
      </c>
      <c r="O30" s="17" t="str">
        <f>VLOOKUP(D30,[1]!VolumeType[#All],3,FALSE)</f>
        <v>Organ</v>
      </c>
      <c r="P30" s="16" t="str">
        <f>VLOOKUP(D30,[1]!Colors[#All],3,FALSE)</f>
        <v>z Optic Nerve R</v>
      </c>
      <c r="Q30" s="14" t="str">
        <f>IFERROR(VLOOKUP(D30,[1]!DVH_lines[#Data],2,FALSE),"")</f>
        <v/>
      </c>
      <c r="R30" s="15" t="str">
        <f>IFERROR(VLOOKUP(D30,[1]!DVH_lines[#Data],3,FALSE),"")</f>
        <v/>
      </c>
      <c r="S30" s="13" t="str">
        <f>IFERROR(VLOOKUP(D30,[1]!DVH_lines[#Data],4,FALSE),"")</f>
        <v/>
      </c>
      <c r="T30" s="14" t="str">
        <f>IFERROR(VLOOKUP(D30,[1]!SearchCT[#Data],2,FALSE),"")</f>
        <v/>
      </c>
      <c r="U30" s="13" t="str">
        <f>IFERROR(VLOOKUP(D30,[1]!SearchCT[#Data],3,FALSE),"")</f>
        <v/>
      </c>
    </row>
    <row r="31" spans="4:21" x14ac:dyDescent="0.25">
      <c r="D31" s="12" t="s">
        <v>154</v>
      </c>
      <c r="E31" s="11" t="s">
        <v>154</v>
      </c>
      <c r="F31" s="11" t="s">
        <v>153</v>
      </c>
      <c r="G31" s="57" t="str">
        <f>IF(EXACT(D31,"DPV"),VLOOKUP(REPLACE($B$8,1,1,""),[1]!ICD_Codes[#All],2,FALSE),"")</f>
        <v/>
      </c>
      <c r="H31" s="23" t="str">
        <f t="shared" si="0"/>
        <v/>
      </c>
      <c r="J31" s="21" t="str">
        <f>VLOOKUP(D31,[1]!Dictionary[#All],3,FALSE)</f>
        <v>Left eyeball</v>
      </c>
      <c r="K31" s="20">
        <f>VLOOKUP(D31,[1]!Dictionary[#All],4,FALSE)</f>
        <v>12515</v>
      </c>
      <c r="L31" s="20" t="str">
        <f>VLOOKUP(D31,[1]!Dictionary[#All],5,FALSE)</f>
        <v>FMA</v>
      </c>
      <c r="M31" s="19" t="str">
        <f>VLOOKUP(D31,[1]!Dictionary[#All],6,FALSE)</f>
        <v>3.2</v>
      </c>
      <c r="N31" s="18" t="str">
        <f>VLOOKUP(D31,[1]!VolumeType[#All],2,FALSE)</f>
        <v>Organ</v>
      </c>
      <c r="O31" s="17" t="str">
        <f>VLOOKUP(D31,[1]!VolumeType[#All],3,FALSE)</f>
        <v>Organ</v>
      </c>
      <c r="P31" s="16" t="str">
        <f>VLOOKUP(D31,[1]!Colors[#All],3,FALSE)</f>
        <v>z Orbit L</v>
      </c>
      <c r="Q31" s="14" t="str">
        <f>IFERROR(VLOOKUP(D31,[1]!DVH_lines[#Data],2,FALSE),"")</f>
        <v/>
      </c>
      <c r="R31" s="15" t="str">
        <f>IFERROR(VLOOKUP(D31,[1]!DVH_lines[#Data],3,FALSE),"")</f>
        <v/>
      </c>
      <c r="S31" s="13" t="str">
        <f>IFERROR(VLOOKUP(D31,[1]!DVH_lines[#Data],4,FALSE),"")</f>
        <v/>
      </c>
      <c r="T31" s="14" t="str">
        <f>IFERROR(VLOOKUP(D31,[1]!SearchCT[#Data],2,FALSE),"")</f>
        <v/>
      </c>
      <c r="U31" s="13" t="str">
        <f>IFERROR(VLOOKUP(D31,[1]!SearchCT[#Data],3,FALSE),"")</f>
        <v/>
      </c>
    </row>
    <row r="32" spans="4:21" x14ac:dyDescent="0.25">
      <c r="D32" s="12" t="s">
        <v>152</v>
      </c>
      <c r="E32" s="11" t="s">
        <v>152</v>
      </c>
      <c r="F32" s="11" t="s">
        <v>151</v>
      </c>
      <c r="G32" s="57" t="str">
        <f>IF(EXACT(D32,"DPV"),VLOOKUP(REPLACE($B$8,1,1,""),[1]!ICD_Codes[#All],2,FALSE),"")</f>
        <v/>
      </c>
      <c r="H32" s="23" t="str">
        <f t="shared" si="0"/>
        <v/>
      </c>
      <c r="J32" s="21" t="str">
        <f>VLOOKUP(D32,[1]!Dictionary[#All],3,FALSE)</f>
        <v>Right eyeball</v>
      </c>
      <c r="K32" s="20">
        <f>VLOOKUP(D32,[1]!Dictionary[#All],4,FALSE)</f>
        <v>12514</v>
      </c>
      <c r="L32" s="20" t="str">
        <f>VLOOKUP(D32,[1]!Dictionary[#All],5,FALSE)</f>
        <v>FMA</v>
      </c>
      <c r="M32" s="19" t="str">
        <f>VLOOKUP(D32,[1]!Dictionary[#All],6,FALSE)</f>
        <v>3.2</v>
      </c>
      <c r="N32" s="18" t="str">
        <f>VLOOKUP(D32,[1]!VolumeType[#All],2,FALSE)</f>
        <v>Organ</v>
      </c>
      <c r="O32" s="17" t="str">
        <f>VLOOKUP(D32,[1]!VolumeType[#All],3,FALSE)</f>
        <v>Organ</v>
      </c>
      <c r="P32" s="16" t="str">
        <f>VLOOKUP(D32,[1]!Colors[#All],3,FALSE)</f>
        <v>z Orbit R</v>
      </c>
      <c r="Q32" s="14" t="str">
        <f>IFERROR(VLOOKUP(D32,[1]!DVH_lines[#Data],2,FALSE),"")</f>
        <v/>
      </c>
      <c r="R32" s="15" t="str">
        <f>IFERROR(VLOOKUP(D32,[1]!DVH_lines[#Data],3,FALSE),"")</f>
        <v/>
      </c>
      <c r="S32" s="13" t="str">
        <f>IFERROR(VLOOKUP(D32,[1]!DVH_lines[#Data],4,FALSE),"")</f>
        <v/>
      </c>
      <c r="T32" s="14" t="str">
        <f>IFERROR(VLOOKUP(D32,[1]!SearchCT[#Data],2,FALSE),"")</f>
        <v/>
      </c>
      <c r="U32" s="13" t="str">
        <f>IFERROR(VLOOKUP(D32,[1]!SearchCT[#Data],3,FALSE),"")</f>
        <v/>
      </c>
    </row>
    <row r="33" spans="4:21" x14ac:dyDescent="0.25">
      <c r="D33" s="12" t="s">
        <v>16</v>
      </c>
      <c r="E33" s="11" t="s">
        <v>16</v>
      </c>
      <c r="F33" s="11" t="s">
        <v>15</v>
      </c>
      <c r="G33" s="57" t="str">
        <f>IF(EXACT(D33,"DPV"),VLOOKUP(REPLACE($B$8,1,1,""),[1]!ICD_Codes[#All],2,FALSE),"")</f>
        <v/>
      </c>
      <c r="H33" s="23" t="str">
        <f t="shared" si="0"/>
        <v/>
      </c>
      <c r="J33" s="21" t="str">
        <f>VLOOKUP(D33,[1]!Dictionary[#All],3,FALSE)</f>
        <v>Left parotid gland</v>
      </c>
      <c r="K33" s="20">
        <f>VLOOKUP(D33,[1]!Dictionary[#All],4,FALSE)</f>
        <v>59798</v>
      </c>
      <c r="L33" s="20" t="str">
        <f>VLOOKUP(D33,[1]!Dictionary[#All],5,FALSE)</f>
        <v>FMA</v>
      </c>
      <c r="M33" s="19" t="str">
        <f>VLOOKUP(D33,[1]!Dictionary[#All],6,FALSE)</f>
        <v>3.2</v>
      </c>
      <c r="N33" s="18" t="str">
        <f>VLOOKUP(D33,[1]!VolumeType[#All],2,FALSE)</f>
        <v>Organ</v>
      </c>
      <c r="O33" s="17" t="str">
        <f>VLOOKUP(D33,[1]!VolumeType[#All],3,FALSE)</f>
        <v>Organ</v>
      </c>
      <c r="P33" s="16" t="str">
        <f>VLOOKUP(D33,[1]!Colors[#All],3,FALSE)</f>
        <v>z Parotid L</v>
      </c>
      <c r="Q33" s="14" t="str">
        <f>IFERROR(VLOOKUP(D33,[1]!DVH_lines[#Data],2,FALSE),"")</f>
        <v/>
      </c>
      <c r="R33" s="15" t="str">
        <f>IFERROR(VLOOKUP(D33,[1]!DVH_lines[#Data],3,FALSE),"")</f>
        <v/>
      </c>
      <c r="S33" s="13" t="str">
        <f>IFERROR(VLOOKUP(D33,[1]!DVH_lines[#Data],4,FALSE),"")</f>
        <v/>
      </c>
      <c r="T33" s="14" t="str">
        <f>IFERROR(VLOOKUP(D33,[1]!SearchCT[#Data],2,FALSE),"")</f>
        <v/>
      </c>
      <c r="U33" s="13" t="str">
        <f>IFERROR(VLOOKUP(D33,[1]!SearchCT[#Data],3,FALSE),"")</f>
        <v/>
      </c>
    </row>
    <row r="34" spans="4:21" x14ac:dyDescent="0.25">
      <c r="D34" s="12" t="s">
        <v>150</v>
      </c>
      <c r="E34" s="11" t="s">
        <v>149</v>
      </c>
      <c r="F34" s="11" t="s">
        <v>148</v>
      </c>
      <c r="G34" s="57" t="str">
        <f>IF(EXACT(D34,"DPV"),VLOOKUP(REPLACE($B$8,1,1,""),[1]!ICD_Codes[#All],2,FALSE),"")</f>
        <v/>
      </c>
      <c r="H34" s="23" t="str">
        <f t="shared" si="0"/>
        <v/>
      </c>
      <c r="J34" s="21" t="str">
        <f>VLOOKUP(D34,[1]!Dictionary[#All],3,FALSE)</f>
        <v>Parotids sub PTVs</v>
      </c>
      <c r="K34" s="20" t="str">
        <f>VLOOKUP(D34,[1]!Dictionary[#All],4,FALSE)</f>
        <v>parotids-ptvs</v>
      </c>
      <c r="L34" s="20" t="str">
        <f>VLOOKUP(D34,[1]!Dictionary[#All],5,FALSE)</f>
        <v>99VMS_STRUCTCODE</v>
      </c>
      <c r="M34" s="19" t="str">
        <f>VLOOKUP(D34,[1]!Dictionary[#All],6,FALSE)</f>
        <v>1.0</v>
      </c>
      <c r="N34" s="18" t="str">
        <f>VLOOKUP(D34,[1]!VolumeType[#All],2,FALSE)</f>
        <v>Control</v>
      </c>
      <c r="O34" s="17" t="str">
        <f>VLOOKUP(D34,[1]!VolumeType[#All],3,FALSE)</f>
        <v>Avoidance</v>
      </c>
      <c r="P34" s="16" t="str">
        <f>VLOOKUP(D34,[1]!Colors[#All],3,FALSE)</f>
        <v>z Parotid L</v>
      </c>
      <c r="Q34" s="14">
        <f>IFERROR(VLOOKUP(D34,[1]!DVH_lines[#Data],2,FALSE),"")</f>
        <v>-16777216</v>
      </c>
      <c r="R34" s="15">
        <f>IFERROR(VLOOKUP(D34,[1]!DVH_lines[#Data],3,FALSE),"")</f>
        <v>1</v>
      </c>
      <c r="S34" s="13">
        <f>IFERROR(VLOOKUP(D34,[1]!DVH_lines[#Data],4,FALSE),"")</f>
        <v>3</v>
      </c>
      <c r="T34" s="14" t="str">
        <f>IFERROR(VLOOKUP(D34,[1]!SearchCT[#Data],2,FALSE),"")</f>
        <v/>
      </c>
      <c r="U34" s="13" t="str">
        <f>IFERROR(VLOOKUP(D34,[1]!SearchCT[#Data],3,FALSE),"")</f>
        <v/>
      </c>
    </row>
    <row r="35" spans="4:21" x14ac:dyDescent="0.25">
      <c r="D35" s="12" t="s">
        <v>13</v>
      </c>
      <c r="E35" s="11" t="s">
        <v>13</v>
      </c>
      <c r="F35" s="11" t="s">
        <v>12</v>
      </c>
      <c r="G35" s="57" t="str">
        <f>IF(EXACT(D35,"DPV"),VLOOKUP(REPLACE($B$8,1,1,""),[1]!ICD_Codes[#All],2,FALSE),"")</f>
        <v/>
      </c>
      <c r="H35" s="23" t="str">
        <f t="shared" ref="H35:H63" si="1">IF(EXACT(D35,"DPV"),"ICD-10","")</f>
        <v/>
      </c>
      <c r="J35" s="21" t="str">
        <f>VLOOKUP(D35,[1]!Dictionary[#All],3,FALSE)</f>
        <v>Right parotid gland</v>
      </c>
      <c r="K35" s="20">
        <f>VLOOKUP(D35,[1]!Dictionary[#All],4,FALSE)</f>
        <v>59797</v>
      </c>
      <c r="L35" s="20" t="str">
        <f>VLOOKUP(D35,[1]!Dictionary[#All],5,FALSE)</f>
        <v>FMA</v>
      </c>
      <c r="M35" s="19" t="str">
        <f>VLOOKUP(D35,[1]!Dictionary[#All],6,FALSE)</f>
        <v>3.2</v>
      </c>
      <c r="N35" s="18" t="str">
        <f>VLOOKUP(D35,[1]!VolumeType[#All],2,FALSE)</f>
        <v>Organ</v>
      </c>
      <c r="O35" s="17" t="str">
        <f>VLOOKUP(D35,[1]!VolumeType[#All],3,FALSE)</f>
        <v>Organ</v>
      </c>
      <c r="P35" s="16" t="str">
        <f>VLOOKUP(D35,[1]!Colors[#All],3,FALSE)</f>
        <v>z Parotid R</v>
      </c>
      <c r="Q35" s="14" t="str">
        <f>IFERROR(VLOOKUP(D35,[1]!DVH_lines[#Data],2,FALSE),"")</f>
        <v/>
      </c>
      <c r="R35" s="15" t="str">
        <f>IFERROR(VLOOKUP(D35,[1]!DVH_lines[#Data],3,FALSE),"")</f>
        <v/>
      </c>
      <c r="S35" s="13" t="str">
        <f>IFERROR(VLOOKUP(D35,[1]!DVH_lines[#Data],4,FALSE),"")</f>
        <v/>
      </c>
      <c r="T35" s="14" t="str">
        <f>IFERROR(VLOOKUP(D35,[1]!SearchCT[#Data],2,FALSE),"")</f>
        <v/>
      </c>
      <c r="U35" s="13" t="str">
        <f>IFERROR(VLOOKUP(D35,[1]!SearchCT[#Data],3,FALSE),"")</f>
        <v/>
      </c>
    </row>
    <row r="36" spans="4:21" x14ac:dyDescent="0.25">
      <c r="D36" s="12" t="s">
        <v>147</v>
      </c>
      <c r="E36" s="11" t="s">
        <v>146</v>
      </c>
      <c r="F36" s="11" t="s">
        <v>145</v>
      </c>
      <c r="G36" s="57" t="str">
        <f>IF(EXACT(D36,"DPV"),VLOOKUP(REPLACE($B$8,1,1,""),[1]!ICD_Codes[#All],2,FALSE),"")</f>
        <v/>
      </c>
      <c r="H36" s="23" t="str">
        <f t="shared" si="1"/>
        <v/>
      </c>
      <c r="J36" s="21" t="str">
        <f>VLOOKUP(D36,[1]!Dictionary[#All],3,FALSE)</f>
        <v>Parotids sub PTVs</v>
      </c>
      <c r="K36" s="20" t="str">
        <f>VLOOKUP(D36,[1]!Dictionary[#All],4,FALSE)</f>
        <v>parotids-ptvs</v>
      </c>
      <c r="L36" s="20" t="str">
        <f>VLOOKUP(D36,[1]!Dictionary[#All],5,FALSE)</f>
        <v>99VMS_STRUCTCODE</v>
      </c>
      <c r="M36" s="19" t="str">
        <f>VLOOKUP(D36,[1]!Dictionary[#All],6,FALSE)</f>
        <v>1.0</v>
      </c>
      <c r="N36" s="18" t="str">
        <f>VLOOKUP(D36,[1]!VolumeType[#All],2,FALSE)</f>
        <v>Control</v>
      </c>
      <c r="O36" s="17" t="str">
        <f>VLOOKUP(D36,[1]!VolumeType[#All],3,FALSE)</f>
        <v>Avoidance</v>
      </c>
      <c r="P36" s="16" t="str">
        <f>VLOOKUP(D36,[1]!Colors[#All],3,FALSE)</f>
        <v>z Parotid R</v>
      </c>
      <c r="Q36" s="14">
        <f>IFERROR(VLOOKUP(D36,[1]!DVH_lines[#Data],2,FALSE),"")</f>
        <v>-16777216</v>
      </c>
      <c r="R36" s="15">
        <f>IFERROR(VLOOKUP(D36,[1]!DVH_lines[#Data],3,FALSE),"")</f>
        <v>1</v>
      </c>
      <c r="S36" s="13">
        <f>IFERROR(VLOOKUP(D36,[1]!DVH_lines[#Data],4,FALSE),"")</f>
        <v>3</v>
      </c>
      <c r="T36" s="14" t="str">
        <f>IFERROR(VLOOKUP(D36,[1]!SearchCT[#Data],2,FALSE),"")</f>
        <v/>
      </c>
      <c r="U36" s="13" t="str">
        <f>IFERROR(VLOOKUP(D36,[1]!SearchCT[#Data],3,FALSE),"")</f>
        <v/>
      </c>
    </row>
    <row r="37" spans="4:21" x14ac:dyDescent="0.25">
      <c r="D37" s="12" t="s">
        <v>144</v>
      </c>
      <c r="E37" s="12" t="s">
        <v>144</v>
      </c>
      <c r="F37" s="11" t="s">
        <v>143</v>
      </c>
      <c r="G37" s="57" t="str">
        <f>IF(EXACT(D37,"DPV"),VLOOKUP(REPLACE($B$8,1,1,""),[1]!ICD_Codes[#All],2,FALSE),"")</f>
        <v/>
      </c>
      <c r="H37" s="23" t="str">
        <f t="shared" si="1"/>
        <v/>
      </c>
      <c r="J37" s="21" t="str">
        <f>VLOOKUP(D37,[1]!Dictionary[#All],3,FALSE)</f>
        <v>Parotid Glands</v>
      </c>
      <c r="K37" s="20" t="str">
        <f>VLOOKUP(D37,[1]!Dictionary[#All],4,FALSE)</f>
        <v>Parotids</v>
      </c>
      <c r="L37" s="20" t="str">
        <f>VLOOKUP(D37,[1]!Dictionary[#All],5,FALSE)</f>
        <v>99VMS_STRUCTCODE</v>
      </c>
      <c r="M37" s="19" t="str">
        <f>VLOOKUP(D37,[1]!Dictionary[#All],6,FALSE)</f>
        <v>1.0</v>
      </c>
      <c r="N37" s="18" t="str">
        <f>VLOOKUP(D37,[1]!VolumeType[#All],2,FALSE)</f>
        <v>Organ</v>
      </c>
      <c r="O37" s="17" t="str">
        <f>VLOOKUP(D37,[1]!VolumeType[#All],3,FALSE)</f>
        <v>Organ</v>
      </c>
      <c r="P37" s="16" t="str">
        <f>VLOOKUP(D37,[1]!Colors[#All],3,FALSE)</f>
        <v>z Parotid B</v>
      </c>
      <c r="Q37" s="14" t="str">
        <f>IFERROR(VLOOKUP(D37,[1]!DVH_lines[#Data],2,FALSE),"")</f>
        <v/>
      </c>
      <c r="R37" s="15" t="str">
        <f>IFERROR(VLOOKUP(D37,[1]!DVH_lines[#Data],3,FALSE),"")</f>
        <v/>
      </c>
      <c r="S37" s="13" t="str">
        <f>IFERROR(VLOOKUP(D37,[1]!DVH_lines[#Data],4,FALSE),"")</f>
        <v/>
      </c>
      <c r="T37" s="14" t="str">
        <f>IFERROR(VLOOKUP(D37,[1]!SearchCT[#Data],2,FALSE),"")</f>
        <v/>
      </c>
      <c r="U37" s="13" t="str">
        <f>IFERROR(VLOOKUP(D37,[1]!SearchCT[#Data],3,FALSE),"")</f>
        <v/>
      </c>
    </row>
    <row r="38" spans="4:21" x14ac:dyDescent="0.25">
      <c r="D38" s="47" t="s">
        <v>142</v>
      </c>
      <c r="E38" s="24" t="s">
        <v>141</v>
      </c>
      <c r="F38" s="46" t="s">
        <v>140</v>
      </c>
      <c r="G38" s="57" t="str">
        <f>IF(EXACT(D38,"DPV"),VLOOKUP(REPLACE($B$8,1,1,""),[1]!ICD_Codes[#All],2,FALSE),"")</f>
        <v/>
      </c>
      <c r="H38" s="23" t="str">
        <f t="shared" si="1"/>
        <v/>
      </c>
      <c r="J38" s="21" t="str">
        <f>VLOOKUP(D38,[1]!Dictionary[#All],3,FALSE)</f>
        <v>PTV Low Risk</v>
      </c>
      <c r="K38" s="20" t="str">
        <f>VLOOKUP(D38,[1]!Dictionary[#All],4,FALSE)</f>
        <v>PTV_Low</v>
      </c>
      <c r="L38" s="20" t="str">
        <f>VLOOKUP(D38,[1]!Dictionary[#All],5,FALSE)</f>
        <v>99VMS_STRUCTCODE</v>
      </c>
      <c r="M38" s="19" t="str">
        <f>VLOOKUP(D38,[1]!Dictionary[#All],6,FALSE)</f>
        <v>1.0</v>
      </c>
      <c r="N38" s="18" t="str">
        <f>VLOOKUP(D38,[1]!VolumeType[#All],2,FALSE)</f>
        <v>PTV</v>
      </c>
      <c r="O38" s="17" t="str">
        <f>VLOOKUP(D38,[1]!VolumeType[#All],3,FALSE)</f>
        <v>PTV</v>
      </c>
      <c r="P38" s="16" t="str">
        <f>VLOOKUP(D38,[1]!Colors[#All],3,FALSE)</f>
        <v>z PTV low</v>
      </c>
      <c r="Q38" s="14" t="str">
        <f>IFERROR(VLOOKUP(D38,[1]!DVH_lines[#Data],2,FALSE),"")</f>
        <v/>
      </c>
      <c r="R38" s="15" t="str">
        <f>IFERROR(VLOOKUP(D38,[1]!DVH_lines[#Data],3,FALSE),"")</f>
        <v/>
      </c>
      <c r="S38" s="13" t="str">
        <f>IFERROR(VLOOKUP(D38,[1]!DVH_lines[#Data],4,FALSE),"")</f>
        <v/>
      </c>
      <c r="T38" s="14" t="str">
        <f>IFERROR(VLOOKUP(D38,[1]!SearchCT[#Data],2,FALSE),"")</f>
        <v/>
      </c>
      <c r="U38" s="13" t="str">
        <f>IFERROR(VLOOKUP(D38,[1]!SearchCT[#Data],3,FALSE),"")</f>
        <v/>
      </c>
    </row>
    <row r="39" spans="4:21" x14ac:dyDescent="0.25">
      <c r="D39" s="12" t="s">
        <v>139</v>
      </c>
      <c r="E39" s="11" t="s">
        <v>138</v>
      </c>
      <c r="F39" s="11" t="s">
        <v>137</v>
      </c>
      <c r="G39" s="57" t="str">
        <f>IF(EXACT(D39,"DPV"),VLOOKUP(REPLACE($B$8,1,1,""),[1]!ICD_Codes[#All],2,FALSE),"")</f>
        <v/>
      </c>
      <c r="H39" s="23" t="str">
        <f t="shared" si="1"/>
        <v/>
      </c>
      <c r="J39" s="21" t="str">
        <f>VLOOKUP(D39,[1]!Dictionary[#All],3,FALSE)</f>
        <v>PTV Low Risk</v>
      </c>
      <c r="K39" s="20" t="str">
        <f>VLOOKUP(D39,[1]!Dictionary[#All],4,FALSE)</f>
        <v>PTV_Low</v>
      </c>
      <c r="L39" s="20" t="str">
        <f>VLOOKUP(D39,[1]!Dictionary[#All],5,FALSE)</f>
        <v>99VMS_STRUCTCODE</v>
      </c>
      <c r="M39" s="19" t="str">
        <f>VLOOKUP(D39,[1]!Dictionary[#All],6,FALSE)</f>
        <v>1.0</v>
      </c>
      <c r="N39" s="18" t="str">
        <f>VLOOKUP(D39,[1]!VolumeType[#All],2,FALSE)</f>
        <v>PTV</v>
      </c>
      <c r="O39" s="17" t="str">
        <f>VLOOKUP(D39,[1]!VolumeType[#All],3,FALSE)</f>
        <v>PTV</v>
      </c>
      <c r="P39" s="16" t="str">
        <f>VLOOKUP(D39,[1]!Colors[#All],3,FALSE)</f>
        <v>z PTV low eval</v>
      </c>
      <c r="Q39" s="14">
        <f>IFERROR(VLOOKUP(D39,[1]!DVH_lines[#Data],2,FALSE),"")</f>
        <v>-16777216</v>
      </c>
      <c r="R39" s="15">
        <f>IFERROR(VLOOKUP(D39,[1]!DVH_lines[#Data],3,FALSE),"")</f>
        <v>0</v>
      </c>
      <c r="S39" s="13">
        <f>IFERROR(VLOOKUP(D39,[1]!DVH_lines[#Data],4,FALSE),"")</f>
        <v>5</v>
      </c>
      <c r="T39" s="14" t="str">
        <f>IFERROR(VLOOKUP(D39,[1]!SearchCT[#Data],2,FALSE),"")</f>
        <v/>
      </c>
      <c r="U39" s="13" t="str">
        <f>IFERROR(VLOOKUP(D39,[1]!SearchCT[#Data],3,FALSE),"")</f>
        <v/>
      </c>
    </row>
    <row r="40" spans="4:21" x14ac:dyDescent="0.25">
      <c r="D40" s="12" t="s">
        <v>136</v>
      </c>
      <c r="E40" s="11" t="s">
        <v>135</v>
      </c>
      <c r="F40" s="11" t="s">
        <v>134</v>
      </c>
      <c r="G40" s="57" t="str">
        <f>IF(EXACT(D40,"DPV"),VLOOKUP(REPLACE($B$8,1,1,""),[1]!ICD_Codes[#All],2,FALSE),"")</f>
        <v/>
      </c>
      <c r="H40" s="23" t="str">
        <f t="shared" si="1"/>
        <v/>
      </c>
      <c r="J40" s="21" t="str">
        <f>VLOOKUP(D40,[1]!Dictionary[#All],3,FALSE)</f>
        <v>PTV Low Risk</v>
      </c>
      <c r="K40" s="20" t="str">
        <f>VLOOKUP(D40,[1]!Dictionary[#All],4,FALSE)</f>
        <v>PTV_Low</v>
      </c>
      <c r="L40" s="20" t="str">
        <f>VLOOKUP(D40,[1]!Dictionary[#All],5,FALSE)</f>
        <v>99VMS_STRUCTCODE</v>
      </c>
      <c r="M40" s="19" t="str">
        <f>VLOOKUP(D40,[1]!Dictionary[#All],6,FALSE)</f>
        <v>1.0</v>
      </c>
      <c r="N40" s="18" t="str">
        <f>VLOOKUP(D40,[1]!VolumeType[#All],2,FALSE)</f>
        <v>PTV</v>
      </c>
      <c r="O40" s="17" t="str">
        <f>VLOOKUP(D40,[1]!VolumeType[#All],3,FALSE)</f>
        <v>PTV</v>
      </c>
      <c r="P40" s="16" t="str">
        <f>VLOOKUP(D40,[1]!Colors[#All],3,FALSE)</f>
        <v>z PTV low L</v>
      </c>
      <c r="Q40" s="14" t="str">
        <f>IFERROR(VLOOKUP(D40,[1]!DVH_lines[#Data],2,FALSE),"")</f>
        <v/>
      </c>
      <c r="R40" s="15" t="str">
        <f>IFERROR(VLOOKUP(D40,[1]!DVH_lines[#Data],3,FALSE),"")</f>
        <v/>
      </c>
      <c r="S40" s="13" t="str">
        <f>IFERROR(VLOOKUP(D40,[1]!DVH_lines[#Data],4,FALSE),"")</f>
        <v/>
      </c>
      <c r="T40" s="14" t="str">
        <f>IFERROR(VLOOKUP(D40,[1]!SearchCT[#Data],2,FALSE),"")</f>
        <v/>
      </c>
      <c r="U40" s="13" t="str">
        <f>IFERROR(VLOOKUP(D40,[1]!SearchCT[#Data],3,FALSE),"")</f>
        <v/>
      </c>
    </row>
    <row r="41" spans="4:21" x14ac:dyDescent="0.25">
      <c r="D41" s="12" t="s">
        <v>133</v>
      </c>
      <c r="E41" s="11" t="s">
        <v>132</v>
      </c>
      <c r="F41" s="11" t="s">
        <v>131</v>
      </c>
      <c r="G41" s="57" t="str">
        <f>IF(EXACT(D41,"DPV"),VLOOKUP(REPLACE($B$8,1,1,""),[1]!ICD_Codes[#All],2,FALSE),"")</f>
        <v/>
      </c>
      <c r="H41" s="23" t="str">
        <f t="shared" si="1"/>
        <v/>
      </c>
      <c r="J41" s="21" t="str">
        <f>VLOOKUP(D41,[1]!Dictionary[#All],3,FALSE)</f>
        <v>PTV Low Risk</v>
      </c>
      <c r="K41" s="20" t="str">
        <f>VLOOKUP(D41,[1]!Dictionary[#All],4,FALSE)</f>
        <v>PTV_Low</v>
      </c>
      <c r="L41" s="20" t="str">
        <f>VLOOKUP(D41,[1]!Dictionary[#All],5,FALSE)</f>
        <v>99VMS_STRUCTCODE</v>
      </c>
      <c r="M41" s="19" t="str">
        <f>VLOOKUP(D41,[1]!Dictionary[#All],6,FALSE)</f>
        <v>1.0</v>
      </c>
      <c r="N41" s="18" t="str">
        <f>VLOOKUP(D41,[1]!VolumeType[#All],2,FALSE)</f>
        <v>PTV</v>
      </c>
      <c r="O41" s="17" t="str">
        <f>VLOOKUP(D41,[1]!VolumeType[#All],3,FALSE)</f>
        <v>PTV</v>
      </c>
      <c r="P41" s="16" t="str">
        <f>VLOOKUP(D41,[1]!Colors[#All],3,FALSE)</f>
        <v>z PTV low L a</v>
      </c>
      <c r="Q41" s="14">
        <f>IFERROR(VLOOKUP(D41,[1]!DVH_lines[#Data],2,FALSE),"")</f>
        <v>-16777216</v>
      </c>
      <c r="R41" s="15">
        <f>IFERROR(VLOOKUP(D41,[1]!DVH_lines[#Data],3,FALSE),"")</f>
        <v>1</v>
      </c>
      <c r="S41" s="13">
        <f>IFERROR(VLOOKUP(D41,[1]!DVH_lines[#Data],4,FALSE),"")</f>
        <v>3</v>
      </c>
      <c r="T41" s="14" t="str">
        <f>IFERROR(VLOOKUP(D41,[1]!SearchCT[#Data],2,FALSE),"")</f>
        <v/>
      </c>
      <c r="U41" s="13" t="str">
        <f>IFERROR(VLOOKUP(D41,[1]!SearchCT[#Data],3,FALSE),"")</f>
        <v/>
      </c>
    </row>
    <row r="42" spans="4:21" x14ac:dyDescent="0.25">
      <c r="D42" s="12" t="s">
        <v>130</v>
      </c>
      <c r="E42" s="11" t="s">
        <v>129</v>
      </c>
      <c r="F42" s="11" t="s">
        <v>128</v>
      </c>
      <c r="G42" s="57" t="str">
        <f>IF(EXACT(D42,"DPV"),VLOOKUP(REPLACE($B$8,1,1,""),[1]!ICD_Codes[#All],2,FALSE),"")</f>
        <v/>
      </c>
      <c r="H42" s="23" t="str">
        <f t="shared" si="1"/>
        <v/>
      </c>
      <c r="J42" s="21" t="str">
        <f>VLOOKUP(D42,[1]!Dictionary[#All],3,FALSE)</f>
        <v>PTV Low Risk</v>
      </c>
      <c r="K42" s="20" t="str">
        <f>VLOOKUP(D42,[1]!Dictionary[#All],4,FALSE)</f>
        <v>PTV_Low</v>
      </c>
      <c r="L42" s="20" t="str">
        <f>VLOOKUP(D42,[1]!Dictionary[#All],5,FALSE)</f>
        <v>99VMS_STRUCTCODE</v>
      </c>
      <c r="M42" s="19" t="str">
        <f>VLOOKUP(D42,[1]!Dictionary[#All],6,FALSE)</f>
        <v>1.0</v>
      </c>
      <c r="N42" s="18" t="str">
        <f>VLOOKUP(D42,[1]!VolumeType[#All],2,FALSE)</f>
        <v>PTV</v>
      </c>
      <c r="O42" s="17" t="str">
        <f>VLOOKUP(D42,[1]!VolumeType[#All],3,FALSE)</f>
        <v>PTV</v>
      </c>
      <c r="P42" s="16" t="str">
        <f>VLOOKUP(D42,[1]!Colors[#All],3,FALSE)</f>
        <v>z PTV low L b</v>
      </c>
      <c r="Q42" s="14">
        <f>IFERROR(VLOOKUP(D42,[1]!DVH_lines[#Data],2,FALSE),"")</f>
        <v>-16777216</v>
      </c>
      <c r="R42" s="15">
        <f>IFERROR(VLOOKUP(D42,[1]!DVH_lines[#Data],3,FALSE),"")</f>
        <v>1</v>
      </c>
      <c r="S42" s="13">
        <f>IFERROR(VLOOKUP(D42,[1]!DVH_lines[#Data],4,FALSE),"")</f>
        <v>3</v>
      </c>
      <c r="T42" s="14" t="str">
        <f>IFERROR(VLOOKUP(D42,[1]!SearchCT[#Data],2,FALSE),"")</f>
        <v/>
      </c>
      <c r="U42" s="13" t="str">
        <f>IFERROR(VLOOKUP(D42,[1]!SearchCT[#Data],3,FALSE),"")</f>
        <v/>
      </c>
    </row>
    <row r="43" spans="4:21" x14ac:dyDescent="0.25">
      <c r="D43" s="12" t="s">
        <v>127</v>
      </c>
      <c r="E43" s="11" t="s">
        <v>126</v>
      </c>
      <c r="F43" s="11" t="s">
        <v>125</v>
      </c>
      <c r="G43" s="57" t="str">
        <f>IF(EXACT(D43,"DPV"),VLOOKUP(REPLACE($B$8,1,1,""),[1]!ICD_Codes[#All],2,FALSE),"")</f>
        <v/>
      </c>
      <c r="H43" s="23" t="str">
        <f t="shared" si="1"/>
        <v/>
      </c>
      <c r="J43" s="21" t="str">
        <f>VLOOKUP(D43,[1]!Dictionary[#All],3,FALSE)</f>
        <v>PTV Low Risk</v>
      </c>
      <c r="K43" s="20" t="str">
        <f>VLOOKUP(D43,[1]!Dictionary[#All],4,FALSE)</f>
        <v>PTV_Low</v>
      </c>
      <c r="L43" s="20" t="str">
        <f>VLOOKUP(D43,[1]!Dictionary[#All],5,FALSE)</f>
        <v>99VMS_STRUCTCODE</v>
      </c>
      <c r="M43" s="19" t="str">
        <f>VLOOKUP(D43,[1]!Dictionary[#All],6,FALSE)</f>
        <v>1.0</v>
      </c>
      <c r="N43" s="18" t="str">
        <f>VLOOKUP(D43,[1]!VolumeType[#All],2,FALSE)</f>
        <v>PTV</v>
      </c>
      <c r="O43" s="17" t="str">
        <f>VLOOKUP(D43,[1]!VolumeType[#All],3,FALSE)</f>
        <v>PTV</v>
      </c>
      <c r="P43" s="16" t="str">
        <f>VLOOKUP(D43,[1]!Colors[#All],3,FALSE)</f>
        <v>z PTV low L c</v>
      </c>
      <c r="Q43" s="14">
        <f>IFERROR(VLOOKUP(D43,[1]!DVH_lines[#Data],2,FALSE),"")</f>
        <v>-16777216</v>
      </c>
      <c r="R43" s="15">
        <f>IFERROR(VLOOKUP(D43,[1]!DVH_lines[#Data],3,FALSE),"")</f>
        <v>1</v>
      </c>
      <c r="S43" s="13">
        <f>IFERROR(VLOOKUP(D43,[1]!DVH_lines[#Data],4,FALSE),"")</f>
        <v>3</v>
      </c>
      <c r="T43" s="14" t="str">
        <f>IFERROR(VLOOKUP(D43,[1]!SearchCT[#Data],2,FALSE),"")</f>
        <v/>
      </c>
      <c r="U43" s="13" t="str">
        <f>IFERROR(VLOOKUP(D43,[1]!SearchCT[#Data],3,FALSE),"")</f>
        <v/>
      </c>
    </row>
    <row r="44" spans="4:21" x14ac:dyDescent="0.25">
      <c r="D44" s="12" t="s">
        <v>124</v>
      </c>
      <c r="E44" s="11" t="s">
        <v>123</v>
      </c>
      <c r="F44" s="11" t="s">
        <v>122</v>
      </c>
      <c r="G44" s="57" t="str">
        <f>IF(EXACT(D44,"DPV"),VLOOKUP(REPLACE($B$8,1,1,""),[1]!ICD_Codes[#All],2,FALSE),"")</f>
        <v/>
      </c>
      <c r="H44" s="23" t="str">
        <f t="shared" si="1"/>
        <v/>
      </c>
      <c r="J44" s="21" t="str">
        <f>VLOOKUP(D44,[1]!Dictionary[#All],3,FALSE)</f>
        <v>PTV Low Risk</v>
      </c>
      <c r="K44" s="20" t="str">
        <f>VLOOKUP(D44,[1]!Dictionary[#All],4,FALSE)</f>
        <v>PTV_Low</v>
      </c>
      <c r="L44" s="20" t="str">
        <f>VLOOKUP(D44,[1]!Dictionary[#All],5,FALSE)</f>
        <v>99VMS_STRUCTCODE</v>
      </c>
      <c r="M44" s="19" t="str">
        <f>VLOOKUP(D44,[1]!Dictionary[#All],6,FALSE)</f>
        <v>1.0</v>
      </c>
      <c r="N44" s="18" t="str">
        <f>VLOOKUP(D44,[1]!VolumeType[#All],2,FALSE)</f>
        <v>PTV</v>
      </c>
      <c r="O44" s="17" t="str">
        <f>VLOOKUP(D44,[1]!VolumeType[#All],3,FALSE)</f>
        <v>PTV</v>
      </c>
      <c r="P44" s="16" t="str">
        <f>VLOOKUP(D44,[1]!Colors[#All],3,FALSE)</f>
        <v>z PTV low R</v>
      </c>
      <c r="Q44" s="14" t="str">
        <f>IFERROR(VLOOKUP(D44,[1]!DVH_lines[#Data],2,FALSE),"")</f>
        <v/>
      </c>
      <c r="R44" s="15" t="str">
        <f>IFERROR(VLOOKUP(D44,[1]!DVH_lines[#Data],3,FALSE),"")</f>
        <v/>
      </c>
      <c r="S44" s="13" t="str">
        <f>IFERROR(VLOOKUP(D44,[1]!DVH_lines[#Data],4,FALSE),"")</f>
        <v/>
      </c>
      <c r="T44" s="14" t="str">
        <f>IFERROR(VLOOKUP(D44,[1]!SearchCT[#Data],2,FALSE),"")</f>
        <v/>
      </c>
      <c r="U44" s="13" t="str">
        <f>IFERROR(VLOOKUP(D44,[1]!SearchCT[#Data],3,FALSE),"")</f>
        <v/>
      </c>
    </row>
    <row r="45" spans="4:21" x14ac:dyDescent="0.25">
      <c r="D45" s="12" t="s">
        <v>121</v>
      </c>
      <c r="E45" s="11" t="s">
        <v>120</v>
      </c>
      <c r="F45" s="11" t="s">
        <v>119</v>
      </c>
      <c r="G45" s="57" t="str">
        <f>IF(EXACT(D45,"DPV"),VLOOKUP(REPLACE($B$8,1,1,""),[1]!ICD_Codes[#All],2,FALSE),"")</f>
        <v/>
      </c>
      <c r="H45" s="23" t="str">
        <f t="shared" si="1"/>
        <v/>
      </c>
      <c r="J45" s="21" t="str">
        <f>VLOOKUP(D45,[1]!Dictionary[#All],3,FALSE)</f>
        <v>PTV Low Risk</v>
      </c>
      <c r="K45" s="20" t="str">
        <f>VLOOKUP(D45,[1]!Dictionary[#All],4,FALSE)</f>
        <v>PTV_Low</v>
      </c>
      <c r="L45" s="20" t="str">
        <f>VLOOKUP(D45,[1]!Dictionary[#All],5,FALSE)</f>
        <v>99VMS_STRUCTCODE</v>
      </c>
      <c r="M45" s="19" t="str">
        <f>VLOOKUP(D45,[1]!Dictionary[#All],6,FALSE)</f>
        <v>1.0</v>
      </c>
      <c r="N45" s="18" t="str">
        <f>VLOOKUP(D45,[1]!VolumeType[#All],2,FALSE)</f>
        <v>PTV</v>
      </c>
      <c r="O45" s="17" t="str">
        <f>VLOOKUP(D45,[1]!VolumeType[#All],3,FALSE)</f>
        <v>PTV</v>
      </c>
      <c r="P45" s="16" t="str">
        <f>VLOOKUP(D45,[1]!Colors[#All],3,FALSE)</f>
        <v>z PTV low R a</v>
      </c>
      <c r="Q45" s="14">
        <f>IFERROR(VLOOKUP(D45,[1]!DVH_lines[#Data],2,FALSE),"")</f>
        <v>-16777216</v>
      </c>
      <c r="R45" s="15">
        <f>IFERROR(VLOOKUP(D45,[1]!DVH_lines[#Data],3,FALSE),"")</f>
        <v>1</v>
      </c>
      <c r="S45" s="13">
        <f>IFERROR(VLOOKUP(D45,[1]!DVH_lines[#Data],4,FALSE),"")</f>
        <v>3</v>
      </c>
      <c r="T45" s="14" t="str">
        <f>IFERROR(VLOOKUP(D45,[1]!SearchCT[#Data],2,FALSE),"")</f>
        <v/>
      </c>
      <c r="U45" s="13" t="str">
        <f>IFERROR(VLOOKUP(D45,[1]!SearchCT[#Data],3,FALSE),"")</f>
        <v/>
      </c>
    </row>
    <row r="46" spans="4:21" x14ac:dyDescent="0.25">
      <c r="D46" s="12" t="s">
        <v>118</v>
      </c>
      <c r="E46" s="11" t="s">
        <v>117</v>
      </c>
      <c r="F46" s="11" t="s">
        <v>116</v>
      </c>
      <c r="G46" s="57" t="str">
        <f>IF(EXACT(D46,"DPV"),VLOOKUP(REPLACE($B$8,1,1,""),[1]!ICD_Codes[#All],2,FALSE),"")</f>
        <v/>
      </c>
      <c r="H46" s="23" t="str">
        <f t="shared" si="1"/>
        <v/>
      </c>
      <c r="J46" s="21" t="str">
        <f>VLOOKUP(D46,[1]!Dictionary[#All],3,FALSE)</f>
        <v>PTV Low Risk</v>
      </c>
      <c r="K46" s="20" t="str">
        <f>VLOOKUP(D46,[1]!Dictionary[#All],4,FALSE)</f>
        <v>PTV_Low</v>
      </c>
      <c r="L46" s="20" t="str">
        <f>VLOOKUP(D46,[1]!Dictionary[#All],5,FALSE)</f>
        <v>99VMS_STRUCTCODE</v>
      </c>
      <c r="M46" s="19" t="str">
        <f>VLOOKUP(D46,[1]!Dictionary[#All],6,FALSE)</f>
        <v>1.0</v>
      </c>
      <c r="N46" s="18" t="str">
        <f>VLOOKUP(D46,[1]!VolumeType[#All],2,FALSE)</f>
        <v>PTV</v>
      </c>
      <c r="O46" s="17" t="str">
        <f>VLOOKUP(D46,[1]!VolumeType[#All],3,FALSE)</f>
        <v>PTV</v>
      </c>
      <c r="P46" s="16" t="str">
        <f>VLOOKUP(D46,[1]!Colors[#All],3,FALSE)</f>
        <v>z PTV low R b</v>
      </c>
      <c r="Q46" s="14">
        <f>IFERROR(VLOOKUP(D46,[1]!DVH_lines[#Data],2,FALSE),"")</f>
        <v>-16777216</v>
      </c>
      <c r="R46" s="15">
        <f>IFERROR(VLOOKUP(D46,[1]!DVH_lines[#Data],3,FALSE),"")</f>
        <v>1</v>
      </c>
      <c r="S46" s="13">
        <f>IFERROR(VLOOKUP(D46,[1]!DVH_lines[#Data],4,FALSE),"")</f>
        <v>3</v>
      </c>
      <c r="T46" s="14" t="str">
        <f>IFERROR(VLOOKUP(D46,[1]!SearchCT[#Data],2,FALSE),"")</f>
        <v/>
      </c>
      <c r="U46" s="13" t="str">
        <f>IFERROR(VLOOKUP(D46,[1]!SearchCT[#Data],3,FALSE),"")</f>
        <v/>
      </c>
    </row>
    <row r="47" spans="4:21" x14ac:dyDescent="0.25">
      <c r="D47" s="12" t="s">
        <v>115</v>
      </c>
      <c r="E47" s="11" t="s">
        <v>114</v>
      </c>
      <c r="F47" s="11" t="s">
        <v>113</v>
      </c>
      <c r="G47" s="57" t="str">
        <f>IF(EXACT(D47,"DPV"),VLOOKUP(REPLACE($B$8,1,1,""),[1]!ICD_Codes[#All],2,FALSE),"")</f>
        <v/>
      </c>
      <c r="H47" s="23" t="str">
        <f t="shared" si="1"/>
        <v/>
      </c>
      <c r="J47" s="21" t="str">
        <f>VLOOKUP(D47,[1]!Dictionary[#All],3,FALSE)</f>
        <v>PTV Low Risk</v>
      </c>
      <c r="K47" s="20" t="str">
        <f>VLOOKUP(D47,[1]!Dictionary[#All],4,FALSE)</f>
        <v>PTV_Low</v>
      </c>
      <c r="L47" s="20" t="str">
        <f>VLOOKUP(D47,[1]!Dictionary[#All],5,FALSE)</f>
        <v>99VMS_STRUCTCODE</v>
      </c>
      <c r="M47" s="19" t="str">
        <f>VLOOKUP(D47,[1]!Dictionary[#All],6,FALSE)</f>
        <v>1.0</v>
      </c>
      <c r="N47" s="18" t="str">
        <f>VLOOKUP(D47,[1]!VolumeType[#All],2,FALSE)</f>
        <v>PTV</v>
      </c>
      <c r="O47" s="17" t="str">
        <f>VLOOKUP(D47,[1]!VolumeType[#All],3,FALSE)</f>
        <v>PTV</v>
      </c>
      <c r="P47" s="16" t="str">
        <f>VLOOKUP(D47,[1]!Colors[#All],3,FALSE)</f>
        <v>z PTV low R c</v>
      </c>
      <c r="Q47" s="14">
        <f>IFERROR(VLOOKUP(D47,[1]!DVH_lines[#Data],2,FALSE),"")</f>
        <v>-16777216</v>
      </c>
      <c r="R47" s="15">
        <f>IFERROR(VLOOKUP(D47,[1]!DVH_lines[#Data],3,FALSE),"")</f>
        <v>1</v>
      </c>
      <c r="S47" s="13">
        <f>IFERROR(VLOOKUP(D47,[1]!DVH_lines[#Data],4,FALSE),"")</f>
        <v>3</v>
      </c>
      <c r="T47" s="14" t="str">
        <f>IFERROR(VLOOKUP(D47,[1]!SearchCT[#Data],2,FALSE),"")</f>
        <v/>
      </c>
      <c r="U47" s="13" t="str">
        <f>IFERROR(VLOOKUP(D47,[1]!SearchCT[#Data],3,FALSE),"")</f>
        <v/>
      </c>
    </row>
    <row r="48" spans="4:21" x14ac:dyDescent="0.25">
      <c r="D48" s="47" t="s">
        <v>112</v>
      </c>
      <c r="E48" s="24" t="s">
        <v>111</v>
      </c>
      <c r="F48" s="46" t="s">
        <v>110</v>
      </c>
      <c r="G48" s="57" t="str">
        <f>IF(EXACT(D48,"DPV"),VLOOKUP(REPLACE($B$8,1,1,""),[1]!ICD_Codes[#All],2,FALSE),"")</f>
        <v/>
      </c>
      <c r="H48" s="23" t="str">
        <f t="shared" si="1"/>
        <v/>
      </c>
      <c r="J48" s="21" t="str">
        <f>VLOOKUP(D48,[1]!Dictionary[#All],3,FALSE)</f>
        <v>PTV Intermediate Risk</v>
      </c>
      <c r="K48" s="20" t="str">
        <f>VLOOKUP(D48,[1]!Dictionary[#All],4,FALSE)</f>
        <v>PTV_Intermediate</v>
      </c>
      <c r="L48" s="20" t="str">
        <f>VLOOKUP(D48,[1]!Dictionary[#All],5,FALSE)</f>
        <v>99VMS_STRUCTCODE</v>
      </c>
      <c r="M48" s="19" t="str">
        <f>VLOOKUP(D48,[1]!Dictionary[#All],6,FALSE)</f>
        <v>1.0</v>
      </c>
      <c r="N48" s="18" t="str">
        <f>VLOOKUP(D48,[1]!VolumeType[#All],2,FALSE)</f>
        <v>PTV</v>
      </c>
      <c r="O48" s="17" t="str">
        <f>VLOOKUP(D48,[1]!VolumeType[#All],3,FALSE)</f>
        <v>PTV</v>
      </c>
      <c r="P48" s="16" t="str">
        <f>VLOOKUP(D48,[1]!Colors[#All],3,FALSE)</f>
        <v>z PTV int</v>
      </c>
      <c r="Q48" s="14" t="str">
        <f>IFERROR(VLOOKUP(D48,[1]!DVH_lines[#Data],2,FALSE),"")</f>
        <v/>
      </c>
      <c r="R48" s="15" t="str">
        <f>IFERROR(VLOOKUP(D48,[1]!DVH_lines[#Data],3,FALSE),"")</f>
        <v/>
      </c>
      <c r="S48" s="13" t="str">
        <f>IFERROR(VLOOKUP(D48,[1]!DVH_lines[#Data],4,FALSE),"")</f>
        <v/>
      </c>
      <c r="T48" s="14" t="str">
        <f>IFERROR(VLOOKUP(D48,[1]!SearchCT[#Data],2,FALSE),"")</f>
        <v/>
      </c>
      <c r="U48" s="13" t="str">
        <f>IFERROR(VLOOKUP(D48,[1]!SearchCT[#Data],3,FALSE),"")</f>
        <v/>
      </c>
    </row>
    <row r="49" spans="4:21" x14ac:dyDescent="0.25">
      <c r="D49" s="47" t="s">
        <v>109</v>
      </c>
      <c r="E49" s="11" t="s">
        <v>108</v>
      </c>
      <c r="F49" s="26" t="s">
        <v>107</v>
      </c>
      <c r="G49" s="57" t="str">
        <f>IF(EXACT(D49,"DPV"),VLOOKUP(REPLACE($B$8,1,1,""),[1]!ICD_Codes[#All],2,FALSE),"")</f>
        <v/>
      </c>
      <c r="H49" s="23" t="str">
        <f t="shared" si="1"/>
        <v/>
      </c>
      <c r="J49" s="21" t="str">
        <f>VLOOKUP(D49,[1]!Dictionary[#All],3,FALSE)</f>
        <v>PTV Intermediate Risk</v>
      </c>
      <c r="K49" s="20" t="str">
        <f>VLOOKUP(D49,[1]!Dictionary[#All],4,FALSE)</f>
        <v>PTV_Intermediate</v>
      </c>
      <c r="L49" s="20" t="str">
        <f>VLOOKUP(D49,[1]!Dictionary[#All],5,FALSE)</f>
        <v>99VMS_STRUCTCODE</v>
      </c>
      <c r="M49" s="19" t="str">
        <f>VLOOKUP(D49,[1]!Dictionary[#All],6,FALSE)</f>
        <v>1.0</v>
      </c>
      <c r="N49" s="18" t="str">
        <f>VLOOKUP(D49,[1]!VolumeType[#All],2,FALSE)</f>
        <v>PTV</v>
      </c>
      <c r="O49" s="17" t="str">
        <f>VLOOKUP(D49,[1]!VolumeType[#All],3,FALSE)</f>
        <v>PTV</v>
      </c>
      <c r="P49" s="16" t="str">
        <f>VLOOKUP(D49,[1]!Colors[#All],3,FALSE)</f>
        <v>z PTV int a</v>
      </c>
      <c r="Q49" s="14">
        <f>IFERROR(VLOOKUP(D49,[1]!DVH_lines[#Data],2,FALSE),"")</f>
        <v>-16777216</v>
      </c>
      <c r="R49" s="15">
        <f>IFERROR(VLOOKUP(D49,[1]!DVH_lines[#Data],3,FALSE),"")</f>
        <v>1</v>
      </c>
      <c r="S49" s="13">
        <f>IFERROR(VLOOKUP(D49,[1]!DVH_lines[#Data],4,FALSE),"")</f>
        <v>3</v>
      </c>
      <c r="T49" s="14" t="str">
        <f>IFERROR(VLOOKUP(D49,[1]!SearchCT[#Data],2,FALSE),"")</f>
        <v/>
      </c>
      <c r="U49" s="13" t="str">
        <f>IFERROR(VLOOKUP(D49,[1]!SearchCT[#Data],3,FALSE),"")</f>
        <v/>
      </c>
    </row>
    <row r="50" spans="4:21" x14ac:dyDescent="0.25">
      <c r="D50" s="47" t="s">
        <v>106</v>
      </c>
      <c r="E50" s="24" t="s">
        <v>105</v>
      </c>
      <c r="F50" s="46" t="s">
        <v>104</v>
      </c>
      <c r="G50" s="57" t="str">
        <f>IF(EXACT(D50,"DPV"),VLOOKUP(REPLACE($B$8,1,1,""),[1]!ICD_Codes[#All],2,FALSE),"")</f>
        <v/>
      </c>
      <c r="H50" s="23" t="str">
        <f t="shared" si="1"/>
        <v/>
      </c>
      <c r="J50" s="21" t="str">
        <f>VLOOKUP(D50,[1]!Dictionary[#All],3,FALSE)</f>
        <v>PTV Intermediate Risk</v>
      </c>
      <c r="K50" s="20" t="str">
        <f>VLOOKUP(D50,[1]!Dictionary[#All],4,FALSE)</f>
        <v>PTV_Intermediate</v>
      </c>
      <c r="L50" s="20" t="str">
        <f>VLOOKUP(D50,[1]!Dictionary[#All],5,FALSE)</f>
        <v>99VMS_STRUCTCODE</v>
      </c>
      <c r="M50" s="19" t="str">
        <f>VLOOKUP(D50,[1]!Dictionary[#All],6,FALSE)</f>
        <v>1.0</v>
      </c>
      <c r="N50" s="18" t="str">
        <f>VLOOKUP(D50,[1]!VolumeType[#All],2,FALSE)</f>
        <v>PTV</v>
      </c>
      <c r="O50" s="17" t="str">
        <f>VLOOKUP(D50,[1]!VolumeType[#All],3,FALSE)</f>
        <v>PTV</v>
      </c>
      <c r="P50" s="16" t="str">
        <f>VLOOKUP(D50,[1]!Colors[#All],3,FALSE)</f>
        <v>z PTV int b</v>
      </c>
      <c r="Q50" s="14">
        <f>IFERROR(VLOOKUP(D50,[1]!DVH_lines[#Data],2,FALSE),"")</f>
        <v>-16777216</v>
      </c>
      <c r="R50" s="15">
        <f>IFERROR(VLOOKUP(D50,[1]!DVH_lines[#Data],3,FALSE),"")</f>
        <v>1</v>
      </c>
      <c r="S50" s="13">
        <f>IFERROR(VLOOKUP(D50,[1]!DVH_lines[#Data],4,FALSE),"")</f>
        <v>3</v>
      </c>
      <c r="T50" s="14" t="str">
        <f>IFERROR(VLOOKUP(D50,[1]!SearchCT[#Data],2,FALSE),"")</f>
        <v/>
      </c>
      <c r="U50" s="13" t="str">
        <f>IFERROR(VLOOKUP(D50,[1]!SearchCT[#Data],3,FALSE),"")</f>
        <v/>
      </c>
    </row>
    <row r="51" spans="4:21" x14ac:dyDescent="0.25">
      <c r="D51" s="44" t="s">
        <v>103</v>
      </c>
      <c r="E51" s="11" t="s">
        <v>102</v>
      </c>
      <c r="F51" s="11" t="s">
        <v>101</v>
      </c>
      <c r="G51" s="57" t="str">
        <f>IF(EXACT(D51,"DPV"),VLOOKUP(REPLACE($B$8,1,1,""),[1]!ICD_Codes[#All],2,FALSE),"")</f>
        <v/>
      </c>
      <c r="H51" s="23" t="str">
        <f t="shared" si="1"/>
        <v/>
      </c>
      <c r="J51" s="21" t="str">
        <f>VLOOKUP(D51,[1]!Dictionary[#All],3,FALSE)</f>
        <v>PTV Intermediate Risk</v>
      </c>
      <c r="K51" s="20" t="str">
        <f>VLOOKUP(D51,[1]!Dictionary[#All],4,FALSE)</f>
        <v>PTV_Intermediate</v>
      </c>
      <c r="L51" s="20" t="str">
        <f>VLOOKUP(D51,[1]!Dictionary[#All],5,FALSE)</f>
        <v>99VMS_STRUCTCODE</v>
      </c>
      <c r="M51" s="19" t="str">
        <f>VLOOKUP(D51,[1]!Dictionary[#All],6,FALSE)</f>
        <v>1.0</v>
      </c>
      <c r="N51" s="18" t="str">
        <f>VLOOKUP(D51,[1]!VolumeType[#All],2,FALSE)</f>
        <v>PTV</v>
      </c>
      <c r="O51" s="17" t="str">
        <f>VLOOKUP(D51,[1]!VolumeType[#All],3,FALSE)</f>
        <v>PTV</v>
      </c>
      <c r="P51" s="16" t="str">
        <f>VLOOKUP(D51,[1]!Colors[#All],3,FALSE)</f>
        <v>z PTV int eval</v>
      </c>
      <c r="Q51" s="14">
        <f>IFERROR(VLOOKUP(D51,[1]!DVH_lines[#Data],2,FALSE),"")</f>
        <v>-16777216</v>
      </c>
      <c r="R51" s="15">
        <f>IFERROR(VLOOKUP(D51,[1]!DVH_lines[#Data],3,FALSE),"")</f>
        <v>0</v>
      </c>
      <c r="S51" s="13">
        <f>IFERROR(VLOOKUP(D51,[1]!DVH_lines[#Data],4,FALSE),"")</f>
        <v>5</v>
      </c>
      <c r="T51" s="14" t="str">
        <f>IFERROR(VLOOKUP(D51,[1]!SearchCT[#Data],2,FALSE),"")</f>
        <v/>
      </c>
      <c r="U51" s="13" t="str">
        <f>IFERROR(VLOOKUP(D51,[1]!SearchCT[#Data],3,FALSE),"")</f>
        <v/>
      </c>
    </row>
    <row r="52" spans="4:21" x14ac:dyDescent="0.25">
      <c r="D52" s="12" t="s">
        <v>100</v>
      </c>
      <c r="E52" s="11" t="s">
        <v>99</v>
      </c>
      <c r="F52" s="11" t="s">
        <v>98</v>
      </c>
      <c r="G52" s="57" t="str">
        <f>IF(EXACT(D52,"DPV"),VLOOKUP(REPLACE($B$8,1,1,""),[1]!ICD_Codes[#All],2,FALSE),"")</f>
        <v/>
      </c>
      <c r="H52" s="23" t="str">
        <f t="shared" si="1"/>
        <v/>
      </c>
      <c r="J52" s="21" t="str">
        <f>VLOOKUP(D52,[1]!Dictionary[#All],3,FALSE)</f>
        <v>PTV Primary</v>
      </c>
      <c r="K52" s="20" t="str">
        <f>VLOOKUP(D52,[1]!Dictionary[#All],4,FALSE)</f>
        <v>PTVp</v>
      </c>
      <c r="L52" s="20" t="str">
        <f>VLOOKUP(D52,[1]!Dictionary[#All],5,FALSE)</f>
        <v>99VMS_STRUCTCODE</v>
      </c>
      <c r="M52" s="19" t="str">
        <f>VLOOKUP(D52,[1]!Dictionary[#All],6,FALSE)</f>
        <v>1.0</v>
      </c>
      <c r="N52" s="18" t="str">
        <f>VLOOKUP(D52,[1]!VolumeType[#All],2,FALSE)</f>
        <v>PTV</v>
      </c>
      <c r="O52" s="17" t="str">
        <f>VLOOKUP(D52,[1]!VolumeType[#All],3,FALSE)</f>
        <v>PTV</v>
      </c>
      <c r="P52" s="16" t="str">
        <f>VLOOKUP(D52,[1]!Colors[#All],3,FALSE)</f>
        <v>z PTV</v>
      </c>
      <c r="Q52" s="14" t="str">
        <f>IFERROR(VLOOKUP(D52,[1]!DVH_lines[#Data],2,FALSE),"")</f>
        <v/>
      </c>
      <c r="R52" s="15" t="str">
        <f>IFERROR(VLOOKUP(D52,[1]!DVH_lines[#Data],3,FALSE),"")</f>
        <v/>
      </c>
      <c r="S52" s="13" t="str">
        <f>IFERROR(VLOOKUP(D52,[1]!DVH_lines[#Data],4,FALSE),"")</f>
        <v/>
      </c>
      <c r="T52" s="14" t="str">
        <f>IFERROR(VLOOKUP(D52,[1]!SearchCT[#Data],2,FALSE),"")</f>
        <v/>
      </c>
      <c r="U52" s="13" t="str">
        <f>IFERROR(VLOOKUP(D52,[1]!SearchCT[#Data],3,FALSE),"")</f>
        <v/>
      </c>
    </row>
    <row r="53" spans="4:21" x14ac:dyDescent="0.25">
      <c r="D53" s="12" t="s">
        <v>97</v>
      </c>
      <c r="E53" s="11" t="s">
        <v>96</v>
      </c>
      <c r="F53" s="11" t="s">
        <v>95</v>
      </c>
      <c r="G53" s="57" t="str">
        <f>IF(EXACT(D53,"DPV"),VLOOKUP(REPLACE($B$8,1,1,""),[1]!ICD_Codes[#All],2,FALSE),"")</f>
        <v/>
      </c>
      <c r="H53" s="23" t="str">
        <f t="shared" si="1"/>
        <v/>
      </c>
      <c r="J53" s="21" t="str">
        <f>VLOOKUP(D53,[1]!Dictionary[#All],3,FALSE)</f>
        <v>PTV Primary</v>
      </c>
      <c r="K53" s="20" t="str">
        <f>VLOOKUP(D53,[1]!Dictionary[#All],4,FALSE)</f>
        <v>PTVp</v>
      </c>
      <c r="L53" s="20" t="str">
        <f>VLOOKUP(D53,[1]!Dictionary[#All],5,FALSE)</f>
        <v>99VMS_STRUCTCODE</v>
      </c>
      <c r="M53" s="19" t="str">
        <f>VLOOKUP(D53,[1]!Dictionary[#All],6,FALSE)</f>
        <v>1.0</v>
      </c>
      <c r="N53" s="18" t="str">
        <f>VLOOKUP(D53,[1]!VolumeType[#All],2,FALSE)</f>
        <v>PTV</v>
      </c>
      <c r="O53" s="17" t="str">
        <f>VLOOKUP(D53,[1]!VolumeType[#All],3,FALSE)</f>
        <v>PTV</v>
      </c>
      <c r="P53" s="16" t="str">
        <f>VLOOKUP(D53,[1]!Colors[#All],3,FALSE)</f>
        <v>z PTV eval</v>
      </c>
      <c r="Q53" s="14">
        <f>IFERROR(VLOOKUP(D53,[1]!DVH_lines[#Data],2,FALSE),"")</f>
        <v>-16777216</v>
      </c>
      <c r="R53" s="15">
        <f>IFERROR(VLOOKUP(D53,[1]!DVH_lines[#Data],3,FALSE),"")</f>
        <v>0</v>
      </c>
      <c r="S53" s="13">
        <f>IFERROR(VLOOKUP(D53,[1]!DVH_lines[#Data],4,FALSE),"")</f>
        <v>5</v>
      </c>
      <c r="T53" s="14" t="str">
        <f>IFERROR(VLOOKUP(D53,[1]!SearchCT[#Data],2,FALSE),"")</f>
        <v/>
      </c>
      <c r="U53" s="13" t="str">
        <f>IFERROR(VLOOKUP(D53,[1]!SearchCT[#Data],3,FALSE),"")</f>
        <v/>
      </c>
    </row>
    <row r="54" spans="4:21" x14ac:dyDescent="0.25">
      <c r="D54" s="12" t="s">
        <v>94</v>
      </c>
      <c r="E54" s="11" t="s">
        <v>93</v>
      </c>
      <c r="F54" s="11" t="s">
        <v>92</v>
      </c>
      <c r="G54" s="57" t="str">
        <f>IF(EXACT(D54,"DPV"),VLOOKUP(REPLACE($B$8,1,1,""),[1]!ICD_Codes[#All],2,FALSE),"")</f>
        <v/>
      </c>
      <c r="H54" s="23" t="str">
        <f t="shared" si="1"/>
        <v/>
      </c>
      <c r="J54" s="21" t="str">
        <f>VLOOKUP(D54,[1]!Dictionary[#All],3,FALSE)</f>
        <v>PTV Primary</v>
      </c>
      <c r="K54" s="20" t="str">
        <f>VLOOKUP(D54,[1]!Dictionary[#All],4,FALSE)</f>
        <v>PTVp</v>
      </c>
      <c r="L54" s="20" t="str">
        <f>VLOOKUP(D54,[1]!Dictionary[#All],5,FALSE)</f>
        <v>99VMS_STRUCTCODE</v>
      </c>
      <c r="M54" s="19" t="str">
        <f>VLOOKUP(D54,[1]!Dictionary[#All],6,FALSE)</f>
        <v>1.0</v>
      </c>
      <c r="N54" s="18" t="str">
        <f>VLOOKUP(D54,[1]!VolumeType[#All],2,FALSE)</f>
        <v>PTV</v>
      </c>
      <c r="O54" s="17" t="str">
        <f>VLOOKUP(D54,[1]!VolumeType[#All],3,FALSE)</f>
        <v>PTV</v>
      </c>
      <c r="P54" s="16" t="str">
        <f>VLOOKUP(D54,[1]!Colors[#All],3,FALSE)</f>
        <v>z PTV opt</v>
      </c>
      <c r="Q54" s="14">
        <f>IFERROR(VLOOKUP(D54,[1]!DVH_lines[#Data],2,FALSE),"")</f>
        <v>-16777216</v>
      </c>
      <c r="R54" s="15">
        <f>IFERROR(VLOOKUP(D54,[1]!DVH_lines[#Data],3,FALSE),"")</f>
        <v>1</v>
      </c>
      <c r="S54" s="13">
        <f>IFERROR(VLOOKUP(D54,[1]!DVH_lines[#Data],4,FALSE),"")</f>
        <v>3</v>
      </c>
      <c r="T54" s="14" t="str">
        <f>IFERROR(VLOOKUP(D54,[1]!SearchCT[#Data],2,FALSE),"")</f>
        <v/>
      </c>
      <c r="U54" s="13" t="str">
        <f>IFERROR(VLOOKUP(D54,[1]!SearchCT[#Data],3,FALSE),"")</f>
        <v/>
      </c>
    </row>
    <row r="55" spans="4:21" x14ac:dyDescent="0.25">
      <c r="D55" s="12" t="s">
        <v>8</v>
      </c>
      <c r="E55" s="11" t="s">
        <v>9</v>
      </c>
      <c r="F55" s="11" t="s">
        <v>8</v>
      </c>
      <c r="G55" s="57" t="str">
        <f>IF(EXACT(D55,"DPV"),VLOOKUP(REPLACE($B$8,1,1,""),[1]!ICD_Codes[#All],2,FALSE),"")</f>
        <v/>
      </c>
      <c r="H55" s="23" t="str">
        <f t="shared" si="1"/>
        <v/>
      </c>
      <c r="J55" s="21" t="str">
        <f>VLOOKUP(D55,[1]!Dictionary[#All],3,FALSE)</f>
        <v>Spinal cord</v>
      </c>
      <c r="K55" s="20">
        <f>VLOOKUP(D55,[1]!Dictionary[#All],4,FALSE)</f>
        <v>7647</v>
      </c>
      <c r="L55" s="20" t="str">
        <f>VLOOKUP(D55,[1]!Dictionary[#All],5,FALSE)</f>
        <v>FMA</v>
      </c>
      <c r="M55" s="19" t="str">
        <f>VLOOKUP(D55,[1]!Dictionary[#All],6,FALSE)</f>
        <v>3.2</v>
      </c>
      <c r="N55" s="18" t="str">
        <f>VLOOKUP(D55,[1]!VolumeType[#All],2,FALSE)</f>
        <v>Organ</v>
      </c>
      <c r="O55" s="17" t="str">
        <f>VLOOKUP(D55,[1]!VolumeType[#All],3,FALSE)</f>
        <v>Organ</v>
      </c>
      <c r="P55" s="16" t="str">
        <f>VLOOKUP(D55,[1]!Colors[#All],3,FALSE)</f>
        <v>z Spinal Canal</v>
      </c>
      <c r="Q55" s="14" t="str">
        <f>IFERROR(VLOOKUP(D55,[1]!DVH_lines[#Data],2,FALSE),"")</f>
        <v/>
      </c>
      <c r="R55" s="15" t="str">
        <f>IFERROR(VLOOKUP(D55,[1]!DVH_lines[#Data],3,FALSE),"")</f>
        <v/>
      </c>
      <c r="S55" s="13" t="str">
        <f>IFERROR(VLOOKUP(D55,[1]!DVH_lines[#Data],4,FALSE),"")</f>
        <v/>
      </c>
      <c r="T55" s="14">
        <f>IFERROR(VLOOKUP(D55,[1]!SearchCT[#Data],2,FALSE),"")</f>
        <v>20</v>
      </c>
      <c r="U55" s="13">
        <f>IFERROR(VLOOKUP(D55,[1]!SearchCT[#Data],3,FALSE),"")</f>
        <v>40</v>
      </c>
    </row>
    <row r="56" spans="4:21" x14ac:dyDescent="0.25">
      <c r="D56" s="12" t="s">
        <v>89</v>
      </c>
      <c r="E56" s="11" t="s">
        <v>91</v>
      </c>
      <c r="F56" s="11" t="s">
        <v>90</v>
      </c>
      <c r="G56" s="57" t="str">
        <f>IF(EXACT(D56,"DPV"),VLOOKUP(REPLACE($B$8,1,1,""),[1]!ICD_Codes[#All],2,FALSE),"")</f>
        <v/>
      </c>
      <c r="H56" s="23" t="str">
        <f t="shared" si="1"/>
        <v/>
      </c>
      <c r="J56" s="21" t="str">
        <f>VLOOKUP(D56,[1]!Dictionary[#All],3,FALSE)</f>
        <v>PRV</v>
      </c>
      <c r="K56" s="20" t="str">
        <f>VLOOKUP(D56,[1]!Dictionary[#All],4,FALSE)</f>
        <v>PRV</v>
      </c>
      <c r="L56" s="20" t="str">
        <f>VLOOKUP(D56,[1]!Dictionary[#All],5,FALSE)</f>
        <v>99VMS_STRUCTCODE</v>
      </c>
      <c r="M56" s="19" t="str">
        <f>VLOOKUP(D56,[1]!Dictionary[#All],6,FALSE)</f>
        <v>1.0</v>
      </c>
      <c r="N56" s="18" t="str">
        <f>VLOOKUP(D56,[1]!VolumeType[#All],2,FALSE)</f>
        <v>Control</v>
      </c>
      <c r="O56" s="17" t="str">
        <f>VLOOKUP(D56,[1]!VolumeType[#All],3,FALSE)</f>
        <v>Avoidance</v>
      </c>
      <c r="P56" s="16" t="str">
        <f>VLOOKUP(D56,[1]!Colors[#All],3,FALSE)</f>
        <v>zSpinalCanal PRV</v>
      </c>
      <c r="Q56" s="14" t="str">
        <f>IFERROR(VLOOKUP(D56,[1]!DVH_lines[#Data],2,FALSE),"")</f>
        <v/>
      </c>
      <c r="R56" s="15" t="str">
        <f>IFERROR(VLOOKUP(D56,[1]!DVH_lines[#Data],3,FALSE),"")</f>
        <v/>
      </c>
      <c r="S56" s="13" t="str">
        <f>IFERROR(VLOOKUP(D56,[1]!DVH_lines[#Data],4,FALSE),"")</f>
        <v/>
      </c>
      <c r="T56" s="14" t="str">
        <f>IFERROR(VLOOKUP(D56,[1]!SearchCT[#Data],2,FALSE),"")</f>
        <v/>
      </c>
      <c r="U56" s="13" t="str">
        <f>IFERROR(VLOOKUP(D56,[1]!SearchCT[#Data],3,FALSE),"")</f>
        <v/>
      </c>
    </row>
    <row r="57" spans="4:21" x14ac:dyDescent="0.25">
      <c r="D57" s="12" t="s">
        <v>89</v>
      </c>
      <c r="E57" s="11" t="s">
        <v>88</v>
      </c>
      <c r="F57" s="11" t="s">
        <v>87</v>
      </c>
      <c r="G57" s="57" t="str">
        <f>IF(EXACT(D57,"DPV"),VLOOKUP(REPLACE($B$8,1,1,""),[1]!ICD_Codes[#All],2,FALSE),"")</f>
        <v/>
      </c>
      <c r="H57" s="23" t="str">
        <f t="shared" si="1"/>
        <v/>
      </c>
      <c r="J57" s="21" t="str">
        <f>VLOOKUP(D57,[1]!Dictionary[#All],3,FALSE)</f>
        <v>PRV</v>
      </c>
      <c r="K57" s="20" t="str">
        <f>VLOOKUP(D57,[1]!Dictionary[#All],4,FALSE)</f>
        <v>PRV</v>
      </c>
      <c r="L57" s="20" t="str">
        <f>VLOOKUP(D57,[1]!Dictionary[#All],5,FALSE)</f>
        <v>99VMS_STRUCTCODE</v>
      </c>
      <c r="M57" s="19" t="str">
        <f>VLOOKUP(D57,[1]!Dictionary[#All],6,FALSE)</f>
        <v>1.0</v>
      </c>
      <c r="N57" s="18" t="str">
        <f>VLOOKUP(D57,[1]!VolumeType[#All],2,FALSE)</f>
        <v>Control</v>
      </c>
      <c r="O57" s="17" t="str">
        <f>VLOOKUP(D57,[1]!VolumeType[#All],3,FALSE)</f>
        <v>Avoidance</v>
      </c>
      <c r="P57" s="16" t="str">
        <f>VLOOKUP(D57,[1]!Colors[#All],3,FALSE)</f>
        <v>zSpinalCanal PRV</v>
      </c>
      <c r="Q57" s="14" t="str">
        <f>IFERROR(VLOOKUP(D57,[1]!DVH_lines[#Data],2,FALSE),"")</f>
        <v/>
      </c>
      <c r="R57" s="15" t="str">
        <f>IFERROR(VLOOKUP(D57,[1]!DVH_lines[#Data],3,FALSE),"")</f>
        <v/>
      </c>
      <c r="S57" s="13" t="str">
        <f>IFERROR(VLOOKUP(D57,[1]!DVH_lines[#Data],4,FALSE),"")</f>
        <v/>
      </c>
      <c r="T57" s="14" t="str">
        <f>IFERROR(VLOOKUP(D57,[1]!SearchCT[#Data],2,FALSE),"")</f>
        <v/>
      </c>
      <c r="U57" s="13" t="str">
        <f>IFERROR(VLOOKUP(D57,[1]!SearchCT[#Data],3,FALSE),"")</f>
        <v/>
      </c>
    </row>
    <row r="58" spans="4:21" x14ac:dyDescent="0.25">
      <c r="D58" s="12" t="s">
        <v>7</v>
      </c>
      <c r="E58" s="11" t="s">
        <v>7</v>
      </c>
      <c r="F58" s="11" t="s">
        <v>86</v>
      </c>
      <c r="G58" s="57" t="str">
        <f>IF(EXACT(D58,"DPV"),VLOOKUP(REPLACE($B$8,1,1,""),[1]!ICD_Codes[#All],2,FALSE),"")</f>
        <v/>
      </c>
      <c r="H58" s="23" t="str">
        <f t="shared" si="1"/>
        <v/>
      </c>
      <c r="J58" s="21" t="str">
        <f>VLOOKUP(D58,[1]!Dictionary[#All],3,FALSE)</f>
        <v>Left submandibular gland</v>
      </c>
      <c r="K58" s="20">
        <f>VLOOKUP(D58,[1]!Dictionary[#All],4,FALSE)</f>
        <v>59803</v>
      </c>
      <c r="L58" s="20" t="str">
        <f>VLOOKUP(D58,[1]!Dictionary[#All],5,FALSE)</f>
        <v>FMA</v>
      </c>
      <c r="M58" s="19" t="str">
        <f>VLOOKUP(D58,[1]!Dictionary[#All],6,FALSE)</f>
        <v>3.2</v>
      </c>
      <c r="N58" s="18" t="str">
        <f>VLOOKUP(D58,[1]!VolumeType[#All],2,FALSE)</f>
        <v>Organ</v>
      </c>
      <c r="O58" s="17" t="str">
        <f>VLOOKUP(D58,[1]!VolumeType[#All],3,FALSE)</f>
        <v>Organ</v>
      </c>
      <c r="P58" s="16" t="str">
        <f>VLOOKUP(D58,[1]!Colors[#All],3,FALSE)</f>
        <v>zSubmandibular L</v>
      </c>
      <c r="Q58" s="14" t="str">
        <f>IFERROR(VLOOKUP(D58,[1]!DVH_lines[#Data],2,FALSE),"")</f>
        <v/>
      </c>
      <c r="R58" s="15" t="str">
        <f>IFERROR(VLOOKUP(D58,[1]!DVH_lines[#Data],3,FALSE),"")</f>
        <v/>
      </c>
      <c r="S58" s="13" t="str">
        <f>IFERROR(VLOOKUP(D58,[1]!DVH_lines[#Data],4,FALSE),"")</f>
        <v/>
      </c>
      <c r="T58" s="14" t="str">
        <f>IFERROR(VLOOKUP(D58,[1]!SearchCT[#Data],2,FALSE),"")</f>
        <v/>
      </c>
      <c r="U58" s="13" t="str">
        <f>IFERROR(VLOOKUP(D58,[1]!SearchCT[#Data],3,FALSE),"")</f>
        <v/>
      </c>
    </row>
    <row r="59" spans="4:21" x14ac:dyDescent="0.25">
      <c r="D59" s="12" t="s">
        <v>5</v>
      </c>
      <c r="E59" s="11" t="s">
        <v>5</v>
      </c>
      <c r="F59" s="11" t="s">
        <v>85</v>
      </c>
      <c r="G59" s="57" t="str">
        <f>IF(EXACT(D59,"DPV"),VLOOKUP(REPLACE($B$8,1,1,""),[1]!ICD_Codes[#All],2,FALSE),"")</f>
        <v/>
      </c>
      <c r="H59" s="23" t="str">
        <f t="shared" si="1"/>
        <v/>
      </c>
      <c r="J59" s="21" t="str">
        <f>VLOOKUP(D59,[1]!Dictionary[#All],3,FALSE)</f>
        <v>Right submandibular gland</v>
      </c>
      <c r="K59" s="20">
        <f>VLOOKUP(D59,[1]!Dictionary[#All],4,FALSE)</f>
        <v>59802</v>
      </c>
      <c r="L59" s="20" t="str">
        <f>VLOOKUP(D59,[1]!Dictionary[#All],5,FALSE)</f>
        <v>FMA</v>
      </c>
      <c r="M59" s="19" t="str">
        <f>VLOOKUP(D59,[1]!Dictionary[#All],6,FALSE)</f>
        <v>3.2</v>
      </c>
      <c r="N59" s="18" t="str">
        <f>VLOOKUP(D59,[1]!VolumeType[#All],2,FALSE)</f>
        <v>Organ</v>
      </c>
      <c r="O59" s="17" t="str">
        <f>VLOOKUP(D59,[1]!VolumeType[#All],3,FALSE)</f>
        <v>Organ</v>
      </c>
      <c r="P59" s="16" t="str">
        <f>VLOOKUP(D59,[1]!Colors[#All],3,FALSE)</f>
        <v>zSubmandibular R</v>
      </c>
      <c r="Q59" s="14" t="str">
        <f>IFERROR(VLOOKUP(D59,[1]!DVH_lines[#Data],2,FALSE),"")</f>
        <v/>
      </c>
      <c r="R59" s="15" t="str">
        <f>IFERROR(VLOOKUP(D59,[1]!DVH_lines[#Data],3,FALSE),"")</f>
        <v/>
      </c>
      <c r="S59" s="13" t="str">
        <f>IFERROR(VLOOKUP(D59,[1]!DVH_lines[#Data],4,FALSE),"")</f>
        <v/>
      </c>
      <c r="T59" s="14" t="str">
        <f>IFERROR(VLOOKUP(D59,[1]!SearchCT[#Data],2,FALSE),"")</f>
        <v/>
      </c>
      <c r="U59" s="13" t="str">
        <f>IFERROR(VLOOKUP(D59,[1]!SearchCT[#Data],3,FALSE),"")</f>
        <v/>
      </c>
    </row>
    <row r="60" spans="4:21" x14ac:dyDescent="0.25">
      <c r="D60" s="12" t="s">
        <v>84</v>
      </c>
      <c r="E60" s="11" t="s">
        <v>84</v>
      </c>
      <c r="F60" s="11" t="s">
        <v>83</v>
      </c>
      <c r="G60" s="57" t="str">
        <f>IF(EXACT(D60,"DPV"),VLOOKUP(REPLACE($B$8,1,1,""),[1]!ICD_Codes[#All],2,FALSE),"")</f>
        <v/>
      </c>
      <c r="H60" s="23" t="str">
        <f t="shared" si="1"/>
        <v/>
      </c>
      <c r="J60" s="21" t="str">
        <f>VLOOKUP(D60,[1]!Dictionary[#All],3,FALSE)</f>
        <v>Submandibular Glands</v>
      </c>
      <c r="K60" s="20" t="str">
        <f>VLOOKUP(D60,[1]!Dictionary[#All],4,FALSE)</f>
        <v>Submandibular</v>
      </c>
      <c r="L60" s="20" t="str">
        <f>VLOOKUP(D60,[1]!Dictionary[#All],5,FALSE)</f>
        <v>99VMS_STRUCTCODE</v>
      </c>
      <c r="M60" s="19" t="str">
        <f>VLOOKUP(D60,[1]!Dictionary[#All],6,FALSE)</f>
        <v>1.0</v>
      </c>
      <c r="N60" s="18" t="str">
        <f>VLOOKUP(D60,[1]!VolumeType[#All],2,FALSE)</f>
        <v>Organ</v>
      </c>
      <c r="O60" s="17" t="str">
        <f>VLOOKUP(D60,[1]!VolumeType[#All],3,FALSE)</f>
        <v>Organ</v>
      </c>
      <c r="P60" s="16" t="str">
        <f>VLOOKUP(D60,[1]!Colors[#All],3,FALSE)</f>
        <v>zSubmandibular B</v>
      </c>
      <c r="Q60" s="14" t="str">
        <f>IFERROR(VLOOKUP(D60,[1]!DVH_lines[#Data],2,FALSE),"")</f>
        <v/>
      </c>
      <c r="R60" s="15" t="str">
        <f>IFERROR(VLOOKUP(D60,[1]!DVH_lines[#Data],3,FALSE),"")</f>
        <v/>
      </c>
      <c r="S60" s="13" t="str">
        <f>IFERROR(VLOOKUP(D60,[1]!DVH_lines[#Data],4,FALSE),"")</f>
        <v/>
      </c>
      <c r="T60" s="14" t="str">
        <f>IFERROR(VLOOKUP(D60,[1]!SearchCT[#Data],2,FALSE),"")</f>
        <v/>
      </c>
      <c r="U60" s="13" t="str">
        <f>IFERROR(VLOOKUP(D60,[1]!SearchCT[#Data],3,FALSE),"")</f>
        <v/>
      </c>
    </row>
    <row r="61" spans="4:21" x14ac:dyDescent="0.25">
      <c r="D61" s="12" t="s">
        <v>80</v>
      </c>
      <c r="E61" s="11" t="s">
        <v>82</v>
      </c>
      <c r="F61" s="11" t="s">
        <v>78</v>
      </c>
      <c r="G61" s="57" t="str">
        <f>IF(EXACT(D61,"DPV"),VLOOKUP(REPLACE($B$8,1,1,""),[1]!ICD_Codes[#All],2,FALSE),"")</f>
        <v/>
      </c>
      <c r="H61" s="23" t="str">
        <f t="shared" si="1"/>
        <v/>
      </c>
      <c r="J61" s="21" t="str">
        <f>VLOOKUP(D61,[1]!Dictionary[#All],3,FALSE)</f>
        <v>Artifact</v>
      </c>
      <c r="K61" s="20">
        <f>VLOOKUP(D61,[1]!Dictionary[#All],4,FALSE)</f>
        <v>11296</v>
      </c>
      <c r="L61" s="20" t="str">
        <f>VLOOKUP(D61,[1]!Dictionary[#All],5,FALSE)</f>
        <v>RADLEX</v>
      </c>
      <c r="M61" s="19">
        <f>VLOOKUP(D61,[1]!Dictionary[#All],6,FALSE)</f>
        <v>3.8</v>
      </c>
      <c r="N61" s="18" t="str">
        <f>VLOOKUP(D61,[1]!VolumeType[#All],2,FALSE)</f>
        <v>Artifact</v>
      </c>
      <c r="O61" s="17" t="str">
        <f>VLOOKUP(D61,[1]!VolumeType[#All],3,FALSE)</f>
        <v>None</v>
      </c>
      <c r="P61" s="16" t="str">
        <f>VLOOKUP(D61,[1]!Colors[#All],3,FALSE)</f>
        <v>z RO Helper</v>
      </c>
      <c r="Q61" s="14" t="str">
        <f>IFERROR(VLOOKUP(D61,[1]!DVH_lines[#Data],2,FALSE),"")</f>
        <v/>
      </c>
      <c r="R61" s="15" t="str">
        <f>IFERROR(VLOOKUP(D61,[1]!DVH_lines[#Data],3,FALSE),"")</f>
        <v/>
      </c>
      <c r="S61" s="13" t="str">
        <f>IFERROR(VLOOKUP(D61,[1]!DVH_lines[#Data],4,FALSE),"")</f>
        <v/>
      </c>
      <c r="T61" s="14" t="str">
        <f>IFERROR(VLOOKUP(D61,[1]!SearchCT[#Data],2,FALSE),"")</f>
        <v/>
      </c>
      <c r="U61" s="13" t="str">
        <f>IFERROR(VLOOKUP(D61,[1]!SearchCT[#Data],3,FALSE),"")</f>
        <v/>
      </c>
    </row>
    <row r="62" spans="4:21" x14ac:dyDescent="0.25">
      <c r="D62" s="12" t="s">
        <v>80</v>
      </c>
      <c r="E62" s="11" t="s">
        <v>81</v>
      </c>
      <c r="F62" s="11" t="s">
        <v>78</v>
      </c>
      <c r="G62" s="57" t="str">
        <f>IF(EXACT(D62,"DPV"),VLOOKUP(REPLACE($B$8,1,1,""),[1]!ICD_Codes[#All],2,FALSE),"")</f>
        <v/>
      </c>
      <c r="H62" s="23" t="str">
        <f t="shared" si="1"/>
        <v/>
      </c>
      <c r="J62" s="21" t="str">
        <f>VLOOKUP(D62,[1]!Dictionary[#All],3,FALSE)</f>
        <v>Artifact</v>
      </c>
      <c r="K62" s="20">
        <f>VLOOKUP(D62,[1]!Dictionary[#All],4,FALSE)</f>
        <v>11296</v>
      </c>
      <c r="L62" s="20" t="str">
        <f>VLOOKUP(D62,[1]!Dictionary[#All],5,FALSE)</f>
        <v>RADLEX</v>
      </c>
      <c r="M62" s="19">
        <f>VLOOKUP(D62,[1]!Dictionary[#All],6,FALSE)</f>
        <v>3.8</v>
      </c>
      <c r="N62" s="18" t="str">
        <f>VLOOKUP(D62,[1]!VolumeType[#All],2,FALSE)</f>
        <v>Artifact</v>
      </c>
      <c r="O62" s="17" t="str">
        <f>VLOOKUP(D62,[1]!VolumeType[#All],3,FALSE)</f>
        <v>None</v>
      </c>
      <c r="P62" s="16" t="str">
        <f>VLOOKUP(D62,[1]!Colors[#All],3,FALSE)</f>
        <v>z RO Helper</v>
      </c>
      <c r="Q62" s="14" t="str">
        <f>IFERROR(VLOOKUP(D62,[1]!DVH_lines[#Data],2,FALSE),"")</f>
        <v/>
      </c>
      <c r="R62" s="15" t="str">
        <f>IFERROR(VLOOKUP(D62,[1]!DVH_lines[#Data],3,FALSE),"")</f>
        <v/>
      </c>
      <c r="S62" s="13" t="str">
        <f>IFERROR(VLOOKUP(D62,[1]!DVH_lines[#Data],4,FALSE),"")</f>
        <v/>
      </c>
      <c r="T62" s="14" t="str">
        <f>IFERROR(VLOOKUP(D62,[1]!SearchCT[#Data],2,FALSE),"")</f>
        <v/>
      </c>
      <c r="U62" s="13" t="str">
        <f>IFERROR(VLOOKUP(D62,[1]!SearchCT[#Data],3,FALSE),"")</f>
        <v/>
      </c>
    </row>
    <row r="63" spans="4:21" ht="15.75" thickBot="1" x14ac:dyDescent="0.3">
      <c r="D63" s="56" t="s">
        <v>80</v>
      </c>
      <c r="E63" s="55" t="s">
        <v>79</v>
      </c>
      <c r="F63" s="55" t="s">
        <v>78</v>
      </c>
      <c r="G63" s="37" t="str">
        <f>IF(EXACT(D63,"DPV"),VLOOKUP(REPLACE($B$8,1,1,""),[1]!ICD_Codes[#All],2,FALSE),"")</f>
        <v/>
      </c>
      <c r="H63" s="22" t="str">
        <f t="shared" si="1"/>
        <v/>
      </c>
      <c r="J63" s="10" t="str">
        <f>VLOOKUP(D63,[1]!Dictionary[#All],3,FALSE)</f>
        <v>Artifact</v>
      </c>
      <c r="K63" s="9">
        <f>VLOOKUP(D63,[1]!Dictionary[#All],4,FALSE)</f>
        <v>11296</v>
      </c>
      <c r="L63" s="9" t="str">
        <f>VLOOKUP(D63,[1]!Dictionary[#All],5,FALSE)</f>
        <v>RADLEX</v>
      </c>
      <c r="M63" s="8">
        <f>VLOOKUP(D63,[1]!Dictionary[#All],6,FALSE)</f>
        <v>3.8</v>
      </c>
      <c r="N63" s="7" t="str">
        <f>VLOOKUP(D63,[1]!VolumeType[#All],2,FALSE)</f>
        <v>Artifact</v>
      </c>
      <c r="O63" s="6" t="str">
        <f>VLOOKUP(D63,[1]!VolumeType[#All],3,FALSE)</f>
        <v>None</v>
      </c>
      <c r="P63" s="5" t="str">
        <f>VLOOKUP(D63,[1]!Colors[#All],3,FALSE)</f>
        <v>z RO Helper</v>
      </c>
      <c r="Q63" s="3" t="str">
        <f>IFERROR(VLOOKUP(D63,[1]!DVH_lines[#Data],2,FALSE),"")</f>
        <v/>
      </c>
      <c r="R63" s="4" t="str">
        <f>IFERROR(VLOOKUP(D63,[1]!DVH_lines[#Data],3,FALSE),"")</f>
        <v/>
      </c>
      <c r="S63" s="2" t="str">
        <f>IFERROR(VLOOKUP(D63,[1]!DVH_lines[#Data],4,FALSE),"")</f>
        <v/>
      </c>
      <c r="T63" s="3" t="str">
        <f>IFERROR(VLOOKUP(D63,[1]!SearchCT[#Data],2,FALSE),"")</f>
        <v/>
      </c>
      <c r="U63" s="2" t="str">
        <f>IFERROR(VLOOKUP(D63,[1]!SearchCT[#Data],3,FALSE),"")</f>
        <v/>
      </c>
    </row>
  </sheetData>
  <mergeCells count="6">
    <mergeCell ref="Q1:S1"/>
    <mergeCell ref="T1:U1"/>
    <mergeCell ref="A1:B1"/>
    <mergeCell ref="D1:H1"/>
    <mergeCell ref="J1:M1"/>
    <mergeCell ref="N1:O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3"/>
  <sheetViews>
    <sheetView workbookViewId="0">
      <selection activeCell="A2" sqref="A2"/>
    </sheetView>
  </sheetViews>
  <sheetFormatPr defaultColWidth="9.140625" defaultRowHeight="15" x14ac:dyDescent="0.25"/>
  <cols>
    <col min="1" max="1" width="16" style="1" customWidth="1"/>
    <col min="2" max="2" width="26.42578125" style="1" customWidth="1"/>
    <col min="3" max="3" width="5.42578125" style="1" customWidth="1"/>
    <col min="4" max="4" width="15.85546875" style="1" customWidth="1"/>
    <col min="5" max="5" width="16.42578125" style="1" bestFit="1" customWidth="1"/>
    <col min="6" max="6" width="39.7109375" style="1" customWidth="1"/>
    <col min="7" max="7" width="15.42578125" style="1" customWidth="1"/>
    <col min="8" max="8" width="20.7109375" style="1" customWidth="1"/>
    <col min="9" max="9" width="6.7109375" style="1" customWidth="1"/>
    <col min="10" max="10" width="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7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4" customHeight="1" x14ac:dyDescent="0.3">
      <c r="A1" s="65" t="s">
        <v>263</v>
      </c>
      <c r="B1" s="65"/>
      <c r="C1" s="37"/>
      <c r="D1" s="65" t="s">
        <v>51</v>
      </c>
      <c r="E1" s="65"/>
      <c r="F1" s="65"/>
      <c r="G1" s="65"/>
      <c r="H1" s="65"/>
      <c r="J1" s="67" t="s">
        <v>50</v>
      </c>
      <c r="K1" s="68"/>
      <c r="L1" s="68"/>
      <c r="M1" s="69"/>
      <c r="N1" s="67" t="s">
        <v>49</v>
      </c>
      <c r="O1" s="68"/>
      <c r="P1" s="61" t="s">
        <v>48</v>
      </c>
      <c r="Q1" s="67" t="s">
        <v>47</v>
      </c>
      <c r="R1" s="68"/>
      <c r="S1" s="69"/>
      <c r="T1" s="67" t="s">
        <v>46</v>
      </c>
      <c r="U1" s="69"/>
    </row>
    <row r="2" spans="1:21" ht="15.75" x14ac:dyDescent="0.25">
      <c r="A2" s="34" t="s">
        <v>45</v>
      </c>
      <c r="B2" s="35" t="s">
        <v>44</v>
      </c>
      <c r="C2" s="25"/>
      <c r="D2" s="34" t="s">
        <v>26</v>
      </c>
      <c r="E2" s="33" t="s">
        <v>30</v>
      </c>
      <c r="F2" s="32" t="s">
        <v>43</v>
      </c>
      <c r="G2" s="32" t="s">
        <v>215</v>
      </c>
      <c r="H2" s="60" t="s">
        <v>214</v>
      </c>
      <c r="J2" s="31" t="s">
        <v>42</v>
      </c>
      <c r="K2" s="29" t="s">
        <v>41</v>
      </c>
      <c r="L2" s="29" t="s">
        <v>40</v>
      </c>
      <c r="M2" s="27" t="s">
        <v>39</v>
      </c>
      <c r="N2" s="28" t="s">
        <v>38</v>
      </c>
      <c r="O2" s="29" t="s">
        <v>37</v>
      </c>
      <c r="P2" s="30" t="s">
        <v>36</v>
      </c>
      <c r="Q2" s="28" t="s">
        <v>35</v>
      </c>
      <c r="R2" s="29" t="s">
        <v>34</v>
      </c>
      <c r="S2" s="27" t="s">
        <v>33</v>
      </c>
      <c r="T2" s="28" t="s">
        <v>32</v>
      </c>
      <c r="U2" s="27" t="s">
        <v>31</v>
      </c>
    </row>
    <row r="3" spans="1:21" x14ac:dyDescent="0.25">
      <c r="A3" s="62" t="s">
        <v>298</v>
      </c>
      <c r="B3" s="1" t="s">
        <v>263</v>
      </c>
      <c r="C3" s="25"/>
      <c r="D3" s="12" t="s">
        <v>210</v>
      </c>
      <c r="E3" s="11" t="s">
        <v>212</v>
      </c>
      <c r="F3" s="11" t="s">
        <v>211</v>
      </c>
      <c r="G3" s="57" t="str">
        <f>IF(EXACT(D3,"DPV"),VLOOKUP(REPLACE($B$8,1,1,""),[1]!ICD_Codes[#All],2,FALSE),"")</f>
        <v/>
      </c>
      <c r="H3" s="23" t="str">
        <f t="shared" ref="H3:H36" si="0">IF(EXACT(D3,"DPV"),"ICD-10","")</f>
        <v/>
      </c>
      <c r="J3" s="21" t="str">
        <f>VLOOKUP(D3,[1]!Dictionary[#All],3,FALSE)</f>
        <v>Control Region</v>
      </c>
      <c r="K3" s="20" t="str">
        <f>VLOOKUP(D3,[1]!Dictionary[#All],4,FALSE)</f>
        <v>Control</v>
      </c>
      <c r="L3" s="20" t="str">
        <f>VLOOKUP(D3,[1]!Dictionary[#All],5,FALSE)</f>
        <v>99VMS_STRUCTCODE</v>
      </c>
      <c r="M3" s="19" t="str">
        <f>VLOOKUP(D3,[1]!Dictionary[#All],6,FALSE)</f>
        <v>1.0</v>
      </c>
      <c r="N3" s="18" t="str">
        <f>VLOOKUP(D3,[1]!VolumeType[#All],2,FALSE)</f>
        <v>Control</v>
      </c>
      <c r="O3" s="17" t="str">
        <f>VLOOKUP(D3,[1]!VolumeType[#All],3,FALSE)</f>
        <v>Control</v>
      </c>
      <c r="P3" s="16" t="str">
        <f>VLOOKUP(D3,[1]!Colors[#All],3,FALSE)</f>
        <v>z Control</v>
      </c>
      <c r="Q3" s="14" t="str">
        <f>IFERROR(VLOOKUP(D3,[1]!DVH_lines[#Data],2,FALSE),"")</f>
        <v/>
      </c>
      <c r="R3" s="15" t="str">
        <f>IFERROR(VLOOKUP(D3,[1]!DVH_lines[#Data],3,FALSE),"")</f>
        <v/>
      </c>
      <c r="S3" s="13" t="str">
        <f>IFERROR(VLOOKUP(D3,[1]!DVH_lines[#Data],4,FALSE),"")</f>
        <v/>
      </c>
      <c r="T3" s="14" t="str">
        <f>IFERROR(VLOOKUP(D3,[1]!SearchCT[#Data],2,FALSE),"")</f>
        <v/>
      </c>
      <c r="U3" s="13" t="str">
        <f>IFERROR(VLOOKUP(D3,[1]!SearchCT[#Data],3,FALSE),"")</f>
        <v/>
      </c>
    </row>
    <row r="4" spans="1:21" x14ac:dyDescent="0.25">
      <c r="A4" s="62" t="s">
        <v>300</v>
      </c>
      <c r="B4" s="1" t="s">
        <v>26</v>
      </c>
      <c r="C4" s="25"/>
      <c r="D4" s="12" t="s">
        <v>210</v>
      </c>
      <c r="E4" s="11" t="s">
        <v>209</v>
      </c>
      <c r="F4" s="11" t="s">
        <v>208</v>
      </c>
      <c r="G4" s="57" t="str">
        <f>IF(EXACT(D4,"DPV"),VLOOKUP(REPLACE($B$8,1,1,""),[1]!ICD_Codes[#All],2,FALSE),"")</f>
        <v/>
      </c>
      <c r="H4" s="23" t="str">
        <f t="shared" si="0"/>
        <v/>
      </c>
      <c r="J4" s="21" t="str">
        <f>VLOOKUP(D4,[1]!Dictionary[#All],3,FALSE)</f>
        <v>Control Region</v>
      </c>
      <c r="K4" s="20" t="str">
        <f>VLOOKUP(D4,[1]!Dictionary[#All],4,FALSE)</f>
        <v>Control</v>
      </c>
      <c r="L4" s="20" t="str">
        <f>VLOOKUP(D4,[1]!Dictionary[#All],5,FALSE)</f>
        <v>99VMS_STRUCTCODE</v>
      </c>
      <c r="M4" s="19" t="str">
        <f>VLOOKUP(D4,[1]!Dictionary[#All],6,FALSE)</f>
        <v>1.0</v>
      </c>
      <c r="N4" s="18" t="str">
        <f>VLOOKUP(D4,[1]!VolumeType[#All],2,FALSE)</f>
        <v>Control</v>
      </c>
      <c r="O4" s="17" t="str">
        <f>VLOOKUP(D4,[1]!VolumeType[#All],3,FALSE)</f>
        <v>Control</v>
      </c>
      <c r="P4" s="16" t="str">
        <f>VLOOKUP(D4,[1]!Colors[#All],3,FALSE)</f>
        <v>z Control</v>
      </c>
      <c r="Q4" s="14" t="str">
        <f>IFERROR(VLOOKUP(D4,[1]!DVH_lines[#Data],2,FALSE),"")</f>
        <v/>
      </c>
      <c r="R4" s="15" t="str">
        <f>IFERROR(VLOOKUP(D4,[1]!DVH_lines[#Data],3,FALSE),"")</f>
        <v/>
      </c>
      <c r="S4" s="13" t="str">
        <f>IFERROR(VLOOKUP(D4,[1]!DVH_lines[#Data],4,FALSE),"")</f>
        <v/>
      </c>
      <c r="T4" s="14" t="str">
        <f>IFERROR(VLOOKUP(D4,[1]!SearchCT[#Data],2,FALSE),"")</f>
        <v/>
      </c>
      <c r="U4" s="13" t="str">
        <f>IFERROR(VLOOKUP(D4,[1]!SearchCT[#Data],3,FALSE),"")</f>
        <v/>
      </c>
    </row>
    <row r="5" spans="1:21" ht="19.5" customHeight="1" x14ac:dyDescent="0.25">
      <c r="A5" s="62" t="s">
        <v>23</v>
      </c>
      <c r="B5" s="1" t="s">
        <v>262</v>
      </c>
      <c r="C5" s="25"/>
      <c r="D5" s="48" t="s">
        <v>206</v>
      </c>
      <c r="E5" s="24" t="s">
        <v>206</v>
      </c>
      <c r="F5" s="26" t="s">
        <v>206</v>
      </c>
      <c r="G5" s="57" t="str">
        <f>IF(EXACT(D5,"DPV"),VLOOKUP(REPLACE($B$8,1,1,""),[1]!ICD_Codes[#All],2,FALSE),"")</f>
        <v/>
      </c>
      <c r="H5" s="23" t="str">
        <f t="shared" si="0"/>
        <v/>
      </c>
      <c r="J5" s="21" t="str">
        <f>VLOOKUP(D5,[1]!Dictionary[#All],3,FALSE)</f>
        <v>Body</v>
      </c>
      <c r="K5" s="20" t="str">
        <f>VLOOKUP(D5,[1]!Dictionary[#All],4,FALSE)</f>
        <v>BODY</v>
      </c>
      <c r="L5" s="20" t="str">
        <f>VLOOKUP(D5,[1]!Dictionary[#All],5,FALSE)</f>
        <v>99VMS_STRUCTCODE</v>
      </c>
      <c r="M5" s="19" t="str">
        <f>VLOOKUP(D5,[1]!Dictionary[#All],6,FALSE)</f>
        <v>1.0</v>
      </c>
      <c r="N5" s="18" t="str">
        <f>VLOOKUP(D5,[1]!VolumeType[#All],2,FALSE)</f>
        <v>Special</v>
      </c>
      <c r="O5" s="17" t="str">
        <f>VLOOKUP(D5,[1]!VolumeType[#All],3,FALSE)</f>
        <v>BODY</v>
      </c>
      <c r="P5" s="16" t="str">
        <f>VLOOKUP(D5,[1]!Colors[#All],3,FALSE)</f>
        <v>z Body</v>
      </c>
      <c r="Q5" s="14" t="str">
        <f>IFERROR(VLOOKUP(D5,[1]!DVH_lines[#Data],2,FALSE),"")</f>
        <v/>
      </c>
      <c r="R5" s="15" t="str">
        <f>IFERROR(VLOOKUP(D5,[1]!DVH_lines[#Data],3,FALSE),"")</f>
        <v/>
      </c>
      <c r="S5" s="13" t="str">
        <f>IFERROR(VLOOKUP(D5,[1]!DVH_lines[#Data],4,FALSE),"")</f>
        <v/>
      </c>
      <c r="T5" s="14">
        <f>IFERROR(VLOOKUP(D5,[1]!SearchCT[#Data],2,FALSE),"")</f>
        <v>-350</v>
      </c>
      <c r="U5" s="13">
        <f>IFERROR(VLOOKUP(D5,[1]!SearchCT[#Data],3,FALSE),"")</f>
        <v>-50</v>
      </c>
    </row>
    <row r="6" spans="1:21" ht="18.75" customHeight="1" x14ac:dyDescent="0.25">
      <c r="A6" s="62" t="s">
        <v>288</v>
      </c>
      <c r="B6" s="1">
        <v>5</v>
      </c>
      <c r="C6" s="25"/>
      <c r="D6" s="12" t="s">
        <v>205</v>
      </c>
      <c r="E6" s="11" t="s">
        <v>204</v>
      </c>
      <c r="F6" s="11" t="s">
        <v>203</v>
      </c>
      <c r="G6" s="57" t="str">
        <f>IF(EXACT(D6,"DPV"),VLOOKUP(REPLACE($B$8,1,1,""),[1]!ICD_Codes[#All],2,FALSE),"")</f>
        <v/>
      </c>
      <c r="H6" s="23" t="str">
        <f t="shared" si="0"/>
        <v/>
      </c>
      <c r="J6" s="21" t="str">
        <f>VLOOKUP(D6,[1]!Dictionary[#All],3,FALSE)</f>
        <v>PRV</v>
      </c>
      <c r="K6" s="20" t="str">
        <f>VLOOKUP(D6,[1]!Dictionary[#All],4,FALSE)</f>
        <v>PRV</v>
      </c>
      <c r="L6" s="20" t="str">
        <f>VLOOKUP(D6,[1]!Dictionary[#All],5,FALSE)</f>
        <v>99VMS_STRUCTCODE</v>
      </c>
      <c r="M6" s="19" t="str">
        <f>VLOOKUP(D6,[1]!Dictionary[#All],6,FALSE)</f>
        <v>1.0</v>
      </c>
      <c r="N6" s="18" t="str">
        <f>VLOOKUP(D6,[1]!VolumeType[#All],2,FALSE)</f>
        <v>Control</v>
      </c>
      <c r="O6" s="17" t="str">
        <f>VLOOKUP(D6,[1]!VolumeType[#All],3,FALSE)</f>
        <v>Avoidance</v>
      </c>
      <c r="P6" s="16" t="str">
        <f>VLOOKUP(D6,[1]!Colors[#All],3,FALSE)</f>
        <v>zBR STM + OP PRV</v>
      </c>
      <c r="Q6" s="14" t="str">
        <f>IFERROR(VLOOKUP(D6,[1]!DVH_lines[#Data],2,FALSE),"")</f>
        <v/>
      </c>
      <c r="R6" s="15" t="str">
        <f>IFERROR(VLOOKUP(D6,[1]!DVH_lines[#Data],3,FALSE),"")</f>
        <v/>
      </c>
      <c r="S6" s="13" t="str">
        <f>IFERROR(VLOOKUP(D6,[1]!DVH_lines[#Data],4,FALSE),"")</f>
        <v/>
      </c>
      <c r="T6" s="14" t="str">
        <f>IFERROR(VLOOKUP(D6,[1]!SearchCT[#Data],2,FALSE),"")</f>
        <v/>
      </c>
      <c r="U6" s="13" t="str">
        <f>IFERROR(VLOOKUP(D6,[1]!SearchCT[#Data],3,FALSE),"")</f>
        <v/>
      </c>
    </row>
    <row r="7" spans="1:21" x14ac:dyDescent="0.25">
      <c r="A7" s="62" t="s">
        <v>20</v>
      </c>
      <c r="C7" s="25"/>
      <c r="D7" s="12" t="s">
        <v>202</v>
      </c>
      <c r="E7" s="11" t="s">
        <v>202</v>
      </c>
      <c r="F7" s="11" t="s">
        <v>202</v>
      </c>
      <c r="G7" s="57" t="str">
        <f>IF(EXACT(D7,"DPV"),VLOOKUP(REPLACE($B$8,1,1,""),[1]!ICD_Codes[#All],2,FALSE),"")</f>
        <v/>
      </c>
      <c r="H7" s="23" t="str">
        <f t="shared" si="0"/>
        <v/>
      </c>
      <c r="J7" s="21" t="str">
        <f>VLOOKUP(D7,[1]!Dictionary[#All],3,FALSE)</f>
        <v>Brain</v>
      </c>
      <c r="K7" s="20">
        <f>VLOOKUP(D7,[1]!Dictionary[#All],4,FALSE)</f>
        <v>50801</v>
      </c>
      <c r="L7" s="20" t="str">
        <f>VLOOKUP(D7,[1]!Dictionary[#All],5,FALSE)</f>
        <v>FMA</v>
      </c>
      <c r="M7" s="19" t="str">
        <f>VLOOKUP(D7,[1]!Dictionary[#All],6,FALSE)</f>
        <v>3.2</v>
      </c>
      <c r="N7" s="18" t="str">
        <f>VLOOKUP(D7,[1]!VolumeType[#All],2,FALSE)</f>
        <v>Organ</v>
      </c>
      <c r="O7" s="17" t="str">
        <f>VLOOKUP(D7,[1]!VolumeType[#All],3,FALSE)</f>
        <v>Organ</v>
      </c>
      <c r="P7" s="16" t="str">
        <f>VLOOKUP(D7,[1]!Colors[#All],3,FALSE)</f>
        <v>z Brain</v>
      </c>
      <c r="Q7" s="14" t="str">
        <f>IFERROR(VLOOKUP(D7,[1]!DVH_lines[#Data],2,FALSE),"")</f>
        <v/>
      </c>
      <c r="R7" s="15" t="str">
        <f>IFERROR(VLOOKUP(D7,[1]!DVH_lines[#Data],3,FALSE),"")</f>
        <v/>
      </c>
      <c r="S7" s="13" t="str">
        <f>IFERROR(VLOOKUP(D7,[1]!DVH_lines[#Data],4,FALSE),"")</f>
        <v/>
      </c>
      <c r="T7" s="14">
        <f>IFERROR(VLOOKUP(D7,[1]!SearchCT[#Data],2,FALSE),"")</f>
        <v>10</v>
      </c>
      <c r="U7" s="13">
        <f>IFERROR(VLOOKUP(D7,[1]!SearchCT[#Data],3,FALSE),"")</f>
        <v>50</v>
      </c>
    </row>
    <row r="8" spans="1:21" x14ac:dyDescent="0.25">
      <c r="A8" s="62" t="s">
        <v>18</v>
      </c>
      <c r="B8" s="1" t="s">
        <v>17</v>
      </c>
      <c r="C8" s="25"/>
      <c r="D8" s="12" t="s">
        <v>200</v>
      </c>
      <c r="E8" s="11" t="s">
        <v>201</v>
      </c>
      <c r="F8" s="11" t="s">
        <v>200</v>
      </c>
      <c r="G8" s="57" t="str">
        <f>IF(EXACT(D8,"DPV"),VLOOKUP(REPLACE($B$8,1,1,""),[1]!ICD_Codes[#All],2,FALSE),"")</f>
        <v/>
      </c>
      <c r="H8" s="23" t="str">
        <f t="shared" si="0"/>
        <v/>
      </c>
      <c r="J8" s="21" t="str">
        <f>VLOOKUP(D8,[1]!Dictionary[#All],3,FALSE)</f>
        <v>Brainstem</v>
      </c>
      <c r="K8" s="20">
        <f>VLOOKUP(D8,[1]!Dictionary[#All],4,FALSE)</f>
        <v>79876</v>
      </c>
      <c r="L8" s="20" t="str">
        <f>VLOOKUP(D8,[1]!Dictionary[#All],5,FALSE)</f>
        <v>FMA</v>
      </c>
      <c r="M8" s="19" t="str">
        <f>VLOOKUP(D8,[1]!Dictionary[#All],6,FALSE)</f>
        <v>3.2</v>
      </c>
      <c r="N8" s="18" t="str">
        <f>VLOOKUP(D8,[1]!VolumeType[#All],2,FALSE)</f>
        <v>Organ</v>
      </c>
      <c r="O8" s="17" t="str">
        <f>VLOOKUP(D8,[1]!VolumeType[#All],3,FALSE)</f>
        <v>Organ</v>
      </c>
      <c r="P8" s="16" t="str">
        <f>VLOOKUP(D8,[1]!Colors[#All],3,FALSE)</f>
        <v>z Brain Stem</v>
      </c>
      <c r="Q8" s="14" t="str">
        <f>IFERROR(VLOOKUP(D8,[1]!DVH_lines[#Data],2,FALSE),"")</f>
        <v/>
      </c>
      <c r="R8" s="15" t="str">
        <f>IFERROR(VLOOKUP(D8,[1]!DVH_lines[#Data],3,FALSE),"")</f>
        <v/>
      </c>
      <c r="S8" s="13" t="str">
        <f>IFERROR(VLOOKUP(D8,[1]!DVH_lines[#Data],4,FALSE),"")</f>
        <v/>
      </c>
      <c r="T8" s="14" t="str">
        <f>IFERROR(VLOOKUP(D8,[1]!SearchCT[#Data],2,FALSE),"")</f>
        <v/>
      </c>
      <c r="U8" s="13" t="str">
        <f>IFERROR(VLOOKUP(D8,[1]!SearchCT[#Data],3,FALSE),"")</f>
        <v/>
      </c>
    </row>
    <row r="9" spans="1:21" x14ac:dyDescent="0.25">
      <c r="A9" s="62" t="s">
        <v>299</v>
      </c>
      <c r="B9" s="1" t="s">
        <v>293</v>
      </c>
      <c r="C9" s="25"/>
      <c r="D9" s="12" t="s">
        <v>199</v>
      </c>
      <c r="E9" s="11" t="s">
        <v>261</v>
      </c>
      <c r="F9" s="11" t="s">
        <v>197</v>
      </c>
      <c r="G9" s="57" t="str">
        <f>IF(EXACT(D9,"DPV"),VLOOKUP(REPLACE($B$8,1,1,""),[1]!ICD_Codes[#All],2,FALSE),"")</f>
        <v/>
      </c>
      <c r="H9" s="23" t="str">
        <f t="shared" si="0"/>
        <v/>
      </c>
      <c r="J9" s="21" t="str">
        <f>VLOOKUP(D9,[1]!Dictionary[#All],3,FALSE)</f>
        <v>PRV</v>
      </c>
      <c r="K9" s="20" t="str">
        <f>VLOOKUP(D9,[1]!Dictionary[#All],4,FALSE)</f>
        <v>PRV</v>
      </c>
      <c r="L9" s="20" t="str">
        <f>VLOOKUP(D9,[1]!Dictionary[#All],5,FALSE)</f>
        <v>99VMS_STRUCTCODE</v>
      </c>
      <c r="M9" s="19" t="str">
        <f>VLOOKUP(D9,[1]!Dictionary[#All],6,FALSE)</f>
        <v>1.0</v>
      </c>
      <c r="N9" s="18" t="str">
        <f>VLOOKUP(D9,[1]!VolumeType[#All],2,FALSE)</f>
        <v>Control</v>
      </c>
      <c r="O9" s="17" t="str">
        <f>VLOOKUP(D9,[1]!VolumeType[#All],3,FALSE)</f>
        <v>Avoidance</v>
      </c>
      <c r="P9" s="16" t="str">
        <f>VLOOKUP(D9,[1]!Colors[#All],3,FALSE)</f>
        <v>z BR STM PRV</v>
      </c>
      <c r="Q9" s="14" t="str">
        <f>IFERROR(VLOOKUP(D9,[1]!DVH_lines[#Data],2,FALSE),"")</f>
        <v/>
      </c>
      <c r="R9" s="15" t="str">
        <f>IFERROR(VLOOKUP(D9,[1]!DVH_lines[#Data],3,FALSE),"")</f>
        <v/>
      </c>
      <c r="S9" s="13" t="str">
        <f>IFERROR(VLOOKUP(D9,[1]!DVH_lines[#Data],4,FALSE),"")</f>
        <v/>
      </c>
      <c r="T9" s="14" t="str">
        <f>IFERROR(VLOOKUP(D9,[1]!SearchCT[#Data],2,FALSE),"")</f>
        <v/>
      </c>
      <c r="U9" s="13" t="str">
        <f>IFERROR(VLOOKUP(D9,[1]!SearchCT[#Data],3,FALSE),"")</f>
        <v/>
      </c>
    </row>
    <row r="10" spans="1:21" x14ac:dyDescent="0.25">
      <c r="A10" s="62" t="s">
        <v>285</v>
      </c>
      <c r="B10" s="1" t="s">
        <v>286</v>
      </c>
      <c r="C10" s="39"/>
      <c r="D10" s="12" t="s">
        <v>28</v>
      </c>
      <c r="E10" s="11" t="s">
        <v>28</v>
      </c>
      <c r="F10" s="11" t="s">
        <v>27</v>
      </c>
      <c r="G10" s="57" t="str">
        <f>IF(EXACT(D10,"DPV"),VLOOKUP(REPLACE($B$8,1,1,""),[1]!ICD_Codes[#All],2,FALSE),"")</f>
        <v/>
      </c>
      <c r="H10" s="23" t="str">
        <f t="shared" si="0"/>
        <v/>
      </c>
      <c r="J10" s="21" t="str">
        <f>VLOOKUP(D10,[1]!Dictionary[#All],3,FALSE)</f>
        <v>Left cochlea</v>
      </c>
      <c r="K10" s="20">
        <f>VLOOKUP(D10,[1]!Dictionary[#All],4,FALSE)</f>
        <v>60203</v>
      </c>
      <c r="L10" s="20" t="str">
        <f>VLOOKUP(D10,[1]!Dictionary[#All],5,FALSE)</f>
        <v>FMA</v>
      </c>
      <c r="M10" s="19" t="str">
        <f>VLOOKUP(D10,[1]!Dictionary[#All],6,FALSE)</f>
        <v>3.2</v>
      </c>
      <c r="N10" s="18" t="str">
        <f>VLOOKUP(D10,[1]!VolumeType[#All],2,FALSE)</f>
        <v>Organ</v>
      </c>
      <c r="O10" s="17" t="str">
        <f>VLOOKUP(D10,[1]!VolumeType[#All],3,FALSE)</f>
        <v>Organ</v>
      </c>
      <c r="P10" s="16" t="str">
        <f>VLOOKUP(D10,[1]!Colors[#All],3,FALSE)</f>
        <v>z Cochlea L</v>
      </c>
      <c r="Q10" s="14" t="str">
        <f>IFERROR(VLOOKUP(D10,[1]!DVH_lines[#Data],2,FALSE),"")</f>
        <v/>
      </c>
      <c r="R10" s="15" t="str">
        <f>IFERROR(VLOOKUP(D10,[1]!DVH_lines[#Data],3,FALSE),"")</f>
        <v/>
      </c>
      <c r="S10" s="13" t="str">
        <f>IFERROR(VLOOKUP(D10,[1]!DVH_lines[#Data],4,FALSE),"")</f>
        <v/>
      </c>
      <c r="T10" s="14" t="str">
        <f>IFERROR(VLOOKUP(D10,[1]!SearchCT[#Data],2,FALSE),"")</f>
        <v/>
      </c>
      <c r="U10" s="13" t="str">
        <f>IFERROR(VLOOKUP(D10,[1]!SearchCT[#Data],3,FALSE),"")</f>
        <v/>
      </c>
    </row>
    <row r="11" spans="1:21" x14ac:dyDescent="0.25">
      <c r="A11" s="62" t="s">
        <v>301</v>
      </c>
      <c r="B11" s="1" t="s">
        <v>295</v>
      </c>
      <c r="C11" s="39"/>
      <c r="D11" s="12" t="s">
        <v>25</v>
      </c>
      <c r="E11" s="11" t="s">
        <v>25</v>
      </c>
      <c r="F11" s="11" t="s">
        <v>24</v>
      </c>
      <c r="G11" s="57" t="str">
        <f>IF(EXACT(D11,"DPV"),VLOOKUP(REPLACE($B$8,1,1,""),[1]!ICD_Codes[#All],2,FALSE),"")</f>
        <v/>
      </c>
      <c r="H11" s="23" t="str">
        <f t="shared" si="0"/>
        <v/>
      </c>
      <c r="J11" s="21" t="str">
        <f>VLOOKUP(D11,[1]!Dictionary[#All],3,FALSE)</f>
        <v>Right cochlea</v>
      </c>
      <c r="K11" s="20">
        <f>VLOOKUP(D11,[1]!Dictionary[#All],4,FALSE)</f>
        <v>60202</v>
      </c>
      <c r="L11" s="20" t="str">
        <f>VLOOKUP(D11,[1]!Dictionary[#All],5,FALSE)</f>
        <v>FMA</v>
      </c>
      <c r="M11" s="19" t="str">
        <f>VLOOKUP(D11,[1]!Dictionary[#All],6,FALSE)</f>
        <v>3.2</v>
      </c>
      <c r="N11" s="18" t="str">
        <f>VLOOKUP(D11,[1]!VolumeType[#All],2,FALSE)</f>
        <v>Organ</v>
      </c>
      <c r="O11" s="17" t="str">
        <f>VLOOKUP(D11,[1]!VolumeType[#All],3,FALSE)</f>
        <v>Organ</v>
      </c>
      <c r="P11" s="16" t="str">
        <f>VLOOKUP(D11,[1]!Colors[#All],3,FALSE)</f>
        <v>z Cochlea R</v>
      </c>
      <c r="Q11" s="14" t="str">
        <f>IFERROR(VLOOKUP(D11,[1]!DVH_lines[#Data],2,FALSE),"")</f>
        <v/>
      </c>
      <c r="R11" s="15" t="str">
        <f>IFERROR(VLOOKUP(D11,[1]!DVH_lines[#Data],3,FALSE),"")</f>
        <v/>
      </c>
      <c r="S11" s="13" t="str">
        <f>IFERROR(VLOOKUP(D11,[1]!DVH_lines[#Data],4,FALSE),"")</f>
        <v/>
      </c>
      <c r="T11" s="14" t="str">
        <f>IFERROR(VLOOKUP(D11,[1]!SearchCT[#Data],2,FALSE),"")</f>
        <v/>
      </c>
      <c r="U11" s="13" t="str">
        <f>IFERROR(VLOOKUP(D11,[1]!SearchCT[#Data],3,FALSE),"")</f>
        <v/>
      </c>
    </row>
    <row r="12" spans="1:21" x14ac:dyDescent="0.25">
      <c r="A12" s="62" t="s">
        <v>287</v>
      </c>
      <c r="B12" s="1" t="s">
        <v>14</v>
      </c>
      <c r="D12" s="12" t="s">
        <v>196</v>
      </c>
      <c r="E12" s="11" t="s">
        <v>260</v>
      </c>
      <c r="F12" s="11" t="s">
        <v>259</v>
      </c>
      <c r="G12" s="57" t="str">
        <f>IF(EXACT(D12,"DPV"),VLOOKUP(REPLACE($B$8,1,1,""),[1]!ICD_Codes[#All],2,FALSE),"")</f>
        <v/>
      </c>
      <c r="H12" s="23" t="str">
        <f t="shared" si="0"/>
        <v/>
      </c>
      <c r="J12" s="21" t="str">
        <f>VLOOKUP(D12,[1]!Dictionary[#All],3,FALSE)</f>
        <v>CTV Low Risk</v>
      </c>
      <c r="K12" s="20" t="str">
        <f>VLOOKUP(D12,[1]!Dictionary[#All],4,FALSE)</f>
        <v>CTV_Low</v>
      </c>
      <c r="L12" s="20" t="str">
        <f>VLOOKUP(D12,[1]!Dictionary[#All],5,FALSE)</f>
        <v>99VMS_STRUCTCODE</v>
      </c>
      <c r="M12" s="19" t="str">
        <f>VLOOKUP(D12,[1]!Dictionary[#All],6,FALSE)</f>
        <v>1.0</v>
      </c>
      <c r="N12" s="18" t="str">
        <f>VLOOKUP(D12,[1]!VolumeType[#All],2,FALSE)</f>
        <v>CTV</v>
      </c>
      <c r="O12" s="17" t="str">
        <f>VLOOKUP(D12,[1]!VolumeType[#All],3,FALSE)</f>
        <v>CTV</v>
      </c>
      <c r="P12" s="16" t="str">
        <f>VLOOKUP(D12,[1]!Colors[#All],3,FALSE)</f>
        <v>z CTV low L</v>
      </c>
      <c r="Q12" s="14" t="str">
        <f>IFERROR(VLOOKUP(D12,[1]!DVH_lines[#Data],2,FALSE),"")</f>
        <v/>
      </c>
      <c r="R12" s="15" t="str">
        <f>IFERROR(VLOOKUP(D12,[1]!DVH_lines[#Data],3,FALSE),"")</f>
        <v/>
      </c>
      <c r="S12" s="13" t="str">
        <f>IFERROR(VLOOKUP(D12,[1]!DVH_lines[#Data],4,FALSE),"")</f>
        <v/>
      </c>
      <c r="T12" s="14" t="str">
        <f>IFERROR(VLOOKUP(D12,[1]!SearchCT[#Data],2,FALSE),"")</f>
        <v/>
      </c>
      <c r="U12" s="13" t="str">
        <f>IFERROR(VLOOKUP(D12,[1]!SearchCT[#Data],3,FALSE),"")</f>
        <v/>
      </c>
    </row>
    <row r="13" spans="1:21" x14ac:dyDescent="0.25">
      <c r="A13" s="62" t="s">
        <v>11</v>
      </c>
      <c r="B13" s="1" t="s">
        <v>10</v>
      </c>
      <c r="D13" s="12" t="s">
        <v>193</v>
      </c>
      <c r="E13" s="11" t="s">
        <v>258</v>
      </c>
      <c r="F13" s="11" t="s">
        <v>257</v>
      </c>
      <c r="G13" s="57" t="str">
        <f>IF(EXACT(D13,"DPV"),VLOOKUP(REPLACE($B$8,1,1,""),[1]!ICD_Codes[#All],2,FALSE),"")</f>
        <v/>
      </c>
      <c r="H13" s="23" t="str">
        <f t="shared" si="0"/>
        <v/>
      </c>
      <c r="J13" s="21" t="str">
        <f>VLOOKUP(D13,[1]!Dictionary[#All],3,FALSE)</f>
        <v>CTV Low Risk</v>
      </c>
      <c r="K13" s="20" t="str">
        <f>VLOOKUP(D13,[1]!Dictionary[#All],4,FALSE)</f>
        <v>CTV_Low</v>
      </c>
      <c r="L13" s="20" t="str">
        <f>VLOOKUP(D13,[1]!Dictionary[#All],5,FALSE)</f>
        <v>99VMS_STRUCTCODE</v>
      </c>
      <c r="M13" s="19" t="str">
        <f>VLOOKUP(D13,[1]!Dictionary[#All],6,FALSE)</f>
        <v>1.0</v>
      </c>
      <c r="N13" s="18" t="str">
        <f>VLOOKUP(D13,[1]!VolumeType[#All],2,FALSE)</f>
        <v>CTV</v>
      </c>
      <c r="O13" s="17" t="str">
        <f>VLOOKUP(D13,[1]!VolumeType[#All],3,FALSE)</f>
        <v>CTV</v>
      </c>
      <c r="P13" s="16" t="str">
        <f>VLOOKUP(D13,[1]!Colors[#All],3,FALSE)</f>
        <v>z CTV low R</v>
      </c>
      <c r="Q13" s="14" t="str">
        <f>IFERROR(VLOOKUP(D13,[1]!DVH_lines[#Data],2,FALSE),"")</f>
        <v/>
      </c>
      <c r="R13" s="15" t="str">
        <f>IFERROR(VLOOKUP(D13,[1]!DVH_lines[#Data],3,FALSE),"")</f>
        <v/>
      </c>
      <c r="S13" s="13" t="str">
        <f>IFERROR(VLOOKUP(D13,[1]!DVH_lines[#Data],4,FALSE),"")</f>
        <v/>
      </c>
      <c r="T13" s="14" t="str">
        <f>IFERROR(VLOOKUP(D13,[1]!SearchCT[#Data],2,FALSE),"")</f>
        <v/>
      </c>
      <c r="U13" s="13" t="str">
        <f>IFERROR(VLOOKUP(D13,[1]!SearchCT[#Data],3,FALSE),"")</f>
        <v/>
      </c>
    </row>
    <row r="14" spans="1:21" x14ac:dyDescent="0.25">
      <c r="A14" s="38"/>
      <c r="B14" s="38"/>
      <c r="D14" s="12" t="s">
        <v>190</v>
      </c>
      <c r="E14" s="11" t="s">
        <v>256</v>
      </c>
      <c r="F14" s="11" t="s">
        <v>255</v>
      </c>
      <c r="G14" s="57" t="str">
        <f>IF(EXACT(D14,"DPV"),VLOOKUP(REPLACE($B$8,1,1,""),[1]!ICD_Codes[#All],2,FALSE),"")</f>
        <v/>
      </c>
      <c r="H14" s="23" t="str">
        <f t="shared" si="0"/>
        <v/>
      </c>
      <c r="J14" s="21" t="str">
        <f>VLOOKUP(D14,[1]!Dictionary[#All],3,FALSE)</f>
        <v>CTV Intermediate Risk</v>
      </c>
      <c r="K14" s="20" t="str">
        <f>VLOOKUP(D14,[1]!Dictionary[#All],4,FALSE)</f>
        <v>CTV_Intermediate</v>
      </c>
      <c r="L14" s="20" t="str">
        <f>VLOOKUP(D14,[1]!Dictionary[#All],5,FALSE)</f>
        <v>99VMS_STRUCTCODE</v>
      </c>
      <c r="M14" s="19" t="str">
        <f>VLOOKUP(D14,[1]!Dictionary[#All],6,FALSE)</f>
        <v>1.0</v>
      </c>
      <c r="N14" s="18" t="str">
        <f>VLOOKUP(D14,[1]!VolumeType[#All],2,FALSE)</f>
        <v>CTV</v>
      </c>
      <c r="O14" s="17" t="str">
        <f>VLOOKUP(D14,[1]!VolumeType[#All],3,FALSE)</f>
        <v>CTV</v>
      </c>
      <c r="P14" s="16" t="str">
        <f>VLOOKUP(D14,[1]!Colors[#All],3,FALSE)</f>
        <v>z CTV int L</v>
      </c>
      <c r="Q14" s="14" t="str">
        <f>IFERROR(VLOOKUP(D14,[1]!DVH_lines[#Data],2,FALSE),"")</f>
        <v/>
      </c>
      <c r="R14" s="15" t="str">
        <f>IFERROR(VLOOKUP(D14,[1]!DVH_lines[#Data],3,FALSE),"")</f>
        <v/>
      </c>
      <c r="S14" s="13" t="str">
        <f>IFERROR(VLOOKUP(D14,[1]!DVH_lines[#Data],4,FALSE),"")</f>
        <v/>
      </c>
      <c r="T14" s="14" t="str">
        <f>IFERROR(VLOOKUP(D14,[1]!SearchCT[#Data],2,FALSE),"")</f>
        <v/>
      </c>
      <c r="U14" s="13" t="str">
        <f>IFERROR(VLOOKUP(D14,[1]!SearchCT[#Data],3,FALSE),"")</f>
        <v/>
      </c>
    </row>
    <row r="15" spans="1:21" x14ac:dyDescent="0.25">
      <c r="D15" s="12" t="s">
        <v>187</v>
      </c>
      <c r="E15" s="11" t="s">
        <v>254</v>
      </c>
      <c r="F15" s="11" t="s">
        <v>253</v>
      </c>
      <c r="G15" s="57" t="str">
        <f>IF(EXACT(D15,"DPV"),VLOOKUP(REPLACE($B$8,1,1,""),[1]!ICD_Codes[#All],2,FALSE),"")</f>
        <v/>
      </c>
      <c r="H15" s="23" t="str">
        <f t="shared" si="0"/>
        <v/>
      </c>
      <c r="J15" s="21" t="str">
        <f>VLOOKUP(D15,[1]!Dictionary[#All],3,FALSE)</f>
        <v>CTV Intermediate Risk</v>
      </c>
      <c r="K15" s="20" t="str">
        <f>VLOOKUP(D15,[1]!Dictionary[#All],4,FALSE)</f>
        <v>CTV_Intermediate</v>
      </c>
      <c r="L15" s="20" t="str">
        <f>VLOOKUP(D15,[1]!Dictionary[#All],5,FALSE)</f>
        <v>99VMS_STRUCTCODE</v>
      </c>
      <c r="M15" s="19" t="str">
        <f>VLOOKUP(D15,[1]!Dictionary[#All],6,FALSE)</f>
        <v>1.0</v>
      </c>
      <c r="N15" s="18" t="str">
        <f>VLOOKUP(D15,[1]!VolumeType[#All],2,FALSE)</f>
        <v>CTV</v>
      </c>
      <c r="O15" s="17" t="str">
        <f>VLOOKUP(D15,[1]!VolumeType[#All],3,FALSE)</f>
        <v>CTV</v>
      </c>
      <c r="P15" s="16" t="str">
        <f>VLOOKUP(D15,[1]!Colors[#All],3,FALSE)</f>
        <v>z CTV int R</v>
      </c>
      <c r="Q15" s="14" t="str">
        <f>IFERROR(VLOOKUP(D15,[1]!DVH_lines[#Data],2,FALSE),"")</f>
        <v/>
      </c>
      <c r="R15" s="15" t="str">
        <f>IFERROR(VLOOKUP(D15,[1]!DVH_lines[#Data],3,FALSE),"")</f>
        <v/>
      </c>
      <c r="S15" s="13" t="str">
        <f>IFERROR(VLOOKUP(D15,[1]!DVH_lines[#Data],4,FALSE),"")</f>
        <v/>
      </c>
      <c r="T15" s="14" t="str">
        <f>IFERROR(VLOOKUP(D15,[1]!SearchCT[#Data],2,FALSE),"")</f>
        <v/>
      </c>
      <c r="U15" s="13" t="str">
        <f>IFERROR(VLOOKUP(D15,[1]!SearchCT[#Data],3,FALSE),"")</f>
        <v/>
      </c>
    </row>
    <row r="16" spans="1:21" x14ac:dyDescent="0.25">
      <c r="D16" s="12" t="s">
        <v>184</v>
      </c>
      <c r="E16" s="11" t="s">
        <v>252</v>
      </c>
      <c r="F16" s="11" t="s">
        <v>251</v>
      </c>
      <c r="G16" s="57" t="str">
        <f>IF(EXACT(D16,"DPV"),VLOOKUP(REPLACE($B$8,1,1,""),[1]!ICD_Codes[#All],2,FALSE),"")</f>
        <v/>
      </c>
      <c r="H16" s="23" t="str">
        <f t="shared" si="0"/>
        <v/>
      </c>
      <c r="J16" s="21" t="str">
        <f>VLOOKUP(D16,[1]!Dictionary[#All],3,FALSE)</f>
        <v>CTV Primary</v>
      </c>
      <c r="K16" s="20" t="str">
        <f>VLOOKUP(D16,[1]!Dictionary[#All],4,FALSE)</f>
        <v>CTVp</v>
      </c>
      <c r="L16" s="20" t="str">
        <f>VLOOKUP(D16,[1]!Dictionary[#All],5,FALSE)</f>
        <v>99VMS_STRUCTCODE</v>
      </c>
      <c r="M16" s="19" t="str">
        <f>VLOOKUP(D16,[1]!Dictionary[#All],6,FALSE)</f>
        <v>1.0</v>
      </c>
      <c r="N16" s="18" t="str">
        <f>VLOOKUP(D16,[1]!VolumeType[#All],2,FALSE)</f>
        <v>CTV</v>
      </c>
      <c r="O16" s="17" t="str">
        <f>VLOOKUP(D16,[1]!VolumeType[#All],3,FALSE)</f>
        <v>CTV</v>
      </c>
      <c r="P16" s="16" t="str">
        <f>VLOOKUP(D16,[1]!Colors[#All],3,FALSE)</f>
        <v>z CTV</v>
      </c>
      <c r="Q16" s="14" t="str">
        <f>IFERROR(VLOOKUP(D16,[1]!DVH_lines[#Data],2,FALSE),"")</f>
        <v/>
      </c>
      <c r="R16" s="15" t="str">
        <f>IFERROR(VLOOKUP(D16,[1]!DVH_lines[#Data],3,FALSE),"")</f>
        <v/>
      </c>
      <c r="S16" s="13" t="str">
        <f>IFERROR(VLOOKUP(D16,[1]!DVH_lines[#Data],4,FALSE),"")</f>
        <v/>
      </c>
      <c r="T16" s="14" t="str">
        <f>IFERROR(VLOOKUP(D16,[1]!SearchCT[#Data],2,FALSE),"")</f>
        <v/>
      </c>
      <c r="U16" s="13" t="str">
        <f>IFERROR(VLOOKUP(D16,[1]!SearchCT[#Data],3,FALSE),"")</f>
        <v/>
      </c>
    </row>
    <row r="17" spans="4:21" x14ac:dyDescent="0.25">
      <c r="D17" s="12" t="s">
        <v>181</v>
      </c>
      <c r="E17" s="24" t="s">
        <v>181</v>
      </c>
      <c r="F17" s="26" t="s">
        <v>180</v>
      </c>
      <c r="G17" s="57" t="str">
        <f>IF(EXACT(D17,"DPV"),VLOOKUP(REPLACE($B$8,1,1,""),[1]!ICD_Codes[#All],2,FALSE),"")</f>
        <v>C76.0</v>
      </c>
      <c r="H17" s="23" t="str">
        <f t="shared" si="0"/>
        <v>ICD-10</v>
      </c>
      <c r="J17" s="21" t="str">
        <f>VLOOKUP(D17,[1]!Dictionary[#All],3,FALSE)</f>
        <v>Treated Volume</v>
      </c>
      <c r="K17" s="20" t="str">
        <f>VLOOKUP(D17,[1]!Dictionary[#All],4,FALSE)</f>
        <v>Treated Volume</v>
      </c>
      <c r="L17" s="20" t="str">
        <f>VLOOKUP(D17,[1]!Dictionary[#All],5,FALSE)</f>
        <v>99VMS_STRUCTCODE</v>
      </c>
      <c r="M17" s="19" t="str">
        <f>VLOOKUP(D17,[1]!Dictionary[#All],6,FALSE)</f>
        <v>1.0</v>
      </c>
      <c r="N17" s="18" t="str">
        <f>VLOOKUP(D17,[1]!VolumeType[#All],2,FALSE)</f>
        <v>Special</v>
      </c>
      <c r="O17" s="17" t="str">
        <f>VLOOKUP(D17,[1]!VolumeType[#All],3,FALSE)</f>
        <v>PTV</v>
      </c>
      <c r="P17" s="16" t="str">
        <f>VLOOKUP(D17,[1]!Colors[#All],3,FALSE)</f>
        <v>z DPV</v>
      </c>
      <c r="Q17" s="14" t="str">
        <f>IFERROR(VLOOKUP(D17,[1]!DVH_lines[#Data],2,FALSE),"")</f>
        <v/>
      </c>
      <c r="R17" s="15" t="str">
        <f>IFERROR(VLOOKUP(D17,[1]!DVH_lines[#Data],3,FALSE),"")</f>
        <v/>
      </c>
      <c r="S17" s="13" t="str">
        <f>IFERROR(VLOOKUP(D17,[1]!DVH_lines[#Data],4,FALSE),"")</f>
        <v/>
      </c>
      <c r="T17" s="14" t="str">
        <f>IFERROR(VLOOKUP(D17,[1]!SearchCT[#Data],2,FALSE),"")</f>
        <v/>
      </c>
      <c r="U17" s="13" t="str">
        <f>IFERROR(VLOOKUP(D17,[1]!SearchCT[#Data],3,FALSE),"")</f>
        <v/>
      </c>
    </row>
    <row r="18" spans="4:21" x14ac:dyDescent="0.25">
      <c r="D18" s="12" t="s">
        <v>179</v>
      </c>
      <c r="E18" s="11" t="s">
        <v>179</v>
      </c>
      <c r="F18" s="11" t="s">
        <v>179</v>
      </c>
      <c r="G18" s="57" t="str">
        <f>IF(EXACT(D18,"DPV"),VLOOKUP(REPLACE($B$8,1,1,""),[1]!ICD_Codes[#All],2,FALSE),"")</f>
        <v/>
      </c>
      <c r="H18" s="23" t="str">
        <f t="shared" si="0"/>
        <v/>
      </c>
      <c r="J18" s="21" t="str">
        <f>VLOOKUP(D18,[1]!Dictionary[#All],3,FALSE)</f>
        <v>Esophagus</v>
      </c>
      <c r="K18" s="20">
        <f>VLOOKUP(D18,[1]!Dictionary[#All],4,FALSE)</f>
        <v>7131</v>
      </c>
      <c r="L18" s="20" t="str">
        <f>VLOOKUP(D18,[1]!Dictionary[#All],5,FALSE)</f>
        <v>FMA</v>
      </c>
      <c r="M18" s="19" t="str">
        <f>VLOOKUP(D18,[1]!Dictionary[#All],6,FALSE)</f>
        <v>3.2</v>
      </c>
      <c r="N18" s="18" t="str">
        <f>VLOOKUP(D18,[1]!VolumeType[#All],2,FALSE)</f>
        <v>Organ</v>
      </c>
      <c r="O18" s="17" t="str">
        <f>VLOOKUP(D18,[1]!VolumeType[#All],3,FALSE)</f>
        <v>Organ</v>
      </c>
      <c r="P18" s="16" t="str">
        <f>VLOOKUP(D18,[1]!Colors[#All],3,FALSE)</f>
        <v>z Esophagus</v>
      </c>
      <c r="Q18" s="14" t="str">
        <f>IFERROR(VLOOKUP(D18,[1]!DVH_lines[#Data],2,FALSE),"")</f>
        <v/>
      </c>
      <c r="R18" s="15" t="str">
        <f>IFERROR(VLOOKUP(D18,[1]!DVH_lines[#Data],3,FALSE),"")</f>
        <v/>
      </c>
      <c r="S18" s="13" t="str">
        <f>IFERROR(VLOOKUP(D18,[1]!DVH_lines[#Data],4,FALSE),"")</f>
        <v/>
      </c>
      <c r="T18" s="14" t="str">
        <f>IFERROR(VLOOKUP(D18,[1]!SearchCT[#Data],2,FALSE),"")</f>
        <v/>
      </c>
      <c r="U18" s="13" t="str">
        <f>IFERROR(VLOOKUP(D18,[1]!SearchCT[#Data],3,FALSE),"")</f>
        <v/>
      </c>
    </row>
    <row r="19" spans="4:21" x14ac:dyDescent="0.25">
      <c r="D19" s="12" t="s">
        <v>175</v>
      </c>
      <c r="E19" s="11" t="s">
        <v>175</v>
      </c>
      <c r="F19" s="11" t="s">
        <v>178</v>
      </c>
      <c r="G19" s="57" t="str">
        <f>IF(EXACT(D19,"DPV"),VLOOKUP(REPLACE($B$8,1,1,""),[1]!ICD_Codes[#All],2,FALSE),"")</f>
        <v/>
      </c>
      <c r="H19" s="23" t="str">
        <f t="shared" si="0"/>
        <v/>
      </c>
      <c r="J19" s="21" t="str">
        <f>VLOOKUP(D19,[1]!Dictionary[#All],3,FALSE)</f>
        <v>GTV Primary</v>
      </c>
      <c r="K19" s="20" t="str">
        <f>VLOOKUP(D19,[1]!Dictionary[#All],4,FALSE)</f>
        <v>GTVp</v>
      </c>
      <c r="L19" s="20" t="str">
        <f>VLOOKUP(D19,[1]!Dictionary[#All],5,FALSE)</f>
        <v>99VMS_STRUCTCODE</v>
      </c>
      <c r="M19" s="19" t="str">
        <f>VLOOKUP(D19,[1]!Dictionary[#All],6,FALSE)</f>
        <v>1.0</v>
      </c>
      <c r="N19" s="18" t="str">
        <f>VLOOKUP(D19,[1]!VolumeType[#All],2,FALSE)</f>
        <v>GTV</v>
      </c>
      <c r="O19" s="17" t="str">
        <f>VLOOKUP(D19,[1]!VolumeType[#All],3,FALSE)</f>
        <v>GTV</v>
      </c>
      <c r="P19" s="16" t="str">
        <f>VLOOKUP(D19,[1]!Colors[#All],3,FALSE)</f>
        <v>z GTV</v>
      </c>
      <c r="Q19" s="14" t="str">
        <f>IFERROR(VLOOKUP(D19,[1]!DVH_lines[#Data],2,FALSE),"")</f>
        <v/>
      </c>
      <c r="R19" s="15" t="str">
        <f>IFERROR(VLOOKUP(D19,[1]!DVH_lines[#Data],3,FALSE),"")</f>
        <v/>
      </c>
      <c r="S19" s="13" t="str">
        <f>IFERROR(VLOOKUP(D19,[1]!DVH_lines[#Data],4,FALSE),"")</f>
        <v/>
      </c>
      <c r="T19" s="14" t="str">
        <f>IFERROR(VLOOKUP(D19,[1]!SearchCT[#Data],2,FALSE),"")</f>
        <v/>
      </c>
      <c r="U19" s="13" t="str">
        <f>IFERROR(VLOOKUP(D19,[1]!SearchCT[#Data],3,FALSE),"")</f>
        <v/>
      </c>
    </row>
    <row r="20" spans="4:21" x14ac:dyDescent="0.25">
      <c r="D20" s="12" t="s">
        <v>177</v>
      </c>
      <c r="E20" s="11" t="s">
        <v>177</v>
      </c>
      <c r="F20" s="11" t="s">
        <v>176</v>
      </c>
      <c r="G20" s="57" t="str">
        <f>IF(EXACT(D20,"DPV"),VLOOKUP(REPLACE($B$8,1,1,""),[1]!ICD_Codes[#All],2,FALSE),"")</f>
        <v/>
      </c>
      <c r="H20" s="23" t="str">
        <f t="shared" si="0"/>
        <v/>
      </c>
      <c r="J20" s="21" t="str">
        <f>VLOOKUP(D20,[1]!Dictionary[#All],3,FALSE)</f>
        <v>GTV Nodal</v>
      </c>
      <c r="K20" s="20" t="str">
        <f>VLOOKUP(D20,[1]!Dictionary[#All],4,FALSE)</f>
        <v>GTVn</v>
      </c>
      <c r="L20" s="20" t="str">
        <f>VLOOKUP(D20,[1]!Dictionary[#All],5,FALSE)</f>
        <v>99VMS_STRUCTCODE</v>
      </c>
      <c r="M20" s="19" t="str">
        <f>VLOOKUP(D20,[1]!Dictionary[#All],6,FALSE)</f>
        <v>1.0</v>
      </c>
      <c r="N20" s="18" t="str">
        <f>VLOOKUP(D20,[1]!VolumeType[#All],2,FALSE)</f>
        <v>GTV</v>
      </c>
      <c r="O20" s="17" t="str">
        <f>VLOOKUP(D20,[1]!VolumeType[#All],3,FALSE)</f>
        <v>Nodes</v>
      </c>
      <c r="P20" s="16" t="str">
        <f>VLOOKUP(D20,[1]!Colors[#All],3,FALSE)</f>
        <v>z GTV</v>
      </c>
      <c r="Q20" s="14" t="str">
        <f>IFERROR(VLOOKUP(D20,[1]!DVH_lines[#Data],2,FALSE),"")</f>
        <v/>
      </c>
      <c r="R20" s="15" t="str">
        <f>IFERROR(VLOOKUP(D20,[1]!DVH_lines[#Data],3,FALSE),"")</f>
        <v/>
      </c>
      <c r="S20" s="13" t="str">
        <f>IFERROR(VLOOKUP(D20,[1]!DVH_lines[#Data],4,FALSE),"")</f>
        <v/>
      </c>
      <c r="T20" s="14" t="str">
        <f>IFERROR(VLOOKUP(D20,[1]!SearchCT[#Data],2,FALSE),"")</f>
        <v/>
      </c>
      <c r="U20" s="13" t="str">
        <f>IFERROR(VLOOKUP(D20,[1]!SearchCT[#Data],3,FALSE),"")</f>
        <v/>
      </c>
    </row>
    <row r="21" spans="4:21" x14ac:dyDescent="0.25">
      <c r="D21" s="12" t="s">
        <v>175</v>
      </c>
      <c r="E21" s="11" t="s">
        <v>174</v>
      </c>
      <c r="F21" s="11" t="s">
        <v>173</v>
      </c>
      <c r="G21" s="57" t="str">
        <f>IF(EXACT(D21,"DPV"),VLOOKUP(REPLACE($B$8,1,1,""),[1]!ICD_Codes[#All],2,FALSE),"")</f>
        <v/>
      </c>
      <c r="H21" s="23" t="str">
        <f t="shared" si="0"/>
        <v/>
      </c>
      <c r="J21" s="21" t="str">
        <f>VLOOKUP(D21,[1]!Dictionary[#All],3,FALSE)</f>
        <v>GTV Primary</v>
      </c>
      <c r="K21" s="20" t="str">
        <f>VLOOKUP(D21,[1]!Dictionary[#All],4,FALSE)</f>
        <v>GTVp</v>
      </c>
      <c r="L21" s="20" t="str">
        <f>VLOOKUP(D21,[1]!Dictionary[#All],5,FALSE)</f>
        <v>99VMS_STRUCTCODE</v>
      </c>
      <c r="M21" s="19" t="str">
        <f>VLOOKUP(D21,[1]!Dictionary[#All],6,FALSE)</f>
        <v>1.0</v>
      </c>
      <c r="N21" s="18" t="str">
        <f>VLOOKUP(D21,[1]!VolumeType[#All],2,FALSE)</f>
        <v>GTV</v>
      </c>
      <c r="O21" s="17" t="str">
        <f>VLOOKUP(D21,[1]!VolumeType[#All],3,FALSE)</f>
        <v>GTV</v>
      </c>
      <c r="P21" s="16" t="str">
        <f>VLOOKUP(D21,[1]!Colors[#All],3,FALSE)</f>
        <v>z GTV</v>
      </c>
      <c r="Q21" s="14" t="str">
        <f>IFERROR(VLOOKUP(D21,[1]!DVH_lines[#Data],2,FALSE),"")</f>
        <v/>
      </c>
      <c r="R21" s="15" t="str">
        <f>IFERROR(VLOOKUP(D21,[1]!DVH_lines[#Data],3,FALSE),"")</f>
        <v/>
      </c>
      <c r="S21" s="13" t="str">
        <f>IFERROR(VLOOKUP(D21,[1]!DVH_lines[#Data],4,FALSE),"")</f>
        <v/>
      </c>
      <c r="T21" s="14" t="str">
        <f>IFERROR(VLOOKUP(D21,[1]!SearchCT[#Data],2,FALSE),"")</f>
        <v/>
      </c>
      <c r="U21" s="13" t="str">
        <f>IFERROR(VLOOKUP(D21,[1]!SearchCT[#Data],3,FALSE),"")</f>
        <v/>
      </c>
    </row>
    <row r="22" spans="4:21" x14ac:dyDescent="0.25">
      <c r="D22" s="12" t="s">
        <v>21</v>
      </c>
      <c r="E22" s="11" t="s">
        <v>21</v>
      </c>
      <c r="F22" s="11" t="s">
        <v>21</v>
      </c>
      <c r="G22" s="57" t="str">
        <f>IF(EXACT(D22,"DPV"),VLOOKUP(REPLACE($B$8,1,1,""),[1]!ICD_Codes[#All],2,FALSE),"")</f>
        <v/>
      </c>
      <c r="H22" s="23" t="str">
        <f t="shared" si="0"/>
        <v/>
      </c>
      <c r="J22" s="21" t="str">
        <f>VLOOKUP(D22,[1]!Dictionary[#All],3,FALSE)</f>
        <v>Larynx</v>
      </c>
      <c r="K22" s="20">
        <f>VLOOKUP(D22,[1]!Dictionary[#All],4,FALSE)</f>
        <v>55097</v>
      </c>
      <c r="L22" s="20" t="str">
        <f>VLOOKUP(D22,[1]!Dictionary[#All],5,FALSE)</f>
        <v>FMA</v>
      </c>
      <c r="M22" s="19" t="str">
        <f>VLOOKUP(D22,[1]!Dictionary[#All],6,FALSE)</f>
        <v>3.2</v>
      </c>
      <c r="N22" s="18" t="str">
        <f>VLOOKUP(D22,[1]!VolumeType[#All],2,FALSE)</f>
        <v>Organ</v>
      </c>
      <c r="O22" s="17" t="str">
        <f>VLOOKUP(D22,[1]!VolumeType[#All],3,FALSE)</f>
        <v>Organ</v>
      </c>
      <c r="P22" s="16" t="str">
        <f>VLOOKUP(D22,[1]!Colors[#All],3,FALSE)</f>
        <v>z Larynx</v>
      </c>
      <c r="Q22" s="14" t="str">
        <f>IFERROR(VLOOKUP(D22,[1]!DVH_lines[#Data],2,FALSE),"")</f>
        <v/>
      </c>
      <c r="R22" s="15" t="str">
        <f>IFERROR(VLOOKUP(D22,[1]!DVH_lines[#Data],3,FALSE),"")</f>
        <v/>
      </c>
      <c r="S22" s="13" t="str">
        <f>IFERROR(VLOOKUP(D22,[1]!DVH_lines[#Data],4,FALSE),"")</f>
        <v/>
      </c>
      <c r="T22" s="14" t="str">
        <f>IFERROR(VLOOKUP(D22,[1]!SearchCT[#Data],2,FALSE),"")</f>
        <v/>
      </c>
      <c r="U22" s="13" t="str">
        <f>IFERROR(VLOOKUP(D22,[1]!SearchCT[#Data],3,FALSE),"")</f>
        <v/>
      </c>
    </row>
    <row r="23" spans="4:21" x14ac:dyDescent="0.25">
      <c r="D23" s="11" t="s">
        <v>172</v>
      </c>
      <c r="E23" s="11" t="s">
        <v>171</v>
      </c>
      <c r="F23" s="11" t="s">
        <v>170</v>
      </c>
      <c r="G23" s="57" t="str">
        <f>IF(EXACT(D23,"DPV"),VLOOKUP(REPLACE($B$8,1,1,""),[1]!ICD_Codes[#All],2,FALSE),"")</f>
        <v/>
      </c>
      <c r="H23" s="23" t="str">
        <f t="shared" si="0"/>
        <v/>
      </c>
      <c r="J23" s="21" t="str">
        <f>VLOOKUP(D23,[1]!Dictionary[#All],3,FALSE)</f>
        <v>Larynx</v>
      </c>
      <c r="K23" s="20">
        <f>VLOOKUP(D23,[1]!Dictionary[#All],4,FALSE)</f>
        <v>55097</v>
      </c>
      <c r="L23" s="20" t="str">
        <f>VLOOKUP(D23,[1]!Dictionary[#All],5,FALSE)</f>
        <v>FMA</v>
      </c>
      <c r="M23" s="19" t="str">
        <f>VLOOKUP(D23,[1]!Dictionary[#All],6,FALSE)</f>
        <v>3.2</v>
      </c>
      <c r="N23" s="18" t="str">
        <f>VLOOKUP(D23,[1]!VolumeType[#All],2,FALSE)</f>
        <v>Control</v>
      </c>
      <c r="O23" s="17" t="str">
        <f>VLOOKUP(D23,[1]!VolumeType[#All],3,FALSE)</f>
        <v>Avoidance</v>
      </c>
      <c r="P23" s="16" t="str">
        <f>VLOOKUP(D23,[1]!Colors[#All],3,FALSE)</f>
        <v>z Larynx</v>
      </c>
      <c r="Q23" s="14">
        <f>IFERROR(VLOOKUP(D23,[1]!DVH_lines[#Data],2,FALSE),"")</f>
        <v>-16777216</v>
      </c>
      <c r="R23" s="15">
        <f>IFERROR(VLOOKUP(D23,[1]!DVH_lines[#Data],3,FALSE),"")</f>
        <v>1</v>
      </c>
      <c r="S23" s="13">
        <f>IFERROR(VLOOKUP(D23,[1]!DVH_lines[#Data],4,FALSE),"")</f>
        <v>3</v>
      </c>
      <c r="T23" s="14" t="str">
        <f>IFERROR(VLOOKUP(D23,[1]!SearchCT[#Data],2,FALSE),"")</f>
        <v/>
      </c>
      <c r="U23" s="13" t="str">
        <f>IFERROR(VLOOKUP(D23,[1]!SearchCT[#Data],3,FALSE),"")</f>
        <v/>
      </c>
    </row>
    <row r="24" spans="4:21" x14ac:dyDescent="0.25">
      <c r="D24" s="58" t="s">
        <v>169</v>
      </c>
      <c r="E24" s="11" t="s">
        <v>169</v>
      </c>
      <c r="F24" s="11" t="s">
        <v>168</v>
      </c>
      <c r="G24" s="57" t="str">
        <f>IF(EXACT(D24,"DPV"),VLOOKUP(REPLACE($B$8,1,1,""),[1]!ICD_Codes[#All],2,FALSE),"")</f>
        <v/>
      </c>
      <c r="H24" s="23" t="str">
        <f t="shared" si="0"/>
        <v/>
      </c>
      <c r="J24" s="21" t="str">
        <f>VLOOKUP(D24,[1]!Dictionary[#All],3,FALSE)</f>
        <v>Left lens</v>
      </c>
      <c r="K24" s="20">
        <f>VLOOKUP(D24,[1]!Dictionary[#All],4,FALSE)</f>
        <v>58243</v>
      </c>
      <c r="L24" s="20" t="str">
        <f>VLOOKUP(D24,[1]!Dictionary[#All],5,FALSE)</f>
        <v>FMA</v>
      </c>
      <c r="M24" s="19" t="str">
        <f>VLOOKUP(D24,[1]!Dictionary[#All],6,FALSE)</f>
        <v>3.2</v>
      </c>
      <c r="N24" s="18" t="str">
        <f>VLOOKUP(D24,[1]!VolumeType[#All],2,FALSE)</f>
        <v>Organ</v>
      </c>
      <c r="O24" s="17" t="str">
        <f>VLOOKUP(D24,[1]!VolumeType[#All],3,FALSE)</f>
        <v>Organ</v>
      </c>
      <c r="P24" s="16" t="str">
        <f>VLOOKUP(D24,[1]!Colors[#All],3,FALSE)</f>
        <v>z Lens L</v>
      </c>
      <c r="Q24" s="14" t="str">
        <f>IFERROR(VLOOKUP(D24,[1]!DVH_lines[#Data],2,FALSE),"")</f>
        <v/>
      </c>
      <c r="R24" s="15" t="str">
        <f>IFERROR(VLOOKUP(D24,[1]!DVH_lines[#Data],3,FALSE),"")</f>
        <v/>
      </c>
      <c r="S24" s="13" t="str">
        <f>IFERROR(VLOOKUP(D24,[1]!DVH_lines[#Data],4,FALSE),"")</f>
        <v/>
      </c>
      <c r="T24" s="14" t="str">
        <f>IFERROR(VLOOKUP(D24,[1]!SearchCT[#Data],2,FALSE),"")</f>
        <v/>
      </c>
      <c r="U24" s="13" t="str">
        <f>IFERROR(VLOOKUP(D24,[1]!SearchCT[#Data],3,FALSE),"")</f>
        <v/>
      </c>
    </row>
    <row r="25" spans="4:21" x14ac:dyDescent="0.25">
      <c r="D25" s="58" t="s">
        <v>167</v>
      </c>
      <c r="E25" s="11" t="s">
        <v>167</v>
      </c>
      <c r="F25" s="11" t="s">
        <v>166</v>
      </c>
      <c r="G25" s="57" t="str">
        <f>IF(EXACT(D25,"DPV"),VLOOKUP(REPLACE($B$8,1,1,""),[1]!ICD_Codes[#All],2,FALSE),"")</f>
        <v/>
      </c>
      <c r="H25" s="23" t="str">
        <f t="shared" si="0"/>
        <v/>
      </c>
      <c r="J25" s="21" t="str">
        <f>VLOOKUP(D25,[1]!Dictionary[#All],3,FALSE)</f>
        <v>Right lens</v>
      </c>
      <c r="K25" s="20">
        <f>VLOOKUP(D25,[1]!Dictionary[#All],4,FALSE)</f>
        <v>58242</v>
      </c>
      <c r="L25" s="20" t="str">
        <f>VLOOKUP(D25,[1]!Dictionary[#All],5,FALSE)</f>
        <v>FMA</v>
      </c>
      <c r="M25" s="19" t="str">
        <f>VLOOKUP(D25,[1]!Dictionary[#All],6,FALSE)</f>
        <v>3.2</v>
      </c>
      <c r="N25" s="18" t="str">
        <f>VLOOKUP(D25,[1]!VolumeType[#All],2,FALSE)</f>
        <v>Organ</v>
      </c>
      <c r="O25" s="17" t="str">
        <f>VLOOKUP(D25,[1]!VolumeType[#All],3,FALSE)</f>
        <v>Organ</v>
      </c>
      <c r="P25" s="16" t="str">
        <f>VLOOKUP(D25,[1]!Colors[#All],3,FALSE)</f>
        <v>z Lens R</v>
      </c>
      <c r="Q25" s="14" t="str">
        <f>IFERROR(VLOOKUP(D25,[1]!DVH_lines[#Data],2,FALSE),"")</f>
        <v/>
      </c>
      <c r="R25" s="15" t="str">
        <f>IFERROR(VLOOKUP(D25,[1]!DVH_lines[#Data],3,FALSE),"")</f>
        <v/>
      </c>
      <c r="S25" s="13" t="str">
        <f>IFERROR(VLOOKUP(D25,[1]!DVH_lines[#Data],4,FALSE),"")</f>
        <v/>
      </c>
      <c r="T25" s="14" t="str">
        <f>IFERROR(VLOOKUP(D25,[1]!SearchCT[#Data],2,FALSE),"")</f>
        <v/>
      </c>
      <c r="U25" s="13" t="str">
        <f>IFERROR(VLOOKUP(D25,[1]!SearchCT[#Data],3,FALSE),"")</f>
        <v/>
      </c>
    </row>
    <row r="26" spans="4:21" x14ac:dyDescent="0.25">
      <c r="D26" s="12" t="s">
        <v>19</v>
      </c>
      <c r="E26" s="11" t="s">
        <v>19</v>
      </c>
      <c r="F26" s="11" t="s">
        <v>19</v>
      </c>
      <c r="G26" s="57" t="str">
        <f>IF(EXACT(D26,"DPV"),VLOOKUP(REPLACE($B$8,1,1,""),[1]!ICD_Codes[#All],2,FALSE),"")</f>
        <v/>
      </c>
      <c r="H26" s="23" t="str">
        <f t="shared" si="0"/>
        <v/>
      </c>
      <c r="J26" s="21" t="str">
        <f>VLOOKUP(D26,[1]!Dictionary[#All],3,FALSE)</f>
        <v>Mandible</v>
      </c>
      <c r="K26" s="20">
        <f>VLOOKUP(D26,[1]!Dictionary[#All],4,FALSE)</f>
        <v>52748</v>
      </c>
      <c r="L26" s="20" t="str">
        <f>VLOOKUP(D26,[1]!Dictionary[#All],5,FALSE)</f>
        <v>FMA</v>
      </c>
      <c r="M26" s="19" t="str">
        <f>VLOOKUP(D26,[1]!Dictionary[#All],6,FALSE)</f>
        <v>3.2</v>
      </c>
      <c r="N26" s="18" t="str">
        <f>VLOOKUP(D26,[1]!VolumeType[#All],2,FALSE)</f>
        <v>Organ</v>
      </c>
      <c r="O26" s="17" t="str">
        <f>VLOOKUP(D26,[1]!VolumeType[#All],3,FALSE)</f>
        <v>Organ</v>
      </c>
      <c r="P26" s="16" t="str">
        <f>VLOOKUP(D26,[1]!Colors[#All],3,FALSE)</f>
        <v>z Bone Rendering</v>
      </c>
      <c r="Q26" s="14" t="str">
        <f>IFERROR(VLOOKUP(D26,[1]!DVH_lines[#Data],2,FALSE),"")</f>
        <v/>
      </c>
      <c r="R26" s="15" t="str">
        <f>IFERROR(VLOOKUP(D26,[1]!DVH_lines[#Data],3,FALSE),"")</f>
        <v/>
      </c>
      <c r="S26" s="13" t="str">
        <f>IFERROR(VLOOKUP(D26,[1]!DVH_lines[#Data],4,FALSE),"")</f>
        <v/>
      </c>
      <c r="T26" s="14">
        <f>IFERROR(VLOOKUP(D26,[1]!SearchCT[#Data],2,FALSE),"")</f>
        <v>200</v>
      </c>
      <c r="U26" s="13">
        <f>IFERROR(VLOOKUP(D26,[1]!SearchCT[#Data],3,FALSE),"")</f>
        <v>2500</v>
      </c>
    </row>
    <row r="27" spans="4:21" x14ac:dyDescent="0.25">
      <c r="D27" s="12" t="s">
        <v>164</v>
      </c>
      <c r="E27" s="11" t="s">
        <v>165</v>
      </c>
      <c r="F27" s="11" t="s">
        <v>164</v>
      </c>
      <c r="G27" s="57" t="str">
        <f>IF(EXACT(D27,"DPV"),VLOOKUP(REPLACE($B$8,1,1,""),[1]!ICD_Codes[#All],2,FALSE),"")</f>
        <v/>
      </c>
      <c r="H27" s="23" t="str">
        <f t="shared" si="0"/>
        <v/>
      </c>
      <c r="J27" s="21" t="str">
        <f>VLOOKUP(D27,[1]!Dictionary[#All],3,FALSE)</f>
        <v>Optic chiasm</v>
      </c>
      <c r="K27" s="20">
        <f>VLOOKUP(D27,[1]!Dictionary[#All],4,FALSE)</f>
        <v>62045</v>
      </c>
      <c r="L27" s="20" t="str">
        <f>VLOOKUP(D27,[1]!Dictionary[#All],5,FALSE)</f>
        <v>FMA</v>
      </c>
      <c r="M27" s="19" t="str">
        <f>VLOOKUP(D27,[1]!Dictionary[#All],6,FALSE)</f>
        <v>3.2</v>
      </c>
      <c r="N27" s="18" t="str">
        <f>VLOOKUP(D27,[1]!VolumeType[#All],2,FALSE)</f>
        <v>Organ</v>
      </c>
      <c r="O27" s="17" t="str">
        <f>VLOOKUP(D27,[1]!VolumeType[#All],3,FALSE)</f>
        <v>Organ</v>
      </c>
      <c r="P27" s="16" t="str">
        <f>VLOOKUP(D27,[1]!Colors[#All],3,FALSE)</f>
        <v>z Optic Chiasm</v>
      </c>
      <c r="Q27" s="14" t="str">
        <f>IFERROR(VLOOKUP(D27,[1]!DVH_lines[#Data],2,FALSE),"")</f>
        <v/>
      </c>
      <c r="R27" s="15" t="str">
        <f>IFERROR(VLOOKUP(D27,[1]!DVH_lines[#Data],3,FALSE),"")</f>
        <v/>
      </c>
      <c r="S27" s="13" t="str">
        <f>IFERROR(VLOOKUP(D27,[1]!DVH_lines[#Data],4,FALSE),"")</f>
        <v/>
      </c>
      <c r="T27" s="14" t="str">
        <f>IFERROR(VLOOKUP(D27,[1]!SearchCT[#Data],2,FALSE),"")</f>
        <v/>
      </c>
      <c r="U27" s="13" t="str">
        <f>IFERROR(VLOOKUP(D27,[1]!SearchCT[#Data],3,FALSE),"")</f>
        <v/>
      </c>
    </row>
    <row r="28" spans="4:21" x14ac:dyDescent="0.25">
      <c r="D28" s="12" t="s">
        <v>163</v>
      </c>
      <c r="E28" s="11" t="s">
        <v>162</v>
      </c>
      <c r="F28" s="11" t="s">
        <v>161</v>
      </c>
      <c r="G28" s="57" t="str">
        <f>IF(EXACT(D28,"DPV"),VLOOKUP(REPLACE($B$8,1,1,""),[1]!ICD_Codes[#All],2,FALSE),"")</f>
        <v/>
      </c>
      <c r="H28" s="23" t="str">
        <f t="shared" si="0"/>
        <v/>
      </c>
      <c r="J28" s="21" t="str">
        <f>VLOOKUP(D28,[1]!Dictionary[#All],3,FALSE)</f>
        <v>Left optic nerve</v>
      </c>
      <c r="K28" s="20">
        <f>VLOOKUP(D28,[1]!Dictionary[#All],4,FALSE)</f>
        <v>50878</v>
      </c>
      <c r="L28" s="20" t="str">
        <f>VLOOKUP(D28,[1]!Dictionary[#All],5,FALSE)</f>
        <v>FMA</v>
      </c>
      <c r="M28" s="19" t="str">
        <f>VLOOKUP(D28,[1]!Dictionary[#All],6,FALSE)</f>
        <v>3.2</v>
      </c>
      <c r="N28" s="18" t="str">
        <f>VLOOKUP(D28,[1]!VolumeType[#All],2,FALSE)</f>
        <v>Organ</v>
      </c>
      <c r="O28" s="17" t="str">
        <f>VLOOKUP(D28,[1]!VolumeType[#All],3,FALSE)</f>
        <v>Organ</v>
      </c>
      <c r="P28" s="16" t="str">
        <f>VLOOKUP(D28,[1]!Colors[#All],3,FALSE)</f>
        <v>z Optic Nerve L</v>
      </c>
      <c r="Q28" s="14" t="str">
        <f>IFERROR(VLOOKUP(D28,[1]!DVH_lines[#Data],2,FALSE),"")</f>
        <v/>
      </c>
      <c r="R28" s="15" t="str">
        <f>IFERROR(VLOOKUP(D28,[1]!DVH_lines[#Data],3,FALSE),"")</f>
        <v/>
      </c>
      <c r="S28" s="13" t="str">
        <f>IFERROR(VLOOKUP(D28,[1]!DVH_lines[#Data],4,FALSE),"")</f>
        <v/>
      </c>
      <c r="T28" s="14" t="str">
        <f>IFERROR(VLOOKUP(D28,[1]!SearchCT[#Data],2,FALSE),"")</f>
        <v/>
      </c>
      <c r="U28" s="13" t="str">
        <f>IFERROR(VLOOKUP(D28,[1]!SearchCT[#Data],3,FALSE),"")</f>
        <v/>
      </c>
    </row>
    <row r="29" spans="4:21" x14ac:dyDescent="0.25">
      <c r="D29" s="12" t="s">
        <v>160</v>
      </c>
      <c r="E29" s="11" t="s">
        <v>159</v>
      </c>
      <c r="F29" s="11" t="s">
        <v>158</v>
      </c>
      <c r="G29" s="57" t="str">
        <f>IF(EXACT(D29,"DPV"),VLOOKUP(REPLACE($B$8,1,1,""),[1]!ICD_Codes[#All],2,FALSE),"")</f>
        <v/>
      </c>
      <c r="H29" s="23" t="str">
        <f t="shared" si="0"/>
        <v/>
      </c>
      <c r="J29" s="21" t="str">
        <f>VLOOKUP(D29,[1]!Dictionary[#All],3,FALSE)</f>
        <v>PRV</v>
      </c>
      <c r="K29" s="20" t="str">
        <f>VLOOKUP(D29,[1]!Dictionary[#All],4,FALSE)</f>
        <v>PRV</v>
      </c>
      <c r="L29" s="20" t="str">
        <f>VLOOKUP(D29,[1]!Dictionary[#All],5,FALSE)</f>
        <v>99VMS_STRUCTCODE</v>
      </c>
      <c r="M29" s="19" t="str">
        <f>VLOOKUP(D29,[1]!Dictionary[#All],6,FALSE)</f>
        <v>1.0</v>
      </c>
      <c r="N29" s="18" t="str">
        <f>VLOOKUP(D29,[1]!VolumeType[#All],2,FALSE)</f>
        <v>Control</v>
      </c>
      <c r="O29" s="17" t="str">
        <f>VLOOKUP(D29,[1]!VolumeType[#All],3,FALSE)</f>
        <v>Avoidance</v>
      </c>
      <c r="P29" s="16" t="str">
        <f>VLOOKUP(D29,[1]!Colors[#All],3,FALSE)</f>
        <v>z OP PRV</v>
      </c>
      <c r="Q29" s="14" t="str">
        <f>IFERROR(VLOOKUP(D29,[1]!DVH_lines[#Data],2,FALSE),"")</f>
        <v/>
      </c>
      <c r="R29" s="15" t="str">
        <f>IFERROR(VLOOKUP(D29,[1]!DVH_lines[#Data],3,FALSE),"")</f>
        <v/>
      </c>
      <c r="S29" s="13" t="str">
        <f>IFERROR(VLOOKUP(D29,[1]!DVH_lines[#Data],4,FALSE),"")</f>
        <v/>
      </c>
      <c r="T29" s="14" t="str">
        <f>IFERROR(VLOOKUP(D29,[1]!SearchCT[#Data],2,FALSE),"")</f>
        <v/>
      </c>
      <c r="U29" s="13" t="str">
        <f>IFERROR(VLOOKUP(D29,[1]!SearchCT[#Data],3,FALSE),"")</f>
        <v/>
      </c>
    </row>
    <row r="30" spans="4:21" x14ac:dyDescent="0.25">
      <c r="D30" s="12" t="s">
        <v>157</v>
      </c>
      <c r="E30" s="11" t="s">
        <v>156</v>
      </c>
      <c r="F30" s="11" t="s">
        <v>155</v>
      </c>
      <c r="G30" s="57" t="str">
        <f>IF(EXACT(D30,"DPV"),VLOOKUP(REPLACE($B$8,1,1,""),[1]!ICD_Codes[#All],2,FALSE),"")</f>
        <v/>
      </c>
      <c r="H30" s="23" t="str">
        <f t="shared" si="0"/>
        <v/>
      </c>
      <c r="J30" s="21" t="str">
        <f>VLOOKUP(D30,[1]!Dictionary[#All],3,FALSE)</f>
        <v>Right optic nerve</v>
      </c>
      <c r="K30" s="20">
        <f>VLOOKUP(D30,[1]!Dictionary[#All],4,FALSE)</f>
        <v>50875</v>
      </c>
      <c r="L30" s="20" t="str">
        <f>VLOOKUP(D30,[1]!Dictionary[#All],5,FALSE)</f>
        <v>FMA</v>
      </c>
      <c r="M30" s="19" t="str">
        <f>VLOOKUP(D30,[1]!Dictionary[#All],6,FALSE)</f>
        <v>3.2</v>
      </c>
      <c r="N30" s="18" t="str">
        <f>VLOOKUP(D30,[1]!VolumeType[#All],2,FALSE)</f>
        <v>Organ</v>
      </c>
      <c r="O30" s="17" t="str">
        <f>VLOOKUP(D30,[1]!VolumeType[#All],3,FALSE)</f>
        <v>Organ</v>
      </c>
      <c r="P30" s="16" t="str">
        <f>VLOOKUP(D30,[1]!Colors[#All],3,FALSE)</f>
        <v>z Optic Nerve R</v>
      </c>
      <c r="Q30" s="14" t="str">
        <f>IFERROR(VLOOKUP(D30,[1]!DVH_lines[#Data],2,FALSE),"")</f>
        <v/>
      </c>
      <c r="R30" s="15" t="str">
        <f>IFERROR(VLOOKUP(D30,[1]!DVH_lines[#Data],3,FALSE),"")</f>
        <v/>
      </c>
      <c r="S30" s="13" t="str">
        <f>IFERROR(VLOOKUP(D30,[1]!DVH_lines[#Data],4,FALSE),"")</f>
        <v/>
      </c>
      <c r="T30" s="14" t="str">
        <f>IFERROR(VLOOKUP(D30,[1]!SearchCT[#Data],2,FALSE),"")</f>
        <v/>
      </c>
      <c r="U30" s="13" t="str">
        <f>IFERROR(VLOOKUP(D30,[1]!SearchCT[#Data],3,FALSE),"")</f>
        <v/>
      </c>
    </row>
    <row r="31" spans="4:21" x14ac:dyDescent="0.25">
      <c r="D31" s="12" t="s">
        <v>154</v>
      </c>
      <c r="E31" s="11" t="s">
        <v>154</v>
      </c>
      <c r="F31" s="11" t="s">
        <v>153</v>
      </c>
      <c r="G31" s="57" t="str">
        <f>IF(EXACT(D31,"DPV"),VLOOKUP(REPLACE($B$8,1,1,""),[1]!ICD_Codes[#All],2,FALSE),"")</f>
        <v/>
      </c>
      <c r="H31" s="23" t="str">
        <f t="shared" si="0"/>
        <v/>
      </c>
      <c r="J31" s="21" t="str">
        <f>VLOOKUP(D31,[1]!Dictionary[#All],3,FALSE)</f>
        <v>Left eyeball</v>
      </c>
      <c r="K31" s="20">
        <f>VLOOKUP(D31,[1]!Dictionary[#All],4,FALSE)</f>
        <v>12515</v>
      </c>
      <c r="L31" s="20" t="str">
        <f>VLOOKUP(D31,[1]!Dictionary[#All],5,FALSE)</f>
        <v>FMA</v>
      </c>
      <c r="M31" s="19" t="str">
        <f>VLOOKUP(D31,[1]!Dictionary[#All],6,FALSE)</f>
        <v>3.2</v>
      </c>
      <c r="N31" s="18" t="str">
        <f>VLOOKUP(D31,[1]!VolumeType[#All],2,FALSE)</f>
        <v>Organ</v>
      </c>
      <c r="O31" s="17" t="str">
        <f>VLOOKUP(D31,[1]!VolumeType[#All],3,FALSE)</f>
        <v>Organ</v>
      </c>
      <c r="P31" s="16" t="str">
        <f>VLOOKUP(D31,[1]!Colors[#All],3,FALSE)</f>
        <v>z Orbit L</v>
      </c>
      <c r="Q31" s="14" t="str">
        <f>IFERROR(VLOOKUP(D31,[1]!DVH_lines[#Data],2,FALSE),"")</f>
        <v/>
      </c>
      <c r="R31" s="15" t="str">
        <f>IFERROR(VLOOKUP(D31,[1]!DVH_lines[#Data],3,FALSE),"")</f>
        <v/>
      </c>
      <c r="S31" s="13" t="str">
        <f>IFERROR(VLOOKUP(D31,[1]!DVH_lines[#Data],4,FALSE),"")</f>
        <v/>
      </c>
      <c r="T31" s="14" t="str">
        <f>IFERROR(VLOOKUP(D31,[1]!SearchCT[#Data],2,FALSE),"")</f>
        <v/>
      </c>
      <c r="U31" s="13" t="str">
        <f>IFERROR(VLOOKUP(D31,[1]!SearchCT[#Data],3,FALSE),"")</f>
        <v/>
      </c>
    </row>
    <row r="32" spans="4:21" x14ac:dyDescent="0.25">
      <c r="D32" s="12" t="s">
        <v>152</v>
      </c>
      <c r="E32" s="11" t="s">
        <v>152</v>
      </c>
      <c r="F32" s="11" t="s">
        <v>151</v>
      </c>
      <c r="G32" s="57" t="str">
        <f>IF(EXACT(D32,"DPV"),VLOOKUP(REPLACE($B$8,1,1,""),[1]!ICD_Codes[#All],2,FALSE),"")</f>
        <v/>
      </c>
      <c r="H32" s="23" t="str">
        <f t="shared" si="0"/>
        <v/>
      </c>
      <c r="J32" s="21" t="str">
        <f>VLOOKUP(D32,[1]!Dictionary[#All],3,FALSE)</f>
        <v>Right eyeball</v>
      </c>
      <c r="K32" s="20">
        <f>VLOOKUP(D32,[1]!Dictionary[#All],4,FALSE)</f>
        <v>12514</v>
      </c>
      <c r="L32" s="20" t="str">
        <f>VLOOKUP(D32,[1]!Dictionary[#All],5,FALSE)</f>
        <v>FMA</v>
      </c>
      <c r="M32" s="19" t="str">
        <f>VLOOKUP(D32,[1]!Dictionary[#All],6,FALSE)</f>
        <v>3.2</v>
      </c>
      <c r="N32" s="18" t="str">
        <f>VLOOKUP(D32,[1]!VolumeType[#All],2,FALSE)</f>
        <v>Organ</v>
      </c>
      <c r="O32" s="17" t="str">
        <f>VLOOKUP(D32,[1]!VolumeType[#All],3,FALSE)</f>
        <v>Organ</v>
      </c>
      <c r="P32" s="16" t="str">
        <f>VLOOKUP(D32,[1]!Colors[#All],3,FALSE)</f>
        <v>z Orbit R</v>
      </c>
      <c r="Q32" s="14" t="str">
        <f>IFERROR(VLOOKUP(D32,[1]!DVH_lines[#Data],2,FALSE),"")</f>
        <v/>
      </c>
      <c r="R32" s="15" t="str">
        <f>IFERROR(VLOOKUP(D32,[1]!DVH_lines[#Data],3,FALSE),"")</f>
        <v/>
      </c>
      <c r="S32" s="13" t="str">
        <f>IFERROR(VLOOKUP(D32,[1]!DVH_lines[#Data],4,FALSE),"")</f>
        <v/>
      </c>
      <c r="T32" s="14" t="str">
        <f>IFERROR(VLOOKUP(D32,[1]!SearchCT[#Data],2,FALSE),"")</f>
        <v/>
      </c>
      <c r="U32" s="13" t="str">
        <f>IFERROR(VLOOKUP(D32,[1]!SearchCT[#Data],3,FALSE),"")</f>
        <v/>
      </c>
    </row>
    <row r="33" spans="4:21" x14ac:dyDescent="0.25">
      <c r="D33" s="12" t="s">
        <v>16</v>
      </c>
      <c r="E33" s="11" t="s">
        <v>16</v>
      </c>
      <c r="F33" s="11" t="s">
        <v>15</v>
      </c>
      <c r="G33" s="57" t="str">
        <f>IF(EXACT(D33,"DPV"),VLOOKUP(REPLACE($B$8,1,1,""),[1]!ICD_Codes[#All],2,FALSE),"")</f>
        <v/>
      </c>
      <c r="H33" s="23" t="str">
        <f t="shared" si="0"/>
        <v/>
      </c>
      <c r="J33" s="21" t="str">
        <f>VLOOKUP(D33,[1]!Dictionary[#All],3,FALSE)</f>
        <v>Left parotid gland</v>
      </c>
      <c r="K33" s="20">
        <f>VLOOKUP(D33,[1]!Dictionary[#All],4,FALSE)</f>
        <v>59798</v>
      </c>
      <c r="L33" s="20" t="str">
        <f>VLOOKUP(D33,[1]!Dictionary[#All],5,FALSE)</f>
        <v>FMA</v>
      </c>
      <c r="M33" s="19" t="str">
        <f>VLOOKUP(D33,[1]!Dictionary[#All],6,FALSE)</f>
        <v>3.2</v>
      </c>
      <c r="N33" s="18" t="str">
        <f>VLOOKUP(D33,[1]!VolumeType[#All],2,FALSE)</f>
        <v>Organ</v>
      </c>
      <c r="O33" s="17" t="str">
        <f>VLOOKUP(D33,[1]!VolumeType[#All],3,FALSE)</f>
        <v>Organ</v>
      </c>
      <c r="P33" s="16" t="str">
        <f>VLOOKUP(D33,[1]!Colors[#All],3,FALSE)</f>
        <v>z Parotid L</v>
      </c>
      <c r="Q33" s="14" t="str">
        <f>IFERROR(VLOOKUP(D33,[1]!DVH_lines[#Data],2,FALSE),"")</f>
        <v/>
      </c>
      <c r="R33" s="15" t="str">
        <f>IFERROR(VLOOKUP(D33,[1]!DVH_lines[#Data],3,FALSE),"")</f>
        <v/>
      </c>
      <c r="S33" s="13" t="str">
        <f>IFERROR(VLOOKUP(D33,[1]!DVH_lines[#Data],4,FALSE),"")</f>
        <v/>
      </c>
      <c r="T33" s="14" t="str">
        <f>IFERROR(VLOOKUP(D33,[1]!SearchCT[#Data],2,FALSE),"")</f>
        <v/>
      </c>
      <c r="U33" s="13" t="str">
        <f>IFERROR(VLOOKUP(D33,[1]!SearchCT[#Data],3,FALSE),"")</f>
        <v/>
      </c>
    </row>
    <row r="34" spans="4:21" x14ac:dyDescent="0.25">
      <c r="D34" s="12" t="s">
        <v>150</v>
      </c>
      <c r="E34" s="11" t="s">
        <v>149</v>
      </c>
      <c r="F34" s="11" t="s">
        <v>148</v>
      </c>
      <c r="G34" s="57" t="str">
        <f>IF(EXACT(D34,"DPV"),VLOOKUP(REPLACE($B$8,1,1,""),[1]!ICD_Codes[#All],2,FALSE),"")</f>
        <v/>
      </c>
      <c r="H34" s="23" t="str">
        <f t="shared" si="0"/>
        <v/>
      </c>
      <c r="J34" s="21" t="str">
        <f>VLOOKUP(D34,[1]!Dictionary[#All],3,FALSE)</f>
        <v>Parotids sub PTVs</v>
      </c>
      <c r="K34" s="20" t="str">
        <f>VLOOKUP(D34,[1]!Dictionary[#All],4,FALSE)</f>
        <v>parotids-ptvs</v>
      </c>
      <c r="L34" s="20" t="str">
        <f>VLOOKUP(D34,[1]!Dictionary[#All],5,FALSE)</f>
        <v>99VMS_STRUCTCODE</v>
      </c>
      <c r="M34" s="19" t="str">
        <f>VLOOKUP(D34,[1]!Dictionary[#All],6,FALSE)</f>
        <v>1.0</v>
      </c>
      <c r="N34" s="18" t="str">
        <f>VLOOKUP(D34,[1]!VolumeType[#All],2,FALSE)</f>
        <v>Control</v>
      </c>
      <c r="O34" s="17" t="str">
        <f>VLOOKUP(D34,[1]!VolumeType[#All],3,FALSE)</f>
        <v>Avoidance</v>
      </c>
      <c r="P34" s="16" t="str">
        <f>VLOOKUP(D34,[1]!Colors[#All],3,FALSE)</f>
        <v>z Parotid L</v>
      </c>
      <c r="Q34" s="14">
        <f>IFERROR(VLOOKUP(D34,[1]!DVH_lines[#Data],2,FALSE),"")</f>
        <v>-16777216</v>
      </c>
      <c r="R34" s="15">
        <f>IFERROR(VLOOKUP(D34,[1]!DVH_lines[#Data],3,FALSE),"")</f>
        <v>1</v>
      </c>
      <c r="S34" s="13">
        <f>IFERROR(VLOOKUP(D34,[1]!DVH_lines[#Data],4,FALSE),"")</f>
        <v>3</v>
      </c>
      <c r="T34" s="14" t="str">
        <f>IFERROR(VLOOKUP(D34,[1]!SearchCT[#Data],2,FALSE),"")</f>
        <v/>
      </c>
      <c r="U34" s="13" t="str">
        <f>IFERROR(VLOOKUP(D34,[1]!SearchCT[#Data],3,FALSE),"")</f>
        <v/>
      </c>
    </row>
    <row r="35" spans="4:21" x14ac:dyDescent="0.25">
      <c r="D35" s="12" t="s">
        <v>13</v>
      </c>
      <c r="E35" s="11" t="s">
        <v>13</v>
      </c>
      <c r="F35" s="11" t="s">
        <v>12</v>
      </c>
      <c r="G35" s="57" t="str">
        <f>IF(EXACT(D35,"DPV"),VLOOKUP(REPLACE($B$8,1,1,""),[1]!ICD_Codes[#All],2,FALSE),"")</f>
        <v/>
      </c>
      <c r="H35" s="23" t="str">
        <f t="shared" si="0"/>
        <v/>
      </c>
      <c r="J35" s="21" t="str">
        <f>VLOOKUP(D35,[1]!Dictionary[#All],3,FALSE)</f>
        <v>Right parotid gland</v>
      </c>
      <c r="K35" s="20">
        <f>VLOOKUP(D35,[1]!Dictionary[#All],4,FALSE)</f>
        <v>59797</v>
      </c>
      <c r="L35" s="20" t="str">
        <f>VLOOKUP(D35,[1]!Dictionary[#All],5,FALSE)</f>
        <v>FMA</v>
      </c>
      <c r="M35" s="19" t="str">
        <f>VLOOKUP(D35,[1]!Dictionary[#All],6,FALSE)</f>
        <v>3.2</v>
      </c>
      <c r="N35" s="18" t="str">
        <f>VLOOKUP(D35,[1]!VolumeType[#All],2,FALSE)</f>
        <v>Organ</v>
      </c>
      <c r="O35" s="17" t="str">
        <f>VLOOKUP(D35,[1]!VolumeType[#All],3,FALSE)</f>
        <v>Organ</v>
      </c>
      <c r="P35" s="16" t="str">
        <f>VLOOKUP(D35,[1]!Colors[#All],3,FALSE)</f>
        <v>z Parotid R</v>
      </c>
      <c r="Q35" s="14" t="str">
        <f>IFERROR(VLOOKUP(D35,[1]!DVH_lines[#Data],2,FALSE),"")</f>
        <v/>
      </c>
      <c r="R35" s="15" t="str">
        <f>IFERROR(VLOOKUP(D35,[1]!DVH_lines[#Data],3,FALSE),"")</f>
        <v/>
      </c>
      <c r="S35" s="13" t="str">
        <f>IFERROR(VLOOKUP(D35,[1]!DVH_lines[#Data],4,FALSE),"")</f>
        <v/>
      </c>
      <c r="T35" s="14" t="str">
        <f>IFERROR(VLOOKUP(D35,[1]!SearchCT[#Data],2,FALSE),"")</f>
        <v/>
      </c>
      <c r="U35" s="13" t="str">
        <f>IFERROR(VLOOKUP(D35,[1]!SearchCT[#Data],3,FALSE),"")</f>
        <v/>
      </c>
    </row>
    <row r="36" spans="4:21" x14ac:dyDescent="0.25">
      <c r="D36" s="12" t="s">
        <v>147</v>
      </c>
      <c r="E36" s="11" t="s">
        <v>146</v>
      </c>
      <c r="F36" s="11" t="s">
        <v>145</v>
      </c>
      <c r="G36" s="57" t="str">
        <f>IF(EXACT(D36,"DPV"),VLOOKUP(REPLACE($B$8,1,1,""),[1]!ICD_Codes[#All],2,FALSE),"")</f>
        <v/>
      </c>
      <c r="H36" s="23" t="str">
        <f t="shared" si="0"/>
        <v/>
      </c>
      <c r="J36" s="21" t="str">
        <f>VLOOKUP(D36,[1]!Dictionary[#All],3,FALSE)</f>
        <v>Parotids sub PTVs</v>
      </c>
      <c r="K36" s="20" t="str">
        <f>VLOOKUP(D36,[1]!Dictionary[#All],4,FALSE)</f>
        <v>parotids-ptvs</v>
      </c>
      <c r="L36" s="20" t="str">
        <f>VLOOKUP(D36,[1]!Dictionary[#All],5,FALSE)</f>
        <v>99VMS_STRUCTCODE</v>
      </c>
      <c r="M36" s="19" t="str">
        <f>VLOOKUP(D36,[1]!Dictionary[#All],6,FALSE)</f>
        <v>1.0</v>
      </c>
      <c r="N36" s="18" t="str">
        <f>VLOOKUP(D36,[1]!VolumeType[#All],2,FALSE)</f>
        <v>Control</v>
      </c>
      <c r="O36" s="17" t="str">
        <f>VLOOKUP(D36,[1]!VolumeType[#All],3,FALSE)</f>
        <v>Avoidance</v>
      </c>
      <c r="P36" s="16" t="str">
        <f>VLOOKUP(D36,[1]!Colors[#All],3,FALSE)</f>
        <v>z Parotid R</v>
      </c>
      <c r="Q36" s="14">
        <f>IFERROR(VLOOKUP(D36,[1]!DVH_lines[#Data],2,FALSE),"")</f>
        <v>-16777216</v>
      </c>
      <c r="R36" s="15">
        <f>IFERROR(VLOOKUP(D36,[1]!DVH_lines[#Data],3,FALSE),"")</f>
        <v>1</v>
      </c>
      <c r="S36" s="13">
        <f>IFERROR(VLOOKUP(D36,[1]!DVH_lines[#Data],4,FALSE),"")</f>
        <v>3</v>
      </c>
      <c r="T36" s="14" t="str">
        <f>IFERROR(VLOOKUP(D36,[1]!SearchCT[#Data],2,FALSE),"")</f>
        <v/>
      </c>
      <c r="U36" s="13" t="str">
        <f>IFERROR(VLOOKUP(D36,[1]!SearchCT[#Data],3,FALSE),"")</f>
        <v/>
      </c>
    </row>
    <row r="37" spans="4:21" x14ac:dyDescent="0.25">
      <c r="D37" s="12" t="s">
        <v>144</v>
      </c>
      <c r="E37" s="11" t="s">
        <v>144</v>
      </c>
      <c r="F37" s="11" t="s">
        <v>143</v>
      </c>
      <c r="G37" s="57" t="s">
        <v>250</v>
      </c>
      <c r="H37" s="23" t="s">
        <v>250</v>
      </c>
      <c r="J37" s="21" t="str">
        <f>VLOOKUP(D37,[1]!Dictionary[#All],3,FALSE)</f>
        <v>Parotid Glands</v>
      </c>
      <c r="K37" s="20" t="str">
        <f>VLOOKUP(D37,[1]!Dictionary[#All],4,FALSE)</f>
        <v>Parotids</v>
      </c>
      <c r="L37" s="20" t="str">
        <f>VLOOKUP(D37,[1]!Dictionary[#All],5,FALSE)</f>
        <v>99VMS_STRUCTCODE</v>
      </c>
      <c r="M37" s="19" t="str">
        <f>VLOOKUP(D37,[1]!Dictionary[#All],6,FALSE)</f>
        <v>1.0</v>
      </c>
      <c r="N37" s="18" t="str">
        <f>VLOOKUP(D37,[1]!VolumeType[#All],2,FALSE)</f>
        <v>Organ</v>
      </c>
      <c r="O37" s="17" t="str">
        <f>VLOOKUP(D37,[1]!VolumeType[#All],3,FALSE)</f>
        <v>Organ</v>
      </c>
      <c r="P37" s="16" t="str">
        <f>VLOOKUP(D37,[1]!Colors[#All],3,FALSE)</f>
        <v>z Parotid B</v>
      </c>
      <c r="Q37" s="14" t="str">
        <f>IFERROR(VLOOKUP(D37,[1]!DVH_lines[#Data],2,FALSE),"")</f>
        <v/>
      </c>
      <c r="R37" s="15" t="str">
        <f>IFERROR(VLOOKUP(D37,[1]!DVH_lines[#Data],3,FALSE),"")</f>
        <v/>
      </c>
      <c r="S37" s="13" t="str">
        <f>IFERROR(VLOOKUP(D37,[1]!DVH_lines[#Data],4,FALSE),"")</f>
        <v/>
      </c>
      <c r="T37" s="14" t="str">
        <f>IFERROR(VLOOKUP(D37,[1]!SearchCT[#Data],2,FALSE),"")</f>
        <v/>
      </c>
      <c r="U37" s="13" t="str">
        <f>IFERROR(VLOOKUP(D37,[1]!SearchCT[#Data],3,FALSE),"")</f>
        <v/>
      </c>
    </row>
    <row r="38" spans="4:21" x14ac:dyDescent="0.25">
      <c r="D38" s="12" t="s">
        <v>142</v>
      </c>
      <c r="E38" s="11" t="s">
        <v>249</v>
      </c>
      <c r="F38" s="11" t="s">
        <v>248</v>
      </c>
      <c r="G38" s="57" t="str">
        <f>IF(EXACT(D38,"DPV"),VLOOKUP(REPLACE($B$8,1,1,""),[1]!ICD_Codes[#All],2,FALSE),"")</f>
        <v/>
      </c>
      <c r="H38" s="23" t="str">
        <f t="shared" ref="H38:H63" si="1">IF(EXACT(D38,"DPV"),"ICD-10","")</f>
        <v/>
      </c>
      <c r="J38" s="21" t="str">
        <f>VLOOKUP(D38,[1]!Dictionary[#All],3,FALSE)</f>
        <v>PTV Low Risk</v>
      </c>
      <c r="K38" s="20" t="str">
        <f>VLOOKUP(D38,[1]!Dictionary[#All],4,FALSE)</f>
        <v>PTV_Low</v>
      </c>
      <c r="L38" s="20" t="str">
        <f>VLOOKUP(D38,[1]!Dictionary[#All],5,FALSE)</f>
        <v>99VMS_STRUCTCODE</v>
      </c>
      <c r="M38" s="19" t="str">
        <f>VLOOKUP(D38,[1]!Dictionary[#All],6,FALSE)</f>
        <v>1.0</v>
      </c>
      <c r="N38" s="18" t="str">
        <f>VLOOKUP(D38,[1]!VolumeType[#All],2,FALSE)</f>
        <v>PTV</v>
      </c>
      <c r="O38" s="17" t="str">
        <f>VLOOKUP(D38,[1]!VolumeType[#All],3,FALSE)</f>
        <v>PTV</v>
      </c>
      <c r="P38" s="16" t="str">
        <f>VLOOKUP(D38,[1]!Colors[#All],3,FALSE)</f>
        <v>z PTV low</v>
      </c>
      <c r="Q38" s="14" t="str">
        <f>IFERROR(VLOOKUP(D38,[1]!DVH_lines[#Data],2,FALSE),"")</f>
        <v/>
      </c>
      <c r="R38" s="15" t="str">
        <f>IFERROR(VLOOKUP(D38,[1]!DVH_lines[#Data],3,FALSE),"")</f>
        <v/>
      </c>
      <c r="S38" s="13" t="str">
        <f>IFERROR(VLOOKUP(D38,[1]!DVH_lines[#Data],4,FALSE),"")</f>
        <v/>
      </c>
      <c r="T38" s="14" t="str">
        <f>IFERROR(VLOOKUP(D38,[1]!SearchCT[#Data],2,FALSE),"")</f>
        <v/>
      </c>
      <c r="U38" s="13" t="str">
        <f>IFERROR(VLOOKUP(D38,[1]!SearchCT[#Data],3,FALSE),"")</f>
        <v/>
      </c>
    </row>
    <row r="39" spans="4:21" x14ac:dyDescent="0.25">
      <c r="D39" s="12" t="s">
        <v>139</v>
      </c>
      <c r="E39" s="11" t="s">
        <v>247</v>
      </c>
      <c r="F39" s="11" t="s">
        <v>246</v>
      </c>
      <c r="G39" s="57" t="str">
        <f>IF(EXACT(D39,"DPV"),VLOOKUP(REPLACE($B$8,1,1,""),[1]!ICD_Codes[#All],2,FALSE),"")</f>
        <v/>
      </c>
      <c r="H39" s="23" t="str">
        <f t="shared" si="1"/>
        <v/>
      </c>
      <c r="J39" s="21" t="str">
        <f>VLOOKUP(D39,[1]!Dictionary[#All],3,FALSE)</f>
        <v>PTV Low Risk</v>
      </c>
      <c r="K39" s="20" t="str">
        <f>VLOOKUP(D39,[1]!Dictionary[#All],4,FALSE)</f>
        <v>PTV_Low</v>
      </c>
      <c r="L39" s="20" t="str">
        <f>VLOOKUP(D39,[1]!Dictionary[#All],5,FALSE)</f>
        <v>99VMS_STRUCTCODE</v>
      </c>
      <c r="M39" s="19" t="str">
        <f>VLOOKUP(D39,[1]!Dictionary[#All],6,FALSE)</f>
        <v>1.0</v>
      </c>
      <c r="N39" s="18" t="str">
        <f>VLOOKUP(D39,[1]!VolumeType[#All],2,FALSE)</f>
        <v>PTV</v>
      </c>
      <c r="O39" s="17" t="str">
        <f>VLOOKUP(D39,[1]!VolumeType[#All],3,FALSE)</f>
        <v>PTV</v>
      </c>
      <c r="P39" s="16" t="str">
        <f>VLOOKUP(D39,[1]!Colors[#All],3,FALSE)</f>
        <v>z PTV low eval</v>
      </c>
      <c r="Q39" s="14">
        <f>IFERROR(VLOOKUP(D39,[1]!DVH_lines[#Data],2,FALSE),"")</f>
        <v>-16777216</v>
      </c>
      <c r="R39" s="15">
        <f>IFERROR(VLOOKUP(D39,[1]!DVH_lines[#Data],3,FALSE),"")</f>
        <v>0</v>
      </c>
      <c r="S39" s="13">
        <f>IFERROR(VLOOKUP(D39,[1]!DVH_lines[#Data],4,FALSE),"")</f>
        <v>5</v>
      </c>
      <c r="T39" s="14" t="str">
        <f>IFERROR(VLOOKUP(D39,[1]!SearchCT[#Data],2,FALSE),"")</f>
        <v/>
      </c>
      <c r="U39" s="13" t="str">
        <f>IFERROR(VLOOKUP(D39,[1]!SearchCT[#Data],3,FALSE),"")</f>
        <v/>
      </c>
    </row>
    <row r="40" spans="4:21" x14ac:dyDescent="0.25">
      <c r="D40" s="12" t="s">
        <v>136</v>
      </c>
      <c r="E40" s="11" t="s">
        <v>245</v>
      </c>
      <c r="F40" s="11" t="s">
        <v>244</v>
      </c>
      <c r="G40" s="57" t="str">
        <f>IF(EXACT(D40,"DPV"),VLOOKUP(REPLACE($B$8,1,1,""),[1]!ICD_Codes[#All],2,FALSE),"")</f>
        <v/>
      </c>
      <c r="H40" s="23" t="str">
        <f t="shared" si="1"/>
        <v/>
      </c>
      <c r="J40" s="21" t="str">
        <f>VLOOKUP(D40,[1]!Dictionary[#All],3,FALSE)</f>
        <v>PTV Low Risk</v>
      </c>
      <c r="K40" s="20" t="str">
        <f>VLOOKUP(D40,[1]!Dictionary[#All],4,FALSE)</f>
        <v>PTV_Low</v>
      </c>
      <c r="L40" s="20" t="str">
        <f>VLOOKUP(D40,[1]!Dictionary[#All],5,FALSE)</f>
        <v>99VMS_STRUCTCODE</v>
      </c>
      <c r="M40" s="19" t="str">
        <f>VLOOKUP(D40,[1]!Dictionary[#All],6,FALSE)</f>
        <v>1.0</v>
      </c>
      <c r="N40" s="18" t="str">
        <f>VLOOKUP(D40,[1]!VolumeType[#All],2,FALSE)</f>
        <v>PTV</v>
      </c>
      <c r="O40" s="17" t="str">
        <f>VLOOKUP(D40,[1]!VolumeType[#All],3,FALSE)</f>
        <v>PTV</v>
      </c>
      <c r="P40" s="16" t="str">
        <f>VLOOKUP(D40,[1]!Colors[#All],3,FALSE)</f>
        <v>z PTV low L</v>
      </c>
      <c r="Q40" s="14" t="str">
        <f>IFERROR(VLOOKUP(D40,[1]!DVH_lines[#Data],2,FALSE),"")</f>
        <v/>
      </c>
      <c r="R40" s="15" t="str">
        <f>IFERROR(VLOOKUP(D40,[1]!DVH_lines[#Data],3,FALSE),"")</f>
        <v/>
      </c>
      <c r="S40" s="13" t="str">
        <f>IFERROR(VLOOKUP(D40,[1]!DVH_lines[#Data],4,FALSE),"")</f>
        <v/>
      </c>
      <c r="T40" s="14" t="str">
        <f>IFERROR(VLOOKUP(D40,[1]!SearchCT[#Data],2,FALSE),"")</f>
        <v/>
      </c>
      <c r="U40" s="13" t="str">
        <f>IFERROR(VLOOKUP(D40,[1]!SearchCT[#Data],3,FALSE),"")</f>
        <v/>
      </c>
    </row>
    <row r="41" spans="4:21" x14ac:dyDescent="0.25">
      <c r="D41" s="12" t="s">
        <v>133</v>
      </c>
      <c r="E41" s="11" t="s">
        <v>243</v>
      </c>
      <c r="F41" s="11" t="s">
        <v>242</v>
      </c>
      <c r="G41" s="57" t="str">
        <f>IF(EXACT(D41,"DPV"),VLOOKUP(REPLACE($B$8,1,1,""),[1]!ICD_Codes[#All],2,FALSE),"")</f>
        <v/>
      </c>
      <c r="H41" s="23" t="str">
        <f t="shared" si="1"/>
        <v/>
      </c>
      <c r="J41" s="21" t="str">
        <f>VLOOKUP(D41,[1]!Dictionary[#All],3,FALSE)</f>
        <v>PTV Low Risk</v>
      </c>
      <c r="K41" s="20" t="str">
        <f>VLOOKUP(D41,[1]!Dictionary[#All],4,FALSE)</f>
        <v>PTV_Low</v>
      </c>
      <c r="L41" s="20" t="str">
        <f>VLOOKUP(D41,[1]!Dictionary[#All],5,FALSE)</f>
        <v>99VMS_STRUCTCODE</v>
      </c>
      <c r="M41" s="19" t="str">
        <f>VLOOKUP(D41,[1]!Dictionary[#All],6,FALSE)</f>
        <v>1.0</v>
      </c>
      <c r="N41" s="18" t="str">
        <f>VLOOKUP(D41,[1]!VolumeType[#All],2,FALSE)</f>
        <v>PTV</v>
      </c>
      <c r="O41" s="17" t="str">
        <f>VLOOKUP(D41,[1]!VolumeType[#All],3,FALSE)</f>
        <v>PTV</v>
      </c>
      <c r="P41" s="16" t="str">
        <f>VLOOKUP(D41,[1]!Colors[#All],3,FALSE)</f>
        <v>z PTV low L a</v>
      </c>
      <c r="Q41" s="14">
        <f>IFERROR(VLOOKUP(D41,[1]!DVH_lines[#Data],2,FALSE),"")</f>
        <v>-16777216</v>
      </c>
      <c r="R41" s="15">
        <f>IFERROR(VLOOKUP(D41,[1]!DVH_lines[#Data],3,FALSE),"")</f>
        <v>1</v>
      </c>
      <c r="S41" s="13">
        <f>IFERROR(VLOOKUP(D41,[1]!DVH_lines[#Data],4,FALSE),"")</f>
        <v>3</v>
      </c>
      <c r="T41" s="14" t="str">
        <f>IFERROR(VLOOKUP(D41,[1]!SearchCT[#Data],2,FALSE),"")</f>
        <v/>
      </c>
      <c r="U41" s="13" t="str">
        <f>IFERROR(VLOOKUP(D41,[1]!SearchCT[#Data],3,FALSE),"")</f>
        <v/>
      </c>
    </row>
    <row r="42" spans="4:21" x14ac:dyDescent="0.25">
      <c r="D42" s="12" t="s">
        <v>130</v>
      </c>
      <c r="E42" s="11" t="s">
        <v>241</v>
      </c>
      <c r="F42" s="11" t="s">
        <v>240</v>
      </c>
      <c r="G42" s="57" t="str">
        <f>IF(EXACT(D42,"DPV"),VLOOKUP(REPLACE($B$8,1,1,""),[1]!ICD_Codes[#All],2,FALSE),"")</f>
        <v/>
      </c>
      <c r="H42" s="23" t="str">
        <f t="shared" si="1"/>
        <v/>
      </c>
      <c r="J42" s="21" t="str">
        <f>VLOOKUP(D42,[1]!Dictionary[#All],3,FALSE)</f>
        <v>PTV Low Risk</v>
      </c>
      <c r="K42" s="20" t="str">
        <f>VLOOKUP(D42,[1]!Dictionary[#All],4,FALSE)</f>
        <v>PTV_Low</v>
      </c>
      <c r="L42" s="20" t="str">
        <f>VLOOKUP(D42,[1]!Dictionary[#All],5,FALSE)</f>
        <v>99VMS_STRUCTCODE</v>
      </c>
      <c r="M42" s="19" t="str">
        <f>VLOOKUP(D42,[1]!Dictionary[#All],6,FALSE)</f>
        <v>1.0</v>
      </c>
      <c r="N42" s="18" t="str">
        <f>VLOOKUP(D42,[1]!VolumeType[#All],2,FALSE)</f>
        <v>PTV</v>
      </c>
      <c r="O42" s="17" t="str">
        <f>VLOOKUP(D42,[1]!VolumeType[#All],3,FALSE)</f>
        <v>PTV</v>
      </c>
      <c r="P42" s="16" t="str">
        <f>VLOOKUP(D42,[1]!Colors[#All],3,FALSE)</f>
        <v>z PTV low L b</v>
      </c>
      <c r="Q42" s="14">
        <f>IFERROR(VLOOKUP(D42,[1]!DVH_lines[#Data],2,FALSE),"")</f>
        <v>-16777216</v>
      </c>
      <c r="R42" s="15">
        <f>IFERROR(VLOOKUP(D42,[1]!DVH_lines[#Data],3,FALSE),"")</f>
        <v>1</v>
      </c>
      <c r="S42" s="13">
        <f>IFERROR(VLOOKUP(D42,[1]!DVH_lines[#Data],4,FALSE),"")</f>
        <v>3</v>
      </c>
      <c r="T42" s="14" t="str">
        <f>IFERROR(VLOOKUP(D42,[1]!SearchCT[#Data],2,FALSE),"")</f>
        <v/>
      </c>
      <c r="U42" s="13" t="str">
        <f>IFERROR(VLOOKUP(D42,[1]!SearchCT[#Data],3,FALSE),"")</f>
        <v/>
      </c>
    </row>
    <row r="43" spans="4:21" x14ac:dyDescent="0.25">
      <c r="D43" s="12" t="s">
        <v>127</v>
      </c>
      <c r="E43" s="11" t="s">
        <v>239</v>
      </c>
      <c r="F43" s="11" t="s">
        <v>238</v>
      </c>
      <c r="G43" s="57" t="str">
        <f>IF(EXACT(D43,"DPV"),VLOOKUP(REPLACE($B$8,1,1,""),[1]!ICD_Codes[#All],2,FALSE),"")</f>
        <v/>
      </c>
      <c r="H43" s="23" t="str">
        <f t="shared" si="1"/>
        <v/>
      </c>
      <c r="J43" s="21" t="str">
        <f>VLOOKUP(D43,[1]!Dictionary[#All],3,FALSE)</f>
        <v>PTV Low Risk</v>
      </c>
      <c r="K43" s="20" t="str">
        <f>VLOOKUP(D43,[1]!Dictionary[#All],4,FALSE)</f>
        <v>PTV_Low</v>
      </c>
      <c r="L43" s="20" t="str">
        <f>VLOOKUP(D43,[1]!Dictionary[#All],5,FALSE)</f>
        <v>99VMS_STRUCTCODE</v>
      </c>
      <c r="M43" s="19" t="str">
        <f>VLOOKUP(D43,[1]!Dictionary[#All],6,FALSE)</f>
        <v>1.0</v>
      </c>
      <c r="N43" s="18" t="str">
        <f>VLOOKUP(D43,[1]!VolumeType[#All],2,FALSE)</f>
        <v>PTV</v>
      </c>
      <c r="O43" s="17" t="str">
        <f>VLOOKUP(D43,[1]!VolumeType[#All],3,FALSE)</f>
        <v>PTV</v>
      </c>
      <c r="P43" s="16" t="str">
        <f>VLOOKUP(D43,[1]!Colors[#All],3,FALSE)</f>
        <v>z PTV low L c</v>
      </c>
      <c r="Q43" s="14">
        <f>IFERROR(VLOOKUP(D43,[1]!DVH_lines[#Data],2,FALSE),"")</f>
        <v>-16777216</v>
      </c>
      <c r="R43" s="15">
        <f>IFERROR(VLOOKUP(D43,[1]!DVH_lines[#Data],3,FALSE),"")</f>
        <v>1</v>
      </c>
      <c r="S43" s="13">
        <f>IFERROR(VLOOKUP(D43,[1]!DVH_lines[#Data],4,FALSE),"")</f>
        <v>3</v>
      </c>
      <c r="T43" s="14" t="str">
        <f>IFERROR(VLOOKUP(D43,[1]!SearchCT[#Data],2,FALSE),"")</f>
        <v/>
      </c>
      <c r="U43" s="13" t="str">
        <f>IFERROR(VLOOKUP(D43,[1]!SearchCT[#Data],3,FALSE),"")</f>
        <v/>
      </c>
    </row>
    <row r="44" spans="4:21" x14ac:dyDescent="0.25">
      <c r="D44" s="12" t="s">
        <v>124</v>
      </c>
      <c r="E44" s="11" t="s">
        <v>237</v>
      </c>
      <c r="F44" s="11" t="s">
        <v>236</v>
      </c>
      <c r="G44" s="57" t="str">
        <f>IF(EXACT(D44,"DPV"),VLOOKUP(REPLACE($B$8,1,1,""),[1]!ICD_Codes[#All],2,FALSE),"")</f>
        <v/>
      </c>
      <c r="H44" s="23" t="str">
        <f t="shared" si="1"/>
        <v/>
      </c>
      <c r="J44" s="21" t="str">
        <f>VLOOKUP(D44,[1]!Dictionary[#All],3,FALSE)</f>
        <v>PTV Low Risk</v>
      </c>
      <c r="K44" s="20" t="str">
        <f>VLOOKUP(D44,[1]!Dictionary[#All],4,FALSE)</f>
        <v>PTV_Low</v>
      </c>
      <c r="L44" s="20" t="str">
        <f>VLOOKUP(D44,[1]!Dictionary[#All],5,FALSE)</f>
        <v>99VMS_STRUCTCODE</v>
      </c>
      <c r="M44" s="19" t="str">
        <f>VLOOKUP(D44,[1]!Dictionary[#All],6,FALSE)</f>
        <v>1.0</v>
      </c>
      <c r="N44" s="18" t="str">
        <f>VLOOKUP(D44,[1]!VolumeType[#All],2,FALSE)</f>
        <v>PTV</v>
      </c>
      <c r="O44" s="17" t="str">
        <f>VLOOKUP(D44,[1]!VolumeType[#All],3,FALSE)</f>
        <v>PTV</v>
      </c>
      <c r="P44" s="16" t="str">
        <f>VLOOKUP(D44,[1]!Colors[#All],3,FALSE)</f>
        <v>z PTV low R</v>
      </c>
      <c r="Q44" s="14" t="str">
        <f>IFERROR(VLOOKUP(D44,[1]!DVH_lines[#Data],2,FALSE),"")</f>
        <v/>
      </c>
      <c r="R44" s="15" t="str">
        <f>IFERROR(VLOOKUP(D44,[1]!DVH_lines[#Data],3,FALSE),"")</f>
        <v/>
      </c>
      <c r="S44" s="13" t="str">
        <f>IFERROR(VLOOKUP(D44,[1]!DVH_lines[#Data],4,FALSE),"")</f>
        <v/>
      </c>
      <c r="T44" s="14" t="str">
        <f>IFERROR(VLOOKUP(D44,[1]!SearchCT[#Data],2,FALSE),"")</f>
        <v/>
      </c>
      <c r="U44" s="13" t="str">
        <f>IFERROR(VLOOKUP(D44,[1]!SearchCT[#Data],3,FALSE),"")</f>
        <v/>
      </c>
    </row>
    <row r="45" spans="4:21" x14ac:dyDescent="0.25">
      <c r="D45" s="12" t="s">
        <v>121</v>
      </c>
      <c r="E45" s="11" t="s">
        <v>235</v>
      </c>
      <c r="F45" s="11" t="s">
        <v>234</v>
      </c>
      <c r="G45" s="57" t="str">
        <f>IF(EXACT(D45,"DPV"),VLOOKUP(REPLACE($B$8,1,1,""),[1]!ICD_Codes[#All],2,FALSE),"")</f>
        <v/>
      </c>
      <c r="H45" s="23" t="str">
        <f t="shared" si="1"/>
        <v/>
      </c>
      <c r="J45" s="21" t="str">
        <f>VLOOKUP(D45,[1]!Dictionary[#All],3,FALSE)</f>
        <v>PTV Low Risk</v>
      </c>
      <c r="K45" s="20" t="str">
        <f>VLOOKUP(D45,[1]!Dictionary[#All],4,FALSE)</f>
        <v>PTV_Low</v>
      </c>
      <c r="L45" s="20" t="str">
        <f>VLOOKUP(D45,[1]!Dictionary[#All],5,FALSE)</f>
        <v>99VMS_STRUCTCODE</v>
      </c>
      <c r="M45" s="19" t="str">
        <f>VLOOKUP(D45,[1]!Dictionary[#All],6,FALSE)</f>
        <v>1.0</v>
      </c>
      <c r="N45" s="18" t="str">
        <f>VLOOKUP(D45,[1]!VolumeType[#All],2,FALSE)</f>
        <v>PTV</v>
      </c>
      <c r="O45" s="17" t="str">
        <f>VLOOKUP(D45,[1]!VolumeType[#All],3,FALSE)</f>
        <v>PTV</v>
      </c>
      <c r="P45" s="16" t="str">
        <f>VLOOKUP(D45,[1]!Colors[#All],3,FALSE)</f>
        <v>z PTV low R a</v>
      </c>
      <c r="Q45" s="14">
        <f>IFERROR(VLOOKUP(D45,[1]!DVH_lines[#Data],2,FALSE),"")</f>
        <v>-16777216</v>
      </c>
      <c r="R45" s="15">
        <f>IFERROR(VLOOKUP(D45,[1]!DVH_lines[#Data],3,FALSE),"")</f>
        <v>1</v>
      </c>
      <c r="S45" s="13">
        <f>IFERROR(VLOOKUP(D45,[1]!DVH_lines[#Data],4,FALSE),"")</f>
        <v>3</v>
      </c>
      <c r="T45" s="14" t="str">
        <f>IFERROR(VLOOKUP(D45,[1]!SearchCT[#Data],2,FALSE),"")</f>
        <v/>
      </c>
      <c r="U45" s="13" t="str">
        <f>IFERROR(VLOOKUP(D45,[1]!SearchCT[#Data],3,FALSE),"")</f>
        <v/>
      </c>
    </row>
    <row r="46" spans="4:21" x14ac:dyDescent="0.25">
      <c r="D46" s="12" t="s">
        <v>118</v>
      </c>
      <c r="E46" s="11" t="s">
        <v>233</v>
      </c>
      <c r="F46" s="11" t="s">
        <v>232</v>
      </c>
      <c r="G46" s="57" t="str">
        <f>IF(EXACT(D46,"DPV"),VLOOKUP(REPLACE($B$8,1,1,""),[1]!ICD_Codes[#All],2,FALSE),"")</f>
        <v/>
      </c>
      <c r="H46" s="23" t="str">
        <f t="shared" si="1"/>
        <v/>
      </c>
      <c r="J46" s="21" t="str">
        <f>VLOOKUP(D46,[1]!Dictionary[#All],3,FALSE)</f>
        <v>PTV Low Risk</v>
      </c>
      <c r="K46" s="20" t="str">
        <f>VLOOKUP(D46,[1]!Dictionary[#All],4,FALSE)</f>
        <v>PTV_Low</v>
      </c>
      <c r="L46" s="20" t="str">
        <f>VLOOKUP(D46,[1]!Dictionary[#All],5,FALSE)</f>
        <v>99VMS_STRUCTCODE</v>
      </c>
      <c r="M46" s="19" t="str">
        <f>VLOOKUP(D46,[1]!Dictionary[#All],6,FALSE)</f>
        <v>1.0</v>
      </c>
      <c r="N46" s="18" t="str">
        <f>VLOOKUP(D46,[1]!VolumeType[#All],2,FALSE)</f>
        <v>PTV</v>
      </c>
      <c r="O46" s="17" t="str">
        <f>VLOOKUP(D46,[1]!VolumeType[#All],3,FALSE)</f>
        <v>PTV</v>
      </c>
      <c r="P46" s="16" t="str">
        <f>VLOOKUP(D46,[1]!Colors[#All],3,FALSE)</f>
        <v>z PTV low R b</v>
      </c>
      <c r="Q46" s="14">
        <f>IFERROR(VLOOKUP(D46,[1]!DVH_lines[#Data],2,FALSE),"")</f>
        <v>-16777216</v>
      </c>
      <c r="R46" s="15">
        <f>IFERROR(VLOOKUP(D46,[1]!DVH_lines[#Data],3,FALSE),"")</f>
        <v>1</v>
      </c>
      <c r="S46" s="13">
        <f>IFERROR(VLOOKUP(D46,[1]!DVH_lines[#Data],4,FALSE),"")</f>
        <v>3</v>
      </c>
      <c r="T46" s="14" t="str">
        <f>IFERROR(VLOOKUP(D46,[1]!SearchCT[#Data],2,FALSE),"")</f>
        <v/>
      </c>
      <c r="U46" s="13" t="str">
        <f>IFERROR(VLOOKUP(D46,[1]!SearchCT[#Data],3,FALSE),"")</f>
        <v/>
      </c>
    </row>
    <row r="47" spans="4:21" x14ac:dyDescent="0.25">
      <c r="D47" s="12" t="s">
        <v>115</v>
      </c>
      <c r="E47" s="11" t="s">
        <v>231</v>
      </c>
      <c r="F47" s="11" t="s">
        <v>230</v>
      </c>
      <c r="G47" s="57" t="str">
        <f>IF(EXACT(D47,"DPV"),VLOOKUP(REPLACE($B$8,1,1,""),[1]!ICD_Codes[#All],2,FALSE),"")</f>
        <v/>
      </c>
      <c r="H47" s="23" t="str">
        <f t="shared" si="1"/>
        <v/>
      </c>
      <c r="J47" s="21" t="str">
        <f>VLOOKUP(D47,[1]!Dictionary[#All],3,FALSE)</f>
        <v>PTV Low Risk</v>
      </c>
      <c r="K47" s="20" t="str">
        <f>VLOOKUP(D47,[1]!Dictionary[#All],4,FALSE)</f>
        <v>PTV_Low</v>
      </c>
      <c r="L47" s="20" t="str">
        <f>VLOOKUP(D47,[1]!Dictionary[#All],5,FALSE)</f>
        <v>99VMS_STRUCTCODE</v>
      </c>
      <c r="M47" s="19" t="str">
        <f>VLOOKUP(D47,[1]!Dictionary[#All],6,FALSE)</f>
        <v>1.0</v>
      </c>
      <c r="N47" s="18" t="str">
        <f>VLOOKUP(D47,[1]!VolumeType[#All],2,FALSE)</f>
        <v>PTV</v>
      </c>
      <c r="O47" s="17" t="str">
        <f>VLOOKUP(D47,[1]!VolumeType[#All],3,FALSE)</f>
        <v>PTV</v>
      </c>
      <c r="P47" s="16" t="str">
        <f>VLOOKUP(D47,[1]!Colors[#All],3,FALSE)</f>
        <v>z PTV low R c</v>
      </c>
      <c r="Q47" s="14">
        <f>IFERROR(VLOOKUP(D47,[1]!DVH_lines[#Data],2,FALSE),"")</f>
        <v>-16777216</v>
      </c>
      <c r="R47" s="15">
        <f>IFERROR(VLOOKUP(D47,[1]!DVH_lines[#Data],3,FALSE),"")</f>
        <v>1</v>
      </c>
      <c r="S47" s="13">
        <f>IFERROR(VLOOKUP(D47,[1]!DVH_lines[#Data],4,FALSE),"")</f>
        <v>3</v>
      </c>
      <c r="T47" s="14" t="str">
        <f>IFERROR(VLOOKUP(D47,[1]!SearchCT[#Data],2,FALSE),"")</f>
        <v/>
      </c>
      <c r="U47" s="13" t="str">
        <f>IFERROR(VLOOKUP(D47,[1]!SearchCT[#Data],3,FALSE),"")</f>
        <v/>
      </c>
    </row>
    <row r="48" spans="4:21" x14ac:dyDescent="0.25">
      <c r="D48" s="12" t="s">
        <v>112</v>
      </c>
      <c r="E48" s="24" t="s">
        <v>229</v>
      </c>
      <c r="F48" s="11" t="s">
        <v>228</v>
      </c>
      <c r="G48" s="57" t="str">
        <f>IF(EXACT(D48,"DPV"),VLOOKUP(REPLACE($B$8,1,1,""),[1]!ICD_Codes[#All],2,FALSE),"")</f>
        <v/>
      </c>
      <c r="H48" s="23" t="str">
        <f t="shared" si="1"/>
        <v/>
      </c>
      <c r="J48" s="21" t="str">
        <f>VLOOKUP(D48,[1]!Dictionary[#All],3,FALSE)</f>
        <v>PTV Intermediate Risk</v>
      </c>
      <c r="K48" s="20" t="str">
        <f>VLOOKUP(D48,[1]!Dictionary[#All],4,FALSE)</f>
        <v>PTV_Intermediate</v>
      </c>
      <c r="L48" s="20" t="str">
        <f>VLOOKUP(D48,[1]!Dictionary[#All],5,FALSE)</f>
        <v>99VMS_STRUCTCODE</v>
      </c>
      <c r="M48" s="19" t="str">
        <f>VLOOKUP(D48,[1]!Dictionary[#All],6,FALSE)</f>
        <v>1.0</v>
      </c>
      <c r="N48" s="18" t="str">
        <f>VLOOKUP(D48,[1]!VolumeType[#All],2,FALSE)</f>
        <v>PTV</v>
      </c>
      <c r="O48" s="17" t="str">
        <f>VLOOKUP(D48,[1]!VolumeType[#All],3,FALSE)</f>
        <v>PTV</v>
      </c>
      <c r="P48" s="16" t="str">
        <f>VLOOKUP(D48,[1]!Colors[#All],3,FALSE)</f>
        <v>z PTV int</v>
      </c>
      <c r="Q48" s="14" t="str">
        <f>IFERROR(VLOOKUP(D48,[1]!DVH_lines[#Data],2,FALSE),"")</f>
        <v/>
      </c>
      <c r="R48" s="15" t="str">
        <f>IFERROR(VLOOKUP(D48,[1]!DVH_lines[#Data],3,FALSE),"")</f>
        <v/>
      </c>
      <c r="S48" s="13" t="str">
        <f>IFERROR(VLOOKUP(D48,[1]!DVH_lines[#Data],4,FALSE),"")</f>
        <v/>
      </c>
      <c r="T48" s="14" t="str">
        <f>IFERROR(VLOOKUP(D48,[1]!SearchCT[#Data],2,FALSE),"")</f>
        <v/>
      </c>
      <c r="U48" s="13" t="str">
        <f>IFERROR(VLOOKUP(D48,[1]!SearchCT[#Data],3,FALSE),"")</f>
        <v/>
      </c>
    </row>
    <row r="49" spans="4:21" x14ac:dyDescent="0.25">
      <c r="D49" s="47" t="s">
        <v>109</v>
      </c>
      <c r="E49" s="11" t="s">
        <v>227</v>
      </c>
      <c r="F49" s="26" t="s">
        <v>226</v>
      </c>
      <c r="G49" s="57" t="str">
        <f>IF(EXACT(D49,"DPV"),VLOOKUP(REPLACE($B$8,1,1,""),[1]!ICD_Codes[#All],2,FALSE),"")</f>
        <v/>
      </c>
      <c r="H49" s="23" t="str">
        <f t="shared" si="1"/>
        <v/>
      </c>
      <c r="J49" s="21" t="str">
        <f>VLOOKUP(D49,[1]!Dictionary[#All],3,FALSE)</f>
        <v>PTV Intermediate Risk</v>
      </c>
      <c r="K49" s="20" t="str">
        <f>VLOOKUP(D49,[1]!Dictionary[#All],4,FALSE)</f>
        <v>PTV_Intermediate</v>
      </c>
      <c r="L49" s="20" t="str">
        <f>VLOOKUP(D49,[1]!Dictionary[#All],5,FALSE)</f>
        <v>99VMS_STRUCTCODE</v>
      </c>
      <c r="M49" s="19" t="str">
        <f>VLOOKUP(D49,[1]!Dictionary[#All],6,FALSE)</f>
        <v>1.0</v>
      </c>
      <c r="N49" s="18" t="str">
        <f>VLOOKUP(D49,[1]!VolumeType[#All],2,FALSE)</f>
        <v>PTV</v>
      </c>
      <c r="O49" s="17" t="str">
        <f>VLOOKUP(D49,[1]!VolumeType[#All],3,FALSE)</f>
        <v>PTV</v>
      </c>
      <c r="P49" s="16" t="str">
        <f>VLOOKUP(D49,[1]!Colors[#All],3,FALSE)</f>
        <v>z PTV int a</v>
      </c>
      <c r="Q49" s="14">
        <f>IFERROR(VLOOKUP(D49,[1]!DVH_lines[#Data],2,FALSE),"")</f>
        <v>-16777216</v>
      </c>
      <c r="R49" s="15">
        <f>IFERROR(VLOOKUP(D49,[1]!DVH_lines[#Data],3,FALSE),"")</f>
        <v>1</v>
      </c>
      <c r="S49" s="13">
        <f>IFERROR(VLOOKUP(D49,[1]!DVH_lines[#Data],4,FALSE),"")</f>
        <v>3</v>
      </c>
      <c r="T49" s="14" t="str">
        <f>IFERROR(VLOOKUP(D49,[1]!SearchCT[#Data],2,FALSE),"")</f>
        <v/>
      </c>
      <c r="U49" s="13" t="str">
        <f>IFERROR(VLOOKUP(D49,[1]!SearchCT[#Data],3,FALSE),"")</f>
        <v/>
      </c>
    </row>
    <row r="50" spans="4:21" x14ac:dyDescent="0.25">
      <c r="D50" s="47" t="s">
        <v>106</v>
      </c>
      <c r="E50" s="24" t="s">
        <v>225</v>
      </c>
      <c r="F50" s="46" t="s">
        <v>224</v>
      </c>
      <c r="G50" s="57" t="str">
        <f>IF(EXACT(D50,"DPV"),VLOOKUP(REPLACE($B$8,1,1,""),[1]!ICD_Codes[#All],2,FALSE),"")</f>
        <v/>
      </c>
      <c r="H50" s="23" t="str">
        <f t="shared" si="1"/>
        <v/>
      </c>
      <c r="J50" s="21" t="str">
        <f>VLOOKUP(D50,[1]!Dictionary[#All],3,FALSE)</f>
        <v>PTV Intermediate Risk</v>
      </c>
      <c r="K50" s="20" t="str">
        <f>VLOOKUP(D50,[1]!Dictionary[#All],4,FALSE)</f>
        <v>PTV_Intermediate</v>
      </c>
      <c r="L50" s="20" t="str">
        <f>VLOOKUP(D50,[1]!Dictionary[#All],5,FALSE)</f>
        <v>99VMS_STRUCTCODE</v>
      </c>
      <c r="M50" s="19" t="str">
        <f>VLOOKUP(D50,[1]!Dictionary[#All],6,FALSE)</f>
        <v>1.0</v>
      </c>
      <c r="N50" s="18" t="str">
        <f>VLOOKUP(D50,[1]!VolumeType[#All],2,FALSE)</f>
        <v>PTV</v>
      </c>
      <c r="O50" s="17" t="str">
        <f>VLOOKUP(D50,[1]!VolumeType[#All],3,FALSE)</f>
        <v>PTV</v>
      </c>
      <c r="P50" s="16" t="str">
        <f>VLOOKUP(D50,[1]!Colors[#All],3,FALSE)</f>
        <v>z PTV int b</v>
      </c>
      <c r="Q50" s="14">
        <f>IFERROR(VLOOKUP(D50,[1]!DVH_lines[#Data],2,FALSE),"")</f>
        <v>-16777216</v>
      </c>
      <c r="R50" s="15">
        <f>IFERROR(VLOOKUP(D50,[1]!DVH_lines[#Data],3,FALSE),"")</f>
        <v>1</v>
      </c>
      <c r="S50" s="13">
        <f>IFERROR(VLOOKUP(D50,[1]!DVH_lines[#Data],4,FALSE),"")</f>
        <v>3</v>
      </c>
      <c r="T50" s="14" t="str">
        <f>IFERROR(VLOOKUP(D50,[1]!SearchCT[#Data],2,FALSE),"")</f>
        <v/>
      </c>
      <c r="U50" s="13" t="str">
        <f>IFERROR(VLOOKUP(D50,[1]!SearchCT[#Data],3,FALSE),"")</f>
        <v/>
      </c>
    </row>
    <row r="51" spans="4:21" x14ac:dyDescent="0.25">
      <c r="D51" s="44" t="s">
        <v>103</v>
      </c>
      <c r="E51" s="11" t="s">
        <v>223</v>
      </c>
      <c r="F51" s="11" t="s">
        <v>222</v>
      </c>
      <c r="G51" s="57" t="str">
        <f>IF(EXACT(D51,"DPV"),VLOOKUP(REPLACE($B$8,1,1,""),[1]!ICD_Codes[#All],2,FALSE),"")</f>
        <v/>
      </c>
      <c r="H51" s="23" t="str">
        <f t="shared" si="1"/>
        <v/>
      </c>
      <c r="J51" s="21" t="str">
        <f>VLOOKUP(D51,[1]!Dictionary[#All],3,FALSE)</f>
        <v>PTV Intermediate Risk</v>
      </c>
      <c r="K51" s="20" t="str">
        <f>VLOOKUP(D51,[1]!Dictionary[#All],4,FALSE)</f>
        <v>PTV_Intermediate</v>
      </c>
      <c r="L51" s="20" t="str">
        <f>VLOOKUP(D51,[1]!Dictionary[#All],5,FALSE)</f>
        <v>99VMS_STRUCTCODE</v>
      </c>
      <c r="M51" s="19" t="str">
        <f>VLOOKUP(D51,[1]!Dictionary[#All],6,FALSE)</f>
        <v>1.0</v>
      </c>
      <c r="N51" s="18" t="str">
        <f>VLOOKUP(D51,[1]!VolumeType[#All],2,FALSE)</f>
        <v>PTV</v>
      </c>
      <c r="O51" s="17" t="str">
        <f>VLOOKUP(D51,[1]!VolumeType[#All],3,FALSE)</f>
        <v>PTV</v>
      </c>
      <c r="P51" s="16" t="str">
        <f>VLOOKUP(D51,[1]!Colors[#All],3,FALSE)</f>
        <v>z PTV int eval</v>
      </c>
      <c r="Q51" s="14">
        <f>IFERROR(VLOOKUP(D51,[1]!DVH_lines[#Data],2,FALSE),"")</f>
        <v>-16777216</v>
      </c>
      <c r="R51" s="15">
        <f>IFERROR(VLOOKUP(D51,[1]!DVH_lines[#Data],3,FALSE),"")</f>
        <v>0</v>
      </c>
      <c r="S51" s="13">
        <f>IFERROR(VLOOKUP(D51,[1]!DVH_lines[#Data],4,FALSE),"")</f>
        <v>5</v>
      </c>
      <c r="T51" s="14" t="str">
        <f>IFERROR(VLOOKUP(D51,[1]!SearchCT[#Data],2,FALSE),"")</f>
        <v/>
      </c>
      <c r="U51" s="13" t="str">
        <f>IFERROR(VLOOKUP(D51,[1]!SearchCT[#Data],3,FALSE),"")</f>
        <v/>
      </c>
    </row>
    <row r="52" spans="4:21" x14ac:dyDescent="0.25">
      <c r="D52" s="12" t="s">
        <v>100</v>
      </c>
      <c r="E52" s="11" t="s">
        <v>221</v>
      </c>
      <c r="F52" s="11" t="s">
        <v>220</v>
      </c>
      <c r="G52" s="57" t="str">
        <f>IF(EXACT(D52,"DPV"),VLOOKUP(REPLACE($B$8,1,1,""),[1]!ICD_Codes[#All],2,FALSE),"")</f>
        <v/>
      </c>
      <c r="H52" s="23" t="str">
        <f t="shared" si="1"/>
        <v/>
      </c>
      <c r="J52" s="21" t="str">
        <f>VLOOKUP(D52,[1]!Dictionary[#All],3,FALSE)</f>
        <v>PTV Primary</v>
      </c>
      <c r="K52" s="20" t="str">
        <f>VLOOKUP(D52,[1]!Dictionary[#All],4,FALSE)</f>
        <v>PTVp</v>
      </c>
      <c r="L52" s="20" t="str">
        <f>VLOOKUP(D52,[1]!Dictionary[#All],5,FALSE)</f>
        <v>99VMS_STRUCTCODE</v>
      </c>
      <c r="M52" s="19" t="str">
        <f>VLOOKUP(D52,[1]!Dictionary[#All],6,FALSE)</f>
        <v>1.0</v>
      </c>
      <c r="N52" s="18" t="str">
        <f>VLOOKUP(D52,[1]!VolumeType[#All],2,FALSE)</f>
        <v>PTV</v>
      </c>
      <c r="O52" s="17" t="str">
        <f>VLOOKUP(D52,[1]!VolumeType[#All],3,FALSE)</f>
        <v>PTV</v>
      </c>
      <c r="P52" s="16" t="str">
        <f>VLOOKUP(D52,[1]!Colors[#All],3,FALSE)</f>
        <v>z PTV</v>
      </c>
      <c r="Q52" s="14" t="str">
        <f>IFERROR(VLOOKUP(D52,[1]!DVH_lines[#Data],2,FALSE),"")</f>
        <v/>
      </c>
      <c r="R52" s="15" t="str">
        <f>IFERROR(VLOOKUP(D52,[1]!DVH_lines[#Data],3,FALSE),"")</f>
        <v/>
      </c>
      <c r="S52" s="13" t="str">
        <f>IFERROR(VLOOKUP(D52,[1]!DVH_lines[#Data],4,FALSE),"")</f>
        <v/>
      </c>
      <c r="T52" s="14" t="str">
        <f>IFERROR(VLOOKUP(D52,[1]!SearchCT[#Data],2,FALSE),"")</f>
        <v/>
      </c>
      <c r="U52" s="13" t="str">
        <f>IFERROR(VLOOKUP(D52,[1]!SearchCT[#Data],3,FALSE),"")</f>
        <v/>
      </c>
    </row>
    <row r="53" spans="4:21" x14ac:dyDescent="0.25">
      <c r="D53" s="12" t="s">
        <v>97</v>
      </c>
      <c r="E53" s="11" t="s">
        <v>219</v>
      </c>
      <c r="F53" s="11" t="s">
        <v>218</v>
      </c>
      <c r="G53" s="57" t="str">
        <f>IF(EXACT(D53,"DPV"),VLOOKUP(REPLACE($B$8,1,1,""),[1]!ICD_Codes[#All],2,FALSE),"")</f>
        <v/>
      </c>
      <c r="H53" s="23" t="str">
        <f t="shared" si="1"/>
        <v/>
      </c>
      <c r="J53" s="21" t="str">
        <f>VLOOKUP(D53,[1]!Dictionary[#All],3,FALSE)</f>
        <v>PTV Primary</v>
      </c>
      <c r="K53" s="20" t="str">
        <f>VLOOKUP(D53,[1]!Dictionary[#All],4,FALSE)</f>
        <v>PTVp</v>
      </c>
      <c r="L53" s="20" t="str">
        <f>VLOOKUP(D53,[1]!Dictionary[#All],5,FALSE)</f>
        <v>99VMS_STRUCTCODE</v>
      </c>
      <c r="M53" s="19" t="str">
        <f>VLOOKUP(D53,[1]!Dictionary[#All],6,FALSE)</f>
        <v>1.0</v>
      </c>
      <c r="N53" s="18" t="str">
        <f>VLOOKUP(D53,[1]!VolumeType[#All],2,FALSE)</f>
        <v>PTV</v>
      </c>
      <c r="O53" s="17" t="str">
        <f>VLOOKUP(D53,[1]!VolumeType[#All],3,FALSE)</f>
        <v>PTV</v>
      </c>
      <c r="P53" s="16" t="str">
        <f>VLOOKUP(D53,[1]!Colors[#All],3,FALSE)</f>
        <v>z PTV eval</v>
      </c>
      <c r="Q53" s="14">
        <f>IFERROR(VLOOKUP(D53,[1]!DVH_lines[#Data],2,FALSE),"")</f>
        <v>-16777216</v>
      </c>
      <c r="R53" s="15">
        <f>IFERROR(VLOOKUP(D53,[1]!DVH_lines[#Data],3,FALSE),"")</f>
        <v>0</v>
      </c>
      <c r="S53" s="13">
        <f>IFERROR(VLOOKUP(D53,[1]!DVH_lines[#Data],4,FALSE),"")</f>
        <v>5</v>
      </c>
      <c r="T53" s="14" t="str">
        <f>IFERROR(VLOOKUP(D53,[1]!SearchCT[#Data],2,FALSE),"")</f>
        <v/>
      </c>
      <c r="U53" s="13" t="str">
        <f>IFERROR(VLOOKUP(D53,[1]!SearchCT[#Data],3,FALSE),"")</f>
        <v/>
      </c>
    </row>
    <row r="54" spans="4:21" x14ac:dyDescent="0.25">
      <c r="D54" s="12" t="s">
        <v>94</v>
      </c>
      <c r="E54" s="11" t="s">
        <v>217</v>
      </c>
      <c r="F54" s="11" t="s">
        <v>216</v>
      </c>
      <c r="G54" s="57" t="str">
        <f>IF(EXACT(D54,"DPV"),VLOOKUP(REPLACE($B$8,1,1,""),[1]!ICD_Codes[#All],2,FALSE),"")</f>
        <v/>
      </c>
      <c r="H54" s="23" t="str">
        <f t="shared" si="1"/>
        <v/>
      </c>
      <c r="J54" s="21" t="str">
        <f>VLOOKUP(D54,[1]!Dictionary[#All],3,FALSE)</f>
        <v>PTV Primary</v>
      </c>
      <c r="K54" s="20" t="str">
        <f>VLOOKUP(D54,[1]!Dictionary[#All],4,FALSE)</f>
        <v>PTVp</v>
      </c>
      <c r="L54" s="20" t="str">
        <f>VLOOKUP(D54,[1]!Dictionary[#All],5,FALSE)</f>
        <v>99VMS_STRUCTCODE</v>
      </c>
      <c r="M54" s="19" t="str">
        <f>VLOOKUP(D54,[1]!Dictionary[#All],6,FALSE)</f>
        <v>1.0</v>
      </c>
      <c r="N54" s="18" t="str">
        <f>VLOOKUP(D54,[1]!VolumeType[#All],2,FALSE)</f>
        <v>PTV</v>
      </c>
      <c r="O54" s="17" t="str">
        <f>VLOOKUP(D54,[1]!VolumeType[#All],3,FALSE)</f>
        <v>PTV</v>
      </c>
      <c r="P54" s="16" t="str">
        <f>VLOOKUP(D54,[1]!Colors[#All],3,FALSE)</f>
        <v>z PTV opt</v>
      </c>
      <c r="Q54" s="14">
        <f>IFERROR(VLOOKUP(D54,[1]!DVH_lines[#Data],2,FALSE),"")</f>
        <v>-16777216</v>
      </c>
      <c r="R54" s="15">
        <f>IFERROR(VLOOKUP(D54,[1]!DVH_lines[#Data],3,FALSE),"")</f>
        <v>1</v>
      </c>
      <c r="S54" s="13">
        <f>IFERROR(VLOOKUP(D54,[1]!DVH_lines[#Data],4,FALSE),"")</f>
        <v>3</v>
      </c>
      <c r="T54" s="14" t="str">
        <f>IFERROR(VLOOKUP(D54,[1]!SearchCT[#Data],2,FALSE),"")</f>
        <v/>
      </c>
      <c r="U54" s="13" t="str">
        <f>IFERROR(VLOOKUP(D54,[1]!SearchCT[#Data],3,FALSE),"")</f>
        <v/>
      </c>
    </row>
    <row r="55" spans="4:21" x14ac:dyDescent="0.25">
      <c r="D55" s="12" t="s">
        <v>8</v>
      </c>
      <c r="E55" s="11" t="s">
        <v>9</v>
      </c>
      <c r="F55" s="11" t="s">
        <v>8</v>
      </c>
      <c r="G55" s="57" t="str">
        <f>IF(EXACT(D55,"DPV"),VLOOKUP(REPLACE($B$8,1,1,""),[1]!ICD_Codes[#All],2,FALSE),"")</f>
        <v/>
      </c>
      <c r="H55" s="23" t="str">
        <f t="shared" si="1"/>
        <v/>
      </c>
      <c r="J55" s="21" t="str">
        <f>VLOOKUP(D55,[1]!Dictionary[#All],3,FALSE)</f>
        <v>Spinal cord</v>
      </c>
      <c r="K55" s="20">
        <f>VLOOKUP(D55,[1]!Dictionary[#All],4,FALSE)</f>
        <v>7647</v>
      </c>
      <c r="L55" s="20" t="str">
        <f>VLOOKUP(D55,[1]!Dictionary[#All],5,FALSE)</f>
        <v>FMA</v>
      </c>
      <c r="M55" s="19" t="str">
        <f>VLOOKUP(D55,[1]!Dictionary[#All],6,FALSE)</f>
        <v>3.2</v>
      </c>
      <c r="N55" s="18" t="str">
        <f>VLOOKUP(D55,[1]!VolumeType[#All],2,FALSE)</f>
        <v>Organ</v>
      </c>
      <c r="O55" s="17" t="str">
        <f>VLOOKUP(D55,[1]!VolumeType[#All],3,FALSE)</f>
        <v>Organ</v>
      </c>
      <c r="P55" s="16" t="str">
        <f>VLOOKUP(D55,[1]!Colors[#All],3,FALSE)</f>
        <v>z Spinal Canal</v>
      </c>
      <c r="Q55" s="14" t="str">
        <f>IFERROR(VLOOKUP(D55,[1]!DVH_lines[#Data],2,FALSE),"")</f>
        <v/>
      </c>
      <c r="R55" s="15" t="str">
        <f>IFERROR(VLOOKUP(D55,[1]!DVH_lines[#Data],3,FALSE),"")</f>
        <v/>
      </c>
      <c r="S55" s="13" t="str">
        <f>IFERROR(VLOOKUP(D55,[1]!DVH_lines[#Data],4,FALSE),"")</f>
        <v/>
      </c>
      <c r="T55" s="14">
        <f>IFERROR(VLOOKUP(D55,[1]!SearchCT[#Data],2,FALSE),"")</f>
        <v>20</v>
      </c>
      <c r="U55" s="13">
        <f>IFERROR(VLOOKUP(D55,[1]!SearchCT[#Data],3,FALSE),"")</f>
        <v>40</v>
      </c>
    </row>
    <row r="56" spans="4:21" x14ac:dyDescent="0.25">
      <c r="D56" s="12" t="s">
        <v>89</v>
      </c>
      <c r="E56" s="11" t="s">
        <v>91</v>
      </c>
      <c r="F56" s="11" t="s">
        <v>90</v>
      </c>
      <c r="G56" s="57" t="str">
        <f>IF(EXACT(D56,"DPV"),VLOOKUP(REPLACE($B$8,1,1,""),[1]!ICD_Codes[#All],2,FALSE),"")</f>
        <v/>
      </c>
      <c r="H56" s="23" t="str">
        <f t="shared" si="1"/>
        <v/>
      </c>
      <c r="J56" s="21" t="str">
        <f>VLOOKUP(D56,[1]!Dictionary[#All],3,FALSE)</f>
        <v>PRV</v>
      </c>
      <c r="K56" s="20" t="str">
        <f>VLOOKUP(D56,[1]!Dictionary[#All],4,FALSE)</f>
        <v>PRV</v>
      </c>
      <c r="L56" s="20" t="str">
        <f>VLOOKUP(D56,[1]!Dictionary[#All],5,FALSE)</f>
        <v>99VMS_STRUCTCODE</v>
      </c>
      <c r="M56" s="19" t="str">
        <f>VLOOKUP(D56,[1]!Dictionary[#All],6,FALSE)</f>
        <v>1.0</v>
      </c>
      <c r="N56" s="18" t="str">
        <f>VLOOKUP(D56,[1]!VolumeType[#All],2,FALSE)</f>
        <v>Control</v>
      </c>
      <c r="O56" s="17" t="str">
        <f>VLOOKUP(D56,[1]!VolumeType[#All],3,FALSE)</f>
        <v>Avoidance</v>
      </c>
      <c r="P56" s="16" t="str">
        <f>VLOOKUP(D56,[1]!Colors[#All],3,FALSE)</f>
        <v>zSpinalCanal PRV</v>
      </c>
      <c r="Q56" s="14" t="str">
        <f>IFERROR(VLOOKUP(D56,[1]!DVH_lines[#Data],2,FALSE),"")</f>
        <v/>
      </c>
      <c r="R56" s="15" t="str">
        <f>IFERROR(VLOOKUP(D56,[1]!DVH_lines[#Data],3,FALSE),"")</f>
        <v/>
      </c>
      <c r="S56" s="13" t="str">
        <f>IFERROR(VLOOKUP(D56,[1]!DVH_lines[#Data],4,FALSE),"")</f>
        <v/>
      </c>
      <c r="T56" s="14" t="str">
        <f>IFERROR(VLOOKUP(D56,[1]!SearchCT[#Data],2,FALSE),"")</f>
        <v/>
      </c>
      <c r="U56" s="13" t="str">
        <f>IFERROR(VLOOKUP(D56,[1]!SearchCT[#Data],3,FALSE),"")</f>
        <v/>
      </c>
    </row>
    <row r="57" spans="4:21" x14ac:dyDescent="0.25">
      <c r="D57" s="12" t="s">
        <v>89</v>
      </c>
      <c r="E57" s="11" t="s">
        <v>88</v>
      </c>
      <c r="F57" s="11" t="s">
        <v>87</v>
      </c>
      <c r="G57" s="57" t="str">
        <f>IF(EXACT(D57,"DPV"),VLOOKUP(REPLACE($B$8,1,1,""),[1]!ICD_Codes[#All],2,FALSE),"")</f>
        <v/>
      </c>
      <c r="H57" s="23" t="str">
        <f t="shared" si="1"/>
        <v/>
      </c>
      <c r="J57" s="21" t="str">
        <f>VLOOKUP(D57,[1]!Dictionary[#All],3,FALSE)</f>
        <v>PRV</v>
      </c>
      <c r="K57" s="20" t="str">
        <f>VLOOKUP(D57,[1]!Dictionary[#All],4,FALSE)</f>
        <v>PRV</v>
      </c>
      <c r="L57" s="20" t="str">
        <f>VLOOKUP(D57,[1]!Dictionary[#All],5,FALSE)</f>
        <v>99VMS_STRUCTCODE</v>
      </c>
      <c r="M57" s="19" t="str">
        <f>VLOOKUP(D57,[1]!Dictionary[#All],6,FALSE)</f>
        <v>1.0</v>
      </c>
      <c r="N57" s="18" t="str">
        <f>VLOOKUP(D57,[1]!VolumeType[#All],2,FALSE)</f>
        <v>Control</v>
      </c>
      <c r="O57" s="17" t="str">
        <f>VLOOKUP(D57,[1]!VolumeType[#All],3,FALSE)</f>
        <v>Avoidance</v>
      </c>
      <c r="P57" s="16" t="str">
        <f>VLOOKUP(D57,[1]!Colors[#All],3,FALSE)</f>
        <v>zSpinalCanal PRV</v>
      </c>
      <c r="Q57" s="14" t="str">
        <f>IFERROR(VLOOKUP(D57,[1]!DVH_lines[#Data],2,FALSE),"")</f>
        <v/>
      </c>
      <c r="R57" s="15" t="str">
        <f>IFERROR(VLOOKUP(D57,[1]!DVH_lines[#Data],3,FALSE),"")</f>
        <v/>
      </c>
      <c r="S57" s="13" t="str">
        <f>IFERROR(VLOOKUP(D57,[1]!DVH_lines[#Data],4,FALSE),"")</f>
        <v/>
      </c>
      <c r="T57" s="14" t="str">
        <f>IFERROR(VLOOKUP(D57,[1]!SearchCT[#Data],2,FALSE),"")</f>
        <v/>
      </c>
      <c r="U57" s="13" t="str">
        <f>IFERROR(VLOOKUP(D57,[1]!SearchCT[#Data],3,FALSE),"")</f>
        <v/>
      </c>
    </row>
    <row r="58" spans="4:21" x14ac:dyDescent="0.25">
      <c r="D58" s="12" t="s">
        <v>7</v>
      </c>
      <c r="E58" s="11" t="s">
        <v>7</v>
      </c>
      <c r="F58" s="11" t="s">
        <v>6</v>
      </c>
      <c r="G58" s="57" t="str">
        <f>IF(EXACT(D58,"DPV"),VLOOKUP(REPLACE($B$8,1,1,""),[1]!ICD_Codes[#All],2,FALSE),"")</f>
        <v/>
      </c>
      <c r="H58" s="23" t="str">
        <f t="shared" si="1"/>
        <v/>
      </c>
      <c r="J58" s="21" t="str">
        <f>VLOOKUP(D58,[1]!Dictionary[#All],3,FALSE)</f>
        <v>Left submandibular gland</v>
      </c>
      <c r="K58" s="20">
        <f>VLOOKUP(D58,[1]!Dictionary[#All],4,FALSE)</f>
        <v>59803</v>
      </c>
      <c r="L58" s="20" t="str">
        <f>VLOOKUP(D58,[1]!Dictionary[#All],5,FALSE)</f>
        <v>FMA</v>
      </c>
      <c r="M58" s="19" t="str">
        <f>VLOOKUP(D58,[1]!Dictionary[#All],6,FALSE)</f>
        <v>3.2</v>
      </c>
      <c r="N58" s="18" t="str">
        <f>VLOOKUP(D58,[1]!VolumeType[#All],2,FALSE)</f>
        <v>Organ</v>
      </c>
      <c r="O58" s="17" t="str">
        <f>VLOOKUP(D58,[1]!VolumeType[#All],3,FALSE)</f>
        <v>Organ</v>
      </c>
      <c r="P58" s="16" t="str">
        <f>VLOOKUP(D58,[1]!Colors[#All],3,FALSE)</f>
        <v>zSubmandibular L</v>
      </c>
      <c r="Q58" s="14" t="str">
        <f>IFERROR(VLOOKUP(D58,[1]!DVH_lines[#Data],2,FALSE),"")</f>
        <v/>
      </c>
      <c r="R58" s="15" t="str">
        <f>IFERROR(VLOOKUP(D58,[1]!DVH_lines[#Data],3,FALSE),"")</f>
        <v/>
      </c>
      <c r="S58" s="13" t="str">
        <f>IFERROR(VLOOKUP(D58,[1]!DVH_lines[#Data],4,FALSE),"")</f>
        <v/>
      </c>
      <c r="T58" s="14" t="str">
        <f>IFERROR(VLOOKUP(D58,[1]!SearchCT[#Data],2,FALSE),"")</f>
        <v/>
      </c>
      <c r="U58" s="13" t="str">
        <f>IFERROR(VLOOKUP(D58,[1]!SearchCT[#Data],3,FALSE),"")</f>
        <v/>
      </c>
    </row>
    <row r="59" spans="4:21" x14ac:dyDescent="0.25">
      <c r="D59" s="12" t="s">
        <v>5</v>
      </c>
      <c r="E59" s="11" t="s">
        <v>5</v>
      </c>
      <c r="F59" s="11" t="s">
        <v>4</v>
      </c>
      <c r="G59" s="57" t="str">
        <f>IF(EXACT(D59,"DPV"),VLOOKUP(REPLACE($B$8,1,1,""),[1]!ICD_Codes[#All],2,FALSE),"")</f>
        <v/>
      </c>
      <c r="H59" s="23" t="str">
        <f t="shared" si="1"/>
        <v/>
      </c>
      <c r="J59" s="21" t="str">
        <f>VLOOKUP(D59,[1]!Dictionary[#All],3,FALSE)</f>
        <v>Right submandibular gland</v>
      </c>
      <c r="K59" s="20">
        <f>VLOOKUP(D59,[1]!Dictionary[#All],4,FALSE)</f>
        <v>59802</v>
      </c>
      <c r="L59" s="20" t="str">
        <f>VLOOKUP(D59,[1]!Dictionary[#All],5,FALSE)</f>
        <v>FMA</v>
      </c>
      <c r="M59" s="19" t="str">
        <f>VLOOKUP(D59,[1]!Dictionary[#All],6,FALSE)</f>
        <v>3.2</v>
      </c>
      <c r="N59" s="18" t="str">
        <f>VLOOKUP(D59,[1]!VolumeType[#All],2,FALSE)</f>
        <v>Organ</v>
      </c>
      <c r="O59" s="17" t="str">
        <f>VLOOKUP(D59,[1]!VolumeType[#All],3,FALSE)</f>
        <v>Organ</v>
      </c>
      <c r="P59" s="16" t="str">
        <f>VLOOKUP(D59,[1]!Colors[#All],3,FALSE)</f>
        <v>zSubmandibular R</v>
      </c>
      <c r="Q59" s="14" t="str">
        <f>IFERROR(VLOOKUP(D59,[1]!DVH_lines[#Data],2,FALSE),"")</f>
        <v/>
      </c>
      <c r="R59" s="15" t="str">
        <f>IFERROR(VLOOKUP(D59,[1]!DVH_lines[#Data],3,FALSE),"")</f>
        <v/>
      </c>
      <c r="S59" s="13" t="str">
        <f>IFERROR(VLOOKUP(D59,[1]!DVH_lines[#Data],4,FALSE),"")</f>
        <v/>
      </c>
      <c r="T59" s="14" t="str">
        <f>IFERROR(VLOOKUP(D59,[1]!SearchCT[#Data],2,FALSE),"")</f>
        <v/>
      </c>
      <c r="U59" s="13" t="str">
        <f>IFERROR(VLOOKUP(D59,[1]!SearchCT[#Data],3,FALSE),"")</f>
        <v/>
      </c>
    </row>
    <row r="60" spans="4:21" x14ac:dyDescent="0.25">
      <c r="D60" s="12" t="s">
        <v>84</v>
      </c>
      <c r="E60" s="11" t="s">
        <v>84</v>
      </c>
      <c r="F60" s="11" t="s">
        <v>83</v>
      </c>
      <c r="G60" s="57" t="str">
        <f>IF(EXACT(D60,"DPV"),VLOOKUP(REPLACE($B$8,1,1,""),[1]!ICD_Codes[#All],2,FALSE),"")</f>
        <v/>
      </c>
      <c r="H60" s="23" t="str">
        <f t="shared" si="1"/>
        <v/>
      </c>
      <c r="J60" s="21" t="str">
        <f>VLOOKUP(D60,[1]!Dictionary[#All],3,FALSE)</f>
        <v>Submandibular Glands</v>
      </c>
      <c r="K60" s="20" t="str">
        <f>VLOOKUP(D60,[1]!Dictionary[#All],4,FALSE)</f>
        <v>Submandibular</v>
      </c>
      <c r="L60" s="20" t="str">
        <f>VLOOKUP(D60,[1]!Dictionary[#All],5,FALSE)</f>
        <v>99VMS_STRUCTCODE</v>
      </c>
      <c r="M60" s="19" t="str">
        <f>VLOOKUP(D60,[1]!Dictionary[#All],6,FALSE)</f>
        <v>1.0</v>
      </c>
      <c r="N60" s="18" t="str">
        <f>VLOOKUP(D60,[1]!VolumeType[#All],2,FALSE)</f>
        <v>Organ</v>
      </c>
      <c r="O60" s="17" t="str">
        <f>VLOOKUP(D60,[1]!VolumeType[#All],3,FALSE)</f>
        <v>Organ</v>
      </c>
      <c r="P60" s="16" t="str">
        <f>VLOOKUP(D60,[1]!Colors[#All],3,FALSE)</f>
        <v>zSubmandibular B</v>
      </c>
      <c r="Q60" s="14" t="str">
        <f>IFERROR(VLOOKUP(D60,[1]!DVH_lines[#Data],2,FALSE),"")</f>
        <v/>
      </c>
      <c r="R60" s="15" t="str">
        <f>IFERROR(VLOOKUP(D60,[1]!DVH_lines[#Data],3,FALSE),"")</f>
        <v/>
      </c>
      <c r="S60" s="13" t="str">
        <f>IFERROR(VLOOKUP(D60,[1]!DVH_lines[#Data],4,FALSE),"")</f>
        <v/>
      </c>
      <c r="T60" s="14" t="str">
        <f>IFERROR(VLOOKUP(D60,[1]!SearchCT[#Data],2,FALSE),"")</f>
        <v/>
      </c>
      <c r="U60" s="13" t="str">
        <f>IFERROR(VLOOKUP(D60,[1]!SearchCT[#Data],3,FALSE),"")</f>
        <v/>
      </c>
    </row>
    <row r="61" spans="4:21" x14ac:dyDescent="0.25">
      <c r="D61" s="12" t="s">
        <v>80</v>
      </c>
      <c r="E61" s="11" t="s">
        <v>82</v>
      </c>
      <c r="F61" s="11" t="s">
        <v>78</v>
      </c>
      <c r="G61" s="57" t="str">
        <f>IF(EXACT(D61,"DPV"),VLOOKUP(REPLACE($B$8,1,1,""),[1]!ICD_Codes[#All],2,FALSE),"")</f>
        <v/>
      </c>
      <c r="H61" s="23" t="str">
        <f t="shared" si="1"/>
        <v/>
      </c>
      <c r="J61" s="21" t="str">
        <f>VLOOKUP(D61,[1]!Dictionary[#All],3,FALSE)</f>
        <v>Artifact</v>
      </c>
      <c r="K61" s="20">
        <f>VLOOKUP(D61,[1]!Dictionary[#All],4,FALSE)</f>
        <v>11296</v>
      </c>
      <c r="L61" s="20" t="str">
        <f>VLOOKUP(D61,[1]!Dictionary[#All],5,FALSE)</f>
        <v>RADLEX</v>
      </c>
      <c r="M61" s="19">
        <f>VLOOKUP(D61,[1]!Dictionary[#All],6,FALSE)</f>
        <v>3.8</v>
      </c>
      <c r="N61" s="18" t="str">
        <f>VLOOKUP(D61,[1]!VolumeType[#All],2,FALSE)</f>
        <v>Artifact</v>
      </c>
      <c r="O61" s="17" t="str">
        <f>VLOOKUP(D61,[1]!VolumeType[#All],3,FALSE)</f>
        <v>None</v>
      </c>
      <c r="P61" s="16" t="str">
        <f>VLOOKUP(D61,[1]!Colors[#All],3,FALSE)</f>
        <v>z RO Helper</v>
      </c>
      <c r="Q61" s="14" t="str">
        <f>IFERROR(VLOOKUP(D61,[1]!DVH_lines[#Data],2,FALSE),"")</f>
        <v/>
      </c>
      <c r="R61" s="15" t="str">
        <f>IFERROR(VLOOKUP(D61,[1]!DVH_lines[#Data],3,FALSE),"")</f>
        <v/>
      </c>
      <c r="S61" s="13" t="str">
        <f>IFERROR(VLOOKUP(D61,[1]!DVH_lines[#Data],4,FALSE),"")</f>
        <v/>
      </c>
      <c r="T61" s="14" t="str">
        <f>IFERROR(VLOOKUP(D61,[1]!SearchCT[#Data],2,FALSE),"")</f>
        <v/>
      </c>
      <c r="U61" s="13" t="str">
        <f>IFERROR(VLOOKUP(D61,[1]!SearchCT[#Data],3,FALSE),"")</f>
        <v/>
      </c>
    </row>
    <row r="62" spans="4:21" x14ac:dyDescent="0.25">
      <c r="D62" s="12" t="s">
        <v>80</v>
      </c>
      <c r="E62" s="11" t="s">
        <v>81</v>
      </c>
      <c r="F62" s="11" t="s">
        <v>78</v>
      </c>
      <c r="G62" s="57" t="str">
        <f>IF(EXACT(D62,"DPV"),VLOOKUP(REPLACE($B$8,1,1,""),[1]!ICD_Codes[#All],2,FALSE),"")</f>
        <v/>
      </c>
      <c r="H62" s="23" t="str">
        <f t="shared" si="1"/>
        <v/>
      </c>
      <c r="J62" s="21" t="str">
        <f>VLOOKUP(D62,[1]!Dictionary[#All],3,FALSE)</f>
        <v>Artifact</v>
      </c>
      <c r="K62" s="20">
        <f>VLOOKUP(D62,[1]!Dictionary[#All],4,FALSE)</f>
        <v>11296</v>
      </c>
      <c r="L62" s="20" t="str">
        <f>VLOOKUP(D62,[1]!Dictionary[#All],5,FALSE)</f>
        <v>RADLEX</v>
      </c>
      <c r="M62" s="19">
        <f>VLOOKUP(D62,[1]!Dictionary[#All],6,FALSE)</f>
        <v>3.8</v>
      </c>
      <c r="N62" s="18" t="str">
        <f>VLOOKUP(D62,[1]!VolumeType[#All],2,FALSE)</f>
        <v>Artifact</v>
      </c>
      <c r="O62" s="17" t="str">
        <f>VLOOKUP(D62,[1]!VolumeType[#All],3,FALSE)</f>
        <v>None</v>
      </c>
      <c r="P62" s="16" t="str">
        <f>VLOOKUP(D62,[1]!Colors[#All],3,FALSE)</f>
        <v>z RO Helper</v>
      </c>
      <c r="Q62" s="14" t="str">
        <f>IFERROR(VLOOKUP(D62,[1]!DVH_lines[#Data],2,FALSE),"")</f>
        <v/>
      </c>
      <c r="R62" s="15" t="str">
        <f>IFERROR(VLOOKUP(D62,[1]!DVH_lines[#Data],3,FALSE),"")</f>
        <v/>
      </c>
      <c r="S62" s="13" t="str">
        <f>IFERROR(VLOOKUP(D62,[1]!DVH_lines[#Data],4,FALSE),"")</f>
        <v/>
      </c>
      <c r="T62" s="14" t="str">
        <f>IFERROR(VLOOKUP(D62,[1]!SearchCT[#Data],2,FALSE),"")</f>
        <v/>
      </c>
      <c r="U62" s="13" t="str">
        <f>IFERROR(VLOOKUP(D62,[1]!SearchCT[#Data],3,FALSE),"")</f>
        <v/>
      </c>
    </row>
    <row r="63" spans="4:21" ht="15.75" thickBot="1" x14ac:dyDescent="0.3">
      <c r="D63" s="56" t="s">
        <v>80</v>
      </c>
      <c r="E63" s="55" t="s">
        <v>79</v>
      </c>
      <c r="F63" s="55" t="s">
        <v>78</v>
      </c>
      <c r="G63" s="37" t="str">
        <f>IF(EXACT(D63,"DPV"),VLOOKUP(REPLACE($B$8,1,1,""),[1]!ICD_Codes[#All],2,FALSE),"")</f>
        <v/>
      </c>
      <c r="H63" s="22" t="str">
        <f t="shared" si="1"/>
        <v/>
      </c>
      <c r="J63" s="10" t="str">
        <f>VLOOKUP(D63,[1]!Dictionary[#All],3,FALSE)</f>
        <v>Artifact</v>
      </c>
      <c r="K63" s="9">
        <f>VLOOKUP(D63,[1]!Dictionary[#All],4,FALSE)</f>
        <v>11296</v>
      </c>
      <c r="L63" s="9" t="str">
        <f>VLOOKUP(D63,[1]!Dictionary[#All],5,FALSE)</f>
        <v>RADLEX</v>
      </c>
      <c r="M63" s="8">
        <f>VLOOKUP(D63,[1]!Dictionary[#All],6,FALSE)</f>
        <v>3.8</v>
      </c>
      <c r="N63" s="7" t="str">
        <f>VLOOKUP(D63,[1]!VolumeType[#All],2,FALSE)</f>
        <v>Artifact</v>
      </c>
      <c r="O63" s="6" t="str">
        <f>VLOOKUP(D63,[1]!VolumeType[#All],3,FALSE)</f>
        <v>None</v>
      </c>
      <c r="P63" s="5" t="str">
        <f>VLOOKUP(D63,[1]!Colors[#All],3,FALSE)</f>
        <v>z RO Helper</v>
      </c>
      <c r="Q63" s="3" t="str">
        <f>IFERROR(VLOOKUP(D63,[1]!DVH_lines[#Data],2,FALSE),"")</f>
        <v/>
      </c>
      <c r="R63" s="4" t="str">
        <f>IFERROR(VLOOKUP(D63,[1]!DVH_lines[#Data],3,FALSE),"")</f>
        <v/>
      </c>
      <c r="S63" s="2" t="str">
        <f>IFERROR(VLOOKUP(D63,[1]!DVH_lines[#Data],4,FALSE),"")</f>
        <v/>
      </c>
      <c r="T63" s="3" t="str">
        <f>IFERROR(VLOOKUP(D63,[1]!SearchCT[#Data],2,FALSE),"")</f>
        <v/>
      </c>
      <c r="U63" s="2" t="str">
        <f>IFERROR(VLOOKUP(D63,[1]!SearchCT[#Data],3,FALSE),"")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tabSelected="1" workbookViewId="0">
      <selection activeCell="E10" sqref="E10"/>
    </sheetView>
  </sheetViews>
  <sheetFormatPr defaultColWidth="9.140625" defaultRowHeight="15" x14ac:dyDescent="0.25"/>
  <cols>
    <col min="1" max="1" width="16" style="1" customWidth="1"/>
    <col min="2" max="2" width="23.7109375" style="1" customWidth="1"/>
    <col min="3" max="3" width="5.42578125" style="1" customWidth="1"/>
    <col min="4" max="4" width="15.85546875" style="1" customWidth="1"/>
    <col min="5" max="5" width="16.42578125" style="1" bestFit="1" customWidth="1"/>
    <col min="6" max="6" width="39.7109375" style="1" customWidth="1"/>
    <col min="7" max="7" width="15.42578125" style="1" customWidth="1"/>
    <col min="8" max="8" width="20.7109375" style="1" customWidth="1"/>
    <col min="9" max="9" width="6.7109375" style="1" customWidth="1"/>
    <col min="10" max="10" width="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7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4" customHeight="1" x14ac:dyDescent="0.3">
      <c r="A1" s="65" t="s">
        <v>272</v>
      </c>
      <c r="B1" s="65"/>
      <c r="D1" s="65" t="s">
        <v>51</v>
      </c>
      <c r="E1" s="65"/>
      <c r="F1" s="65"/>
      <c r="G1" s="65"/>
      <c r="H1" s="65"/>
      <c r="J1" s="67" t="s">
        <v>50</v>
      </c>
      <c r="K1" s="68"/>
      <c r="L1" s="68"/>
      <c r="M1" s="69"/>
      <c r="N1" s="67" t="s">
        <v>49</v>
      </c>
      <c r="O1" s="68"/>
      <c r="P1" s="61" t="s">
        <v>48</v>
      </c>
      <c r="Q1" s="67" t="s">
        <v>47</v>
      </c>
      <c r="R1" s="68"/>
      <c r="S1" s="69"/>
      <c r="T1" s="67" t="s">
        <v>46</v>
      </c>
      <c r="U1" s="69"/>
    </row>
    <row r="2" spans="1:21" ht="15.75" x14ac:dyDescent="0.25">
      <c r="A2" s="34" t="s">
        <v>45</v>
      </c>
      <c r="B2" s="35" t="s">
        <v>44</v>
      </c>
      <c r="D2" s="34" t="s">
        <v>26</v>
      </c>
      <c r="E2" s="33" t="s">
        <v>30</v>
      </c>
      <c r="F2" s="32" t="s">
        <v>43</v>
      </c>
      <c r="G2" s="32" t="s">
        <v>215</v>
      </c>
      <c r="H2" s="60" t="s">
        <v>214</v>
      </c>
      <c r="J2" s="31" t="s">
        <v>42</v>
      </c>
      <c r="K2" s="29" t="s">
        <v>41</v>
      </c>
      <c r="L2" s="29" t="s">
        <v>40</v>
      </c>
      <c r="M2" s="27" t="s">
        <v>39</v>
      </c>
      <c r="N2" s="28" t="s">
        <v>38</v>
      </c>
      <c r="O2" s="29" t="s">
        <v>37</v>
      </c>
      <c r="P2" s="30" t="s">
        <v>36</v>
      </c>
      <c r="Q2" s="28" t="s">
        <v>35</v>
      </c>
      <c r="R2" s="29" t="s">
        <v>34</v>
      </c>
      <c r="S2" s="27" t="s">
        <v>33</v>
      </c>
      <c r="T2" s="28" t="s">
        <v>32</v>
      </c>
      <c r="U2" s="27" t="s">
        <v>31</v>
      </c>
    </row>
    <row r="3" spans="1:21" x14ac:dyDescent="0.25">
      <c r="A3" s="62" t="s">
        <v>298</v>
      </c>
      <c r="B3" s="1" t="s">
        <v>272</v>
      </c>
      <c r="D3" s="12" t="s">
        <v>210</v>
      </c>
      <c r="E3" s="11" t="s">
        <v>212</v>
      </c>
      <c r="F3" s="11" t="s">
        <v>211</v>
      </c>
      <c r="G3" s="57" t="str">
        <f>IF(EXACT(D3,"DPV"),VLOOKUP(REPLACE($B$8,1,1,""),[1]!ICD_Codes[#All],2,FALSE),"")</f>
        <v/>
      </c>
      <c r="H3" s="23" t="str">
        <f t="shared" ref="H3:H34" si="0">IF(EXACT(D3,"DPV"),"ICD-10","")</f>
        <v/>
      </c>
      <c r="J3" s="21" t="str">
        <f>VLOOKUP(D3,[1]!Dictionary[#All],3,FALSE)</f>
        <v>Control Region</v>
      </c>
      <c r="K3" s="20" t="str">
        <f>VLOOKUP(D3,[1]!Dictionary[#All],4,FALSE)</f>
        <v>Control</v>
      </c>
      <c r="L3" s="20" t="str">
        <f>VLOOKUP(D3,[1]!Dictionary[#All],5,FALSE)</f>
        <v>99VMS_STRUCTCODE</v>
      </c>
      <c r="M3" s="19" t="str">
        <f>VLOOKUP(D3,[1]!Dictionary[#All],6,FALSE)</f>
        <v>1.0</v>
      </c>
      <c r="N3" s="18" t="str">
        <f>VLOOKUP(D3,[1]!VolumeType[#All],2,FALSE)</f>
        <v>Control</v>
      </c>
      <c r="O3" s="17" t="str">
        <f>VLOOKUP(D3,[1]!VolumeType[#All],3,FALSE)</f>
        <v>Control</v>
      </c>
      <c r="P3" s="16" t="str">
        <f>VLOOKUP(D3,[1]!Colors[#All],3,FALSE)</f>
        <v>z Control</v>
      </c>
      <c r="Q3" s="14" t="str">
        <f>IFERROR(VLOOKUP(D3,[1]!DVH_lines[#Data],2,FALSE),"")</f>
        <v/>
      </c>
      <c r="R3" s="15" t="str">
        <f>IFERROR(VLOOKUP(D3,[1]!DVH_lines[#Data],3,FALSE),"")</f>
        <v/>
      </c>
      <c r="S3" s="13" t="str">
        <f>IFERROR(VLOOKUP(D3,[1]!DVH_lines[#Data],4,FALSE),"")</f>
        <v/>
      </c>
      <c r="T3" s="14" t="str">
        <f>IFERROR(VLOOKUP(D3,[1]!SearchCT[#Data],2,FALSE),"")</f>
        <v/>
      </c>
      <c r="U3" s="13" t="str">
        <f>IFERROR(VLOOKUP(D3,[1]!SearchCT[#Data],3,FALSE),"")</f>
        <v/>
      </c>
    </row>
    <row r="4" spans="1:21" x14ac:dyDescent="0.25">
      <c r="A4" s="62" t="s">
        <v>300</v>
      </c>
      <c r="B4" s="1" t="s">
        <v>26</v>
      </c>
      <c r="D4" s="12" t="s">
        <v>210</v>
      </c>
      <c r="E4" s="11" t="s">
        <v>209</v>
      </c>
      <c r="F4" s="11" t="s">
        <v>208</v>
      </c>
      <c r="G4" s="57" t="str">
        <f>IF(EXACT(D4,"DPV"),VLOOKUP(REPLACE($B$8,1,1,""),[1]!ICD_Codes[#All],2,FALSE),"")</f>
        <v/>
      </c>
      <c r="H4" s="23" t="str">
        <f t="shared" si="0"/>
        <v/>
      </c>
      <c r="J4" s="21" t="str">
        <f>VLOOKUP(D4,[1]!Dictionary[#All],3,FALSE)</f>
        <v>Control Region</v>
      </c>
      <c r="K4" s="20" t="str">
        <f>VLOOKUP(D4,[1]!Dictionary[#All],4,FALSE)</f>
        <v>Control</v>
      </c>
      <c r="L4" s="20" t="str">
        <f>VLOOKUP(D4,[1]!Dictionary[#All],5,FALSE)</f>
        <v>99VMS_STRUCTCODE</v>
      </c>
      <c r="M4" s="19" t="str">
        <f>VLOOKUP(D4,[1]!Dictionary[#All],6,FALSE)</f>
        <v>1.0</v>
      </c>
      <c r="N4" s="18" t="str">
        <f>VLOOKUP(D4,[1]!VolumeType[#All],2,FALSE)</f>
        <v>Control</v>
      </c>
      <c r="O4" s="17" t="str">
        <f>VLOOKUP(D4,[1]!VolumeType[#All],3,FALSE)</f>
        <v>Control</v>
      </c>
      <c r="P4" s="16" t="str">
        <f>VLOOKUP(D4,[1]!Colors[#All],3,FALSE)</f>
        <v>z Control</v>
      </c>
      <c r="Q4" s="14" t="str">
        <f>IFERROR(VLOOKUP(D4,[1]!DVH_lines[#Data],2,FALSE),"")</f>
        <v/>
      </c>
      <c r="R4" s="15" t="str">
        <f>IFERROR(VLOOKUP(D4,[1]!DVH_lines[#Data],3,FALSE),"")</f>
        <v/>
      </c>
      <c r="S4" s="13" t="str">
        <f>IFERROR(VLOOKUP(D4,[1]!DVH_lines[#Data],4,FALSE),"")</f>
        <v/>
      </c>
      <c r="T4" s="14" t="str">
        <f>IFERROR(VLOOKUP(D4,[1]!SearchCT[#Data],2,FALSE),"")</f>
        <v/>
      </c>
      <c r="U4" s="13" t="str">
        <f>IFERROR(VLOOKUP(D4,[1]!SearchCT[#Data],3,FALSE),"")</f>
        <v/>
      </c>
    </row>
    <row r="5" spans="1:21" ht="19.5" customHeight="1" x14ac:dyDescent="0.25">
      <c r="A5" s="62" t="s">
        <v>23</v>
      </c>
      <c r="B5" s="1" t="s">
        <v>271</v>
      </c>
      <c r="D5" s="48" t="s">
        <v>206</v>
      </c>
      <c r="E5" s="24" t="s">
        <v>206</v>
      </c>
      <c r="F5" s="26" t="s">
        <v>206</v>
      </c>
      <c r="G5" s="57" t="str">
        <f>IF(EXACT(D5,"DPV"),VLOOKUP(REPLACE($B$8,1,1,""),[1]!ICD_Codes[#All],2,FALSE),"")</f>
        <v/>
      </c>
      <c r="H5" s="23" t="str">
        <f t="shared" si="0"/>
        <v/>
      </c>
      <c r="J5" s="21" t="str">
        <f>VLOOKUP(D5,[1]!Dictionary[#All],3,FALSE)</f>
        <v>Body</v>
      </c>
      <c r="K5" s="20" t="str">
        <f>VLOOKUP(D5,[1]!Dictionary[#All],4,FALSE)</f>
        <v>BODY</v>
      </c>
      <c r="L5" s="20" t="str">
        <f>VLOOKUP(D5,[1]!Dictionary[#All],5,FALSE)</f>
        <v>99VMS_STRUCTCODE</v>
      </c>
      <c r="M5" s="19" t="str">
        <f>VLOOKUP(D5,[1]!Dictionary[#All],6,FALSE)</f>
        <v>1.0</v>
      </c>
      <c r="N5" s="18" t="str">
        <f>VLOOKUP(D5,[1]!VolumeType[#All],2,FALSE)</f>
        <v>Special</v>
      </c>
      <c r="O5" s="17" t="str">
        <f>VLOOKUP(D5,[1]!VolumeType[#All],3,FALSE)</f>
        <v>BODY</v>
      </c>
      <c r="P5" s="16" t="str">
        <f>VLOOKUP(D5,[1]!Colors[#All],3,FALSE)</f>
        <v>z Body</v>
      </c>
      <c r="Q5" s="14" t="str">
        <f>IFERROR(VLOOKUP(D5,[1]!DVH_lines[#Data],2,FALSE),"")</f>
        <v/>
      </c>
      <c r="R5" s="15" t="str">
        <f>IFERROR(VLOOKUP(D5,[1]!DVH_lines[#Data],3,FALSE),"")</f>
        <v/>
      </c>
      <c r="S5" s="13" t="str">
        <f>IFERROR(VLOOKUP(D5,[1]!DVH_lines[#Data],4,FALSE),"")</f>
        <v/>
      </c>
      <c r="T5" s="14">
        <f>IFERROR(VLOOKUP(D5,[1]!SearchCT[#Data],2,FALSE),"")</f>
        <v>-350</v>
      </c>
      <c r="U5" s="13">
        <f>IFERROR(VLOOKUP(D5,[1]!SearchCT[#Data],3,FALSE),"")</f>
        <v>-50</v>
      </c>
    </row>
    <row r="6" spans="1:21" ht="18.75" customHeight="1" x14ac:dyDescent="0.25">
      <c r="A6" s="62" t="s">
        <v>288</v>
      </c>
      <c r="B6" s="1">
        <v>5</v>
      </c>
      <c r="D6" s="12" t="s">
        <v>205</v>
      </c>
      <c r="E6" s="11" t="s">
        <v>270</v>
      </c>
      <c r="F6" s="11" t="s">
        <v>203</v>
      </c>
      <c r="G6" s="57" t="str">
        <f>IF(EXACT(D6,"DPV"),VLOOKUP(REPLACE($B$8,1,1,""),[1]!ICD_Codes[#All],2,FALSE),"")</f>
        <v/>
      </c>
      <c r="H6" s="23" t="str">
        <f t="shared" si="0"/>
        <v/>
      </c>
      <c r="J6" s="21" t="str">
        <f>VLOOKUP(D6,[1]!Dictionary[#All],3,FALSE)</f>
        <v>PRV</v>
      </c>
      <c r="K6" s="20" t="str">
        <f>VLOOKUP(D6,[1]!Dictionary[#All],4,FALSE)</f>
        <v>PRV</v>
      </c>
      <c r="L6" s="20" t="str">
        <f>VLOOKUP(D6,[1]!Dictionary[#All],5,FALSE)</f>
        <v>99VMS_STRUCTCODE</v>
      </c>
      <c r="M6" s="19" t="str">
        <f>VLOOKUP(D6,[1]!Dictionary[#All],6,FALSE)</f>
        <v>1.0</v>
      </c>
      <c r="N6" s="18" t="str">
        <f>VLOOKUP(D6,[1]!VolumeType[#All],2,FALSE)</f>
        <v>Control</v>
      </c>
      <c r="O6" s="17" t="str">
        <f>VLOOKUP(D6,[1]!VolumeType[#All],3,FALSE)</f>
        <v>Avoidance</v>
      </c>
      <c r="P6" s="16" t="str">
        <f>VLOOKUP(D6,[1]!Colors[#All],3,FALSE)</f>
        <v>zBR STM + OP PRV</v>
      </c>
      <c r="Q6" s="14" t="str">
        <f>IFERROR(VLOOKUP(D6,[1]!DVH_lines[#Data],2,FALSE),"")</f>
        <v/>
      </c>
      <c r="R6" s="15" t="str">
        <f>IFERROR(VLOOKUP(D6,[1]!DVH_lines[#Data],3,FALSE),"")</f>
        <v/>
      </c>
      <c r="S6" s="13" t="str">
        <f>IFERROR(VLOOKUP(D6,[1]!DVH_lines[#Data],4,FALSE),"")</f>
        <v/>
      </c>
      <c r="T6" s="14" t="str">
        <f>IFERROR(VLOOKUP(D6,[1]!SearchCT[#Data],2,FALSE),"")</f>
        <v/>
      </c>
      <c r="U6" s="13" t="str">
        <f>IFERROR(VLOOKUP(D6,[1]!SearchCT[#Data],3,FALSE),"")</f>
        <v/>
      </c>
    </row>
    <row r="7" spans="1:21" x14ac:dyDescent="0.25">
      <c r="A7" s="62" t="s">
        <v>20</v>
      </c>
      <c r="D7" s="12" t="s">
        <v>202</v>
      </c>
      <c r="E7" s="11" t="s">
        <v>202</v>
      </c>
      <c r="F7" s="11" t="s">
        <v>202</v>
      </c>
      <c r="G7" s="57" t="str">
        <f>IF(EXACT(D7,"DPV"),VLOOKUP(REPLACE($B$8,1,1,""),[1]!ICD_Codes[#All],2,FALSE),"")</f>
        <v/>
      </c>
      <c r="H7" s="23" t="str">
        <f t="shared" si="0"/>
        <v/>
      </c>
      <c r="J7" s="21" t="str">
        <f>VLOOKUP(D7,[1]!Dictionary[#All],3,FALSE)</f>
        <v>Brain</v>
      </c>
      <c r="K7" s="20">
        <f>VLOOKUP(D7,[1]!Dictionary[#All],4,FALSE)</f>
        <v>50801</v>
      </c>
      <c r="L7" s="20" t="str">
        <f>VLOOKUP(D7,[1]!Dictionary[#All],5,FALSE)</f>
        <v>FMA</v>
      </c>
      <c r="M7" s="19" t="str">
        <f>VLOOKUP(D7,[1]!Dictionary[#All],6,FALSE)</f>
        <v>3.2</v>
      </c>
      <c r="N7" s="18" t="str">
        <f>VLOOKUP(D7,[1]!VolumeType[#All],2,FALSE)</f>
        <v>Organ</v>
      </c>
      <c r="O7" s="17" t="str">
        <f>VLOOKUP(D7,[1]!VolumeType[#All],3,FALSE)</f>
        <v>Organ</v>
      </c>
      <c r="P7" s="16" t="str">
        <f>VLOOKUP(D7,[1]!Colors[#All],3,FALSE)</f>
        <v>z Brain</v>
      </c>
      <c r="Q7" s="14" t="str">
        <f>IFERROR(VLOOKUP(D7,[1]!DVH_lines[#Data],2,FALSE),"")</f>
        <v/>
      </c>
      <c r="R7" s="15" t="str">
        <f>IFERROR(VLOOKUP(D7,[1]!DVH_lines[#Data],3,FALSE),"")</f>
        <v/>
      </c>
      <c r="S7" s="13" t="str">
        <f>IFERROR(VLOOKUP(D7,[1]!DVH_lines[#Data],4,FALSE),"")</f>
        <v/>
      </c>
      <c r="T7" s="14">
        <f>IFERROR(VLOOKUP(D7,[1]!SearchCT[#Data],2,FALSE),"")</f>
        <v>10</v>
      </c>
      <c r="U7" s="13">
        <f>IFERROR(VLOOKUP(D7,[1]!SearchCT[#Data],3,FALSE),"")</f>
        <v>50</v>
      </c>
    </row>
    <row r="8" spans="1:21" x14ac:dyDescent="0.25">
      <c r="A8" s="62" t="s">
        <v>18</v>
      </c>
      <c r="B8" s="1" t="s">
        <v>17</v>
      </c>
      <c r="D8" s="12" t="s">
        <v>200</v>
      </c>
      <c r="E8" s="11" t="s">
        <v>201</v>
      </c>
      <c r="F8" s="11" t="s">
        <v>200</v>
      </c>
      <c r="G8" s="57" t="str">
        <f>IF(EXACT(D8,"DPV"),VLOOKUP(REPLACE($B$8,1,1,""),[1]!ICD_Codes[#All],2,FALSE),"")</f>
        <v/>
      </c>
      <c r="H8" s="23" t="str">
        <f t="shared" si="0"/>
        <v/>
      </c>
      <c r="J8" s="21" t="str">
        <f>VLOOKUP(D8,[1]!Dictionary[#All],3,FALSE)</f>
        <v>Brainstem</v>
      </c>
      <c r="K8" s="20">
        <f>VLOOKUP(D8,[1]!Dictionary[#All],4,FALSE)</f>
        <v>79876</v>
      </c>
      <c r="L8" s="20" t="str">
        <f>VLOOKUP(D8,[1]!Dictionary[#All],5,FALSE)</f>
        <v>FMA</v>
      </c>
      <c r="M8" s="19" t="str">
        <f>VLOOKUP(D8,[1]!Dictionary[#All],6,FALSE)</f>
        <v>3.2</v>
      </c>
      <c r="N8" s="18" t="str">
        <f>VLOOKUP(D8,[1]!VolumeType[#All],2,FALSE)</f>
        <v>Organ</v>
      </c>
      <c r="O8" s="17" t="str">
        <f>VLOOKUP(D8,[1]!VolumeType[#All],3,FALSE)</f>
        <v>Organ</v>
      </c>
      <c r="P8" s="16" t="str">
        <f>VLOOKUP(D8,[1]!Colors[#All],3,FALSE)</f>
        <v>z Brain Stem</v>
      </c>
      <c r="Q8" s="14" t="str">
        <f>IFERROR(VLOOKUP(D8,[1]!DVH_lines[#Data],2,FALSE),"")</f>
        <v/>
      </c>
      <c r="R8" s="15" t="str">
        <f>IFERROR(VLOOKUP(D8,[1]!DVH_lines[#Data],3,FALSE),"")</f>
        <v/>
      </c>
      <c r="S8" s="13" t="str">
        <f>IFERROR(VLOOKUP(D8,[1]!DVH_lines[#Data],4,FALSE),"")</f>
        <v/>
      </c>
      <c r="T8" s="14" t="str">
        <f>IFERROR(VLOOKUP(D8,[1]!SearchCT[#Data],2,FALSE),"")</f>
        <v/>
      </c>
      <c r="U8" s="13" t="str">
        <f>IFERROR(VLOOKUP(D8,[1]!SearchCT[#Data],3,FALSE),"")</f>
        <v/>
      </c>
    </row>
    <row r="9" spans="1:21" x14ac:dyDescent="0.25">
      <c r="A9" s="62" t="s">
        <v>299</v>
      </c>
      <c r="B9" s="1" t="s">
        <v>293</v>
      </c>
      <c r="D9" s="12" t="s">
        <v>199</v>
      </c>
      <c r="E9" s="12" t="s">
        <v>261</v>
      </c>
      <c r="F9" s="11" t="s">
        <v>197</v>
      </c>
      <c r="G9" s="57" t="str">
        <f>IF(EXACT(D9,"DPV"),VLOOKUP(REPLACE($B$8,1,1,""),[1]!ICD_Codes[#All],2,FALSE),"")</f>
        <v/>
      </c>
      <c r="H9" s="23" t="str">
        <f t="shared" si="0"/>
        <v/>
      </c>
      <c r="J9" s="21" t="str">
        <f>VLOOKUP(D9,[1]!Dictionary[#All],3,FALSE)</f>
        <v>PRV</v>
      </c>
      <c r="K9" s="20" t="str">
        <f>VLOOKUP(D9,[1]!Dictionary[#All],4,FALSE)</f>
        <v>PRV</v>
      </c>
      <c r="L9" s="20" t="str">
        <f>VLOOKUP(D9,[1]!Dictionary[#All],5,FALSE)</f>
        <v>99VMS_STRUCTCODE</v>
      </c>
      <c r="M9" s="19" t="str">
        <f>VLOOKUP(D9,[1]!Dictionary[#All],6,FALSE)</f>
        <v>1.0</v>
      </c>
      <c r="N9" s="18" t="str">
        <f>VLOOKUP(D9,[1]!VolumeType[#All],2,FALSE)</f>
        <v>Control</v>
      </c>
      <c r="O9" s="17" t="str">
        <f>VLOOKUP(D9,[1]!VolumeType[#All],3,FALSE)</f>
        <v>Avoidance</v>
      </c>
      <c r="P9" s="16" t="str">
        <f>VLOOKUP(D9,[1]!Colors[#All],3,FALSE)</f>
        <v>z BR STM PRV</v>
      </c>
      <c r="Q9" s="14" t="str">
        <f>IFERROR(VLOOKUP(D9,[1]!DVH_lines[#Data],2,FALSE),"")</f>
        <v/>
      </c>
      <c r="R9" s="15" t="str">
        <f>IFERROR(VLOOKUP(D9,[1]!DVH_lines[#Data],3,FALSE),"")</f>
        <v/>
      </c>
      <c r="S9" s="13" t="str">
        <f>IFERROR(VLOOKUP(D9,[1]!DVH_lines[#Data],4,FALSE),"")</f>
        <v/>
      </c>
      <c r="T9" s="14" t="str">
        <f>IFERROR(VLOOKUP(D9,[1]!SearchCT[#Data],2,FALSE),"")</f>
        <v/>
      </c>
      <c r="U9" s="13" t="str">
        <f>IFERROR(VLOOKUP(D9,[1]!SearchCT[#Data],3,FALSE),"")</f>
        <v/>
      </c>
    </row>
    <row r="10" spans="1:21" x14ac:dyDescent="0.25">
      <c r="A10" s="62" t="s">
        <v>285</v>
      </c>
      <c r="B10" s="1" t="s">
        <v>286</v>
      </c>
      <c r="D10" s="12" t="s">
        <v>28</v>
      </c>
      <c r="E10" s="11" t="s">
        <v>28</v>
      </c>
      <c r="F10" s="11" t="s">
        <v>27</v>
      </c>
      <c r="G10" s="57" t="str">
        <f>IF(EXACT(D10,"DPV"),VLOOKUP(REPLACE($B$8,1,1,""),[1]!ICD_Codes[#All],2,FALSE),"")</f>
        <v/>
      </c>
      <c r="H10" s="23" t="str">
        <f t="shared" si="0"/>
        <v/>
      </c>
      <c r="J10" s="21" t="str">
        <f>VLOOKUP(D10,[1]!Dictionary[#All],3,FALSE)</f>
        <v>Left cochlea</v>
      </c>
      <c r="K10" s="20">
        <f>VLOOKUP(D10,[1]!Dictionary[#All],4,FALSE)</f>
        <v>60203</v>
      </c>
      <c r="L10" s="20" t="str">
        <f>VLOOKUP(D10,[1]!Dictionary[#All],5,FALSE)</f>
        <v>FMA</v>
      </c>
      <c r="M10" s="19" t="str">
        <f>VLOOKUP(D10,[1]!Dictionary[#All],6,FALSE)</f>
        <v>3.2</v>
      </c>
      <c r="N10" s="18" t="str">
        <f>VLOOKUP(D10,[1]!VolumeType[#All],2,FALSE)</f>
        <v>Organ</v>
      </c>
      <c r="O10" s="17" t="str">
        <f>VLOOKUP(D10,[1]!VolumeType[#All],3,FALSE)</f>
        <v>Organ</v>
      </c>
      <c r="P10" s="16" t="str">
        <f>VLOOKUP(D10,[1]!Colors[#All],3,FALSE)</f>
        <v>z Cochlea L</v>
      </c>
      <c r="Q10" s="14" t="str">
        <f>IFERROR(VLOOKUP(D10,[1]!DVH_lines[#Data],2,FALSE),"")</f>
        <v/>
      </c>
      <c r="R10" s="15" t="str">
        <f>IFERROR(VLOOKUP(D10,[1]!DVH_lines[#Data],3,FALSE),"")</f>
        <v/>
      </c>
      <c r="S10" s="13" t="str">
        <f>IFERROR(VLOOKUP(D10,[1]!DVH_lines[#Data],4,FALSE),"")</f>
        <v/>
      </c>
      <c r="T10" s="14" t="str">
        <f>IFERROR(VLOOKUP(D10,[1]!SearchCT[#Data],2,FALSE),"")</f>
        <v/>
      </c>
      <c r="U10" s="13" t="str">
        <f>IFERROR(VLOOKUP(D10,[1]!SearchCT[#Data],3,FALSE),"")</f>
        <v/>
      </c>
    </row>
    <row r="11" spans="1:21" x14ac:dyDescent="0.25">
      <c r="A11" s="62" t="s">
        <v>301</v>
      </c>
      <c r="B11" s="1" t="s">
        <v>296</v>
      </c>
      <c r="D11" s="12" t="s">
        <v>25</v>
      </c>
      <c r="E11" s="11" t="s">
        <v>25</v>
      </c>
      <c r="F11" s="11" t="s">
        <v>24</v>
      </c>
      <c r="G11" s="57" t="str">
        <f>IF(EXACT(D11,"DPV"),VLOOKUP(REPLACE($B$8,1,1,""),[1]!ICD_Codes[#All],2,FALSE),"")</f>
        <v/>
      </c>
      <c r="H11" s="23" t="str">
        <f t="shared" si="0"/>
        <v/>
      </c>
      <c r="J11" s="21" t="str">
        <f>VLOOKUP(D11,[1]!Dictionary[#All],3,FALSE)</f>
        <v>Right cochlea</v>
      </c>
      <c r="K11" s="20">
        <f>VLOOKUP(D11,[1]!Dictionary[#All],4,FALSE)</f>
        <v>60202</v>
      </c>
      <c r="L11" s="20" t="str">
        <f>VLOOKUP(D11,[1]!Dictionary[#All],5,FALSE)</f>
        <v>FMA</v>
      </c>
      <c r="M11" s="19" t="str">
        <f>VLOOKUP(D11,[1]!Dictionary[#All],6,FALSE)</f>
        <v>3.2</v>
      </c>
      <c r="N11" s="18" t="str">
        <f>VLOOKUP(D11,[1]!VolumeType[#All],2,FALSE)</f>
        <v>Organ</v>
      </c>
      <c r="O11" s="17" t="str">
        <f>VLOOKUP(D11,[1]!VolumeType[#All],3,FALSE)</f>
        <v>Organ</v>
      </c>
      <c r="P11" s="16" t="str">
        <f>VLOOKUP(D11,[1]!Colors[#All],3,FALSE)</f>
        <v>z Cochlea R</v>
      </c>
      <c r="Q11" s="14" t="str">
        <f>IFERROR(VLOOKUP(D11,[1]!DVH_lines[#Data],2,FALSE),"")</f>
        <v/>
      </c>
      <c r="R11" s="15" t="str">
        <f>IFERROR(VLOOKUP(D11,[1]!DVH_lines[#Data],3,FALSE),"")</f>
        <v/>
      </c>
      <c r="S11" s="13" t="str">
        <f>IFERROR(VLOOKUP(D11,[1]!DVH_lines[#Data],4,FALSE),"")</f>
        <v/>
      </c>
      <c r="T11" s="14" t="str">
        <f>IFERROR(VLOOKUP(D11,[1]!SearchCT[#Data],2,FALSE),"")</f>
        <v/>
      </c>
      <c r="U11" s="13" t="str">
        <f>IFERROR(VLOOKUP(D11,[1]!SearchCT[#Data],3,FALSE),"")</f>
        <v/>
      </c>
    </row>
    <row r="12" spans="1:21" x14ac:dyDescent="0.25">
      <c r="A12" s="62" t="s">
        <v>287</v>
      </c>
      <c r="B12" s="1" t="s">
        <v>14</v>
      </c>
      <c r="D12" s="12" t="s">
        <v>196</v>
      </c>
      <c r="E12" s="11" t="s">
        <v>260</v>
      </c>
      <c r="F12" s="11" t="s">
        <v>259</v>
      </c>
      <c r="G12" s="57" t="str">
        <f>IF(EXACT(D12,"DPV"),VLOOKUP(REPLACE($B$8,1,1,""),[1]!ICD_Codes[#All],2,FALSE),"")</f>
        <v/>
      </c>
      <c r="H12" s="23" t="str">
        <f t="shared" si="0"/>
        <v/>
      </c>
      <c r="J12" s="21" t="str">
        <f>VLOOKUP(D12,[1]!Dictionary[#All],3,FALSE)</f>
        <v>CTV Low Risk</v>
      </c>
      <c r="K12" s="20" t="str">
        <f>VLOOKUP(D12,[1]!Dictionary[#All],4,FALSE)</f>
        <v>CTV_Low</v>
      </c>
      <c r="L12" s="20" t="str">
        <f>VLOOKUP(D12,[1]!Dictionary[#All],5,FALSE)</f>
        <v>99VMS_STRUCTCODE</v>
      </c>
      <c r="M12" s="19" t="str">
        <f>VLOOKUP(D12,[1]!Dictionary[#All],6,FALSE)</f>
        <v>1.0</v>
      </c>
      <c r="N12" s="18" t="str">
        <f>VLOOKUP(D12,[1]!VolumeType[#All],2,FALSE)</f>
        <v>CTV</v>
      </c>
      <c r="O12" s="17" t="str">
        <f>VLOOKUP(D12,[1]!VolumeType[#All],3,FALSE)</f>
        <v>CTV</v>
      </c>
      <c r="P12" s="16" t="str">
        <f>VLOOKUP(D12,[1]!Colors[#All],3,FALSE)</f>
        <v>z CTV low L</v>
      </c>
      <c r="Q12" s="14" t="str">
        <f>IFERROR(VLOOKUP(D12,[1]!DVH_lines[#Data],2,FALSE),"")</f>
        <v/>
      </c>
      <c r="R12" s="15" t="str">
        <f>IFERROR(VLOOKUP(D12,[1]!DVH_lines[#Data],3,FALSE),"")</f>
        <v/>
      </c>
      <c r="S12" s="13" t="str">
        <f>IFERROR(VLOOKUP(D12,[1]!DVH_lines[#Data],4,FALSE),"")</f>
        <v/>
      </c>
      <c r="T12" s="14" t="str">
        <f>IFERROR(VLOOKUP(D12,[1]!SearchCT[#Data],2,FALSE),"")</f>
        <v/>
      </c>
      <c r="U12" s="13" t="str">
        <f>IFERROR(VLOOKUP(D12,[1]!SearchCT[#Data],3,FALSE),"")</f>
        <v/>
      </c>
    </row>
    <row r="13" spans="1:21" x14ac:dyDescent="0.25">
      <c r="A13" s="62" t="s">
        <v>11</v>
      </c>
      <c r="B13" s="1" t="s">
        <v>10</v>
      </c>
      <c r="D13" s="12" t="s">
        <v>193</v>
      </c>
      <c r="E13" s="11" t="s">
        <v>258</v>
      </c>
      <c r="F13" s="11" t="s">
        <v>257</v>
      </c>
      <c r="G13" s="57" t="str">
        <f>IF(EXACT(D13,"DPV"),VLOOKUP(REPLACE($B$8,1,1,""),[1]!ICD_Codes[#All],2,FALSE),"")</f>
        <v/>
      </c>
      <c r="H13" s="23" t="str">
        <f t="shared" si="0"/>
        <v/>
      </c>
      <c r="J13" s="21" t="str">
        <f>VLOOKUP(D13,[1]!Dictionary[#All],3,FALSE)</f>
        <v>CTV Low Risk</v>
      </c>
      <c r="K13" s="20" t="str">
        <f>VLOOKUP(D13,[1]!Dictionary[#All],4,FALSE)</f>
        <v>CTV_Low</v>
      </c>
      <c r="L13" s="20" t="str">
        <f>VLOOKUP(D13,[1]!Dictionary[#All],5,FALSE)</f>
        <v>99VMS_STRUCTCODE</v>
      </c>
      <c r="M13" s="19" t="str">
        <f>VLOOKUP(D13,[1]!Dictionary[#All],6,FALSE)</f>
        <v>1.0</v>
      </c>
      <c r="N13" s="18" t="str">
        <f>VLOOKUP(D13,[1]!VolumeType[#All],2,FALSE)</f>
        <v>CTV</v>
      </c>
      <c r="O13" s="17" t="str">
        <f>VLOOKUP(D13,[1]!VolumeType[#All],3,FALSE)</f>
        <v>CTV</v>
      </c>
      <c r="P13" s="16" t="str">
        <f>VLOOKUP(D13,[1]!Colors[#All],3,FALSE)</f>
        <v>z CTV low R</v>
      </c>
      <c r="Q13" s="14" t="str">
        <f>IFERROR(VLOOKUP(D13,[1]!DVH_lines[#Data],2,FALSE),"")</f>
        <v/>
      </c>
      <c r="R13" s="15" t="str">
        <f>IFERROR(VLOOKUP(D13,[1]!DVH_lines[#Data],3,FALSE),"")</f>
        <v/>
      </c>
      <c r="S13" s="13" t="str">
        <f>IFERROR(VLOOKUP(D13,[1]!DVH_lines[#Data],4,FALSE),"")</f>
        <v/>
      </c>
      <c r="T13" s="14" t="str">
        <f>IFERROR(VLOOKUP(D13,[1]!SearchCT[#Data],2,FALSE),"")</f>
        <v/>
      </c>
      <c r="U13" s="13" t="str">
        <f>IFERROR(VLOOKUP(D13,[1]!SearchCT[#Data],3,FALSE),"")</f>
        <v/>
      </c>
    </row>
    <row r="14" spans="1:21" x14ac:dyDescent="0.25">
      <c r="A14" s="38"/>
      <c r="B14" s="38"/>
      <c r="D14" s="12" t="s">
        <v>184</v>
      </c>
      <c r="E14" s="11" t="s">
        <v>269</v>
      </c>
      <c r="F14" s="11" t="s">
        <v>268</v>
      </c>
      <c r="G14" s="57" t="str">
        <f>IF(EXACT(D14,"DPV"),VLOOKUP(REPLACE($B$8,1,1,""),[1]!ICD_Codes[#All],2,FALSE),"")</f>
        <v/>
      </c>
      <c r="H14" s="23" t="str">
        <f t="shared" si="0"/>
        <v/>
      </c>
      <c r="J14" s="21" t="str">
        <f>VLOOKUP(D14,[1]!Dictionary[#All],3,FALSE)</f>
        <v>CTV Primary</v>
      </c>
      <c r="K14" s="20" t="str">
        <f>VLOOKUP(D14,[1]!Dictionary[#All],4,FALSE)</f>
        <v>CTVp</v>
      </c>
      <c r="L14" s="20" t="str">
        <f>VLOOKUP(D14,[1]!Dictionary[#All],5,FALSE)</f>
        <v>99VMS_STRUCTCODE</v>
      </c>
      <c r="M14" s="19" t="str">
        <f>VLOOKUP(D14,[1]!Dictionary[#All],6,FALSE)</f>
        <v>1.0</v>
      </c>
      <c r="N14" s="18" t="str">
        <f>VLOOKUP(D14,[1]!VolumeType[#All],2,FALSE)</f>
        <v>CTV</v>
      </c>
      <c r="O14" s="17" t="str">
        <f>VLOOKUP(D14,[1]!VolumeType[#All],3,FALSE)</f>
        <v>CTV</v>
      </c>
      <c r="P14" s="16" t="str">
        <f>VLOOKUP(D14,[1]!Colors[#All],3,FALSE)</f>
        <v>z CTV</v>
      </c>
      <c r="Q14" s="14" t="str">
        <f>IFERROR(VLOOKUP(D14,[1]!DVH_lines[#Data],2,FALSE),"")</f>
        <v/>
      </c>
      <c r="R14" s="15" t="str">
        <f>IFERROR(VLOOKUP(D14,[1]!DVH_lines[#Data],3,FALSE),"")</f>
        <v/>
      </c>
      <c r="S14" s="13" t="str">
        <f>IFERROR(VLOOKUP(D14,[1]!DVH_lines[#Data],4,FALSE),"")</f>
        <v/>
      </c>
      <c r="T14" s="14" t="str">
        <f>IFERROR(VLOOKUP(D14,[1]!SearchCT[#Data],2,FALSE),"")</f>
        <v/>
      </c>
      <c r="U14" s="13" t="str">
        <f>IFERROR(VLOOKUP(D14,[1]!SearchCT[#Data],3,FALSE),"")</f>
        <v/>
      </c>
    </row>
    <row r="15" spans="1:21" x14ac:dyDescent="0.25">
      <c r="D15" s="12" t="s">
        <v>181</v>
      </c>
      <c r="E15" s="24" t="s">
        <v>181</v>
      </c>
      <c r="F15" s="26" t="s">
        <v>180</v>
      </c>
      <c r="G15" s="57" t="str">
        <f>IF(EXACT(D15,"DPV"),VLOOKUP(REPLACE($B$8,1,1,""),[1]!ICD_Codes[#All],2,FALSE),"")</f>
        <v>C76.0</v>
      </c>
      <c r="H15" s="23" t="str">
        <f t="shared" si="0"/>
        <v>ICD-10</v>
      </c>
      <c r="J15" s="21" t="str">
        <f>VLOOKUP(D15,[1]!Dictionary[#All],3,FALSE)</f>
        <v>Treated Volume</v>
      </c>
      <c r="K15" s="20" t="str">
        <f>VLOOKUP(D15,[1]!Dictionary[#All],4,FALSE)</f>
        <v>Treated Volume</v>
      </c>
      <c r="L15" s="20" t="str">
        <f>VLOOKUP(D15,[1]!Dictionary[#All],5,FALSE)</f>
        <v>99VMS_STRUCTCODE</v>
      </c>
      <c r="M15" s="19" t="str">
        <f>VLOOKUP(D15,[1]!Dictionary[#All],6,FALSE)</f>
        <v>1.0</v>
      </c>
      <c r="N15" s="18" t="str">
        <f>VLOOKUP(D15,[1]!VolumeType[#All],2,FALSE)</f>
        <v>Special</v>
      </c>
      <c r="O15" s="17" t="str">
        <f>VLOOKUP(D15,[1]!VolumeType[#All],3,FALSE)</f>
        <v>PTV</v>
      </c>
      <c r="P15" s="16" t="str">
        <f>VLOOKUP(D15,[1]!Colors[#All],3,FALSE)</f>
        <v>z DPV</v>
      </c>
      <c r="Q15" s="14" t="str">
        <f>IFERROR(VLOOKUP(D15,[1]!DVH_lines[#Data],2,FALSE),"")</f>
        <v/>
      </c>
      <c r="R15" s="15" t="str">
        <f>IFERROR(VLOOKUP(D15,[1]!DVH_lines[#Data],3,FALSE),"")</f>
        <v/>
      </c>
      <c r="S15" s="13" t="str">
        <f>IFERROR(VLOOKUP(D15,[1]!DVH_lines[#Data],4,FALSE),"")</f>
        <v/>
      </c>
      <c r="T15" s="14" t="str">
        <f>IFERROR(VLOOKUP(D15,[1]!SearchCT[#Data],2,FALSE),"")</f>
        <v/>
      </c>
      <c r="U15" s="13" t="str">
        <f>IFERROR(VLOOKUP(D15,[1]!SearchCT[#Data],3,FALSE),"")</f>
        <v/>
      </c>
    </row>
    <row r="16" spans="1:21" x14ac:dyDescent="0.25">
      <c r="D16" s="12" t="s">
        <v>179</v>
      </c>
      <c r="E16" s="11" t="s">
        <v>179</v>
      </c>
      <c r="F16" s="11" t="s">
        <v>179</v>
      </c>
      <c r="G16" s="57" t="str">
        <f>IF(EXACT(D16,"DPV"),VLOOKUP(REPLACE($B$8,1,1,""),[1]!ICD_Codes[#All],2,FALSE),"")</f>
        <v/>
      </c>
      <c r="H16" s="23" t="str">
        <f t="shared" si="0"/>
        <v/>
      </c>
      <c r="J16" s="21" t="str">
        <f>VLOOKUP(D16,[1]!Dictionary[#All],3,FALSE)</f>
        <v>Esophagus</v>
      </c>
      <c r="K16" s="20">
        <f>VLOOKUP(D16,[1]!Dictionary[#All],4,FALSE)</f>
        <v>7131</v>
      </c>
      <c r="L16" s="20" t="str">
        <f>VLOOKUP(D16,[1]!Dictionary[#All],5,FALSE)</f>
        <v>FMA</v>
      </c>
      <c r="M16" s="19" t="str">
        <f>VLOOKUP(D16,[1]!Dictionary[#All],6,FALSE)</f>
        <v>3.2</v>
      </c>
      <c r="N16" s="18" t="str">
        <f>VLOOKUP(D16,[1]!VolumeType[#All],2,FALSE)</f>
        <v>Organ</v>
      </c>
      <c r="O16" s="17" t="str">
        <f>VLOOKUP(D16,[1]!VolumeType[#All],3,FALSE)</f>
        <v>Organ</v>
      </c>
      <c r="P16" s="16" t="str">
        <f>VLOOKUP(D16,[1]!Colors[#All],3,FALSE)</f>
        <v>z Esophagus</v>
      </c>
      <c r="Q16" s="14" t="str">
        <f>IFERROR(VLOOKUP(D16,[1]!DVH_lines[#Data],2,FALSE),"")</f>
        <v/>
      </c>
      <c r="R16" s="15" t="str">
        <f>IFERROR(VLOOKUP(D16,[1]!DVH_lines[#Data],3,FALSE),"")</f>
        <v/>
      </c>
      <c r="S16" s="13" t="str">
        <f>IFERROR(VLOOKUP(D16,[1]!DVH_lines[#Data],4,FALSE),"")</f>
        <v/>
      </c>
      <c r="T16" s="14" t="str">
        <f>IFERROR(VLOOKUP(D16,[1]!SearchCT[#Data],2,FALSE),"")</f>
        <v/>
      </c>
      <c r="U16" s="13" t="str">
        <f>IFERROR(VLOOKUP(D16,[1]!SearchCT[#Data],3,FALSE),"")</f>
        <v/>
      </c>
    </row>
    <row r="17" spans="4:21" x14ac:dyDescent="0.25">
      <c r="D17" s="12" t="s">
        <v>175</v>
      </c>
      <c r="E17" s="11" t="s">
        <v>175</v>
      </c>
      <c r="F17" s="11" t="s">
        <v>178</v>
      </c>
      <c r="G17" s="57" t="str">
        <f>IF(EXACT(D17,"DPV"),VLOOKUP(REPLACE($B$8,1,1,""),[1]!ICD_Codes[#All],2,FALSE),"")</f>
        <v/>
      </c>
      <c r="H17" s="23" t="str">
        <f t="shared" si="0"/>
        <v/>
      </c>
      <c r="J17" s="21" t="str">
        <f>VLOOKUP(D17,[1]!Dictionary[#All],3,FALSE)</f>
        <v>GTV Primary</v>
      </c>
      <c r="K17" s="20" t="str">
        <f>VLOOKUP(D17,[1]!Dictionary[#All],4,FALSE)</f>
        <v>GTVp</v>
      </c>
      <c r="L17" s="20" t="str">
        <f>VLOOKUP(D17,[1]!Dictionary[#All],5,FALSE)</f>
        <v>99VMS_STRUCTCODE</v>
      </c>
      <c r="M17" s="19" t="str">
        <f>VLOOKUP(D17,[1]!Dictionary[#All],6,FALSE)</f>
        <v>1.0</v>
      </c>
      <c r="N17" s="18" t="str">
        <f>VLOOKUP(D17,[1]!VolumeType[#All],2,FALSE)</f>
        <v>GTV</v>
      </c>
      <c r="O17" s="17" t="str">
        <f>VLOOKUP(D17,[1]!VolumeType[#All],3,FALSE)</f>
        <v>GTV</v>
      </c>
      <c r="P17" s="16" t="str">
        <f>VLOOKUP(D17,[1]!Colors[#All],3,FALSE)</f>
        <v>z GTV</v>
      </c>
      <c r="Q17" s="14" t="str">
        <f>IFERROR(VLOOKUP(D17,[1]!DVH_lines[#Data],2,FALSE),"")</f>
        <v/>
      </c>
      <c r="R17" s="15" t="str">
        <f>IFERROR(VLOOKUP(D17,[1]!DVH_lines[#Data],3,FALSE),"")</f>
        <v/>
      </c>
      <c r="S17" s="13" t="str">
        <f>IFERROR(VLOOKUP(D17,[1]!DVH_lines[#Data],4,FALSE),"")</f>
        <v/>
      </c>
      <c r="T17" s="14" t="str">
        <f>IFERROR(VLOOKUP(D17,[1]!SearchCT[#Data],2,FALSE),"")</f>
        <v/>
      </c>
      <c r="U17" s="13" t="str">
        <f>IFERROR(VLOOKUP(D17,[1]!SearchCT[#Data],3,FALSE),"")</f>
        <v/>
      </c>
    </row>
    <row r="18" spans="4:21" x14ac:dyDescent="0.25">
      <c r="D18" s="12" t="s">
        <v>177</v>
      </c>
      <c r="E18" s="11" t="s">
        <v>177</v>
      </c>
      <c r="F18" s="11" t="s">
        <v>176</v>
      </c>
      <c r="G18" s="57" t="str">
        <f>IF(EXACT(D18,"DPV"),VLOOKUP(REPLACE($B$8,1,1,""),[1]!ICD_Codes[#All],2,FALSE),"")</f>
        <v/>
      </c>
      <c r="H18" s="23" t="str">
        <f t="shared" si="0"/>
        <v/>
      </c>
      <c r="J18" s="21" t="str">
        <f>VLOOKUP(D18,[1]!Dictionary[#All],3,FALSE)</f>
        <v>GTV Nodal</v>
      </c>
      <c r="K18" s="20" t="str">
        <f>VLOOKUP(D18,[1]!Dictionary[#All],4,FALSE)</f>
        <v>GTVn</v>
      </c>
      <c r="L18" s="20" t="str">
        <f>VLOOKUP(D18,[1]!Dictionary[#All],5,FALSE)</f>
        <v>99VMS_STRUCTCODE</v>
      </c>
      <c r="M18" s="19" t="str">
        <f>VLOOKUP(D18,[1]!Dictionary[#All],6,FALSE)</f>
        <v>1.0</v>
      </c>
      <c r="N18" s="18" t="str">
        <f>VLOOKUP(D18,[1]!VolumeType[#All],2,FALSE)</f>
        <v>GTV</v>
      </c>
      <c r="O18" s="17" t="str">
        <f>VLOOKUP(D18,[1]!VolumeType[#All],3,FALSE)</f>
        <v>Nodes</v>
      </c>
      <c r="P18" s="16" t="str">
        <f>VLOOKUP(D18,[1]!Colors[#All],3,FALSE)</f>
        <v>z GTV</v>
      </c>
      <c r="Q18" s="14" t="str">
        <f>IFERROR(VLOOKUP(D18,[1]!DVH_lines[#Data],2,FALSE),"")</f>
        <v/>
      </c>
      <c r="R18" s="15" t="str">
        <f>IFERROR(VLOOKUP(D18,[1]!DVH_lines[#Data],3,FALSE),"")</f>
        <v/>
      </c>
      <c r="S18" s="13" t="str">
        <f>IFERROR(VLOOKUP(D18,[1]!DVH_lines[#Data],4,FALSE),"")</f>
        <v/>
      </c>
      <c r="T18" s="14" t="str">
        <f>IFERROR(VLOOKUP(D18,[1]!SearchCT[#Data],2,FALSE),"")</f>
        <v/>
      </c>
      <c r="U18" s="13" t="str">
        <f>IFERROR(VLOOKUP(D18,[1]!SearchCT[#Data],3,FALSE),"")</f>
        <v/>
      </c>
    </row>
    <row r="19" spans="4:21" x14ac:dyDescent="0.25">
      <c r="D19" s="12" t="s">
        <v>175</v>
      </c>
      <c r="E19" s="11" t="s">
        <v>174</v>
      </c>
      <c r="F19" s="11" t="s">
        <v>173</v>
      </c>
      <c r="G19" s="57" t="str">
        <f>IF(EXACT(D19,"DPV"),VLOOKUP(REPLACE($B$8,1,1,""),[1]!ICD_Codes[#All],2,FALSE),"")</f>
        <v/>
      </c>
      <c r="H19" s="23" t="str">
        <f t="shared" si="0"/>
        <v/>
      </c>
      <c r="J19" s="21" t="str">
        <f>VLOOKUP(D19,[1]!Dictionary[#All],3,FALSE)</f>
        <v>GTV Primary</v>
      </c>
      <c r="K19" s="20" t="str">
        <f>VLOOKUP(D19,[1]!Dictionary[#All],4,FALSE)</f>
        <v>GTVp</v>
      </c>
      <c r="L19" s="20" t="str">
        <f>VLOOKUP(D19,[1]!Dictionary[#All],5,FALSE)</f>
        <v>99VMS_STRUCTCODE</v>
      </c>
      <c r="M19" s="19" t="str">
        <f>VLOOKUP(D19,[1]!Dictionary[#All],6,FALSE)</f>
        <v>1.0</v>
      </c>
      <c r="N19" s="18" t="str">
        <f>VLOOKUP(D19,[1]!VolumeType[#All],2,FALSE)</f>
        <v>GTV</v>
      </c>
      <c r="O19" s="17" t="str">
        <f>VLOOKUP(D19,[1]!VolumeType[#All],3,FALSE)</f>
        <v>GTV</v>
      </c>
      <c r="P19" s="16" t="str">
        <f>VLOOKUP(D19,[1]!Colors[#All],3,FALSE)</f>
        <v>z GTV</v>
      </c>
      <c r="Q19" s="14" t="str">
        <f>IFERROR(VLOOKUP(D19,[1]!DVH_lines[#Data],2,FALSE),"")</f>
        <v/>
      </c>
      <c r="R19" s="15" t="str">
        <f>IFERROR(VLOOKUP(D19,[1]!DVH_lines[#Data],3,FALSE),"")</f>
        <v/>
      </c>
      <c r="S19" s="13" t="str">
        <f>IFERROR(VLOOKUP(D19,[1]!DVH_lines[#Data],4,FALSE),"")</f>
        <v/>
      </c>
      <c r="T19" s="14" t="str">
        <f>IFERROR(VLOOKUP(D19,[1]!SearchCT[#Data],2,FALSE),"")</f>
        <v/>
      </c>
      <c r="U19" s="13" t="str">
        <f>IFERROR(VLOOKUP(D19,[1]!SearchCT[#Data],3,FALSE),"")</f>
        <v/>
      </c>
    </row>
    <row r="20" spans="4:21" x14ac:dyDescent="0.25">
      <c r="D20" s="12" t="s">
        <v>21</v>
      </c>
      <c r="E20" s="11" t="s">
        <v>21</v>
      </c>
      <c r="F20" s="11" t="s">
        <v>21</v>
      </c>
      <c r="G20" s="57" t="str">
        <f>IF(EXACT(D20,"DPV"),VLOOKUP(REPLACE($B$8,1,1,""),[1]!ICD_Codes[#All],2,FALSE),"")</f>
        <v/>
      </c>
      <c r="H20" s="23" t="str">
        <f t="shared" si="0"/>
        <v/>
      </c>
      <c r="J20" s="21" t="str">
        <f>VLOOKUP(D20,[1]!Dictionary[#All],3,FALSE)</f>
        <v>Larynx</v>
      </c>
      <c r="K20" s="20">
        <f>VLOOKUP(D20,[1]!Dictionary[#All],4,FALSE)</f>
        <v>55097</v>
      </c>
      <c r="L20" s="20" t="str">
        <f>VLOOKUP(D20,[1]!Dictionary[#All],5,FALSE)</f>
        <v>FMA</v>
      </c>
      <c r="M20" s="19" t="str">
        <f>VLOOKUP(D20,[1]!Dictionary[#All],6,FALSE)</f>
        <v>3.2</v>
      </c>
      <c r="N20" s="18" t="str">
        <f>VLOOKUP(D20,[1]!VolumeType[#All],2,FALSE)</f>
        <v>Organ</v>
      </c>
      <c r="O20" s="17" t="str">
        <f>VLOOKUP(D20,[1]!VolumeType[#All],3,FALSE)</f>
        <v>Organ</v>
      </c>
      <c r="P20" s="16" t="str">
        <f>VLOOKUP(D20,[1]!Colors[#All],3,FALSE)</f>
        <v>z Larynx</v>
      </c>
      <c r="Q20" s="14" t="str">
        <f>IFERROR(VLOOKUP(D20,[1]!DVH_lines[#Data],2,FALSE),"")</f>
        <v/>
      </c>
      <c r="R20" s="15" t="str">
        <f>IFERROR(VLOOKUP(D20,[1]!DVH_lines[#Data],3,FALSE),"")</f>
        <v/>
      </c>
      <c r="S20" s="13" t="str">
        <f>IFERROR(VLOOKUP(D20,[1]!DVH_lines[#Data],4,FALSE),"")</f>
        <v/>
      </c>
      <c r="T20" s="14" t="str">
        <f>IFERROR(VLOOKUP(D20,[1]!SearchCT[#Data],2,FALSE),"")</f>
        <v/>
      </c>
      <c r="U20" s="13" t="str">
        <f>IFERROR(VLOOKUP(D20,[1]!SearchCT[#Data],3,FALSE),"")</f>
        <v/>
      </c>
    </row>
    <row r="21" spans="4:21" x14ac:dyDescent="0.25">
      <c r="D21" s="1" t="s">
        <v>172</v>
      </c>
      <c r="E21" s="11" t="s">
        <v>171</v>
      </c>
      <c r="F21" s="11" t="s">
        <v>170</v>
      </c>
      <c r="G21" s="57" t="str">
        <f>IF(EXACT(D21,"DPV"),VLOOKUP(REPLACE($B$8,1,1,""),[1]!ICD_Codes[#All],2,FALSE),"")</f>
        <v/>
      </c>
      <c r="H21" s="23" t="str">
        <f t="shared" si="0"/>
        <v/>
      </c>
      <c r="J21" s="21" t="str">
        <f>VLOOKUP(D21,[1]!Dictionary[#All],3,FALSE)</f>
        <v>Larynx</v>
      </c>
      <c r="K21" s="20">
        <f>VLOOKUP(D21,[1]!Dictionary[#All],4,FALSE)</f>
        <v>55097</v>
      </c>
      <c r="L21" s="20" t="str">
        <f>VLOOKUP(D21,[1]!Dictionary[#All],5,FALSE)</f>
        <v>FMA</v>
      </c>
      <c r="M21" s="19" t="str">
        <f>VLOOKUP(D21,[1]!Dictionary[#All],6,FALSE)</f>
        <v>3.2</v>
      </c>
      <c r="N21" s="18" t="str">
        <f>VLOOKUP(D21,[1]!VolumeType[#All],2,FALSE)</f>
        <v>Control</v>
      </c>
      <c r="O21" s="17" t="str">
        <f>VLOOKUP(D21,[1]!VolumeType[#All],3,FALSE)</f>
        <v>Avoidance</v>
      </c>
      <c r="P21" s="16" t="str">
        <f>VLOOKUP(D21,[1]!Colors[#All],3,FALSE)</f>
        <v>z Larynx</v>
      </c>
      <c r="Q21" s="14">
        <f>IFERROR(VLOOKUP(D21,[1]!DVH_lines[#Data],2,FALSE),"")</f>
        <v>-16777216</v>
      </c>
      <c r="R21" s="15">
        <f>IFERROR(VLOOKUP(D21,[1]!DVH_lines[#Data],3,FALSE),"")</f>
        <v>1</v>
      </c>
      <c r="S21" s="13">
        <f>IFERROR(VLOOKUP(D21,[1]!DVH_lines[#Data],4,FALSE),"")</f>
        <v>3</v>
      </c>
      <c r="T21" s="14" t="str">
        <f>IFERROR(VLOOKUP(D21,[1]!SearchCT[#Data],2,FALSE),"")</f>
        <v/>
      </c>
      <c r="U21" s="13" t="str">
        <f>IFERROR(VLOOKUP(D21,[1]!SearchCT[#Data],3,FALSE),"")</f>
        <v/>
      </c>
    </row>
    <row r="22" spans="4:21" x14ac:dyDescent="0.25">
      <c r="D22" s="58" t="s">
        <v>169</v>
      </c>
      <c r="E22" s="11" t="s">
        <v>169</v>
      </c>
      <c r="F22" s="11" t="s">
        <v>168</v>
      </c>
      <c r="G22" s="57" t="str">
        <f>IF(EXACT(D22,"DPV"),VLOOKUP(REPLACE($B$8,1,1,""),[1]!ICD_Codes[#All],2,FALSE),"")</f>
        <v/>
      </c>
      <c r="H22" s="23" t="str">
        <f t="shared" si="0"/>
        <v/>
      </c>
      <c r="J22" s="21" t="str">
        <f>VLOOKUP(D22,[1]!Dictionary[#All],3,FALSE)</f>
        <v>Left lens</v>
      </c>
      <c r="K22" s="20">
        <f>VLOOKUP(D22,[1]!Dictionary[#All],4,FALSE)</f>
        <v>58243</v>
      </c>
      <c r="L22" s="20" t="str">
        <f>VLOOKUP(D22,[1]!Dictionary[#All],5,FALSE)</f>
        <v>FMA</v>
      </c>
      <c r="M22" s="19" t="str">
        <f>VLOOKUP(D22,[1]!Dictionary[#All],6,FALSE)</f>
        <v>3.2</v>
      </c>
      <c r="N22" s="18" t="str">
        <f>VLOOKUP(D22,[1]!VolumeType[#All],2,FALSE)</f>
        <v>Organ</v>
      </c>
      <c r="O22" s="17" t="str">
        <f>VLOOKUP(D22,[1]!VolumeType[#All],3,FALSE)</f>
        <v>Organ</v>
      </c>
      <c r="P22" s="16" t="str">
        <f>VLOOKUP(D22,[1]!Colors[#All],3,FALSE)</f>
        <v>z Lens L</v>
      </c>
      <c r="Q22" s="14" t="str">
        <f>IFERROR(VLOOKUP(D22,[1]!DVH_lines[#Data],2,FALSE),"")</f>
        <v/>
      </c>
      <c r="R22" s="15" t="str">
        <f>IFERROR(VLOOKUP(D22,[1]!DVH_lines[#Data],3,FALSE),"")</f>
        <v/>
      </c>
      <c r="S22" s="13" t="str">
        <f>IFERROR(VLOOKUP(D22,[1]!DVH_lines[#Data],4,FALSE),"")</f>
        <v/>
      </c>
      <c r="T22" s="14" t="str">
        <f>IFERROR(VLOOKUP(D22,[1]!SearchCT[#Data],2,FALSE),"")</f>
        <v/>
      </c>
      <c r="U22" s="13" t="str">
        <f>IFERROR(VLOOKUP(D22,[1]!SearchCT[#Data],3,FALSE),"")</f>
        <v/>
      </c>
    </row>
    <row r="23" spans="4:21" x14ac:dyDescent="0.25">
      <c r="D23" s="58" t="s">
        <v>167</v>
      </c>
      <c r="E23" s="11" t="s">
        <v>167</v>
      </c>
      <c r="F23" s="11" t="s">
        <v>166</v>
      </c>
      <c r="G23" s="57" t="str">
        <f>IF(EXACT(D23,"DPV"),VLOOKUP(REPLACE($B$8,1,1,""),[1]!ICD_Codes[#All],2,FALSE),"")</f>
        <v/>
      </c>
      <c r="H23" s="23" t="str">
        <f t="shared" si="0"/>
        <v/>
      </c>
      <c r="J23" s="21" t="str">
        <f>VLOOKUP(D23,[1]!Dictionary[#All],3,FALSE)</f>
        <v>Right lens</v>
      </c>
      <c r="K23" s="20">
        <f>VLOOKUP(D23,[1]!Dictionary[#All],4,FALSE)</f>
        <v>58242</v>
      </c>
      <c r="L23" s="20" t="str">
        <f>VLOOKUP(D23,[1]!Dictionary[#All],5,FALSE)</f>
        <v>FMA</v>
      </c>
      <c r="M23" s="19" t="str">
        <f>VLOOKUP(D23,[1]!Dictionary[#All],6,FALSE)</f>
        <v>3.2</v>
      </c>
      <c r="N23" s="18" t="str">
        <f>VLOOKUP(D23,[1]!VolumeType[#All],2,FALSE)</f>
        <v>Organ</v>
      </c>
      <c r="O23" s="17" t="str">
        <f>VLOOKUP(D23,[1]!VolumeType[#All],3,FALSE)</f>
        <v>Organ</v>
      </c>
      <c r="P23" s="16" t="str">
        <f>VLOOKUP(D23,[1]!Colors[#All],3,FALSE)</f>
        <v>z Lens R</v>
      </c>
      <c r="Q23" s="14" t="str">
        <f>IFERROR(VLOOKUP(D23,[1]!DVH_lines[#Data],2,FALSE),"")</f>
        <v/>
      </c>
      <c r="R23" s="15" t="str">
        <f>IFERROR(VLOOKUP(D23,[1]!DVH_lines[#Data],3,FALSE),"")</f>
        <v/>
      </c>
      <c r="S23" s="13" t="str">
        <f>IFERROR(VLOOKUP(D23,[1]!DVH_lines[#Data],4,FALSE),"")</f>
        <v/>
      </c>
      <c r="T23" s="14" t="str">
        <f>IFERROR(VLOOKUP(D23,[1]!SearchCT[#Data],2,FALSE),"")</f>
        <v/>
      </c>
      <c r="U23" s="13" t="str">
        <f>IFERROR(VLOOKUP(D23,[1]!SearchCT[#Data],3,FALSE),"")</f>
        <v/>
      </c>
    </row>
    <row r="24" spans="4:21" x14ac:dyDescent="0.25">
      <c r="D24" s="12" t="s">
        <v>19</v>
      </c>
      <c r="E24" s="11" t="s">
        <v>19</v>
      </c>
      <c r="F24" s="11" t="s">
        <v>19</v>
      </c>
      <c r="G24" s="57" t="str">
        <f>IF(EXACT(D24,"DPV"),VLOOKUP(REPLACE($B$8,1,1,""),[1]!ICD_Codes[#All],2,FALSE),"")</f>
        <v/>
      </c>
      <c r="H24" s="23" t="str">
        <f t="shared" si="0"/>
        <v/>
      </c>
      <c r="J24" s="21" t="str">
        <f>VLOOKUP(D24,[1]!Dictionary[#All],3,FALSE)</f>
        <v>Mandible</v>
      </c>
      <c r="K24" s="20">
        <f>VLOOKUP(D24,[1]!Dictionary[#All],4,FALSE)</f>
        <v>52748</v>
      </c>
      <c r="L24" s="20" t="str">
        <f>VLOOKUP(D24,[1]!Dictionary[#All],5,FALSE)</f>
        <v>FMA</v>
      </c>
      <c r="M24" s="19" t="str">
        <f>VLOOKUP(D24,[1]!Dictionary[#All],6,FALSE)</f>
        <v>3.2</v>
      </c>
      <c r="N24" s="18" t="str">
        <f>VLOOKUP(D24,[1]!VolumeType[#All],2,FALSE)</f>
        <v>Organ</v>
      </c>
      <c r="O24" s="17" t="str">
        <f>VLOOKUP(D24,[1]!VolumeType[#All],3,FALSE)</f>
        <v>Organ</v>
      </c>
      <c r="P24" s="16" t="str">
        <f>VLOOKUP(D24,[1]!Colors[#All],3,FALSE)</f>
        <v>z Bone Rendering</v>
      </c>
      <c r="Q24" s="14" t="str">
        <f>IFERROR(VLOOKUP(D24,[1]!DVH_lines[#Data],2,FALSE),"")</f>
        <v/>
      </c>
      <c r="R24" s="15" t="str">
        <f>IFERROR(VLOOKUP(D24,[1]!DVH_lines[#Data],3,FALSE),"")</f>
        <v/>
      </c>
      <c r="S24" s="13" t="str">
        <f>IFERROR(VLOOKUP(D24,[1]!DVH_lines[#Data],4,FALSE),"")</f>
        <v/>
      </c>
      <c r="T24" s="14">
        <f>IFERROR(VLOOKUP(D24,[1]!SearchCT[#Data],2,FALSE),"")</f>
        <v>200</v>
      </c>
      <c r="U24" s="13">
        <f>IFERROR(VLOOKUP(D24,[1]!SearchCT[#Data],3,FALSE),"")</f>
        <v>2500</v>
      </c>
    </row>
    <row r="25" spans="4:21" x14ac:dyDescent="0.25">
      <c r="D25" s="12" t="s">
        <v>164</v>
      </c>
      <c r="E25" s="11" t="s">
        <v>165</v>
      </c>
      <c r="F25" s="11" t="s">
        <v>164</v>
      </c>
      <c r="G25" s="57" t="str">
        <f>IF(EXACT(D25,"DPV"),VLOOKUP(REPLACE($B$8,1,1,""),[1]!ICD_Codes[#All],2,FALSE),"")</f>
        <v/>
      </c>
      <c r="H25" s="23" t="str">
        <f t="shared" si="0"/>
        <v/>
      </c>
      <c r="J25" s="21" t="str">
        <f>VLOOKUP(D25,[1]!Dictionary[#All],3,FALSE)</f>
        <v>Optic chiasm</v>
      </c>
      <c r="K25" s="20">
        <f>VLOOKUP(D25,[1]!Dictionary[#All],4,FALSE)</f>
        <v>62045</v>
      </c>
      <c r="L25" s="20" t="str">
        <f>VLOOKUP(D25,[1]!Dictionary[#All],5,FALSE)</f>
        <v>FMA</v>
      </c>
      <c r="M25" s="19" t="str">
        <f>VLOOKUP(D25,[1]!Dictionary[#All],6,FALSE)</f>
        <v>3.2</v>
      </c>
      <c r="N25" s="18" t="str">
        <f>VLOOKUP(D25,[1]!VolumeType[#All],2,FALSE)</f>
        <v>Organ</v>
      </c>
      <c r="O25" s="17" t="str">
        <f>VLOOKUP(D25,[1]!VolumeType[#All],3,FALSE)</f>
        <v>Organ</v>
      </c>
      <c r="P25" s="16" t="str">
        <f>VLOOKUP(D25,[1]!Colors[#All],3,FALSE)</f>
        <v>z Optic Chiasm</v>
      </c>
      <c r="Q25" s="14" t="str">
        <f>IFERROR(VLOOKUP(D25,[1]!DVH_lines[#Data],2,FALSE),"")</f>
        <v/>
      </c>
      <c r="R25" s="15" t="str">
        <f>IFERROR(VLOOKUP(D25,[1]!DVH_lines[#Data],3,FALSE),"")</f>
        <v/>
      </c>
      <c r="S25" s="13" t="str">
        <f>IFERROR(VLOOKUP(D25,[1]!DVH_lines[#Data],4,FALSE),"")</f>
        <v/>
      </c>
      <c r="T25" s="14" t="str">
        <f>IFERROR(VLOOKUP(D25,[1]!SearchCT[#Data],2,FALSE),"")</f>
        <v/>
      </c>
      <c r="U25" s="13" t="str">
        <f>IFERROR(VLOOKUP(D25,[1]!SearchCT[#Data],3,FALSE),"")</f>
        <v/>
      </c>
    </row>
    <row r="26" spans="4:21" x14ac:dyDescent="0.25">
      <c r="D26" s="12" t="s">
        <v>163</v>
      </c>
      <c r="E26" s="11" t="s">
        <v>162</v>
      </c>
      <c r="F26" s="11" t="s">
        <v>161</v>
      </c>
      <c r="G26" s="57" t="str">
        <f>IF(EXACT(D26,"DPV"),VLOOKUP(REPLACE($B$8,1,1,""),[1]!ICD_Codes[#All],2,FALSE),"")</f>
        <v/>
      </c>
      <c r="H26" s="23" t="str">
        <f t="shared" si="0"/>
        <v/>
      </c>
      <c r="J26" s="21" t="str">
        <f>VLOOKUP(D26,[1]!Dictionary[#All],3,FALSE)</f>
        <v>Left optic nerve</v>
      </c>
      <c r="K26" s="20">
        <f>VLOOKUP(D26,[1]!Dictionary[#All],4,FALSE)</f>
        <v>50878</v>
      </c>
      <c r="L26" s="20" t="str">
        <f>VLOOKUP(D26,[1]!Dictionary[#All],5,FALSE)</f>
        <v>FMA</v>
      </c>
      <c r="M26" s="19" t="str">
        <f>VLOOKUP(D26,[1]!Dictionary[#All],6,FALSE)</f>
        <v>3.2</v>
      </c>
      <c r="N26" s="18" t="str">
        <f>VLOOKUP(D26,[1]!VolumeType[#All],2,FALSE)</f>
        <v>Organ</v>
      </c>
      <c r="O26" s="17" t="str">
        <f>VLOOKUP(D26,[1]!VolumeType[#All],3,FALSE)</f>
        <v>Organ</v>
      </c>
      <c r="P26" s="16" t="str">
        <f>VLOOKUP(D26,[1]!Colors[#All],3,FALSE)</f>
        <v>z Optic Nerve L</v>
      </c>
      <c r="Q26" s="14" t="str">
        <f>IFERROR(VLOOKUP(D26,[1]!DVH_lines[#Data],2,FALSE),"")</f>
        <v/>
      </c>
      <c r="R26" s="15" t="str">
        <f>IFERROR(VLOOKUP(D26,[1]!DVH_lines[#Data],3,FALSE),"")</f>
        <v/>
      </c>
      <c r="S26" s="13" t="str">
        <f>IFERROR(VLOOKUP(D26,[1]!DVH_lines[#Data],4,FALSE),"")</f>
        <v/>
      </c>
      <c r="T26" s="14" t="str">
        <f>IFERROR(VLOOKUP(D26,[1]!SearchCT[#Data],2,FALSE),"")</f>
        <v/>
      </c>
      <c r="U26" s="13" t="str">
        <f>IFERROR(VLOOKUP(D26,[1]!SearchCT[#Data],3,FALSE),"")</f>
        <v/>
      </c>
    </row>
    <row r="27" spans="4:21" x14ac:dyDescent="0.25">
      <c r="D27" s="12" t="s">
        <v>160</v>
      </c>
      <c r="E27" s="11" t="s">
        <v>159</v>
      </c>
      <c r="F27" s="11" t="s">
        <v>158</v>
      </c>
      <c r="G27" s="57" t="str">
        <f>IF(EXACT(D27,"DPV"),VLOOKUP(REPLACE($B$8,1,1,""),[1]!ICD_Codes[#All],2,FALSE),"")</f>
        <v/>
      </c>
      <c r="H27" s="23" t="str">
        <f t="shared" si="0"/>
        <v/>
      </c>
      <c r="J27" s="21" t="str">
        <f>VLOOKUP(D27,[1]!Dictionary[#All],3,FALSE)</f>
        <v>PRV</v>
      </c>
      <c r="K27" s="20" t="str">
        <f>VLOOKUP(D27,[1]!Dictionary[#All],4,FALSE)</f>
        <v>PRV</v>
      </c>
      <c r="L27" s="20" t="str">
        <f>VLOOKUP(D27,[1]!Dictionary[#All],5,FALSE)</f>
        <v>99VMS_STRUCTCODE</v>
      </c>
      <c r="M27" s="19" t="str">
        <f>VLOOKUP(D27,[1]!Dictionary[#All],6,FALSE)</f>
        <v>1.0</v>
      </c>
      <c r="N27" s="18" t="str">
        <f>VLOOKUP(D27,[1]!VolumeType[#All],2,FALSE)</f>
        <v>Control</v>
      </c>
      <c r="O27" s="17" t="str">
        <f>VLOOKUP(D27,[1]!VolumeType[#All],3,FALSE)</f>
        <v>Avoidance</v>
      </c>
      <c r="P27" s="16" t="str">
        <f>VLOOKUP(D27,[1]!Colors[#All],3,FALSE)</f>
        <v>z OP PRV</v>
      </c>
      <c r="Q27" s="14" t="str">
        <f>IFERROR(VLOOKUP(D27,[1]!DVH_lines[#Data],2,FALSE),"")</f>
        <v/>
      </c>
      <c r="R27" s="15" t="str">
        <f>IFERROR(VLOOKUP(D27,[1]!DVH_lines[#Data],3,FALSE),"")</f>
        <v/>
      </c>
      <c r="S27" s="13" t="str">
        <f>IFERROR(VLOOKUP(D27,[1]!DVH_lines[#Data],4,FALSE),"")</f>
        <v/>
      </c>
      <c r="T27" s="14" t="str">
        <f>IFERROR(VLOOKUP(D27,[1]!SearchCT[#Data],2,FALSE),"")</f>
        <v/>
      </c>
      <c r="U27" s="13" t="str">
        <f>IFERROR(VLOOKUP(D27,[1]!SearchCT[#Data],3,FALSE),"")</f>
        <v/>
      </c>
    </row>
    <row r="28" spans="4:21" x14ac:dyDescent="0.25">
      <c r="D28" s="12" t="s">
        <v>157</v>
      </c>
      <c r="E28" s="11" t="s">
        <v>156</v>
      </c>
      <c r="F28" s="11" t="s">
        <v>155</v>
      </c>
      <c r="G28" s="57" t="str">
        <f>IF(EXACT(D28,"DPV"),VLOOKUP(REPLACE($B$8,1,1,""),[1]!ICD_Codes[#All],2,FALSE),"")</f>
        <v/>
      </c>
      <c r="H28" s="23" t="str">
        <f t="shared" si="0"/>
        <v/>
      </c>
      <c r="J28" s="21" t="str">
        <f>VLOOKUP(D28,[1]!Dictionary[#All],3,FALSE)</f>
        <v>Right optic nerve</v>
      </c>
      <c r="K28" s="20">
        <f>VLOOKUP(D28,[1]!Dictionary[#All],4,FALSE)</f>
        <v>50875</v>
      </c>
      <c r="L28" s="20" t="str">
        <f>VLOOKUP(D28,[1]!Dictionary[#All],5,FALSE)</f>
        <v>FMA</v>
      </c>
      <c r="M28" s="19" t="str">
        <f>VLOOKUP(D28,[1]!Dictionary[#All],6,FALSE)</f>
        <v>3.2</v>
      </c>
      <c r="N28" s="18" t="str">
        <f>VLOOKUP(D28,[1]!VolumeType[#All],2,FALSE)</f>
        <v>Organ</v>
      </c>
      <c r="O28" s="17" t="str">
        <f>VLOOKUP(D28,[1]!VolumeType[#All],3,FALSE)</f>
        <v>Organ</v>
      </c>
      <c r="P28" s="16" t="str">
        <f>VLOOKUP(D28,[1]!Colors[#All],3,FALSE)</f>
        <v>z Optic Nerve R</v>
      </c>
      <c r="Q28" s="14" t="str">
        <f>IFERROR(VLOOKUP(D28,[1]!DVH_lines[#Data],2,FALSE),"")</f>
        <v/>
      </c>
      <c r="R28" s="15" t="str">
        <f>IFERROR(VLOOKUP(D28,[1]!DVH_lines[#Data],3,FALSE),"")</f>
        <v/>
      </c>
      <c r="S28" s="13" t="str">
        <f>IFERROR(VLOOKUP(D28,[1]!DVH_lines[#Data],4,FALSE),"")</f>
        <v/>
      </c>
      <c r="T28" s="14" t="str">
        <f>IFERROR(VLOOKUP(D28,[1]!SearchCT[#Data],2,FALSE),"")</f>
        <v/>
      </c>
      <c r="U28" s="13" t="str">
        <f>IFERROR(VLOOKUP(D28,[1]!SearchCT[#Data],3,FALSE),"")</f>
        <v/>
      </c>
    </row>
    <row r="29" spans="4:21" x14ac:dyDescent="0.25">
      <c r="D29" s="12" t="s">
        <v>154</v>
      </c>
      <c r="E29" s="11" t="s">
        <v>154</v>
      </c>
      <c r="F29" s="11" t="s">
        <v>153</v>
      </c>
      <c r="G29" s="57" t="str">
        <f>IF(EXACT(D29,"DPV"),VLOOKUP(REPLACE($B$8,1,1,""),[1]!ICD_Codes[#All],2,FALSE),"")</f>
        <v/>
      </c>
      <c r="H29" s="23" t="str">
        <f t="shared" si="0"/>
        <v/>
      </c>
      <c r="J29" s="21" t="str">
        <f>VLOOKUP(D29,[1]!Dictionary[#All],3,FALSE)</f>
        <v>Left eyeball</v>
      </c>
      <c r="K29" s="20">
        <f>VLOOKUP(D29,[1]!Dictionary[#All],4,FALSE)</f>
        <v>12515</v>
      </c>
      <c r="L29" s="20" t="str">
        <f>VLOOKUP(D29,[1]!Dictionary[#All],5,FALSE)</f>
        <v>FMA</v>
      </c>
      <c r="M29" s="19" t="str">
        <f>VLOOKUP(D29,[1]!Dictionary[#All],6,FALSE)</f>
        <v>3.2</v>
      </c>
      <c r="N29" s="18" t="str">
        <f>VLOOKUP(D29,[1]!VolumeType[#All],2,FALSE)</f>
        <v>Organ</v>
      </c>
      <c r="O29" s="17" t="str">
        <f>VLOOKUP(D29,[1]!VolumeType[#All],3,FALSE)</f>
        <v>Organ</v>
      </c>
      <c r="P29" s="16" t="str">
        <f>VLOOKUP(D29,[1]!Colors[#All],3,FALSE)</f>
        <v>z Orbit L</v>
      </c>
      <c r="Q29" s="14" t="str">
        <f>IFERROR(VLOOKUP(D29,[1]!DVH_lines[#Data],2,FALSE),"")</f>
        <v/>
      </c>
      <c r="R29" s="15" t="str">
        <f>IFERROR(VLOOKUP(D29,[1]!DVH_lines[#Data],3,FALSE),"")</f>
        <v/>
      </c>
      <c r="S29" s="13" t="str">
        <f>IFERROR(VLOOKUP(D29,[1]!DVH_lines[#Data],4,FALSE),"")</f>
        <v/>
      </c>
      <c r="T29" s="14" t="str">
        <f>IFERROR(VLOOKUP(D29,[1]!SearchCT[#Data],2,FALSE),"")</f>
        <v/>
      </c>
      <c r="U29" s="13" t="str">
        <f>IFERROR(VLOOKUP(D29,[1]!SearchCT[#Data],3,FALSE),"")</f>
        <v/>
      </c>
    </row>
    <row r="30" spans="4:21" x14ac:dyDescent="0.25">
      <c r="D30" s="12" t="s">
        <v>152</v>
      </c>
      <c r="E30" s="11" t="s">
        <v>152</v>
      </c>
      <c r="F30" s="11" t="s">
        <v>151</v>
      </c>
      <c r="G30" s="57" t="str">
        <f>IF(EXACT(D30,"DPV"),VLOOKUP(REPLACE($B$8,1,1,""),[1]!ICD_Codes[#All],2,FALSE),"")</f>
        <v/>
      </c>
      <c r="H30" s="23" t="str">
        <f t="shared" si="0"/>
        <v/>
      </c>
      <c r="J30" s="21" t="str">
        <f>VLOOKUP(D30,[1]!Dictionary[#All],3,FALSE)</f>
        <v>Right eyeball</v>
      </c>
      <c r="K30" s="20">
        <f>VLOOKUP(D30,[1]!Dictionary[#All],4,FALSE)</f>
        <v>12514</v>
      </c>
      <c r="L30" s="20" t="str">
        <f>VLOOKUP(D30,[1]!Dictionary[#All],5,FALSE)</f>
        <v>FMA</v>
      </c>
      <c r="M30" s="19" t="str">
        <f>VLOOKUP(D30,[1]!Dictionary[#All],6,FALSE)</f>
        <v>3.2</v>
      </c>
      <c r="N30" s="18" t="str">
        <f>VLOOKUP(D30,[1]!VolumeType[#All],2,FALSE)</f>
        <v>Organ</v>
      </c>
      <c r="O30" s="17" t="str">
        <f>VLOOKUP(D30,[1]!VolumeType[#All],3,FALSE)</f>
        <v>Organ</v>
      </c>
      <c r="P30" s="16" t="str">
        <f>VLOOKUP(D30,[1]!Colors[#All],3,FALSE)</f>
        <v>z Orbit R</v>
      </c>
      <c r="Q30" s="14" t="str">
        <f>IFERROR(VLOOKUP(D30,[1]!DVH_lines[#Data],2,FALSE),"")</f>
        <v/>
      </c>
      <c r="R30" s="15" t="str">
        <f>IFERROR(VLOOKUP(D30,[1]!DVH_lines[#Data],3,FALSE),"")</f>
        <v/>
      </c>
      <c r="S30" s="13" t="str">
        <f>IFERROR(VLOOKUP(D30,[1]!DVH_lines[#Data],4,FALSE),"")</f>
        <v/>
      </c>
      <c r="T30" s="14" t="str">
        <f>IFERROR(VLOOKUP(D30,[1]!SearchCT[#Data],2,FALSE),"")</f>
        <v/>
      </c>
      <c r="U30" s="13" t="str">
        <f>IFERROR(VLOOKUP(D30,[1]!SearchCT[#Data],3,FALSE),"")</f>
        <v/>
      </c>
    </row>
    <row r="31" spans="4:21" x14ac:dyDescent="0.25">
      <c r="D31" s="12" t="s">
        <v>16</v>
      </c>
      <c r="E31" s="11" t="s">
        <v>16</v>
      </c>
      <c r="F31" s="11" t="s">
        <v>15</v>
      </c>
      <c r="G31" s="57" t="str">
        <f>IF(EXACT(D31,"DPV"),VLOOKUP(REPLACE($B$8,1,1,""),[1]!ICD_Codes[#All],2,FALSE),"")</f>
        <v/>
      </c>
      <c r="H31" s="23" t="str">
        <f t="shared" si="0"/>
        <v/>
      </c>
      <c r="J31" s="21" t="str">
        <f>VLOOKUP(D31,[1]!Dictionary[#All],3,FALSE)</f>
        <v>Left parotid gland</v>
      </c>
      <c r="K31" s="20">
        <f>VLOOKUP(D31,[1]!Dictionary[#All],4,FALSE)</f>
        <v>59798</v>
      </c>
      <c r="L31" s="20" t="str">
        <f>VLOOKUP(D31,[1]!Dictionary[#All],5,FALSE)</f>
        <v>FMA</v>
      </c>
      <c r="M31" s="19" t="str">
        <f>VLOOKUP(D31,[1]!Dictionary[#All],6,FALSE)</f>
        <v>3.2</v>
      </c>
      <c r="N31" s="18" t="str">
        <f>VLOOKUP(D31,[1]!VolumeType[#All],2,FALSE)</f>
        <v>Organ</v>
      </c>
      <c r="O31" s="17" t="str">
        <f>VLOOKUP(D31,[1]!VolumeType[#All],3,FALSE)</f>
        <v>Organ</v>
      </c>
      <c r="P31" s="16" t="str">
        <f>VLOOKUP(D31,[1]!Colors[#All],3,FALSE)</f>
        <v>z Parotid L</v>
      </c>
      <c r="Q31" s="14" t="str">
        <f>IFERROR(VLOOKUP(D31,[1]!DVH_lines[#Data],2,FALSE),"")</f>
        <v/>
      </c>
      <c r="R31" s="15" t="str">
        <f>IFERROR(VLOOKUP(D31,[1]!DVH_lines[#Data],3,FALSE),"")</f>
        <v/>
      </c>
      <c r="S31" s="13" t="str">
        <f>IFERROR(VLOOKUP(D31,[1]!DVH_lines[#Data],4,FALSE),"")</f>
        <v/>
      </c>
      <c r="T31" s="14" t="str">
        <f>IFERROR(VLOOKUP(D31,[1]!SearchCT[#Data],2,FALSE),"")</f>
        <v/>
      </c>
      <c r="U31" s="13" t="str">
        <f>IFERROR(VLOOKUP(D31,[1]!SearchCT[#Data],3,FALSE),"")</f>
        <v/>
      </c>
    </row>
    <row r="32" spans="4:21" x14ac:dyDescent="0.25">
      <c r="D32" s="12" t="s">
        <v>150</v>
      </c>
      <c r="E32" s="11" t="s">
        <v>149</v>
      </c>
      <c r="F32" s="11" t="s">
        <v>148</v>
      </c>
      <c r="G32" s="57" t="str">
        <f>IF(EXACT(D32,"DPV"),VLOOKUP(REPLACE($B$8,1,1,""),[1]!ICD_Codes[#All],2,FALSE),"")</f>
        <v/>
      </c>
      <c r="H32" s="23" t="str">
        <f t="shared" si="0"/>
        <v/>
      </c>
      <c r="J32" s="21" t="str">
        <f>VLOOKUP(D32,[1]!Dictionary[#All],3,FALSE)</f>
        <v>Parotids sub PTVs</v>
      </c>
      <c r="K32" s="20" t="str">
        <f>VLOOKUP(D32,[1]!Dictionary[#All],4,FALSE)</f>
        <v>parotids-ptvs</v>
      </c>
      <c r="L32" s="20" t="str">
        <f>VLOOKUP(D32,[1]!Dictionary[#All],5,FALSE)</f>
        <v>99VMS_STRUCTCODE</v>
      </c>
      <c r="M32" s="19" t="str">
        <f>VLOOKUP(D32,[1]!Dictionary[#All],6,FALSE)</f>
        <v>1.0</v>
      </c>
      <c r="N32" s="18" t="str">
        <f>VLOOKUP(D32,[1]!VolumeType[#All],2,FALSE)</f>
        <v>Control</v>
      </c>
      <c r="O32" s="17" t="str">
        <f>VLOOKUP(D32,[1]!VolumeType[#All],3,FALSE)</f>
        <v>Avoidance</v>
      </c>
      <c r="P32" s="16" t="str">
        <f>VLOOKUP(D32,[1]!Colors[#All],3,FALSE)</f>
        <v>z Parotid L</v>
      </c>
      <c r="Q32" s="14">
        <f>IFERROR(VLOOKUP(D32,[1]!DVH_lines[#Data],2,FALSE),"")</f>
        <v>-16777216</v>
      </c>
      <c r="R32" s="15">
        <f>IFERROR(VLOOKUP(D32,[1]!DVH_lines[#Data],3,FALSE),"")</f>
        <v>1</v>
      </c>
      <c r="S32" s="13">
        <f>IFERROR(VLOOKUP(D32,[1]!DVH_lines[#Data],4,FALSE),"")</f>
        <v>3</v>
      </c>
      <c r="T32" s="14" t="str">
        <f>IFERROR(VLOOKUP(D32,[1]!SearchCT[#Data],2,FALSE),"")</f>
        <v/>
      </c>
      <c r="U32" s="13" t="str">
        <f>IFERROR(VLOOKUP(D32,[1]!SearchCT[#Data],3,FALSE),"")</f>
        <v/>
      </c>
    </row>
    <row r="33" spans="4:21" x14ac:dyDescent="0.25">
      <c r="D33" s="12" t="s">
        <v>13</v>
      </c>
      <c r="E33" s="11" t="s">
        <v>13</v>
      </c>
      <c r="F33" s="11" t="s">
        <v>12</v>
      </c>
      <c r="G33" s="57" t="str">
        <f>IF(EXACT(D33,"DPV"),VLOOKUP(REPLACE($B$8,1,1,""),[1]!ICD_Codes[#All],2,FALSE),"")</f>
        <v/>
      </c>
      <c r="H33" s="23" t="str">
        <f t="shared" si="0"/>
        <v/>
      </c>
      <c r="J33" s="21" t="str">
        <f>VLOOKUP(D33,[1]!Dictionary[#All],3,FALSE)</f>
        <v>Right parotid gland</v>
      </c>
      <c r="K33" s="20">
        <f>VLOOKUP(D33,[1]!Dictionary[#All],4,FALSE)</f>
        <v>59797</v>
      </c>
      <c r="L33" s="20" t="str">
        <f>VLOOKUP(D33,[1]!Dictionary[#All],5,FALSE)</f>
        <v>FMA</v>
      </c>
      <c r="M33" s="19" t="str">
        <f>VLOOKUP(D33,[1]!Dictionary[#All],6,FALSE)</f>
        <v>3.2</v>
      </c>
      <c r="N33" s="18" t="str">
        <f>VLOOKUP(D33,[1]!VolumeType[#All],2,FALSE)</f>
        <v>Organ</v>
      </c>
      <c r="O33" s="17" t="str">
        <f>VLOOKUP(D33,[1]!VolumeType[#All],3,FALSE)</f>
        <v>Organ</v>
      </c>
      <c r="P33" s="16" t="str">
        <f>VLOOKUP(D33,[1]!Colors[#All],3,FALSE)</f>
        <v>z Parotid R</v>
      </c>
      <c r="Q33" s="14" t="str">
        <f>IFERROR(VLOOKUP(D33,[1]!DVH_lines[#Data],2,FALSE),"")</f>
        <v/>
      </c>
      <c r="R33" s="15" t="str">
        <f>IFERROR(VLOOKUP(D33,[1]!DVH_lines[#Data],3,FALSE),"")</f>
        <v/>
      </c>
      <c r="S33" s="13" t="str">
        <f>IFERROR(VLOOKUP(D33,[1]!DVH_lines[#Data],4,FALSE),"")</f>
        <v/>
      </c>
      <c r="T33" s="14" t="str">
        <f>IFERROR(VLOOKUP(D33,[1]!SearchCT[#Data],2,FALSE),"")</f>
        <v/>
      </c>
      <c r="U33" s="13" t="str">
        <f>IFERROR(VLOOKUP(D33,[1]!SearchCT[#Data],3,FALSE),"")</f>
        <v/>
      </c>
    </row>
    <row r="34" spans="4:21" x14ac:dyDescent="0.25">
      <c r="D34" s="12" t="s">
        <v>147</v>
      </c>
      <c r="E34" s="11" t="s">
        <v>146</v>
      </c>
      <c r="F34" s="11" t="s">
        <v>145</v>
      </c>
      <c r="G34" s="57" t="str">
        <f>IF(EXACT(D34,"DPV"),VLOOKUP(REPLACE($B$8,1,1,""),[1]!ICD_Codes[#All],2,FALSE),"")</f>
        <v/>
      </c>
      <c r="H34" s="23" t="str">
        <f t="shared" si="0"/>
        <v/>
      </c>
      <c r="J34" s="21" t="str">
        <f>VLOOKUP(D34,[1]!Dictionary[#All],3,FALSE)</f>
        <v>Parotids sub PTVs</v>
      </c>
      <c r="K34" s="20" t="str">
        <f>VLOOKUP(D34,[1]!Dictionary[#All],4,FALSE)</f>
        <v>parotids-ptvs</v>
      </c>
      <c r="L34" s="20" t="str">
        <f>VLOOKUP(D34,[1]!Dictionary[#All],5,FALSE)</f>
        <v>99VMS_STRUCTCODE</v>
      </c>
      <c r="M34" s="19" t="str">
        <f>VLOOKUP(D34,[1]!Dictionary[#All],6,FALSE)</f>
        <v>1.0</v>
      </c>
      <c r="N34" s="18" t="str">
        <f>VLOOKUP(D34,[1]!VolumeType[#All],2,FALSE)</f>
        <v>Control</v>
      </c>
      <c r="O34" s="17" t="str">
        <f>VLOOKUP(D34,[1]!VolumeType[#All],3,FALSE)</f>
        <v>Avoidance</v>
      </c>
      <c r="P34" s="16" t="str">
        <f>VLOOKUP(D34,[1]!Colors[#All],3,FALSE)</f>
        <v>z Parotid R</v>
      </c>
      <c r="Q34" s="14">
        <f>IFERROR(VLOOKUP(D34,[1]!DVH_lines[#Data],2,FALSE),"")</f>
        <v>-16777216</v>
      </c>
      <c r="R34" s="15">
        <f>IFERROR(VLOOKUP(D34,[1]!DVH_lines[#Data],3,FALSE),"")</f>
        <v>1</v>
      </c>
      <c r="S34" s="13">
        <f>IFERROR(VLOOKUP(D34,[1]!DVH_lines[#Data],4,FALSE),"")</f>
        <v>3</v>
      </c>
      <c r="T34" s="14" t="str">
        <f>IFERROR(VLOOKUP(D34,[1]!SearchCT[#Data],2,FALSE),"")</f>
        <v/>
      </c>
      <c r="U34" s="13" t="str">
        <f>IFERROR(VLOOKUP(D34,[1]!SearchCT[#Data],3,FALSE),"")</f>
        <v/>
      </c>
    </row>
    <row r="35" spans="4:21" x14ac:dyDescent="0.25">
      <c r="D35" s="12" t="s">
        <v>144</v>
      </c>
      <c r="E35" s="12" t="s">
        <v>144</v>
      </c>
      <c r="F35" s="11" t="s">
        <v>143</v>
      </c>
      <c r="G35" s="57" t="str">
        <f>IF(EXACT(D35,"DPV"),VLOOKUP(REPLACE($B$8,1,1,""),[1]!ICD_Codes[#All],2,FALSE),"")</f>
        <v/>
      </c>
      <c r="H35" s="23" t="str">
        <f t="shared" ref="H35:H57" si="1">IF(EXACT(D35,"DPV"),"ICD-10","")</f>
        <v/>
      </c>
      <c r="J35" s="21" t="str">
        <f>VLOOKUP(D35,[1]!Dictionary[#All],3,FALSE)</f>
        <v>Parotid Glands</v>
      </c>
      <c r="K35" s="20" t="str">
        <f>VLOOKUP(D35,[1]!Dictionary[#All],4,FALSE)</f>
        <v>Parotids</v>
      </c>
      <c r="L35" s="20" t="str">
        <f>VLOOKUP(D35,[1]!Dictionary[#All],5,FALSE)</f>
        <v>99VMS_STRUCTCODE</v>
      </c>
      <c r="M35" s="19" t="str">
        <f>VLOOKUP(D35,[1]!Dictionary[#All],6,FALSE)</f>
        <v>1.0</v>
      </c>
      <c r="N35" s="18" t="str">
        <f>VLOOKUP(D35,[1]!VolumeType[#All],2,FALSE)</f>
        <v>Organ</v>
      </c>
      <c r="O35" s="17" t="str">
        <f>VLOOKUP(D35,[1]!VolumeType[#All],3,FALSE)</f>
        <v>Organ</v>
      </c>
      <c r="P35" s="16" t="str">
        <f>VLOOKUP(D35,[1]!Colors[#All],3,FALSE)</f>
        <v>z Parotid B</v>
      </c>
      <c r="Q35" s="14" t="str">
        <f>IFERROR(VLOOKUP(D35,[1]!DVH_lines[#Data],2,FALSE),"")</f>
        <v/>
      </c>
      <c r="R35" s="15" t="str">
        <f>IFERROR(VLOOKUP(D35,[1]!DVH_lines[#Data],3,FALSE),"")</f>
        <v/>
      </c>
      <c r="S35" s="13" t="str">
        <f>IFERROR(VLOOKUP(D35,[1]!DVH_lines[#Data],4,FALSE),"")</f>
        <v/>
      </c>
      <c r="T35" s="14" t="str">
        <f>IFERROR(VLOOKUP(D35,[1]!SearchCT[#Data],2,FALSE),"")</f>
        <v/>
      </c>
      <c r="U35" s="13" t="str">
        <f>IFERROR(VLOOKUP(D35,[1]!SearchCT[#Data],3,FALSE),"")</f>
        <v/>
      </c>
    </row>
    <row r="36" spans="4:21" x14ac:dyDescent="0.25">
      <c r="D36" s="12" t="s">
        <v>142</v>
      </c>
      <c r="E36" s="11" t="s">
        <v>249</v>
      </c>
      <c r="F36" s="11" t="s">
        <v>248</v>
      </c>
      <c r="G36" s="57" t="str">
        <f>IF(EXACT(D36,"DPV"),VLOOKUP(REPLACE($B$8,1,1,""),[1]!ICD_Codes[#All],2,FALSE),"")</f>
        <v/>
      </c>
      <c r="H36" s="23" t="str">
        <f t="shared" si="1"/>
        <v/>
      </c>
      <c r="J36" s="21" t="str">
        <f>VLOOKUP(D36,[1]!Dictionary[#All],3,FALSE)</f>
        <v>PTV Low Risk</v>
      </c>
      <c r="K36" s="20" t="str">
        <f>VLOOKUP(D36,[1]!Dictionary[#All],4,FALSE)</f>
        <v>PTV_Low</v>
      </c>
      <c r="L36" s="20" t="str">
        <f>VLOOKUP(D36,[1]!Dictionary[#All],5,FALSE)</f>
        <v>99VMS_STRUCTCODE</v>
      </c>
      <c r="M36" s="19" t="str">
        <f>VLOOKUP(D36,[1]!Dictionary[#All],6,FALSE)</f>
        <v>1.0</v>
      </c>
      <c r="N36" s="18" t="str">
        <f>VLOOKUP(D36,[1]!VolumeType[#All],2,FALSE)</f>
        <v>PTV</v>
      </c>
      <c r="O36" s="17" t="str">
        <f>VLOOKUP(D36,[1]!VolumeType[#All],3,FALSE)</f>
        <v>PTV</v>
      </c>
      <c r="P36" s="16" t="str">
        <f>VLOOKUP(D36,[1]!Colors[#All],3,FALSE)</f>
        <v>z PTV low</v>
      </c>
      <c r="Q36" s="14" t="str">
        <f>IFERROR(VLOOKUP(D36,[1]!DVH_lines[#Data],2,FALSE),"")</f>
        <v/>
      </c>
      <c r="R36" s="15" t="str">
        <f>IFERROR(VLOOKUP(D36,[1]!DVH_lines[#Data],3,FALSE),"")</f>
        <v/>
      </c>
      <c r="S36" s="13" t="str">
        <f>IFERROR(VLOOKUP(D36,[1]!DVH_lines[#Data],4,FALSE),"")</f>
        <v/>
      </c>
      <c r="T36" s="14" t="str">
        <f>IFERROR(VLOOKUP(D36,[1]!SearchCT[#Data],2,FALSE),"")</f>
        <v/>
      </c>
      <c r="U36" s="13" t="str">
        <f>IFERROR(VLOOKUP(D36,[1]!SearchCT[#Data],3,FALSE),"")</f>
        <v/>
      </c>
    </row>
    <row r="37" spans="4:21" x14ac:dyDescent="0.25">
      <c r="D37" s="12" t="s">
        <v>142</v>
      </c>
      <c r="E37" s="11" t="s">
        <v>247</v>
      </c>
      <c r="F37" s="11" t="s">
        <v>246</v>
      </c>
      <c r="G37" s="57" t="str">
        <f>IF(EXACT(D37,"DPV"),VLOOKUP(REPLACE($B$8,1,1,""),[1]!ICD_Codes[#All],2,FALSE),"")</f>
        <v/>
      </c>
      <c r="H37" s="23" t="str">
        <f t="shared" si="1"/>
        <v/>
      </c>
      <c r="J37" s="21" t="str">
        <f>VLOOKUP(D37,[1]!Dictionary[#All],3,FALSE)</f>
        <v>PTV Low Risk</v>
      </c>
      <c r="K37" s="20" t="str">
        <f>VLOOKUP(D37,[1]!Dictionary[#All],4,FALSE)</f>
        <v>PTV_Low</v>
      </c>
      <c r="L37" s="20" t="str">
        <f>VLOOKUP(D37,[1]!Dictionary[#All],5,FALSE)</f>
        <v>99VMS_STRUCTCODE</v>
      </c>
      <c r="M37" s="19" t="str">
        <f>VLOOKUP(D37,[1]!Dictionary[#All],6,FALSE)</f>
        <v>1.0</v>
      </c>
      <c r="N37" s="18" t="str">
        <f>VLOOKUP(D37,[1]!VolumeType[#All],2,FALSE)</f>
        <v>PTV</v>
      </c>
      <c r="O37" s="17" t="str">
        <f>VLOOKUP(D37,[1]!VolumeType[#All],3,FALSE)</f>
        <v>PTV</v>
      </c>
      <c r="P37" s="16" t="str">
        <f>VLOOKUP(D37,[1]!Colors[#All],3,FALSE)</f>
        <v>z PTV low</v>
      </c>
      <c r="Q37" s="14" t="str">
        <f>IFERROR(VLOOKUP(D37,[1]!DVH_lines[#Data],2,FALSE),"")</f>
        <v/>
      </c>
      <c r="R37" s="15" t="str">
        <f>IFERROR(VLOOKUP(D37,[1]!DVH_lines[#Data],3,FALSE),"")</f>
        <v/>
      </c>
      <c r="S37" s="13" t="str">
        <f>IFERROR(VLOOKUP(D37,[1]!DVH_lines[#Data],4,FALSE),"")</f>
        <v/>
      </c>
      <c r="T37" s="14" t="str">
        <f>IFERROR(VLOOKUP(D37,[1]!SearchCT[#Data],2,FALSE),"")</f>
        <v/>
      </c>
      <c r="U37" s="13" t="str">
        <f>IFERROR(VLOOKUP(D37,[1]!SearchCT[#Data],3,FALSE),"")</f>
        <v/>
      </c>
    </row>
    <row r="38" spans="4:21" x14ac:dyDescent="0.25">
      <c r="D38" s="12" t="s">
        <v>136</v>
      </c>
      <c r="E38" s="11" t="s">
        <v>245</v>
      </c>
      <c r="F38" s="11" t="s">
        <v>244</v>
      </c>
      <c r="G38" s="57" t="str">
        <f>IF(EXACT(D38,"DPV"),VLOOKUP(REPLACE($B$8,1,1,""),[1]!ICD_Codes[#All],2,FALSE),"")</f>
        <v/>
      </c>
      <c r="H38" s="23" t="str">
        <f t="shared" si="1"/>
        <v/>
      </c>
      <c r="J38" s="21" t="str">
        <f>VLOOKUP(D38,[1]!Dictionary[#All],3,FALSE)</f>
        <v>PTV Low Risk</v>
      </c>
      <c r="K38" s="20" t="str">
        <f>VLOOKUP(D38,[1]!Dictionary[#All],4,FALSE)</f>
        <v>PTV_Low</v>
      </c>
      <c r="L38" s="20" t="str">
        <f>VLOOKUP(D38,[1]!Dictionary[#All],5,FALSE)</f>
        <v>99VMS_STRUCTCODE</v>
      </c>
      <c r="M38" s="19" t="str">
        <f>VLOOKUP(D38,[1]!Dictionary[#All],6,FALSE)</f>
        <v>1.0</v>
      </c>
      <c r="N38" s="18" t="str">
        <f>VLOOKUP(D38,[1]!VolumeType[#All],2,FALSE)</f>
        <v>PTV</v>
      </c>
      <c r="O38" s="17" t="str">
        <f>VLOOKUP(D38,[1]!VolumeType[#All],3,FALSE)</f>
        <v>PTV</v>
      </c>
      <c r="P38" s="16" t="str">
        <f>VLOOKUP(D38,[1]!Colors[#All],3,FALSE)</f>
        <v>z PTV low L</v>
      </c>
      <c r="Q38" s="14" t="str">
        <f>IFERROR(VLOOKUP(D38,[1]!DVH_lines[#Data],2,FALSE),"")</f>
        <v/>
      </c>
      <c r="R38" s="15" t="str">
        <f>IFERROR(VLOOKUP(D38,[1]!DVH_lines[#Data],3,FALSE),"")</f>
        <v/>
      </c>
      <c r="S38" s="13" t="str">
        <f>IFERROR(VLOOKUP(D38,[1]!DVH_lines[#Data],4,FALSE),"")</f>
        <v/>
      </c>
      <c r="T38" s="14" t="str">
        <f>IFERROR(VLOOKUP(D38,[1]!SearchCT[#Data],2,FALSE),"")</f>
        <v/>
      </c>
      <c r="U38" s="13" t="str">
        <f>IFERROR(VLOOKUP(D38,[1]!SearchCT[#Data],3,FALSE),"")</f>
        <v/>
      </c>
    </row>
    <row r="39" spans="4:21" x14ac:dyDescent="0.25">
      <c r="D39" s="12" t="s">
        <v>133</v>
      </c>
      <c r="E39" s="11" t="s">
        <v>243</v>
      </c>
      <c r="F39" s="11" t="s">
        <v>242</v>
      </c>
      <c r="G39" s="57" t="str">
        <f>IF(EXACT(D39,"DPV"),VLOOKUP(REPLACE($B$8,1,1,""),[1]!ICD_Codes[#All],2,FALSE),"")</f>
        <v/>
      </c>
      <c r="H39" s="23" t="str">
        <f t="shared" si="1"/>
        <v/>
      </c>
      <c r="J39" s="21" t="str">
        <f>VLOOKUP(D39,[1]!Dictionary[#All],3,FALSE)</f>
        <v>PTV Low Risk</v>
      </c>
      <c r="K39" s="20" t="str">
        <f>VLOOKUP(D39,[1]!Dictionary[#All],4,FALSE)</f>
        <v>PTV_Low</v>
      </c>
      <c r="L39" s="20" t="str">
        <f>VLOOKUP(D39,[1]!Dictionary[#All],5,FALSE)</f>
        <v>99VMS_STRUCTCODE</v>
      </c>
      <c r="M39" s="19" t="str">
        <f>VLOOKUP(D39,[1]!Dictionary[#All],6,FALSE)</f>
        <v>1.0</v>
      </c>
      <c r="N39" s="18" t="str">
        <f>VLOOKUP(D39,[1]!VolumeType[#All],2,FALSE)</f>
        <v>PTV</v>
      </c>
      <c r="O39" s="17" t="str">
        <f>VLOOKUP(D39,[1]!VolumeType[#All],3,FALSE)</f>
        <v>PTV</v>
      </c>
      <c r="P39" s="16" t="str">
        <f>VLOOKUP(D39,[1]!Colors[#All],3,FALSE)</f>
        <v>z PTV low L a</v>
      </c>
      <c r="Q39" s="14">
        <f>IFERROR(VLOOKUP(D39,[1]!DVH_lines[#Data],2,FALSE),"")</f>
        <v>-16777216</v>
      </c>
      <c r="R39" s="15">
        <f>IFERROR(VLOOKUP(D39,[1]!DVH_lines[#Data],3,FALSE),"")</f>
        <v>1</v>
      </c>
      <c r="S39" s="13">
        <f>IFERROR(VLOOKUP(D39,[1]!DVH_lines[#Data],4,FALSE),"")</f>
        <v>3</v>
      </c>
      <c r="T39" s="14" t="str">
        <f>IFERROR(VLOOKUP(D39,[1]!SearchCT[#Data],2,FALSE),"")</f>
        <v/>
      </c>
      <c r="U39" s="13" t="str">
        <f>IFERROR(VLOOKUP(D39,[1]!SearchCT[#Data],3,FALSE),"")</f>
        <v/>
      </c>
    </row>
    <row r="40" spans="4:21" x14ac:dyDescent="0.25">
      <c r="D40" s="12" t="s">
        <v>130</v>
      </c>
      <c r="E40" s="11" t="s">
        <v>241</v>
      </c>
      <c r="F40" s="11" t="s">
        <v>240</v>
      </c>
      <c r="G40" s="57" t="str">
        <f>IF(EXACT(D40,"DPV"),VLOOKUP(REPLACE($B$8,1,1,""),[1]!ICD_Codes[#All],2,FALSE),"")</f>
        <v/>
      </c>
      <c r="H40" s="23" t="str">
        <f t="shared" si="1"/>
        <v/>
      </c>
      <c r="J40" s="21" t="str">
        <f>VLOOKUP(D40,[1]!Dictionary[#All],3,FALSE)</f>
        <v>PTV Low Risk</v>
      </c>
      <c r="K40" s="20" t="str">
        <f>VLOOKUP(D40,[1]!Dictionary[#All],4,FALSE)</f>
        <v>PTV_Low</v>
      </c>
      <c r="L40" s="20" t="str">
        <f>VLOOKUP(D40,[1]!Dictionary[#All],5,FALSE)</f>
        <v>99VMS_STRUCTCODE</v>
      </c>
      <c r="M40" s="19" t="str">
        <f>VLOOKUP(D40,[1]!Dictionary[#All],6,FALSE)</f>
        <v>1.0</v>
      </c>
      <c r="N40" s="18" t="str">
        <f>VLOOKUP(D40,[1]!VolumeType[#All],2,FALSE)</f>
        <v>PTV</v>
      </c>
      <c r="O40" s="17" t="str">
        <f>VLOOKUP(D40,[1]!VolumeType[#All],3,FALSE)</f>
        <v>PTV</v>
      </c>
      <c r="P40" s="16" t="str">
        <f>VLOOKUP(D40,[1]!Colors[#All],3,FALSE)</f>
        <v>z PTV low L b</v>
      </c>
      <c r="Q40" s="14">
        <f>IFERROR(VLOOKUP(D40,[1]!DVH_lines[#Data],2,FALSE),"")</f>
        <v>-16777216</v>
      </c>
      <c r="R40" s="15">
        <f>IFERROR(VLOOKUP(D40,[1]!DVH_lines[#Data],3,FALSE),"")</f>
        <v>1</v>
      </c>
      <c r="S40" s="13">
        <f>IFERROR(VLOOKUP(D40,[1]!DVH_lines[#Data],4,FALSE),"")</f>
        <v>3</v>
      </c>
      <c r="T40" s="14" t="str">
        <f>IFERROR(VLOOKUP(D40,[1]!SearchCT[#Data],2,FALSE),"")</f>
        <v/>
      </c>
      <c r="U40" s="13" t="str">
        <f>IFERROR(VLOOKUP(D40,[1]!SearchCT[#Data],3,FALSE),"")</f>
        <v/>
      </c>
    </row>
    <row r="41" spans="4:21" x14ac:dyDescent="0.25">
      <c r="D41" s="12" t="s">
        <v>127</v>
      </c>
      <c r="E41" s="11" t="s">
        <v>239</v>
      </c>
      <c r="F41" s="11" t="s">
        <v>238</v>
      </c>
      <c r="G41" s="57" t="str">
        <f>IF(EXACT(D41,"DPV"),VLOOKUP(REPLACE($B$8,1,1,""),[1]!ICD_Codes[#All],2,FALSE),"")</f>
        <v/>
      </c>
      <c r="H41" s="23" t="str">
        <f t="shared" si="1"/>
        <v/>
      </c>
      <c r="J41" s="21" t="str">
        <f>VLOOKUP(D41,[1]!Dictionary[#All],3,FALSE)</f>
        <v>PTV Low Risk</v>
      </c>
      <c r="K41" s="20" t="str">
        <f>VLOOKUP(D41,[1]!Dictionary[#All],4,FALSE)</f>
        <v>PTV_Low</v>
      </c>
      <c r="L41" s="20" t="str">
        <f>VLOOKUP(D41,[1]!Dictionary[#All],5,FALSE)</f>
        <v>99VMS_STRUCTCODE</v>
      </c>
      <c r="M41" s="19" t="str">
        <f>VLOOKUP(D41,[1]!Dictionary[#All],6,FALSE)</f>
        <v>1.0</v>
      </c>
      <c r="N41" s="18" t="str">
        <f>VLOOKUP(D41,[1]!VolumeType[#All],2,FALSE)</f>
        <v>PTV</v>
      </c>
      <c r="O41" s="17" t="str">
        <f>VLOOKUP(D41,[1]!VolumeType[#All],3,FALSE)</f>
        <v>PTV</v>
      </c>
      <c r="P41" s="16" t="str">
        <f>VLOOKUP(D41,[1]!Colors[#All],3,FALSE)</f>
        <v>z PTV low L c</v>
      </c>
      <c r="Q41" s="14">
        <f>IFERROR(VLOOKUP(D41,[1]!DVH_lines[#Data],2,FALSE),"")</f>
        <v>-16777216</v>
      </c>
      <c r="R41" s="15">
        <f>IFERROR(VLOOKUP(D41,[1]!DVH_lines[#Data],3,FALSE),"")</f>
        <v>1</v>
      </c>
      <c r="S41" s="13">
        <f>IFERROR(VLOOKUP(D41,[1]!DVH_lines[#Data],4,FALSE),"")</f>
        <v>3</v>
      </c>
      <c r="T41" s="14" t="str">
        <f>IFERROR(VLOOKUP(D41,[1]!SearchCT[#Data],2,FALSE),"")</f>
        <v/>
      </c>
      <c r="U41" s="13" t="str">
        <f>IFERROR(VLOOKUP(D41,[1]!SearchCT[#Data],3,FALSE),"")</f>
        <v/>
      </c>
    </row>
    <row r="42" spans="4:21" x14ac:dyDescent="0.25">
      <c r="D42" s="12" t="s">
        <v>124</v>
      </c>
      <c r="E42" s="11" t="s">
        <v>237</v>
      </c>
      <c r="F42" s="11" t="s">
        <v>236</v>
      </c>
      <c r="G42" s="57" t="str">
        <f>IF(EXACT(D42,"DPV"),VLOOKUP(REPLACE($B$8,1,1,""),[1]!ICD_Codes[#All],2,FALSE),"")</f>
        <v/>
      </c>
      <c r="H42" s="23" t="str">
        <f t="shared" si="1"/>
        <v/>
      </c>
      <c r="J42" s="21" t="str">
        <f>VLOOKUP(D42,[1]!Dictionary[#All],3,FALSE)</f>
        <v>PTV Low Risk</v>
      </c>
      <c r="K42" s="20" t="str">
        <f>VLOOKUP(D42,[1]!Dictionary[#All],4,FALSE)</f>
        <v>PTV_Low</v>
      </c>
      <c r="L42" s="20" t="str">
        <f>VLOOKUP(D42,[1]!Dictionary[#All],5,FALSE)</f>
        <v>99VMS_STRUCTCODE</v>
      </c>
      <c r="M42" s="19" t="str">
        <f>VLOOKUP(D42,[1]!Dictionary[#All],6,FALSE)</f>
        <v>1.0</v>
      </c>
      <c r="N42" s="18" t="str">
        <f>VLOOKUP(D42,[1]!VolumeType[#All],2,FALSE)</f>
        <v>PTV</v>
      </c>
      <c r="O42" s="17" t="str">
        <f>VLOOKUP(D42,[1]!VolumeType[#All],3,FALSE)</f>
        <v>PTV</v>
      </c>
      <c r="P42" s="16" t="str">
        <f>VLOOKUP(D42,[1]!Colors[#All],3,FALSE)</f>
        <v>z PTV low R</v>
      </c>
      <c r="Q42" s="14" t="str">
        <f>IFERROR(VLOOKUP(D42,[1]!DVH_lines[#Data],2,FALSE),"")</f>
        <v/>
      </c>
      <c r="R42" s="15" t="str">
        <f>IFERROR(VLOOKUP(D42,[1]!DVH_lines[#Data],3,FALSE),"")</f>
        <v/>
      </c>
      <c r="S42" s="13" t="str">
        <f>IFERROR(VLOOKUP(D42,[1]!DVH_lines[#Data],4,FALSE),"")</f>
        <v/>
      </c>
      <c r="T42" s="14" t="str">
        <f>IFERROR(VLOOKUP(D42,[1]!SearchCT[#Data],2,FALSE),"")</f>
        <v/>
      </c>
      <c r="U42" s="13" t="str">
        <f>IFERROR(VLOOKUP(D42,[1]!SearchCT[#Data],3,FALSE),"")</f>
        <v/>
      </c>
    </row>
    <row r="43" spans="4:21" x14ac:dyDescent="0.25">
      <c r="D43" s="12" t="s">
        <v>121</v>
      </c>
      <c r="E43" s="11" t="s">
        <v>235</v>
      </c>
      <c r="F43" s="11" t="s">
        <v>234</v>
      </c>
      <c r="G43" s="57" t="str">
        <f>IF(EXACT(D43,"DPV"),VLOOKUP(REPLACE($B$8,1,1,""),[1]!ICD_Codes[#All],2,FALSE),"")</f>
        <v/>
      </c>
      <c r="H43" s="23" t="str">
        <f t="shared" si="1"/>
        <v/>
      </c>
      <c r="J43" s="21" t="str">
        <f>VLOOKUP(D43,[1]!Dictionary[#All],3,FALSE)</f>
        <v>PTV Low Risk</v>
      </c>
      <c r="K43" s="20" t="str">
        <f>VLOOKUP(D43,[1]!Dictionary[#All],4,FALSE)</f>
        <v>PTV_Low</v>
      </c>
      <c r="L43" s="20" t="str">
        <f>VLOOKUP(D43,[1]!Dictionary[#All],5,FALSE)</f>
        <v>99VMS_STRUCTCODE</v>
      </c>
      <c r="M43" s="19" t="str">
        <f>VLOOKUP(D43,[1]!Dictionary[#All],6,FALSE)</f>
        <v>1.0</v>
      </c>
      <c r="N43" s="18" t="str">
        <f>VLOOKUP(D43,[1]!VolumeType[#All],2,FALSE)</f>
        <v>PTV</v>
      </c>
      <c r="O43" s="17" t="str">
        <f>VLOOKUP(D43,[1]!VolumeType[#All],3,FALSE)</f>
        <v>PTV</v>
      </c>
      <c r="P43" s="16" t="str">
        <f>VLOOKUP(D43,[1]!Colors[#All],3,FALSE)</f>
        <v>z PTV low R a</v>
      </c>
      <c r="Q43" s="14">
        <f>IFERROR(VLOOKUP(D43,[1]!DVH_lines[#Data],2,FALSE),"")</f>
        <v>-16777216</v>
      </c>
      <c r="R43" s="15">
        <f>IFERROR(VLOOKUP(D43,[1]!DVH_lines[#Data],3,FALSE),"")</f>
        <v>1</v>
      </c>
      <c r="S43" s="13">
        <f>IFERROR(VLOOKUP(D43,[1]!DVH_lines[#Data],4,FALSE),"")</f>
        <v>3</v>
      </c>
      <c r="T43" s="14" t="str">
        <f>IFERROR(VLOOKUP(D43,[1]!SearchCT[#Data],2,FALSE),"")</f>
        <v/>
      </c>
      <c r="U43" s="13" t="str">
        <f>IFERROR(VLOOKUP(D43,[1]!SearchCT[#Data],3,FALSE),"")</f>
        <v/>
      </c>
    </row>
    <row r="44" spans="4:21" x14ac:dyDescent="0.25">
      <c r="D44" s="12" t="s">
        <v>118</v>
      </c>
      <c r="E44" s="11" t="s">
        <v>233</v>
      </c>
      <c r="F44" s="11" t="s">
        <v>232</v>
      </c>
      <c r="G44" s="57" t="str">
        <f>IF(EXACT(D44,"DPV"),VLOOKUP(REPLACE($B$8,1,1,""),[1]!ICD_Codes[#All],2,FALSE),"")</f>
        <v/>
      </c>
      <c r="H44" s="23" t="str">
        <f t="shared" si="1"/>
        <v/>
      </c>
      <c r="J44" s="21" t="str">
        <f>VLOOKUP(D44,[1]!Dictionary[#All],3,FALSE)</f>
        <v>PTV Low Risk</v>
      </c>
      <c r="K44" s="20" t="str">
        <f>VLOOKUP(D44,[1]!Dictionary[#All],4,FALSE)</f>
        <v>PTV_Low</v>
      </c>
      <c r="L44" s="20" t="str">
        <f>VLOOKUP(D44,[1]!Dictionary[#All],5,FALSE)</f>
        <v>99VMS_STRUCTCODE</v>
      </c>
      <c r="M44" s="19" t="str">
        <f>VLOOKUP(D44,[1]!Dictionary[#All],6,FALSE)</f>
        <v>1.0</v>
      </c>
      <c r="N44" s="18" t="str">
        <f>VLOOKUP(D44,[1]!VolumeType[#All],2,FALSE)</f>
        <v>PTV</v>
      </c>
      <c r="O44" s="17" t="str">
        <f>VLOOKUP(D44,[1]!VolumeType[#All],3,FALSE)</f>
        <v>PTV</v>
      </c>
      <c r="P44" s="16" t="str">
        <f>VLOOKUP(D44,[1]!Colors[#All],3,FALSE)</f>
        <v>z PTV low R b</v>
      </c>
      <c r="Q44" s="14">
        <f>IFERROR(VLOOKUP(D44,[1]!DVH_lines[#Data],2,FALSE),"")</f>
        <v>-16777216</v>
      </c>
      <c r="R44" s="15">
        <f>IFERROR(VLOOKUP(D44,[1]!DVH_lines[#Data],3,FALSE),"")</f>
        <v>1</v>
      </c>
      <c r="S44" s="13">
        <f>IFERROR(VLOOKUP(D44,[1]!DVH_lines[#Data],4,FALSE),"")</f>
        <v>3</v>
      </c>
      <c r="T44" s="14" t="str">
        <f>IFERROR(VLOOKUP(D44,[1]!SearchCT[#Data],2,FALSE),"")</f>
        <v/>
      </c>
      <c r="U44" s="13" t="str">
        <f>IFERROR(VLOOKUP(D44,[1]!SearchCT[#Data],3,FALSE),"")</f>
        <v/>
      </c>
    </row>
    <row r="45" spans="4:21" x14ac:dyDescent="0.25">
      <c r="D45" s="12" t="s">
        <v>115</v>
      </c>
      <c r="E45" s="11" t="s">
        <v>231</v>
      </c>
      <c r="F45" s="11" t="s">
        <v>230</v>
      </c>
      <c r="G45" s="57" t="str">
        <f>IF(EXACT(D45,"DPV"),VLOOKUP(REPLACE($B$8,1,1,""),[1]!ICD_Codes[#All],2,FALSE),"")</f>
        <v/>
      </c>
      <c r="H45" s="23" t="str">
        <f t="shared" si="1"/>
        <v/>
      </c>
      <c r="J45" s="21" t="str">
        <f>VLOOKUP(D45,[1]!Dictionary[#All],3,FALSE)</f>
        <v>PTV Low Risk</v>
      </c>
      <c r="K45" s="20" t="str">
        <f>VLOOKUP(D45,[1]!Dictionary[#All],4,FALSE)</f>
        <v>PTV_Low</v>
      </c>
      <c r="L45" s="20" t="str">
        <f>VLOOKUP(D45,[1]!Dictionary[#All],5,FALSE)</f>
        <v>99VMS_STRUCTCODE</v>
      </c>
      <c r="M45" s="19" t="str">
        <f>VLOOKUP(D45,[1]!Dictionary[#All],6,FALSE)</f>
        <v>1.0</v>
      </c>
      <c r="N45" s="18" t="str">
        <f>VLOOKUP(D45,[1]!VolumeType[#All],2,FALSE)</f>
        <v>PTV</v>
      </c>
      <c r="O45" s="17" t="str">
        <f>VLOOKUP(D45,[1]!VolumeType[#All],3,FALSE)</f>
        <v>PTV</v>
      </c>
      <c r="P45" s="16" t="str">
        <f>VLOOKUP(D45,[1]!Colors[#All],3,FALSE)</f>
        <v>z PTV low R c</v>
      </c>
      <c r="Q45" s="14">
        <f>IFERROR(VLOOKUP(D45,[1]!DVH_lines[#Data],2,FALSE),"")</f>
        <v>-16777216</v>
      </c>
      <c r="R45" s="15">
        <f>IFERROR(VLOOKUP(D45,[1]!DVH_lines[#Data],3,FALSE),"")</f>
        <v>1</v>
      </c>
      <c r="S45" s="13">
        <f>IFERROR(VLOOKUP(D45,[1]!DVH_lines[#Data],4,FALSE),"")</f>
        <v>3</v>
      </c>
      <c r="T45" s="14" t="str">
        <f>IFERROR(VLOOKUP(D45,[1]!SearchCT[#Data],2,FALSE),"")</f>
        <v/>
      </c>
      <c r="U45" s="13" t="str">
        <f>IFERROR(VLOOKUP(D45,[1]!SearchCT[#Data],3,FALSE),"")</f>
        <v/>
      </c>
    </row>
    <row r="46" spans="4:21" x14ac:dyDescent="0.25">
      <c r="D46" s="12" t="s">
        <v>100</v>
      </c>
      <c r="E46" s="24" t="s">
        <v>229</v>
      </c>
      <c r="F46" s="11" t="s">
        <v>267</v>
      </c>
      <c r="G46" s="57" t="str">
        <f>IF(EXACT(D46,"DPV"),VLOOKUP(REPLACE($B$8,1,1,""),[1]!ICD_Codes[#All],2,FALSE),"")</f>
        <v/>
      </c>
      <c r="H46" s="23" t="str">
        <f t="shared" si="1"/>
        <v/>
      </c>
      <c r="J46" s="21" t="str">
        <f>VLOOKUP(D46,[1]!Dictionary[#All],3,FALSE)</f>
        <v>PTV Primary</v>
      </c>
      <c r="K46" s="20" t="str">
        <f>VLOOKUP(D46,[1]!Dictionary[#All],4,FALSE)</f>
        <v>PTVp</v>
      </c>
      <c r="L46" s="20" t="str">
        <f>VLOOKUP(D46,[1]!Dictionary[#All],5,FALSE)</f>
        <v>99VMS_STRUCTCODE</v>
      </c>
      <c r="M46" s="19" t="str">
        <f>VLOOKUP(D46,[1]!Dictionary[#All],6,FALSE)</f>
        <v>1.0</v>
      </c>
      <c r="N46" s="18" t="str">
        <f>VLOOKUP(D46,[1]!VolumeType[#All],2,FALSE)</f>
        <v>PTV</v>
      </c>
      <c r="O46" s="17" t="str">
        <f>VLOOKUP(D46,[1]!VolumeType[#All],3,FALSE)</f>
        <v>PTV</v>
      </c>
      <c r="P46" s="16" t="str">
        <f>VLOOKUP(D46,[1]!Colors[#All],3,FALSE)</f>
        <v>z PTV</v>
      </c>
      <c r="Q46" s="14" t="str">
        <f>IFERROR(VLOOKUP(D46,[1]!DVH_lines[#Data],2,FALSE),"")</f>
        <v/>
      </c>
      <c r="R46" s="15" t="str">
        <f>IFERROR(VLOOKUP(D46,[1]!DVH_lines[#Data],3,FALSE),"")</f>
        <v/>
      </c>
      <c r="S46" s="13" t="str">
        <f>IFERROR(VLOOKUP(D46,[1]!DVH_lines[#Data],4,FALSE),"")</f>
        <v/>
      </c>
      <c r="T46" s="14" t="str">
        <f>IFERROR(VLOOKUP(D46,[1]!SearchCT[#Data],2,FALSE),"")</f>
        <v/>
      </c>
      <c r="U46" s="13" t="str">
        <f>IFERROR(VLOOKUP(D46,[1]!SearchCT[#Data],3,FALSE),"")</f>
        <v/>
      </c>
    </row>
    <row r="47" spans="4:21" x14ac:dyDescent="0.25">
      <c r="D47" s="12" t="s">
        <v>97</v>
      </c>
      <c r="E47" s="11" t="s">
        <v>223</v>
      </c>
      <c r="F47" s="11" t="s">
        <v>266</v>
      </c>
      <c r="G47" s="57" t="str">
        <f>IF(EXACT(D47,"DPV"),VLOOKUP(REPLACE($B$8,1,1,""),[1]!ICD_Codes[#All],2,FALSE),"")</f>
        <v/>
      </c>
      <c r="H47" s="23" t="str">
        <f t="shared" si="1"/>
        <v/>
      </c>
      <c r="J47" s="21" t="str">
        <f>VLOOKUP(D47,[1]!Dictionary[#All],3,FALSE)</f>
        <v>PTV Primary</v>
      </c>
      <c r="K47" s="20" t="str">
        <f>VLOOKUP(D47,[1]!Dictionary[#All],4,FALSE)</f>
        <v>PTVp</v>
      </c>
      <c r="L47" s="20" t="str">
        <f>VLOOKUP(D47,[1]!Dictionary[#All],5,FALSE)</f>
        <v>99VMS_STRUCTCODE</v>
      </c>
      <c r="M47" s="19" t="str">
        <f>VLOOKUP(D47,[1]!Dictionary[#All],6,FALSE)</f>
        <v>1.0</v>
      </c>
      <c r="N47" s="18" t="str">
        <f>VLOOKUP(D47,[1]!VolumeType[#All],2,FALSE)</f>
        <v>PTV</v>
      </c>
      <c r="O47" s="17" t="str">
        <f>VLOOKUP(D47,[1]!VolumeType[#All],3,FALSE)</f>
        <v>PTV</v>
      </c>
      <c r="P47" s="16" t="str">
        <f>VLOOKUP(D47,[1]!Colors[#All],3,FALSE)</f>
        <v>z PTV eval</v>
      </c>
      <c r="Q47" s="14">
        <f>IFERROR(VLOOKUP(D47,[1]!DVH_lines[#Data],2,FALSE),"")</f>
        <v>-16777216</v>
      </c>
      <c r="R47" s="15">
        <f>IFERROR(VLOOKUP(D47,[1]!DVH_lines[#Data],3,FALSE),"")</f>
        <v>0</v>
      </c>
      <c r="S47" s="13">
        <f>IFERROR(VLOOKUP(D47,[1]!DVH_lines[#Data],4,FALSE),"")</f>
        <v>5</v>
      </c>
      <c r="T47" s="14" t="str">
        <f>IFERROR(VLOOKUP(D47,[1]!SearchCT[#Data],2,FALSE),"")</f>
        <v/>
      </c>
      <c r="U47" s="13" t="str">
        <f>IFERROR(VLOOKUP(D47,[1]!SearchCT[#Data],3,FALSE),"")</f>
        <v/>
      </c>
    </row>
    <row r="48" spans="4:21" x14ac:dyDescent="0.25">
      <c r="D48" s="1" t="s">
        <v>94</v>
      </c>
      <c r="E48" s="11" t="s">
        <v>265</v>
      </c>
      <c r="F48" s="11" t="s">
        <v>264</v>
      </c>
      <c r="G48" s="57" t="str">
        <f>IF(EXACT(D48,"DPV"),VLOOKUP(REPLACE($B$8,1,1,""),[1]!ICD_Codes[#All],2,FALSE),"")</f>
        <v/>
      </c>
      <c r="H48" s="23" t="str">
        <f t="shared" si="1"/>
        <v/>
      </c>
      <c r="J48" s="21" t="str">
        <f>VLOOKUP(D48,[1]!Dictionary[#All],3,FALSE)</f>
        <v>PTV Primary</v>
      </c>
      <c r="K48" s="20" t="str">
        <f>VLOOKUP(D48,[1]!Dictionary[#All],4,FALSE)</f>
        <v>PTVp</v>
      </c>
      <c r="L48" s="20" t="str">
        <f>VLOOKUP(D48,[1]!Dictionary[#All],5,FALSE)</f>
        <v>99VMS_STRUCTCODE</v>
      </c>
      <c r="M48" s="19" t="str">
        <f>VLOOKUP(D48,[1]!Dictionary[#All],6,FALSE)</f>
        <v>1.0</v>
      </c>
      <c r="N48" s="18" t="str">
        <f>VLOOKUP(D48,[1]!VolumeType[#All],2,FALSE)</f>
        <v>PTV</v>
      </c>
      <c r="O48" s="17" t="str">
        <f>VLOOKUP(D48,[1]!VolumeType[#All],3,FALSE)</f>
        <v>PTV</v>
      </c>
      <c r="P48" s="16" t="str">
        <f>VLOOKUP(D48,[1]!Colors[#All],3,FALSE)</f>
        <v>z PTV opt</v>
      </c>
      <c r="Q48" s="14">
        <f>IFERROR(VLOOKUP(D48,[1]!DVH_lines[#Data],2,FALSE),"")</f>
        <v>-16777216</v>
      </c>
      <c r="R48" s="15">
        <f>IFERROR(VLOOKUP(D48,[1]!DVH_lines[#Data],3,FALSE),"")</f>
        <v>1</v>
      </c>
      <c r="S48" s="13">
        <f>IFERROR(VLOOKUP(D48,[1]!DVH_lines[#Data],4,FALSE),"")</f>
        <v>3</v>
      </c>
      <c r="T48" s="14" t="str">
        <f>IFERROR(VLOOKUP(D48,[1]!SearchCT[#Data],2,FALSE),"")</f>
        <v/>
      </c>
      <c r="U48" s="13" t="str">
        <f>IFERROR(VLOOKUP(D48,[1]!SearchCT[#Data],3,FALSE),"")</f>
        <v/>
      </c>
    </row>
    <row r="49" spans="4:21" x14ac:dyDescent="0.25">
      <c r="D49" s="12" t="s">
        <v>8</v>
      </c>
      <c r="E49" s="11" t="s">
        <v>9</v>
      </c>
      <c r="F49" s="11" t="s">
        <v>8</v>
      </c>
      <c r="G49" s="57" t="str">
        <f>IF(EXACT(D49,"DPV"),VLOOKUP(REPLACE($B$8,1,1,""),[1]!ICD_Codes[#All],2,FALSE),"")</f>
        <v/>
      </c>
      <c r="H49" s="23" t="str">
        <f t="shared" si="1"/>
        <v/>
      </c>
      <c r="J49" s="21" t="str">
        <f>VLOOKUP(D49,[1]!Dictionary[#All],3,FALSE)</f>
        <v>Spinal cord</v>
      </c>
      <c r="K49" s="20">
        <f>VLOOKUP(D49,[1]!Dictionary[#All],4,FALSE)</f>
        <v>7647</v>
      </c>
      <c r="L49" s="20" t="str">
        <f>VLOOKUP(D49,[1]!Dictionary[#All],5,FALSE)</f>
        <v>FMA</v>
      </c>
      <c r="M49" s="19" t="str">
        <f>VLOOKUP(D49,[1]!Dictionary[#All],6,FALSE)</f>
        <v>3.2</v>
      </c>
      <c r="N49" s="18" t="str">
        <f>VLOOKUP(D49,[1]!VolumeType[#All],2,FALSE)</f>
        <v>Organ</v>
      </c>
      <c r="O49" s="17" t="str">
        <f>VLOOKUP(D49,[1]!VolumeType[#All],3,FALSE)</f>
        <v>Organ</v>
      </c>
      <c r="P49" s="16" t="str">
        <f>VLOOKUP(D49,[1]!Colors[#All],3,FALSE)</f>
        <v>z Spinal Canal</v>
      </c>
      <c r="Q49" s="14" t="str">
        <f>IFERROR(VLOOKUP(D49,[1]!DVH_lines[#Data],2,FALSE),"")</f>
        <v/>
      </c>
      <c r="R49" s="15" t="str">
        <f>IFERROR(VLOOKUP(D49,[1]!DVH_lines[#Data],3,FALSE),"")</f>
        <v/>
      </c>
      <c r="S49" s="13" t="str">
        <f>IFERROR(VLOOKUP(D49,[1]!DVH_lines[#Data],4,FALSE),"")</f>
        <v/>
      </c>
      <c r="T49" s="14">
        <f>IFERROR(VLOOKUP(D49,[1]!SearchCT[#Data],2,FALSE),"")</f>
        <v>20</v>
      </c>
      <c r="U49" s="13">
        <f>IFERROR(VLOOKUP(D49,[1]!SearchCT[#Data],3,FALSE),"")</f>
        <v>40</v>
      </c>
    </row>
    <row r="50" spans="4:21" x14ac:dyDescent="0.25">
      <c r="D50" s="12" t="s">
        <v>89</v>
      </c>
      <c r="E50" s="11" t="s">
        <v>91</v>
      </c>
      <c r="F50" s="11" t="s">
        <v>90</v>
      </c>
      <c r="G50" s="57" t="str">
        <f>IF(EXACT(D50,"DPV"),VLOOKUP(REPLACE($B$8,1,1,""),[1]!ICD_Codes[#All],2,FALSE),"")</f>
        <v/>
      </c>
      <c r="H50" s="23" t="str">
        <f t="shared" si="1"/>
        <v/>
      </c>
      <c r="J50" s="21" t="str">
        <f>VLOOKUP(D50,[1]!Dictionary[#All],3,FALSE)</f>
        <v>PRV</v>
      </c>
      <c r="K50" s="20" t="str">
        <f>VLOOKUP(D50,[1]!Dictionary[#All],4,FALSE)</f>
        <v>PRV</v>
      </c>
      <c r="L50" s="20" t="str">
        <f>VLOOKUP(D50,[1]!Dictionary[#All],5,FALSE)</f>
        <v>99VMS_STRUCTCODE</v>
      </c>
      <c r="M50" s="19" t="str">
        <f>VLOOKUP(D50,[1]!Dictionary[#All],6,FALSE)</f>
        <v>1.0</v>
      </c>
      <c r="N50" s="18" t="str">
        <f>VLOOKUP(D50,[1]!VolumeType[#All],2,FALSE)</f>
        <v>Control</v>
      </c>
      <c r="O50" s="17" t="str">
        <f>VLOOKUP(D50,[1]!VolumeType[#All],3,FALSE)</f>
        <v>Avoidance</v>
      </c>
      <c r="P50" s="16" t="str">
        <f>VLOOKUP(D50,[1]!Colors[#All],3,FALSE)</f>
        <v>zSpinalCanal PRV</v>
      </c>
      <c r="Q50" s="14" t="str">
        <f>IFERROR(VLOOKUP(D50,[1]!DVH_lines[#Data],2,FALSE),"")</f>
        <v/>
      </c>
      <c r="R50" s="15" t="str">
        <f>IFERROR(VLOOKUP(D50,[1]!DVH_lines[#Data],3,FALSE),"")</f>
        <v/>
      </c>
      <c r="S50" s="13" t="str">
        <f>IFERROR(VLOOKUP(D50,[1]!DVH_lines[#Data],4,FALSE),"")</f>
        <v/>
      </c>
      <c r="T50" s="14" t="str">
        <f>IFERROR(VLOOKUP(D50,[1]!SearchCT[#Data],2,FALSE),"")</f>
        <v/>
      </c>
      <c r="U50" s="13" t="str">
        <f>IFERROR(VLOOKUP(D50,[1]!SearchCT[#Data],3,FALSE),"")</f>
        <v/>
      </c>
    </row>
    <row r="51" spans="4:21" x14ac:dyDescent="0.25">
      <c r="D51" s="12" t="s">
        <v>89</v>
      </c>
      <c r="E51" s="11" t="s">
        <v>88</v>
      </c>
      <c r="F51" s="11" t="s">
        <v>87</v>
      </c>
      <c r="G51" s="57" t="str">
        <f>IF(EXACT(D51,"DPV"),VLOOKUP(REPLACE($B$8,1,1,""),[1]!ICD_Codes[#All],2,FALSE),"")</f>
        <v/>
      </c>
      <c r="H51" s="23" t="str">
        <f t="shared" si="1"/>
        <v/>
      </c>
      <c r="J51" s="21" t="str">
        <f>VLOOKUP(D51,[1]!Dictionary[#All],3,FALSE)</f>
        <v>PRV</v>
      </c>
      <c r="K51" s="20" t="str">
        <f>VLOOKUP(D51,[1]!Dictionary[#All],4,FALSE)</f>
        <v>PRV</v>
      </c>
      <c r="L51" s="20" t="str">
        <f>VLOOKUP(D51,[1]!Dictionary[#All],5,FALSE)</f>
        <v>99VMS_STRUCTCODE</v>
      </c>
      <c r="M51" s="19" t="str">
        <f>VLOOKUP(D51,[1]!Dictionary[#All],6,FALSE)</f>
        <v>1.0</v>
      </c>
      <c r="N51" s="18" t="str">
        <f>VLOOKUP(D51,[1]!VolumeType[#All],2,FALSE)</f>
        <v>Control</v>
      </c>
      <c r="O51" s="17" t="str">
        <f>VLOOKUP(D51,[1]!VolumeType[#All],3,FALSE)</f>
        <v>Avoidance</v>
      </c>
      <c r="P51" s="16" t="str">
        <f>VLOOKUP(D51,[1]!Colors[#All],3,FALSE)</f>
        <v>zSpinalCanal PRV</v>
      </c>
      <c r="Q51" s="14" t="str">
        <f>IFERROR(VLOOKUP(D51,[1]!DVH_lines[#Data],2,FALSE),"")</f>
        <v/>
      </c>
      <c r="R51" s="15" t="str">
        <f>IFERROR(VLOOKUP(D51,[1]!DVH_lines[#Data],3,FALSE),"")</f>
        <v/>
      </c>
      <c r="S51" s="13" t="str">
        <f>IFERROR(VLOOKUP(D51,[1]!DVH_lines[#Data],4,FALSE),"")</f>
        <v/>
      </c>
      <c r="T51" s="14" t="str">
        <f>IFERROR(VLOOKUP(D51,[1]!SearchCT[#Data],2,FALSE),"")</f>
        <v/>
      </c>
      <c r="U51" s="13" t="str">
        <f>IFERROR(VLOOKUP(D51,[1]!SearchCT[#Data],3,FALSE),"")</f>
        <v/>
      </c>
    </row>
    <row r="52" spans="4:21" x14ac:dyDescent="0.25">
      <c r="D52" s="12" t="s">
        <v>7</v>
      </c>
      <c r="E52" s="11" t="s">
        <v>7</v>
      </c>
      <c r="F52" s="11" t="s">
        <v>6</v>
      </c>
      <c r="G52" s="57" t="str">
        <f>IF(EXACT(D52,"DPV"),VLOOKUP(REPLACE($B$8,1,1,""),[1]!ICD_Codes[#All],2,FALSE),"")</f>
        <v/>
      </c>
      <c r="H52" s="23" t="str">
        <f t="shared" si="1"/>
        <v/>
      </c>
      <c r="J52" s="21" t="str">
        <f>VLOOKUP(D52,[1]!Dictionary[#All],3,FALSE)</f>
        <v>Left submandibular gland</v>
      </c>
      <c r="K52" s="20">
        <f>VLOOKUP(D52,[1]!Dictionary[#All],4,FALSE)</f>
        <v>59803</v>
      </c>
      <c r="L52" s="20" t="str">
        <f>VLOOKUP(D52,[1]!Dictionary[#All],5,FALSE)</f>
        <v>FMA</v>
      </c>
      <c r="M52" s="19" t="str">
        <f>VLOOKUP(D52,[1]!Dictionary[#All],6,FALSE)</f>
        <v>3.2</v>
      </c>
      <c r="N52" s="18" t="str">
        <f>VLOOKUP(D52,[1]!VolumeType[#All],2,FALSE)</f>
        <v>Organ</v>
      </c>
      <c r="O52" s="17" t="str">
        <f>VLOOKUP(D52,[1]!VolumeType[#All],3,FALSE)</f>
        <v>Organ</v>
      </c>
      <c r="P52" s="16" t="str">
        <f>VLOOKUP(D52,[1]!Colors[#All],3,FALSE)</f>
        <v>zSubmandibular L</v>
      </c>
      <c r="Q52" s="14" t="str">
        <f>IFERROR(VLOOKUP(D52,[1]!DVH_lines[#Data],2,FALSE),"")</f>
        <v/>
      </c>
      <c r="R52" s="15" t="str">
        <f>IFERROR(VLOOKUP(D52,[1]!DVH_lines[#Data],3,FALSE),"")</f>
        <v/>
      </c>
      <c r="S52" s="13" t="str">
        <f>IFERROR(VLOOKUP(D52,[1]!DVH_lines[#Data],4,FALSE),"")</f>
        <v/>
      </c>
      <c r="T52" s="14" t="str">
        <f>IFERROR(VLOOKUP(D52,[1]!SearchCT[#Data],2,FALSE),"")</f>
        <v/>
      </c>
      <c r="U52" s="13" t="str">
        <f>IFERROR(VLOOKUP(D52,[1]!SearchCT[#Data],3,FALSE),"")</f>
        <v/>
      </c>
    </row>
    <row r="53" spans="4:21" x14ac:dyDescent="0.25">
      <c r="D53" s="12" t="s">
        <v>5</v>
      </c>
      <c r="E53" s="11" t="s">
        <v>5</v>
      </c>
      <c r="F53" s="11" t="s">
        <v>4</v>
      </c>
      <c r="G53" s="57" t="str">
        <f>IF(EXACT(D53,"DPV"),VLOOKUP(REPLACE($B$8,1,1,""),[1]!ICD_Codes[#All],2,FALSE),"")</f>
        <v/>
      </c>
      <c r="H53" s="23" t="str">
        <f t="shared" si="1"/>
        <v/>
      </c>
      <c r="J53" s="21" t="str">
        <f>VLOOKUP(D53,[1]!Dictionary[#All],3,FALSE)</f>
        <v>Right submandibular gland</v>
      </c>
      <c r="K53" s="20">
        <f>VLOOKUP(D53,[1]!Dictionary[#All],4,FALSE)</f>
        <v>59802</v>
      </c>
      <c r="L53" s="20" t="str">
        <f>VLOOKUP(D53,[1]!Dictionary[#All],5,FALSE)</f>
        <v>FMA</v>
      </c>
      <c r="M53" s="19" t="str">
        <f>VLOOKUP(D53,[1]!Dictionary[#All],6,FALSE)</f>
        <v>3.2</v>
      </c>
      <c r="N53" s="18" t="str">
        <f>VLOOKUP(D53,[1]!VolumeType[#All],2,FALSE)</f>
        <v>Organ</v>
      </c>
      <c r="O53" s="17" t="str">
        <f>VLOOKUP(D53,[1]!VolumeType[#All],3,FALSE)</f>
        <v>Organ</v>
      </c>
      <c r="P53" s="16" t="str">
        <f>VLOOKUP(D53,[1]!Colors[#All],3,FALSE)</f>
        <v>zSubmandibular R</v>
      </c>
      <c r="Q53" s="14" t="str">
        <f>IFERROR(VLOOKUP(D53,[1]!DVH_lines[#Data],2,FALSE),"")</f>
        <v/>
      </c>
      <c r="R53" s="15" t="str">
        <f>IFERROR(VLOOKUP(D53,[1]!DVH_lines[#Data],3,FALSE),"")</f>
        <v/>
      </c>
      <c r="S53" s="13" t="str">
        <f>IFERROR(VLOOKUP(D53,[1]!DVH_lines[#Data],4,FALSE),"")</f>
        <v/>
      </c>
      <c r="T53" s="14" t="str">
        <f>IFERROR(VLOOKUP(D53,[1]!SearchCT[#Data],2,FALSE),"")</f>
        <v/>
      </c>
      <c r="U53" s="13" t="str">
        <f>IFERROR(VLOOKUP(D53,[1]!SearchCT[#Data],3,FALSE),"")</f>
        <v/>
      </c>
    </row>
    <row r="54" spans="4:21" x14ac:dyDescent="0.25">
      <c r="D54" s="12" t="s">
        <v>84</v>
      </c>
      <c r="E54" s="11" t="s">
        <v>84</v>
      </c>
      <c r="F54" s="11" t="s">
        <v>83</v>
      </c>
      <c r="G54" s="57" t="str">
        <f>IF(EXACT(D54,"DPV"),VLOOKUP(REPLACE($B$8,1,1,""),[1]!ICD_Codes[#All],2,FALSE),"")</f>
        <v/>
      </c>
      <c r="H54" s="23" t="str">
        <f t="shared" si="1"/>
        <v/>
      </c>
      <c r="J54" s="21" t="str">
        <f>VLOOKUP(D54,[1]!Dictionary[#All],3,FALSE)</f>
        <v>Submandibular Glands</v>
      </c>
      <c r="K54" s="20" t="str">
        <f>VLOOKUP(D54,[1]!Dictionary[#All],4,FALSE)</f>
        <v>Submandibular</v>
      </c>
      <c r="L54" s="20" t="str">
        <f>VLOOKUP(D54,[1]!Dictionary[#All],5,FALSE)</f>
        <v>99VMS_STRUCTCODE</v>
      </c>
      <c r="M54" s="19" t="str">
        <f>VLOOKUP(D54,[1]!Dictionary[#All],6,FALSE)</f>
        <v>1.0</v>
      </c>
      <c r="N54" s="18" t="str">
        <f>VLOOKUP(D54,[1]!VolumeType[#All],2,FALSE)</f>
        <v>Organ</v>
      </c>
      <c r="O54" s="17" t="str">
        <f>VLOOKUP(D54,[1]!VolumeType[#All],3,FALSE)</f>
        <v>Organ</v>
      </c>
      <c r="P54" s="16" t="str">
        <f>VLOOKUP(D54,[1]!Colors[#All],3,FALSE)</f>
        <v>zSubmandibular B</v>
      </c>
      <c r="Q54" s="14" t="str">
        <f>IFERROR(VLOOKUP(D54,[1]!DVH_lines[#Data],2,FALSE),"")</f>
        <v/>
      </c>
      <c r="R54" s="15" t="str">
        <f>IFERROR(VLOOKUP(D54,[1]!DVH_lines[#Data],3,FALSE),"")</f>
        <v/>
      </c>
      <c r="S54" s="13" t="str">
        <f>IFERROR(VLOOKUP(D54,[1]!DVH_lines[#Data],4,FALSE),"")</f>
        <v/>
      </c>
      <c r="T54" s="14" t="str">
        <f>IFERROR(VLOOKUP(D54,[1]!SearchCT[#Data],2,FALSE),"")</f>
        <v/>
      </c>
      <c r="U54" s="13" t="str">
        <f>IFERROR(VLOOKUP(D54,[1]!SearchCT[#Data],3,FALSE),"")</f>
        <v/>
      </c>
    </row>
    <row r="55" spans="4:21" x14ac:dyDescent="0.25">
      <c r="D55" s="12" t="s">
        <v>80</v>
      </c>
      <c r="E55" s="11" t="s">
        <v>82</v>
      </c>
      <c r="F55" s="11" t="s">
        <v>78</v>
      </c>
      <c r="G55" s="57" t="str">
        <f>IF(EXACT(D55,"DPV"),VLOOKUP(REPLACE($B$8,1,1,""),[1]!ICD_Codes[#All],2,FALSE),"")</f>
        <v/>
      </c>
      <c r="H55" s="23" t="str">
        <f t="shared" si="1"/>
        <v/>
      </c>
      <c r="J55" s="21" t="str">
        <f>VLOOKUP(D55,[1]!Dictionary[#All],3,FALSE)</f>
        <v>Artifact</v>
      </c>
      <c r="K55" s="20">
        <f>VLOOKUP(D55,[1]!Dictionary[#All],4,FALSE)</f>
        <v>11296</v>
      </c>
      <c r="L55" s="20" t="str">
        <f>VLOOKUP(D55,[1]!Dictionary[#All],5,FALSE)</f>
        <v>RADLEX</v>
      </c>
      <c r="M55" s="19">
        <f>VLOOKUP(D55,[1]!Dictionary[#All],6,FALSE)</f>
        <v>3.8</v>
      </c>
      <c r="N55" s="18" t="str">
        <f>VLOOKUP(D55,[1]!VolumeType[#All],2,FALSE)</f>
        <v>Artifact</v>
      </c>
      <c r="O55" s="17" t="str">
        <f>VLOOKUP(D55,[1]!VolumeType[#All],3,FALSE)</f>
        <v>None</v>
      </c>
      <c r="P55" s="16" t="str">
        <f>VLOOKUP(D55,[1]!Colors[#All],3,FALSE)</f>
        <v>z RO Helper</v>
      </c>
      <c r="Q55" s="14" t="str">
        <f>IFERROR(VLOOKUP(D55,[1]!DVH_lines[#Data],2,FALSE),"")</f>
        <v/>
      </c>
      <c r="R55" s="15" t="str">
        <f>IFERROR(VLOOKUP(D55,[1]!DVH_lines[#Data],3,FALSE),"")</f>
        <v/>
      </c>
      <c r="S55" s="13" t="str">
        <f>IFERROR(VLOOKUP(D55,[1]!DVH_lines[#Data],4,FALSE),"")</f>
        <v/>
      </c>
      <c r="T55" s="14" t="str">
        <f>IFERROR(VLOOKUP(D55,[1]!SearchCT[#Data],2,FALSE),"")</f>
        <v/>
      </c>
      <c r="U55" s="13" t="str">
        <f>IFERROR(VLOOKUP(D55,[1]!SearchCT[#Data],3,FALSE),"")</f>
        <v/>
      </c>
    </row>
    <row r="56" spans="4:21" x14ac:dyDescent="0.25">
      <c r="D56" s="12" t="s">
        <v>80</v>
      </c>
      <c r="E56" s="11" t="s">
        <v>81</v>
      </c>
      <c r="F56" s="11" t="s">
        <v>78</v>
      </c>
      <c r="G56" s="57" t="str">
        <f>IF(EXACT(D56,"DPV"),VLOOKUP(REPLACE($B$8,1,1,""),[1]!ICD_Codes[#All],2,FALSE),"")</f>
        <v/>
      </c>
      <c r="H56" s="23" t="str">
        <f t="shared" si="1"/>
        <v/>
      </c>
      <c r="J56" s="21" t="str">
        <f>VLOOKUP(D56,[1]!Dictionary[#All],3,FALSE)</f>
        <v>Artifact</v>
      </c>
      <c r="K56" s="20">
        <f>VLOOKUP(D56,[1]!Dictionary[#All],4,FALSE)</f>
        <v>11296</v>
      </c>
      <c r="L56" s="20" t="str">
        <f>VLOOKUP(D56,[1]!Dictionary[#All],5,FALSE)</f>
        <v>RADLEX</v>
      </c>
      <c r="M56" s="19">
        <f>VLOOKUP(D56,[1]!Dictionary[#All],6,FALSE)</f>
        <v>3.8</v>
      </c>
      <c r="N56" s="18" t="str">
        <f>VLOOKUP(D56,[1]!VolumeType[#All],2,FALSE)</f>
        <v>Artifact</v>
      </c>
      <c r="O56" s="17" t="str">
        <f>VLOOKUP(D56,[1]!VolumeType[#All],3,FALSE)</f>
        <v>None</v>
      </c>
      <c r="P56" s="16" t="str">
        <f>VLOOKUP(D56,[1]!Colors[#All],3,FALSE)</f>
        <v>z RO Helper</v>
      </c>
      <c r="Q56" s="14" t="str">
        <f>IFERROR(VLOOKUP(D56,[1]!DVH_lines[#Data],2,FALSE),"")</f>
        <v/>
      </c>
      <c r="R56" s="15" t="str">
        <f>IFERROR(VLOOKUP(D56,[1]!DVH_lines[#Data],3,FALSE),"")</f>
        <v/>
      </c>
      <c r="S56" s="13" t="str">
        <f>IFERROR(VLOOKUP(D56,[1]!DVH_lines[#Data],4,FALSE),"")</f>
        <v/>
      </c>
      <c r="T56" s="14" t="str">
        <f>IFERROR(VLOOKUP(D56,[1]!SearchCT[#Data],2,FALSE),"")</f>
        <v/>
      </c>
      <c r="U56" s="13" t="str">
        <f>IFERROR(VLOOKUP(D56,[1]!SearchCT[#Data],3,FALSE),"")</f>
        <v/>
      </c>
    </row>
    <row r="57" spans="4:21" ht="15.75" thickBot="1" x14ac:dyDescent="0.3">
      <c r="D57" s="56" t="s">
        <v>80</v>
      </c>
      <c r="E57" s="55" t="s">
        <v>79</v>
      </c>
      <c r="F57" s="55" t="s">
        <v>78</v>
      </c>
      <c r="G57" s="37" t="str">
        <f>IF(EXACT(D57,"DPV"),VLOOKUP(REPLACE($B$8,1,1,""),[1]!ICD_Codes[#All],2,FALSE),"")</f>
        <v/>
      </c>
      <c r="H57" s="22" t="str">
        <f t="shared" si="1"/>
        <v/>
      </c>
      <c r="J57" s="10" t="str">
        <f>VLOOKUP(D57,[1]!Dictionary[#All],3,FALSE)</f>
        <v>Artifact</v>
      </c>
      <c r="K57" s="9">
        <f>VLOOKUP(D57,[1]!Dictionary[#All],4,FALSE)</f>
        <v>11296</v>
      </c>
      <c r="L57" s="9" t="str">
        <f>VLOOKUP(D57,[1]!Dictionary[#All],5,FALSE)</f>
        <v>RADLEX</v>
      </c>
      <c r="M57" s="8">
        <f>VLOOKUP(D57,[1]!Dictionary[#All],6,FALSE)</f>
        <v>3.8</v>
      </c>
      <c r="N57" s="7" t="str">
        <f>VLOOKUP(D57,[1]!VolumeType[#All],2,FALSE)</f>
        <v>Artifact</v>
      </c>
      <c r="O57" s="6" t="str">
        <f>VLOOKUP(D57,[1]!VolumeType[#All],3,FALSE)</f>
        <v>None</v>
      </c>
      <c r="P57" s="5" t="str">
        <f>VLOOKUP(D57,[1]!Colors[#All],3,FALSE)</f>
        <v>z RO Helper</v>
      </c>
      <c r="Q57" s="3" t="str">
        <f>IFERROR(VLOOKUP(D57,[1]!DVH_lines[#Data],2,FALSE),"")</f>
        <v/>
      </c>
      <c r="R57" s="4" t="str">
        <f>IFERROR(VLOOKUP(D57,[1]!DVH_lines[#Data],3,FALSE),"")</f>
        <v/>
      </c>
      <c r="S57" s="2" t="str">
        <f>IFERROR(VLOOKUP(D57,[1]!DVH_lines[#Data],4,FALSE),"")</f>
        <v/>
      </c>
      <c r="T57" s="3" t="str">
        <f>IFERROR(VLOOKUP(D57,[1]!SearchCT[#Data],2,FALSE),"")</f>
        <v/>
      </c>
      <c r="U57" s="2" t="str">
        <f>IFERROR(VLOOKUP(D57,[1]!SearchCT[#Data],3,FALSE),"")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workbookViewId="0">
      <selection activeCell="A2" sqref="A2"/>
    </sheetView>
  </sheetViews>
  <sheetFormatPr defaultColWidth="9.140625" defaultRowHeight="15" x14ac:dyDescent="0.25"/>
  <cols>
    <col min="1" max="1" width="16" style="1" customWidth="1"/>
    <col min="2" max="2" width="24.140625" style="1" customWidth="1"/>
    <col min="3" max="3" width="5.42578125" style="1" customWidth="1"/>
    <col min="4" max="4" width="17.28515625" style="1" customWidth="1"/>
    <col min="5" max="5" width="17.140625" style="1" customWidth="1"/>
    <col min="6" max="6" width="39.7109375" style="1" customWidth="1"/>
    <col min="7" max="7" width="15.42578125" style="1" customWidth="1"/>
    <col min="8" max="8" width="20.7109375" style="1" customWidth="1"/>
    <col min="9" max="9" width="6.7109375" style="1" customWidth="1"/>
    <col min="10" max="10" width="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7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4" customHeight="1" x14ac:dyDescent="0.3">
      <c r="A1" s="65" t="s">
        <v>273</v>
      </c>
      <c r="B1" s="65"/>
      <c r="C1" s="37"/>
      <c r="D1" s="65" t="s">
        <v>51</v>
      </c>
      <c r="E1" s="65"/>
      <c r="F1" s="65"/>
      <c r="G1" s="65"/>
      <c r="H1" s="65"/>
      <c r="J1" s="67" t="s">
        <v>50</v>
      </c>
      <c r="K1" s="68"/>
      <c r="L1" s="68"/>
      <c r="M1" s="69"/>
      <c r="N1" s="67" t="s">
        <v>49</v>
      </c>
      <c r="O1" s="68"/>
      <c r="P1" s="61" t="s">
        <v>48</v>
      </c>
      <c r="Q1" s="67" t="s">
        <v>47</v>
      </c>
      <c r="R1" s="68"/>
      <c r="S1" s="69"/>
      <c r="T1" s="67" t="s">
        <v>46</v>
      </c>
      <c r="U1" s="69"/>
    </row>
    <row r="2" spans="1:21" ht="15.75" x14ac:dyDescent="0.25">
      <c r="A2" s="34" t="s">
        <v>45</v>
      </c>
      <c r="B2" s="35" t="s">
        <v>44</v>
      </c>
      <c r="C2" s="25"/>
      <c r="D2" s="34" t="s">
        <v>26</v>
      </c>
      <c r="E2" s="33" t="s">
        <v>30</v>
      </c>
      <c r="F2" s="32" t="s">
        <v>43</v>
      </c>
      <c r="G2" s="32" t="s">
        <v>215</v>
      </c>
      <c r="H2" s="60" t="s">
        <v>214</v>
      </c>
      <c r="J2" s="31" t="s">
        <v>42</v>
      </c>
      <c r="K2" s="29" t="s">
        <v>41</v>
      </c>
      <c r="L2" s="29" t="s">
        <v>40</v>
      </c>
      <c r="M2" s="27" t="s">
        <v>39</v>
      </c>
      <c r="N2" s="28" t="s">
        <v>38</v>
      </c>
      <c r="O2" s="29" t="s">
        <v>37</v>
      </c>
      <c r="P2" s="30" t="s">
        <v>36</v>
      </c>
      <c r="Q2" s="28" t="s">
        <v>35</v>
      </c>
      <c r="R2" s="29" t="s">
        <v>34</v>
      </c>
      <c r="S2" s="27" t="s">
        <v>33</v>
      </c>
      <c r="T2" s="28" t="s">
        <v>32</v>
      </c>
      <c r="U2" s="27" t="s">
        <v>31</v>
      </c>
    </row>
    <row r="3" spans="1:21" x14ac:dyDescent="0.25">
      <c r="A3" s="62" t="s">
        <v>298</v>
      </c>
      <c r="B3" s="1" t="s">
        <v>273</v>
      </c>
      <c r="C3" s="25"/>
      <c r="D3" s="12" t="s">
        <v>210</v>
      </c>
      <c r="E3" s="11" t="s">
        <v>212</v>
      </c>
      <c r="F3" s="11" t="s">
        <v>211</v>
      </c>
      <c r="G3" s="57" t="str">
        <f>IF(EXACT(D3,"DPV"),VLOOKUP(REPLACE($B$8,1,1,""),[1]!ICD_Codes[#All],2,FALSE),"")</f>
        <v/>
      </c>
      <c r="H3" s="23" t="str">
        <f t="shared" ref="H3:H46" si="0">IF(EXACT(D3,"DPV"),"ICD-10","")</f>
        <v/>
      </c>
      <c r="J3" s="21" t="str">
        <f>VLOOKUP(D3,[1]!Dictionary[#All],3,FALSE)</f>
        <v>Control Region</v>
      </c>
      <c r="K3" s="20" t="str">
        <f>VLOOKUP(D3,[1]!Dictionary[#All],4,FALSE)</f>
        <v>Control</v>
      </c>
      <c r="L3" s="20" t="str">
        <f>VLOOKUP(D3,[1]!Dictionary[#All],5,FALSE)</f>
        <v>99VMS_STRUCTCODE</v>
      </c>
      <c r="M3" s="19" t="str">
        <f>VLOOKUP(D3,[1]!Dictionary[#All],6,FALSE)</f>
        <v>1.0</v>
      </c>
      <c r="N3" s="18" t="str">
        <f>VLOOKUP(D3,[1]!VolumeType[#All],2,FALSE)</f>
        <v>Control</v>
      </c>
      <c r="O3" s="17" t="str">
        <f>VLOOKUP(D3,[1]!VolumeType[#All],3,FALSE)</f>
        <v>Control</v>
      </c>
      <c r="P3" s="16" t="str">
        <f>VLOOKUP(D3,[1]!Colors[#All],3,FALSE)</f>
        <v>z Control</v>
      </c>
      <c r="Q3" s="14" t="str">
        <f>IFERROR(VLOOKUP(D3,[1]!DVH_lines[#Data],2,FALSE),"")</f>
        <v/>
      </c>
      <c r="R3" s="15" t="str">
        <f>IFERROR(VLOOKUP(D3,[1]!DVH_lines[#Data],3,FALSE),"")</f>
        <v/>
      </c>
      <c r="S3" s="13" t="str">
        <f>IFERROR(VLOOKUP(D3,[1]!DVH_lines[#Data],4,FALSE),"")</f>
        <v/>
      </c>
      <c r="T3" s="14" t="str">
        <f>IFERROR(VLOOKUP(D3,[1]!SearchCT[#Data],2,FALSE),"")</f>
        <v/>
      </c>
      <c r="U3" s="13" t="str">
        <f>IFERROR(VLOOKUP(D3,[1]!SearchCT[#Data],3,FALSE),"")</f>
        <v/>
      </c>
    </row>
    <row r="4" spans="1:21" x14ac:dyDescent="0.25">
      <c r="A4" s="62" t="s">
        <v>300</v>
      </c>
      <c r="B4" s="1" t="s">
        <v>26</v>
      </c>
      <c r="C4" s="25"/>
      <c r="D4" s="12" t="s">
        <v>210</v>
      </c>
      <c r="E4" s="11" t="s">
        <v>209</v>
      </c>
      <c r="F4" s="11" t="s">
        <v>208</v>
      </c>
      <c r="G4" s="57" t="str">
        <f>IF(EXACT(D4,"DPV"),VLOOKUP(REPLACE($B$8,1,1,""),[1]!ICD_Codes[#All],2,FALSE),"")</f>
        <v/>
      </c>
      <c r="H4" s="23" t="str">
        <f t="shared" si="0"/>
        <v/>
      </c>
      <c r="J4" s="21" t="str">
        <f>VLOOKUP(D4,[1]!Dictionary[#All],3,FALSE)</f>
        <v>Control Region</v>
      </c>
      <c r="K4" s="20" t="str">
        <f>VLOOKUP(D4,[1]!Dictionary[#All],4,FALSE)</f>
        <v>Control</v>
      </c>
      <c r="L4" s="20" t="str">
        <f>VLOOKUP(D4,[1]!Dictionary[#All],5,FALSE)</f>
        <v>99VMS_STRUCTCODE</v>
      </c>
      <c r="M4" s="19" t="str">
        <f>VLOOKUP(D4,[1]!Dictionary[#All],6,FALSE)</f>
        <v>1.0</v>
      </c>
      <c r="N4" s="18" t="str">
        <f>VLOOKUP(D4,[1]!VolumeType[#All],2,FALSE)</f>
        <v>Control</v>
      </c>
      <c r="O4" s="17" t="str">
        <f>VLOOKUP(D4,[1]!VolumeType[#All],3,FALSE)</f>
        <v>Control</v>
      </c>
      <c r="P4" s="16" t="str">
        <f>VLOOKUP(D4,[1]!Colors[#All],3,FALSE)</f>
        <v>z Control</v>
      </c>
      <c r="Q4" s="14" t="str">
        <f>IFERROR(VLOOKUP(D4,[1]!DVH_lines[#Data],2,FALSE),"")</f>
        <v/>
      </c>
      <c r="R4" s="15" t="str">
        <f>IFERROR(VLOOKUP(D4,[1]!DVH_lines[#Data],3,FALSE),"")</f>
        <v/>
      </c>
      <c r="S4" s="13" t="str">
        <f>IFERROR(VLOOKUP(D4,[1]!DVH_lines[#Data],4,FALSE),"")</f>
        <v/>
      </c>
      <c r="T4" s="14" t="str">
        <f>IFERROR(VLOOKUP(D4,[1]!SearchCT[#Data],2,FALSE),"")</f>
        <v/>
      </c>
      <c r="U4" s="13" t="str">
        <f>IFERROR(VLOOKUP(D4,[1]!SearchCT[#Data],3,FALSE),"")</f>
        <v/>
      </c>
    </row>
    <row r="5" spans="1:21" x14ac:dyDescent="0.25">
      <c r="A5" s="62" t="s">
        <v>23</v>
      </c>
      <c r="B5" s="1" t="s">
        <v>274</v>
      </c>
      <c r="C5" s="25"/>
      <c r="D5" s="48" t="s">
        <v>206</v>
      </c>
      <c r="E5" s="24" t="s">
        <v>206</v>
      </c>
      <c r="F5" s="26" t="s">
        <v>206</v>
      </c>
      <c r="G5" s="57" t="str">
        <f>IF(EXACT(D5,"DPV"),VLOOKUP(REPLACE($B$8,1,1,""),[1]!ICD_Codes[#All],2,FALSE),"")</f>
        <v/>
      </c>
      <c r="H5" s="23" t="str">
        <f t="shared" si="0"/>
        <v/>
      </c>
      <c r="J5" s="21" t="str">
        <f>VLOOKUP(D5,[1]!Dictionary[#All],3,FALSE)</f>
        <v>Body</v>
      </c>
      <c r="K5" s="20" t="str">
        <f>VLOOKUP(D5,[1]!Dictionary[#All],4,FALSE)</f>
        <v>BODY</v>
      </c>
      <c r="L5" s="20" t="str">
        <f>VLOOKUP(D5,[1]!Dictionary[#All],5,FALSE)</f>
        <v>99VMS_STRUCTCODE</v>
      </c>
      <c r="M5" s="19" t="str">
        <f>VLOOKUP(D5,[1]!Dictionary[#All],6,FALSE)</f>
        <v>1.0</v>
      </c>
      <c r="N5" s="18" t="str">
        <f>VLOOKUP(D5,[1]!VolumeType[#All],2,FALSE)</f>
        <v>Special</v>
      </c>
      <c r="O5" s="17" t="str">
        <f>VLOOKUP(D5,[1]!VolumeType[#All],3,FALSE)</f>
        <v>BODY</v>
      </c>
      <c r="P5" s="16" t="str">
        <f>VLOOKUP(D5,[1]!Colors[#All],3,FALSE)</f>
        <v>z Body</v>
      </c>
      <c r="Q5" s="14" t="str">
        <f>IFERROR(VLOOKUP(D5,[1]!DVH_lines[#Data],2,FALSE),"")</f>
        <v/>
      </c>
      <c r="R5" s="15" t="str">
        <f>IFERROR(VLOOKUP(D5,[1]!DVH_lines[#Data],3,FALSE),"")</f>
        <v/>
      </c>
      <c r="S5" s="13" t="str">
        <f>IFERROR(VLOOKUP(D5,[1]!DVH_lines[#Data],4,FALSE),"")</f>
        <v/>
      </c>
      <c r="T5" s="14">
        <f>IFERROR(VLOOKUP(D5,[1]!SearchCT[#Data],2,FALSE),"")</f>
        <v>-350</v>
      </c>
      <c r="U5" s="13">
        <f>IFERROR(VLOOKUP(D5,[1]!SearchCT[#Data],3,FALSE),"")</f>
        <v>-50</v>
      </c>
    </row>
    <row r="6" spans="1:21" x14ac:dyDescent="0.25">
      <c r="A6" s="62" t="s">
        <v>288</v>
      </c>
      <c r="B6" s="1">
        <v>5</v>
      </c>
      <c r="C6" s="25"/>
      <c r="D6" s="12" t="s">
        <v>205</v>
      </c>
      <c r="E6" s="11" t="s">
        <v>204</v>
      </c>
      <c r="F6" s="11" t="s">
        <v>203</v>
      </c>
      <c r="G6" s="57" t="str">
        <f>IF(EXACT(D6,"DPV"),VLOOKUP(REPLACE($B$8,1,1,""),[1]!ICD_Codes[#All],2,FALSE),"")</f>
        <v/>
      </c>
      <c r="H6" s="23" t="str">
        <f t="shared" si="0"/>
        <v/>
      </c>
      <c r="J6" s="21" t="str">
        <f>VLOOKUP(D6,[1]!Dictionary[#All],3,FALSE)</f>
        <v>PRV</v>
      </c>
      <c r="K6" s="20" t="str">
        <f>VLOOKUP(D6,[1]!Dictionary[#All],4,FALSE)</f>
        <v>PRV</v>
      </c>
      <c r="L6" s="20" t="str">
        <f>VLOOKUP(D6,[1]!Dictionary[#All],5,FALSE)</f>
        <v>99VMS_STRUCTCODE</v>
      </c>
      <c r="M6" s="19" t="str">
        <f>VLOOKUP(D6,[1]!Dictionary[#All],6,FALSE)</f>
        <v>1.0</v>
      </c>
      <c r="N6" s="18" t="str">
        <f>VLOOKUP(D6,[1]!VolumeType[#All],2,FALSE)</f>
        <v>Control</v>
      </c>
      <c r="O6" s="17" t="str">
        <f>VLOOKUP(D6,[1]!VolumeType[#All],3,FALSE)</f>
        <v>Avoidance</v>
      </c>
      <c r="P6" s="16" t="str">
        <f>VLOOKUP(D6,[1]!Colors[#All],3,FALSE)</f>
        <v>zBR STM + OP PRV</v>
      </c>
      <c r="Q6" s="14" t="str">
        <f>IFERROR(VLOOKUP(D6,[1]!DVH_lines[#Data],2,FALSE),"")</f>
        <v/>
      </c>
      <c r="R6" s="15" t="str">
        <f>IFERROR(VLOOKUP(D6,[1]!DVH_lines[#Data],3,FALSE),"")</f>
        <v/>
      </c>
      <c r="S6" s="13" t="str">
        <f>IFERROR(VLOOKUP(D6,[1]!DVH_lines[#Data],4,FALSE),"")</f>
        <v/>
      </c>
      <c r="T6" s="14" t="str">
        <f>IFERROR(VLOOKUP(D6,[1]!SearchCT[#Data],2,FALSE),"")</f>
        <v/>
      </c>
      <c r="U6" s="13" t="str">
        <f>IFERROR(VLOOKUP(D6,[1]!SearchCT[#Data],3,FALSE),"")</f>
        <v/>
      </c>
    </row>
    <row r="7" spans="1:21" x14ac:dyDescent="0.25">
      <c r="A7" s="62" t="s">
        <v>20</v>
      </c>
      <c r="C7" s="25"/>
      <c r="D7" s="12" t="s">
        <v>202</v>
      </c>
      <c r="E7" s="11" t="s">
        <v>202</v>
      </c>
      <c r="F7" s="11" t="s">
        <v>202</v>
      </c>
      <c r="G7" s="57" t="str">
        <f>IF(EXACT(D7,"DPV"),VLOOKUP(REPLACE($B$8,1,1,""),[1]!ICD_Codes[#All],2,FALSE),"")</f>
        <v/>
      </c>
      <c r="H7" s="23" t="str">
        <f t="shared" si="0"/>
        <v/>
      </c>
      <c r="J7" s="21" t="str">
        <f>VLOOKUP(D7,[1]!Dictionary[#All],3,FALSE)</f>
        <v>Brain</v>
      </c>
      <c r="K7" s="20">
        <f>VLOOKUP(D7,[1]!Dictionary[#All],4,FALSE)</f>
        <v>50801</v>
      </c>
      <c r="L7" s="20" t="str">
        <f>VLOOKUP(D7,[1]!Dictionary[#All],5,FALSE)</f>
        <v>FMA</v>
      </c>
      <c r="M7" s="19" t="str">
        <f>VLOOKUP(D7,[1]!Dictionary[#All],6,FALSE)</f>
        <v>3.2</v>
      </c>
      <c r="N7" s="18" t="str">
        <f>VLOOKUP(D7,[1]!VolumeType[#All],2,FALSE)</f>
        <v>Organ</v>
      </c>
      <c r="O7" s="17" t="str">
        <f>VLOOKUP(D7,[1]!VolumeType[#All],3,FALSE)</f>
        <v>Organ</v>
      </c>
      <c r="P7" s="16" t="str">
        <f>VLOOKUP(D7,[1]!Colors[#All],3,FALSE)</f>
        <v>z Brain</v>
      </c>
      <c r="Q7" s="14" t="str">
        <f>IFERROR(VLOOKUP(D7,[1]!DVH_lines[#Data],2,FALSE),"")</f>
        <v/>
      </c>
      <c r="R7" s="15" t="str">
        <f>IFERROR(VLOOKUP(D7,[1]!DVH_lines[#Data],3,FALSE),"")</f>
        <v/>
      </c>
      <c r="S7" s="13" t="str">
        <f>IFERROR(VLOOKUP(D7,[1]!DVH_lines[#Data],4,FALSE),"")</f>
        <v/>
      </c>
      <c r="T7" s="14">
        <f>IFERROR(VLOOKUP(D7,[1]!SearchCT[#Data],2,FALSE),"")</f>
        <v>10</v>
      </c>
      <c r="U7" s="13">
        <f>IFERROR(VLOOKUP(D7,[1]!SearchCT[#Data],3,FALSE),"")</f>
        <v>50</v>
      </c>
    </row>
    <row r="8" spans="1:21" x14ac:dyDescent="0.25">
      <c r="A8" s="62" t="s">
        <v>18</v>
      </c>
      <c r="B8" s="1" t="s">
        <v>17</v>
      </c>
      <c r="C8" s="25"/>
      <c r="D8" s="12" t="s">
        <v>200</v>
      </c>
      <c r="E8" s="59" t="s">
        <v>201</v>
      </c>
      <c r="F8" s="11" t="s">
        <v>200</v>
      </c>
      <c r="G8" s="57" t="str">
        <f>IF(EXACT(D8,"DPV"),VLOOKUP(REPLACE($B$8,1,1,""),[1]!ICD_Codes[#All],2,FALSE),"")</f>
        <v/>
      </c>
      <c r="H8" s="23" t="str">
        <f t="shared" si="0"/>
        <v/>
      </c>
      <c r="J8" s="21" t="str">
        <f>VLOOKUP(D8,[1]!Dictionary[#All],3,FALSE)</f>
        <v>Brainstem</v>
      </c>
      <c r="K8" s="20">
        <f>VLOOKUP(D8,[1]!Dictionary[#All],4,FALSE)</f>
        <v>79876</v>
      </c>
      <c r="L8" s="20" t="str">
        <f>VLOOKUP(D8,[1]!Dictionary[#All],5,FALSE)</f>
        <v>FMA</v>
      </c>
      <c r="M8" s="19" t="str">
        <f>VLOOKUP(D8,[1]!Dictionary[#All],6,FALSE)</f>
        <v>3.2</v>
      </c>
      <c r="N8" s="18" t="str">
        <f>VLOOKUP(D8,[1]!VolumeType[#All],2,FALSE)</f>
        <v>Organ</v>
      </c>
      <c r="O8" s="17" t="str">
        <f>VLOOKUP(D8,[1]!VolumeType[#All],3,FALSE)</f>
        <v>Organ</v>
      </c>
      <c r="P8" s="16" t="str">
        <f>VLOOKUP(D8,[1]!Colors[#All],3,FALSE)</f>
        <v>z Brain Stem</v>
      </c>
      <c r="Q8" s="14" t="str">
        <f>IFERROR(VLOOKUP(D8,[1]!DVH_lines[#Data],2,FALSE),"")</f>
        <v/>
      </c>
      <c r="R8" s="15" t="str">
        <f>IFERROR(VLOOKUP(D8,[1]!DVH_lines[#Data],3,FALSE),"")</f>
        <v/>
      </c>
      <c r="S8" s="13" t="str">
        <f>IFERROR(VLOOKUP(D8,[1]!DVH_lines[#Data],4,FALSE),"")</f>
        <v/>
      </c>
      <c r="T8" s="14" t="str">
        <f>IFERROR(VLOOKUP(D8,[1]!SearchCT[#Data],2,FALSE),"")</f>
        <v/>
      </c>
      <c r="U8" s="13" t="str">
        <f>IFERROR(VLOOKUP(D8,[1]!SearchCT[#Data],3,FALSE),"")</f>
        <v/>
      </c>
    </row>
    <row r="9" spans="1:21" x14ac:dyDescent="0.25">
      <c r="A9" s="62" t="s">
        <v>299</v>
      </c>
      <c r="B9" s="1" t="s">
        <v>293</v>
      </c>
      <c r="C9" s="25"/>
      <c r="D9" s="12" t="s">
        <v>199</v>
      </c>
      <c r="E9" s="11" t="s">
        <v>198</v>
      </c>
      <c r="F9" s="11" t="s">
        <v>197</v>
      </c>
      <c r="G9" s="57" t="str">
        <f>IF(EXACT(D9,"DPV"),VLOOKUP(REPLACE($B$8,1,1,""),[1]!ICD_Codes[#All],2,FALSE),"")</f>
        <v/>
      </c>
      <c r="H9" s="23" t="str">
        <f t="shared" si="0"/>
        <v/>
      </c>
      <c r="J9" s="21" t="str">
        <f>VLOOKUP(D9,[1]!Dictionary[#All],3,FALSE)</f>
        <v>PRV</v>
      </c>
      <c r="K9" s="20" t="str">
        <f>VLOOKUP(D9,[1]!Dictionary[#All],4,FALSE)</f>
        <v>PRV</v>
      </c>
      <c r="L9" s="20" t="str">
        <f>VLOOKUP(D9,[1]!Dictionary[#All],5,FALSE)</f>
        <v>99VMS_STRUCTCODE</v>
      </c>
      <c r="M9" s="19" t="str">
        <f>VLOOKUP(D9,[1]!Dictionary[#All],6,FALSE)</f>
        <v>1.0</v>
      </c>
      <c r="N9" s="18" t="str">
        <f>VLOOKUP(D9,[1]!VolumeType[#All],2,FALSE)</f>
        <v>Control</v>
      </c>
      <c r="O9" s="17" t="str">
        <f>VLOOKUP(D9,[1]!VolumeType[#All],3,FALSE)</f>
        <v>Avoidance</v>
      </c>
      <c r="P9" s="16" t="str">
        <f>VLOOKUP(D9,[1]!Colors[#All],3,FALSE)</f>
        <v>z BR STM PRV</v>
      </c>
      <c r="Q9" s="14" t="str">
        <f>IFERROR(VLOOKUP(D9,[1]!DVH_lines[#Data],2,FALSE),"")</f>
        <v/>
      </c>
      <c r="R9" s="15" t="str">
        <f>IFERROR(VLOOKUP(D9,[1]!DVH_lines[#Data],3,FALSE),"")</f>
        <v/>
      </c>
      <c r="S9" s="13" t="str">
        <f>IFERROR(VLOOKUP(D9,[1]!DVH_lines[#Data],4,FALSE),"")</f>
        <v/>
      </c>
      <c r="T9" s="14" t="str">
        <f>IFERROR(VLOOKUP(D9,[1]!SearchCT[#Data],2,FALSE),"")</f>
        <v/>
      </c>
      <c r="U9" s="13" t="str">
        <f>IFERROR(VLOOKUP(D9,[1]!SearchCT[#Data],3,FALSE),"")</f>
        <v/>
      </c>
    </row>
    <row r="10" spans="1:21" x14ac:dyDescent="0.25">
      <c r="A10" s="62" t="s">
        <v>285</v>
      </c>
      <c r="B10" s="1" t="s">
        <v>286</v>
      </c>
      <c r="C10" s="39"/>
      <c r="D10" s="12" t="s">
        <v>28</v>
      </c>
      <c r="E10" s="11" t="s">
        <v>28</v>
      </c>
      <c r="F10" s="11" t="s">
        <v>27</v>
      </c>
      <c r="G10" s="57" t="str">
        <f>IF(EXACT(D10,"DPV"),VLOOKUP(REPLACE($B$8,1,1,""),[1]!ICD_Codes[#All],2,FALSE),"")</f>
        <v/>
      </c>
      <c r="H10" s="23" t="str">
        <f t="shared" si="0"/>
        <v/>
      </c>
      <c r="J10" s="21" t="str">
        <f>VLOOKUP(D10,[1]!Dictionary[#All],3,FALSE)</f>
        <v>Left cochlea</v>
      </c>
      <c r="K10" s="20">
        <f>VLOOKUP(D10,[1]!Dictionary[#All],4,FALSE)</f>
        <v>60203</v>
      </c>
      <c r="L10" s="20" t="str">
        <f>VLOOKUP(D10,[1]!Dictionary[#All],5,FALSE)</f>
        <v>FMA</v>
      </c>
      <c r="M10" s="19" t="str">
        <f>VLOOKUP(D10,[1]!Dictionary[#All],6,FALSE)</f>
        <v>3.2</v>
      </c>
      <c r="N10" s="18" t="str">
        <f>VLOOKUP(D10,[1]!VolumeType[#All],2,FALSE)</f>
        <v>Organ</v>
      </c>
      <c r="O10" s="17" t="str">
        <f>VLOOKUP(D10,[1]!VolumeType[#All],3,FALSE)</f>
        <v>Organ</v>
      </c>
      <c r="P10" s="16" t="str">
        <f>VLOOKUP(D10,[1]!Colors[#All],3,FALSE)</f>
        <v>z Cochlea L</v>
      </c>
      <c r="Q10" s="14" t="str">
        <f>IFERROR(VLOOKUP(D10,[1]!DVH_lines[#Data],2,FALSE),"")</f>
        <v/>
      </c>
      <c r="R10" s="15" t="str">
        <f>IFERROR(VLOOKUP(D10,[1]!DVH_lines[#Data],3,FALSE),"")</f>
        <v/>
      </c>
      <c r="S10" s="13" t="str">
        <f>IFERROR(VLOOKUP(D10,[1]!DVH_lines[#Data],4,FALSE),"")</f>
        <v/>
      </c>
      <c r="T10" s="14" t="str">
        <f>IFERROR(VLOOKUP(D10,[1]!SearchCT[#Data],2,FALSE),"")</f>
        <v/>
      </c>
      <c r="U10" s="13" t="str">
        <f>IFERROR(VLOOKUP(D10,[1]!SearchCT[#Data],3,FALSE),"")</f>
        <v/>
      </c>
    </row>
    <row r="11" spans="1:21" x14ac:dyDescent="0.25">
      <c r="A11" s="62" t="s">
        <v>301</v>
      </c>
      <c r="B11" s="1" t="s">
        <v>297</v>
      </c>
      <c r="C11" s="39"/>
      <c r="D11" s="12" t="s">
        <v>25</v>
      </c>
      <c r="E11" s="11" t="s">
        <v>25</v>
      </c>
      <c r="F11" s="11" t="s">
        <v>24</v>
      </c>
      <c r="G11" s="57" t="str">
        <f>IF(EXACT(D11,"DPV"),VLOOKUP(REPLACE($B$8,1,1,""),[1]!ICD_Codes[#All],2,FALSE),"")</f>
        <v/>
      </c>
      <c r="H11" s="23" t="str">
        <f t="shared" si="0"/>
        <v/>
      </c>
      <c r="J11" s="21" t="str">
        <f>VLOOKUP(D11,[1]!Dictionary[#All],3,FALSE)</f>
        <v>Right cochlea</v>
      </c>
      <c r="K11" s="20">
        <f>VLOOKUP(D11,[1]!Dictionary[#All],4,FALSE)</f>
        <v>60202</v>
      </c>
      <c r="L11" s="20" t="str">
        <f>VLOOKUP(D11,[1]!Dictionary[#All],5,FALSE)</f>
        <v>FMA</v>
      </c>
      <c r="M11" s="19" t="str">
        <f>VLOOKUP(D11,[1]!Dictionary[#All],6,FALSE)</f>
        <v>3.2</v>
      </c>
      <c r="N11" s="18" t="str">
        <f>VLOOKUP(D11,[1]!VolumeType[#All],2,FALSE)</f>
        <v>Organ</v>
      </c>
      <c r="O11" s="17" t="str">
        <f>VLOOKUP(D11,[1]!VolumeType[#All],3,FALSE)</f>
        <v>Organ</v>
      </c>
      <c r="P11" s="16" t="str">
        <f>VLOOKUP(D11,[1]!Colors[#All],3,FALSE)</f>
        <v>z Cochlea R</v>
      </c>
      <c r="Q11" s="14" t="str">
        <f>IFERROR(VLOOKUP(D11,[1]!DVH_lines[#Data],2,FALSE),"")</f>
        <v/>
      </c>
      <c r="R11" s="15" t="str">
        <f>IFERROR(VLOOKUP(D11,[1]!DVH_lines[#Data],3,FALSE),"")</f>
        <v/>
      </c>
      <c r="S11" s="13" t="str">
        <f>IFERROR(VLOOKUP(D11,[1]!DVH_lines[#Data],4,FALSE),"")</f>
        <v/>
      </c>
      <c r="T11" s="14" t="str">
        <f>IFERROR(VLOOKUP(D11,[1]!SearchCT[#Data],2,FALSE),"")</f>
        <v/>
      </c>
      <c r="U11" s="13" t="str">
        <f>IFERROR(VLOOKUP(D11,[1]!SearchCT[#Data],3,FALSE),"")</f>
        <v/>
      </c>
    </row>
    <row r="12" spans="1:21" x14ac:dyDescent="0.25">
      <c r="A12" s="62" t="s">
        <v>287</v>
      </c>
      <c r="B12" s="1" t="s">
        <v>14</v>
      </c>
      <c r="D12" s="12" t="s">
        <v>181</v>
      </c>
      <c r="E12" s="24" t="s">
        <v>181</v>
      </c>
      <c r="F12" s="26" t="s">
        <v>180</v>
      </c>
      <c r="G12" s="57" t="str">
        <f>IF(EXACT(D12,"DPV"),VLOOKUP(REPLACE($B$8,1,1,""),[1]!ICD_Codes[#All],2,FALSE),"")</f>
        <v>C76.0</v>
      </c>
      <c r="H12" s="23" t="str">
        <f t="shared" si="0"/>
        <v>ICD-10</v>
      </c>
      <c r="J12" s="21" t="str">
        <f>VLOOKUP(D12,[1]!Dictionary[#All],3,FALSE)</f>
        <v>Treated Volume</v>
      </c>
      <c r="K12" s="20" t="str">
        <f>VLOOKUP(D12,[1]!Dictionary[#All],4,FALSE)</f>
        <v>Treated Volume</v>
      </c>
      <c r="L12" s="20" t="str">
        <f>VLOOKUP(D12,[1]!Dictionary[#All],5,FALSE)</f>
        <v>99VMS_STRUCTCODE</v>
      </c>
      <c r="M12" s="19" t="str">
        <f>VLOOKUP(D12,[1]!Dictionary[#All],6,FALSE)</f>
        <v>1.0</v>
      </c>
      <c r="N12" s="18" t="str">
        <f>VLOOKUP(D12,[1]!VolumeType[#All],2,FALSE)</f>
        <v>Special</v>
      </c>
      <c r="O12" s="17" t="str">
        <f>VLOOKUP(D12,[1]!VolumeType[#All],3,FALSE)</f>
        <v>PTV</v>
      </c>
      <c r="P12" s="16" t="str">
        <f>VLOOKUP(D12,[1]!Colors[#All],3,FALSE)</f>
        <v>z DPV</v>
      </c>
      <c r="Q12" s="14" t="str">
        <f>IFERROR(VLOOKUP(D12,[1]!DVH_lines[#Data],2,FALSE),"")</f>
        <v/>
      </c>
      <c r="R12" s="15" t="str">
        <f>IFERROR(VLOOKUP(D12,[1]!DVH_lines[#Data],3,FALSE),"")</f>
        <v/>
      </c>
      <c r="S12" s="13" t="str">
        <f>IFERROR(VLOOKUP(D12,[1]!DVH_lines[#Data],4,FALSE),"")</f>
        <v/>
      </c>
      <c r="T12" s="14" t="str">
        <f>IFERROR(VLOOKUP(D12,[1]!SearchCT[#Data],2,FALSE),"")</f>
        <v/>
      </c>
      <c r="U12" s="13" t="str">
        <f>IFERROR(VLOOKUP(D12,[1]!SearchCT[#Data],3,FALSE),"")</f>
        <v/>
      </c>
    </row>
    <row r="13" spans="1:21" x14ac:dyDescent="0.25">
      <c r="A13" s="62" t="s">
        <v>11</v>
      </c>
      <c r="B13" s="1" t="s">
        <v>10</v>
      </c>
      <c r="D13" s="12" t="s">
        <v>179</v>
      </c>
      <c r="E13" s="11" t="s">
        <v>179</v>
      </c>
      <c r="F13" s="11" t="s">
        <v>179</v>
      </c>
      <c r="G13" s="57" t="str">
        <f>IF(EXACT(D13,"DPV"),VLOOKUP(REPLACE($B$8,1,1,""),[1]!ICD_Codes[#All],2,FALSE),"")</f>
        <v/>
      </c>
      <c r="H13" s="23" t="str">
        <f t="shared" si="0"/>
        <v/>
      </c>
      <c r="J13" s="21" t="str">
        <f>VLOOKUP(D13,[1]!Dictionary[#All],3,FALSE)</f>
        <v>Esophagus</v>
      </c>
      <c r="K13" s="20">
        <f>VLOOKUP(D13,[1]!Dictionary[#All],4,FALSE)</f>
        <v>7131</v>
      </c>
      <c r="L13" s="20" t="str">
        <f>VLOOKUP(D13,[1]!Dictionary[#All],5,FALSE)</f>
        <v>FMA</v>
      </c>
      <c r="M13" s="19" t="str">
        <f>VLOOKUP(D13,[1]!Dictionary[#All],6,FALSE)</f>
        <v>3.2</v>
      </c>
      <c r="N13" s="18" t="str">
        <f>VLOOKUP(D13,[1]!VolumeType[#All],2,FALSE)</f>
        <v>Organ</v>
      </c>
      <c r="O13" s="17" t="str">
        <f>VLOOKUP(D13,[1]!VolumeType[#All],3,FALSE)</f>
        <v>Organ</v>
      </c>
      <c r="P13" s="16" t="str">
        <f>VLOOKUP(D13,[1]!Colors[#All],3,FALSE)</f>
        <v>z Esophagus</v>
      </c>
      <c r="Q13" s="14" t="str">
        <f>IFERROR(VLOOKUP(D13,[1]!DVH_lines[#Data],2,FALSE),"")</f>
        <v/>
      </c>
      <c r="R13" s="15" t="str">
        <f>IFERROR(VLOOKUP(D13,[1]!DVH_lines[#Data],3,FALSE),"")</f>
        <v/>
      </c>
      <c r="S13" s="13" t="str">
        <f>IFERROR(VLOOKUP(D13,[1]!DVH_lines[#Data],4,FALSE),"")</f>
        <v/>
      </c>
      <c r="T13" s="14" t="str">
        <f>IFERROR(VLOOKUP(D13,[1]!SearchCT[#Data],2,FALSE),"")</f>
        <v/>
      </c>
      <c r="U13" s="13" t="str">
        <f>IFERROR(VLOOKUP(D13,[1]!SearchCT[#Data],3,FALSE),"")</f>
        <v/>
      </c>
    </row>
    <row r="14" spans="1:21" x14ac:dyDescent="0.25">
      <c r="A14" s="38"/>
      <c r="B14" s="38"/>
      <c r="D14" s="12" t="s">
        <v>21</v>
      </c>
      <c r="E14" s="44" t="s">
        <v>21</v>
      </c>
      <c r="F14" s="11" t="s">
        <v>21</v>
      </c>
      <c r="G14" s="57" t="str">
        <f>IF(EXACT(D14,"DPV"),VLOOKUP(REPLACE($B$8,1,1,""),[1]!ICD_Codes[#All],2,FALSE),"")</f>
        <v/>
      </c>
      <c r="H14" s="23" t="str">
        <f t="shared" si="0"/>
        <v/>
      </c>
      <c r="J14" s="21" t="str">
        <f>VLOOKUP(D14,[1]!Dictionary[#All],3,FALSE)</f>
        <v>Larynx</v>
      </c>
      <c r="K14" s="20">
        <f>VLOOKUP(D14,[1]!Dictionary[#All],4,FALSE)</f>
        <v>55097</v>
      </c>
      <c r="L14" s="20" t="str">
        <f>VLOOKUP(D14,[1]!Dictionary[#All],5,FALSE)</f>
        <v>FMA</v>
      </c>
      <c r="M14" s="19" t="str">
        <f>VLOOKUP(D14,[1]!Dictionary[#All],6,FALSE)</f>
        <v>3.2</v>
      </c>
      <c r="N14" s="18" t="str">
        <f>VLOOKUP(D14,[1]!VolumeType[#All],2,FALSE)</f>
        <v>Organ</v>
      </c>
      <c r="O14" s="17" t="str">
        <f>VLOOKUP(D14,[1]!VolumeType[#All],3,FALSE)</f>
        <v>Organ</v>
      </c>
      <c r="P14" s="16" t="str">
        <f>VLOOKUP(D14,[1]!Colors[#All],3,FALSE)</f>
        <v>z Larynx</v>
      </c>
      <c r="Q14" s="14" t="str">
        <f>IFERROR(VLOOKUP(D14,[1]!DVH_lines[#Data],2,FALSE),"")</f>
        <v/>
      </c>
      <c r="R14" s="15" t="str">
        <f>IFERROR(VLOOKUP(D14,[1]!DVH_lines[#Data],3,FALSE),"")</f>
        <v/>
      </c>
      <c r="S14" s="13" t="str">
        <f>IFERROR(VLOOKUP(D14,[1]!DVH_lines[#Data],4,FALSE),"")</f>
        <v/>
      </c>
      <c r="T14" s="14" t="str">
        <f>IFERROR(VLOOKUP(D14,[1]!SearchCT[#Data],2,FALSE),"")</f>
        <v/>
      </c>
      <c r="U14" s="13" t="str">
        <f>IFERROR(VLOOKUP(D14,[1]!SearchCT[#Data],3,FALSE),"")</f>
        <v/>
      </c>
    </row>
    <row r="15" spans="1:21" x14ac:dyDescent="0.25">
      <c r="D15" s="11" t="s">
        <v>172</v>
      </c>
      <c r="E15" s="11" t="s">
        <v>171</v>
      </c>
      <c r="F15" s="11" t="s">
        <v>170</v>
      </c>
      <c r="G15" s="57" t="str">
        <f>IF(EXACT(D15,"DPV"),VLOOKUP(REPLACE($B$8,1,1,""),[1]!ICD_Codes[#All],2,FALSE),"")</f>
        <v/>
      </c>
      <c r="H15" s="23" t="str">
        <f t="shared" si="0"/>
        <v/>
      </c>
      <c r="J15" s="21" t="str">
        <f>VLOOKUP(D15,[1]!Dictionary[#All],3,FALSE)</f>
        <v>Larynx</v>
      </c>
      <c r="K15" s="20">
        <f>VLOOKUP(D15,[1]!Dictionary[#All],4,FALSE)</f>
        <v>55097</v>
      </c>
      <c r="L15" s="20" t="str">
        <f>VLOOKUP(D15,[1]!Dictionary[#All],5,FALSE)</f>
        <v>FMA</v>
      </c>
      <c r="M15" s="19" t="str">
        <f>VLOOKUP(D15,[1]!Dictionary[#All],6,FALSE)</f>
        <v>3.2</v>
      </c>
      <c r="N15" s="18" t="str">
        <f>VLOOKUP(D15,[1]!VolumeType[#All],2,FALSE)</f>
        <v>Control</v>
      </c>
      <c r="O15" s="17" t="str">
        <f>VLOOKUP(D15,[1]!VolumeType[#All],3,FALSE)</f>
        <v>Avoidance</v>
      </c>
      <c r="P15" s="16" t="str">
        <f>VLOOKUP(D15,[1]!Colors[#All],3,FALSE)</f>
        <v>z Larynx</v>
      </c>
      <c r="Q15" s="14">
        <f>IFERROR(VLOOKUP(D15,[1]!DVH_lines[#Data],2,FALSE),"")</f>
        <v>-16777216</v>
      </c>
      <c r="R15" s="15">
        <f>IFERROR(VLOOKUP(D15,[1]!DVH_lines[#Data],3,FALSE),"")</f>
        <v>1</v>
      </c>
      <c r="S15" s="13">
        <f>IFERROR(VLOOKUP(D15,[1]!DVH_lines[#Data],4,FALSE),"")</f>
        <v>3</v>
      </c>
      <c r="T15" s="14" t="str">
        <f>IFERROR(VLOOKUP(D15,[1]!SearchCT[#Data],2,FALSE),"")</f>
        <v/>
      </c>
      <c r="U15" s="13" t="str">
        <f>IFERROR(VLOOKUP(D15,[1]!SearchCT[#Data],3,FALSE),"")</f>
        <v/>
      </c>
    </row>
    <row r="16" spans="1:21" x14ac:dyDescent="0.25">
      <c r="D16" s="58" t="s">
        <v>169</v>
      </c>
      <c r="E16" s="11" t="s">
        <v>169</v>
      </c>
      <c r="F16" s="11" t="s">
        <v>168</v>
      </c>
      <c r="G16" s="57" t="str">
        <f>IF(EXACT(D16,"DPV"),VLOOKUP(REPLACE($B$8,1,1,""),[1]!ICD_Codes[#All],2,FALSE),"")</f>
        <v/>
      </c>
      <c r="H16" s="23" t="str">
        <f t="shared" si="0"/>
        <v/>
      </c>
      <c r="J16" s="21" t="str">
        <f>VLOOKUP(D16,[1]!Dictionary[#All],3,FALSE)</f>
        <v>Left lens</v>
      </c>
      <c r="K16" s="20">
        <f>VLOOKUP(D16,[1]!Dictionary[#All],4,FALSE)</f>
        <v>58243</v>
      </c>
      <c r="L16" s="20" t="str">
        <f>VLOOKUP(D16,[1]!Dictionary[#All],5,FALSE)</f>
        <v>FMA</v>
      </c>
      <c r="M16" s="19" t="str">
        <f>VLOOKUP(D16,[1]!Dictionary[#All],6,FALSE)</f>
        <v>3.2</v>
      </c>
      <c r="N16" s="18" t="str">
        <f>VLOOKUP(D16,[1]!VolumeType[#All],2,FALSE)</f>
        <v>Organ</v>
      </c>
      <c r="O16" s="17" t="str">
        <f>VLOOKUP(D16,[1]!VolumeType[#All],3,FALSE)</f>
        <v>Organ</v>
      </c>
      <c r="P16" s="16" t="str">
        <f>VLOOKUP(D16,[1]!Colors[#All],3,FALSE)</f>
        <v>z Lens L</v>
      </c>
      <c r="Q16" s="14" t="str">
        <f>IFERROR(VLOOKUP(D16,[1]!DVH_lines[#Data],2,FALSE),"")</f>
        <v/>
      </c>
      <c r="R16" s="15" t="str">
        <f>IFERROR(VLOOKUP(D16,[1]!DVH_lines[#Data],3,FALSE),"")</f>
        <v/>
      </c>
      <c r="S16" s="13" t="str">
        <f>IFERROR(VLOOKUP(D16,[1]!DVH_lines[#Data],4,FALSE),"")</f>
        <v/>
      </c>
      <c r="T16" s="14" t="str">
        <f>IFERROR(VLOOKUP(D16,[1]!SearchCT[#Data],2,FALSE),"")</f>
        <v/>
      </c>
      <c r="U16" s="13" t="str">
        <f>IFERROR(VLOOKUP(D16,[1]!SearchCT[#Data],3,FALSE),"")</f>
        <v/>
      </c>
    </row>
    <row r="17" spans="4:21" x14ac:dyDescent="0.25">
      <c r="D17" s="58" t="s">
        <v>167</v>
      </c>
      <c r="E17" s="11" t="s">
        <v>167</v>
      </c>
      <c r="F17" s="11" t="s">
        <v>166</v>
      </c>
      <c r="G17" s="57" t="str">
        <f>IF(EXACT(D17,"DPV"),VLOOKUP(REPLACE($B$8,1,1,""),[1]!ICD_Codes[#All],2,FALSE),"")</f>
        <v/>
      </c>
      <c r="H17" s="23" t="str">
        <f t="shared" si="0"/>
        <v/>
      </c>
      <c r="J17" s="21" t="str">
        <f>VLOOKUP(D17,[1]!Dictionary[#All],3,FALSE)</f>
        <v>Right lens</v>
      </c>
      <c r="K17" s="20">
        <f>VLOOKUP(D17,[1]!Dictionary[#All],4,FALSE)</f>
        <v>58242</v>
      </c>
      <c r="L17" s="20" t="str">
        <f>VLOOKUP(D17,[1]!Dictionary[#All],5,FALSE)</f>
        <v>FMA</v>
      </c>
      <c r="M17" s="19" t="str">
        <f>VLOOKUP(D17,[1]!Dictionary[#All],6,FALSE)</f>
        <v>3.2</v>
      </c>
      <c r="N17" s="18" t="str">
        <f>VLOOKUP(D17,[1]!VolumeType[#All],2,FALSE)</f>
        <v>Organ</v>
      </c>
      <c r="O17" s="17" t="str">
        <f>VLOOKUP(D17,[1]!VolumeType[#All],3,FALSE)</f>
        <v>Organ</v>
      </c>
      <c r="P17" s="16" t="str">
        <f>VLOOKUP(D17,[1]!Colors[#All],3,FALSE)</f>
        <v>z Lens R</v>
      </c>
      <c r="Q17" s="14" t="str">
        <f>IFERROR(VLOOKUP(D17,[1]!DVH_lines[#Data],2,FALSE),"")</f>
        <v/>
      </c>
      <c r="R17" s="15" t="str">
        <f>IFERROR(VLOOKUP(D17,[1]!DVH_lines[#Data],3,FALSE),"")</f>
        <v/>
      </c>
      <c r="S17" s="13" t="str">
        <f>IFERROR(VLOOKUP(D17,[1]!DVH_lines[#Data],4,FALSE),"")</f>
        <v/>
      </c>
      <c r="T17" s="14" t="str">
        <f>IFERROR(VLOOKUP(D17,[1]!SearchCT[#Data],2,FALSE),"")</f>
        <v/>
      </c>
      <c r="U17" s="13" t="str">
        <f>IFERROR(VLOOKUP(D17,[1]!SearchCT[#Data],3,FALSE),"")</f>
        <v/>
      </c>
    </row>
    <row r="18" spans="4:21" x14ac:dyDescent="0.25">
      <c r="D18" s="12" t="s">
        <v>19</v>
      </c>
      <c r="E18" s="11" t="s">
        <v>19</v>
      </c>
      <c r="F18" s="11" t="s">
        <v>19</v>
      </c>
      <c r="G18" s="57" t="str">
        <f>IF(EXACT(D18,"DPV"),VLOOKUP(REPLACE($B$8,1,1,""),[1]!ICD_Codes[#All],2,FALSE),"")</f>
        <v/>
      </c>
      <c r="H18" s="23" t="str">
        <f t="shared" si="0"/>
        <v/>
      </c>
      <c r="J18" s="21" t="str">
        <f>VLOOKUP(D18,[1]!Dictionary[#All],3,FALSE)</f>
        <v>Mandible</v>
      </c>
      <c r="K18" s="20">
        <f>VLOOKUP(D18,[1]!Dictionary[#All],4,FALSE)</f>
        <v>52748</v>
      </c>
      <c r="L18" s="20" t="str">
        <f>VLOOKUP(D18,[1]!Dictionary[#All],5,FALSE)</f>
        <v>FMA</v>
      </c>
      <c r="M18" s="19" t="str">
        <f>VLOOKUP(D18,[1]!Dictionary[#All],6,FALSE)</f>
        <v>3.2</v>
      </c>
      <c r="N18" s="18" t="str">
        <f>VLOOKUP(D18,[1]!VolumeType[#All],2,FALSE)</f>
        <v>Organ</v>
      </c>
      <c r="O18" s="17" t="str">
        <f>VLOOKUP(D18,[1]!VolumeType[#All],3,FALSE)</f>
        <v>Organ</v>
      </c>
      <c r="P18" s="16" t="str">
        <f>VLOOKUP(D18,[1]!Colors[#All],3,FALSE)</f>
        <v>z Bone Rendering</v>
      </c>
      <c r="Q18" s="14" t="str">
        <f>IFERROR(VLOOKUP(D18,[1]!DVH_lines[#Data],2,FALSE),"")</f>
        <v/>
      </c>
      <c r="R18" s="15" t="str">
        <f>IFERROR(VLOOKUP(D18,[1]!DVH_lines[#Data],3,FALSE),"")</f>
        <v/>
      </c>
      <c r="S18" s="13" t="str">
        <f>IFERROR(VLOOKUP(D18,[1]!DVH_lines[#Data],4,FALSE),"")</f>
        <v/>
      </c>
      <c r="T18" s="14">
        <f>IFERROR(VLOOKUP(D18,[1]!SearchCT[#Data],2,FALSE),"")</f>
        <v>200</v>
      </c>
      <c r="U18" s="13">
        <f>IFERROR(VLOOKUP(D18,[1]!SearchCT[#Data],3,FALSE),"")</f>
        <v>2500</v>
      </c>
    </row>
    <row r="19" spans="4:21" x14ac:dyDescent="0.25">
      <c r="D19" s="12" t="s">
        <v>164</v>
      </c>
      <c r="E19" s="11" t="s">
        <v>165</v>
      </c>
      <c r="F19" s="11" t="s">
        <v>164</v>
      </c>
      <c r="G19" s="57" t="str">
        <f>IF(EXACT(D19,"DPV"),VLOOKUP(REPLACE($B$8,1,1,""),[1]!ICD_Codes[#All],2,FALSE),"")</f>
        <v/>
      </c>
      <c r="H19" s="23" t="str">
        <f t="shared" si="0"/>
        <v/>
      </c>
      <c r="J19" s="21" t="str">
        <f>VLOOKUP(D19,[1]!Dictionary[#All],3,FALSE)</f>
        <v>Optic chiasm</v>
      </c>
      <c r="K19" s="20">
        <f>VLOOKUP(D19,[1]!Dictionary[#All],4,FALSE)</f>
        <v>62045</v>
      </c>
      <c r="L19" s="20" t="str">
        <f>VLOOKUP(D19,[1]!Dictionary[#All],5,FALSE)</f>
        <v>FMA</v>
      </c>
      <c r="M19" s="19" t="str">
        <f>VLOOKUP(D19,[1]!Dictionary[#All],6,FALSE)</f>
        <v>3.2</v>
      </c>
      <c r="N19" s="18" t="str">
        <f>VLOOKUP(D19,[1]!VolumeType[#All],2,FALSE)</f>
        <v>Organ</v>
      </c>
      <c r="O19" s="17" t="str">
        <f>VLOOKUP(D19,[1]!VolumeType[#All],3,FALSE)</f>
        <v>Organ</v>
      </c>
      <c r="P19" s="16" t="str">
        <f>VLOOKUP(D19,[1]!Colors[#All],3,FALSE)</f>
        <v>z Optic Chiasm</v>
      </c>
      <c r="Q19" s="14" t="str">
        <f>IFERROR(VLOOKUP(D19,[1]!DVH_lines[#Data],2,FALSE),"")</f>
        <v/>
      </c>
      <c r="R19" s="15" t="str">
        <f>IFERROR(VLOOKUP(D19,[1]!DVH_lines[#Data],3,FALSE),"")</f>
        <v/>
      </c>
      <c r="S19" s="13" t="str">
        <f>IFERROR(VLOOKUP(D19,[1]!DVH_lines[#Data],4,FALSE),"")</f>
        <v/>
      </c>
      <c r="T19" s="14" t="str">
        <f>IFERROR(VLOOKUP(D19,[1]!SearchCT[#Data],2,FALSE),"")</f>
        <v/>
      </c>
      <c r="U19" s="13" t="str">
        <f>IFERROR(VLOOKUP(D19,[1]!SearchCT[#Data],3,FALSE),"")</f>
        <v/>
      </c>
    </row>
    <row r="20" spans="4:21" x14ac:dyDescent="0.25">
      <c r="D20" s="12" t="s">
        <v>163</v>
      </c>
      <c r="E20" s="11" t="s">
        <v>162</v>
      </c>
      <c r="F20" s="11" t="s">
        <v>161</v>
      </c>
      <c r="G20" s="57" t="str">
        <f>IF(EXACT(D20,"DPV"),VLOOKUP(REPLACE($B$8,1,1,""),[1]!ICD_Codes[#All],2,FALSE),"")</f>
        <v/>
      </c>
      <c r="H20" s="23" t="str">
        <f t="shared" si="0"/>
        <v/>
      </c>
      <c r="J20" s="21" t="str">
        <f>VLOOKUP(D20,[1]!Dictionary[#All],3,FALSE)</f>
        <v>Left optic nerve</v>
      </c>
      <c r="K20" s="20">
        <f>VLOOKUP(D20,[1]!Dictionary[#All],4,FALSE)</f>
        <v>50878</v>
      </c>
      <c r="L20" s="20" t="str">
        <f>VLOOKUP(D20,[1]!Dictionary[#All],5,FALSE)</f>
        <v>FMA</v>
      </c>
      <c r="M20" s="19" t="str">
        <f>VLOOKUP(D20,[1]!Dictionary[#All],6,FALSE)</f>
        <v>3.2</v>
      </c>
      <c r="N20" s="18" t="str">
        <f>VLOOKUP(D20,[1]!VolumeType[#All],2,FALSE)</f>
        <v>Organ</v>
      </c>
      <c r="O20" s="17" t="str">
        <f>VLOOKUP(D20,[1]!VolumeType[#All],3,FALSE)</f>
        <v>Organ</v>
      </c>
      <c r="P20" s="16" t="str">
        <f>VLOOKUP(D20,[1]!Colors[#All],3,FALSE)</f>
        <v>z Optic Nerve L</v>
      </c>
      <c r="Q20" s="14" t="str">
        <f>IFERROR(VLOOKUP(D20,[1]!DVH_lines[#Data],2,FALSE),"")</f>
        <v/>
      </c>
      <c r="R20" s="15" t="str">
        <f>IFERROR(VLOOKUP(D20,[1]!DVH_lines[#Data],3,FALSE),"")</f>
        <v/>
      </c>
      <c r="S20" s="13" t="str">
        <f>IFERROR(VLOOKUP(D20,[1]!DVH_lines[#Data],4,FALSE),"")</f>
        <v/>
      </c>
      <c r="T20" s="14" t="str">
        <f>IFERROR(VLOOKUP(D20,[1]!SearchCT[#Data],2,FALSE),"")</f>
        <v/>
      </c>
      <c r="U20" s="13" t="str">
        <f>IFERROR(VLOOKUP(D20,[1]!SearchCT[#Data],3,FALSE),"")</f>
        <v/>
      </c>
    </row>
    <row r="21" spans="4:21" x14ac:dyDescent="0.25">
      <c r="D21" s="12" t="s">
        <v>160</v>
      </c>
      <c r="E21" s="11" t="s">
        <v>159</v>
      </c>
      <c r="F21" s="11" t="s">
        <v>158</v>
      </c>
      <c r="G21" s="57" t="str">
        <f>IF(EXACT(D21,"DPV"),VLOOKUP(REPLACE($B$8,1,1,""),[1]!ICD_Codes[#All],2,FALSE),"")</f>
        <v/>
      </c>
      <c r="H21" s="23" t="str">
        <f t="shared" si="0"/>
        <v/>
      </c>
      <c r="J21" s="21" t="str">
        <f>VLOOKUP(D21,[1]!Dictionary[#All],3,FALSE)</f>
        <v>PRV</v>
      </c>
      <c r="K21" s="20" t="str">
        <f>VLOOKUP(D21,[1]!Dictionary[#All],4,FALSE)</f>
        <v>PRV</v>
      </c>
      <c r="L21" s="20" t="str">
        <f>VLOOKUP(D21,[1]!Dictionary[#All],5,FALSE)</f>
        <v>99VMS_STRUCTCODE</v>
      </c>
      <c r="M21" s="19" t="str">
        <f>VLOOKUP(D21,[1]!Dictionary[#All],6,FALSE)</f>
        <v>1.0</v>
      </c>
      <c r="N21" s="18" t="str">
        <f>VLOOKUP(D21,[1]!VolumeType[#All],2,FALSE)</f>
        <v>Control</v>
      </c>
      <c r="O21" s="17" t="str">
        <f>VLOOKUP(D21,[1]!VolumeType[#All],3,FALSE)</f>
        <v>Avoidance</v>
      </c>
      <c r="P21" s="16" t="str">
        <f>VLOOKUP(D21,[1]!Colors[#All],3,FALSE)</f>
        <v>z OP PRV</v>
      </c>
      <c r="Q21" s="14" t="str">
        <f>IFERROR(VLOOKUP(D21,[1]!DVH_lines[#Data],2,FALSE),"")</f>
        <v/>
      </c>
      <c r="R21" s="15" t="str">
        <f>IFERROR(VLOOKUP(D21,[1]!DVH_lines[#Data],3,FALSE),"")</f>
        <v/>
      </c>
      <c r="S21" s="13" t="str">
        <f>IFERROR(VLOOKUP(D21,[1]!DVH_lines[#Data],4,FALSE),"")</f>
        <v/>
      </c>
      <c r="T21" s="14" t="str">
        <f>IFERROR(VLOOKUP(D21,[1]!SearchCT[#Data],2,FALSE),"")</f>
        <v/>
      </c>
      <c r="U21" s="13" t="str">
        <f>IFERROR(VLOOKUP(D21,[1]!SearchCT[#Data],3,FALSE),"")</f>
        <v/>
      </c>
    </row>
    <row r="22" spans="4:21" x14ac:dyDescent="0.25">
      <c r="D22" s="12" t="s">
        <v>157</v>
      </c>
      <c r="E22" s="11" t="s">
        <v>156</v>
      </c>
      <c r="F22" s="11" t="s">
        <v>155</v>
      </c>
      <c r="G22" s="57" t="str">
        <f>IF(EXACT(D22,"DPV"),VLOOKUP(REPLACE($B$8,1,1,""),[1]!ICD_Codes[#All],2,FALSE),"")</f>
        <v/>
      </c>
      <c r="H22" s="23" t="str">
        <f t="shared" si="0"/>
        <v/>
      </c>
      <c r="J22" s="21" t="str">
        <f>VLOOKUP(D22,[1]!Dictionary[#All],3,FALSE)</f>
        <v>Right optic nerve</v>
      </c>
      <c r="K22" s="20">
        <f>VLOOKUP(D22,[1]!Dictionary[#All],4,FALSE)</f>
        <v>50875</v>
      </c>
      <c r="L22" s="20" t="str">
        <f>VLOOKUP(D22,[1]!Dictionary[#All],5,FALSE)</f>
        <v>FMA</v>
      </c>
      <c r="M22" s="19" t="str">
        <f>VLOOKUP(D22,[1]!Dictionary[#All],6,FALSE)</f>
        <v>3.2</v>
      </c>
      <c r="N22" s="18" t="str">
        <f>VLOOKUP(D22,[1]!VolumeType[#All],2,FALSE)</f>
        <v>Organ</v>
      </c>
      <c r="O22" s="17" t="str">
        <f>VLOOKUP(D22,[1]!VolumeType[#All],3,FALSE)</f>
        <v>Organ</v>
      </c>
      <c r="P22" s="16" t="str">
        <f>VLOOKUP(D22,[1]!Colors[#All],3,FALSE)</f>
        <v>z Optic Nerve R</v>
      </c>
      <c r="Q22" s="14" t="str">
        <f>IFERROR(VLOOKUP(D22,[1]!DVH_lines[#Data],2,FALSE),"")</f>
        <v/>
      </c>
      <c r="R22" s="15" t="str">
        <f>IFERROR(VLOOKUP(D22,[1]!DVH_lines[#Data],3,FALSE),"")</f>
        <v/>
      </c>
      <c r="S22" s="13" t="str">
        <f>IFERROR(VLOOKUP(D22,[1]!DVH_lines[#Data],4,FALSE),"")</f>
        <v/>
      </c>
      <c r="T22" s="14" t="str">
        <f>IFERROR(VLOOKUP(D22,[1]!SearchCT[#Data],2,FALSE),"")</f>
        <v/>
      </c>
      <c r="U22" s="13" t="str">
        <f>IFERROR(VLOOKUP(D22,[1]!SearchCT[#Data],3,FALSE),"")</f>
        <v/>
      </c>
    </row>
    <row r="23" spans="4:21" x14ac:dyDescent="0.25">
      <c r="D23" s="12" t="s">
        <v>154</v>
      </c>
      <c r="E23" s="11" t="s">
        <v>154</v>
      </c>
      <c r="F23" s="11" t="s">
        <v>153</v>
      </c>
      <c r="G23" s="57" t="str">
        <f>IF(EXACT(D23,"DPV"),VLOOKUP(REPLACE($B$8,1,1,""),[1]!ICD_Codes[#All],2,FALSE),"")</f>
        <v/>
      </c>
      <c r="H23" s="23" t="str">
        <f t="shared" si="0"/>
        <v/>
      </c>
      <c r="J23" s="21" t="str">
        <f>VLOOKUP(D23,[1]!Dictionary[#All],3,FALSE)</f>
        <v>Left eyeball</v>
      </c>
      <c r="K23" s="20">
        <f>VLOOKUP(D23,[1]!Dictionary[#All],4,FALSE)</f>
        <v>12515</v>
      </c>
      <c r="L23" s="20" t="str">
        <f>VLOOKUP(D23,[1]!Dictionary[#All],5,FALSE)</f>
        <v>FMA</v>
      </c>
      <c r="M23" s="19" t="str">
        <f>VLOOKUP(D23,[1]!Dictionary[#All],6,FALSE)</f>
        <v>3.2</v>
      </c>
      <c r="N23" s="18" t="str">
        <f>VLOOKUP(D23,[1]!VolumeType[#All],2,FALSE)</f>
        <v>Organ</v>
      </c>
      <c r="O23" s="17" t="str">
        <f>VLOOKUP(D23,[1]!VolumeType[#All],3,FALSE)</f>
        <v>Organ</v>
      </c>
      <c r="P23" s="16" t="str">
        <f>VLOOKUP(D23,[1]!Colors[#All],3,FALSE)</f>
        <v>z Orbit L</v>
      </c>
      <c r="Q23" s="14" t="str">
        <f>IFERROR(VLOOKUP(D23,[1]!DVH_lines[#Data],2,FALSE),"")</f>
        <v/>
      </c>
      <c r="R23" s="15" t="str">
        <f>IFERROR(VLOOKUP(D23,[1]!DVH_lines[#Data],3,FALSE),"")</f>
        <v/>
      </c>
      <c r="S23" s="13" t="str">
        <f>IFERROR(VLOOKUP(D23,[1]!DVH_lines[#Data],4,FALSE),"")</f>
        <v/>
      </c>
      <c r="T23" s="14" t="str">
        <f>IFERROR(VLOOKUP(D23,[1]!SearchCT[#Data],2,FALSE),"")</f>
        <v/>
      </c>
      <c r="U23" s="13" t="str">
        <f>IFERROR(VLOOKUP(D23,[1]!SearchCT[#Data],3,FALSE),"")</f>
        <v/>
      </c>
    </row>
    <row r="24" spans="4:21" x14ac:dyDescent="0.25">
      <c r="D24" s="12" t="s">
        <v>152</v>
      </c>
      <c r="E24" s="11" t="s">
        <v>152</v>
      </c>
      <c r="F24" s="11" t="s">
        <v>151</v>
      </c>
      <c r="G24" s="57" t="str">
        <f>IF(EXACT(D24,"DPV"),VLOOKUP(REPLACE($B$8,1,1,""),[1]!ICD_Codes[#All],2,FALSE),"")</f>
        <v/>
      </c>
      <c r="H24" s="23" t="str">
        <f t="shared" si="0"/>
        <v/>
      </c>
      <c r="J24" s="21" t="str">
        <f>VLOOKUP(D24,[1]!Dictionary[#All],3,FALSE)</f>
        <v>Right eyeball</v>
      </c>
      <c r="K24" s="20">
        <f>VLOOKUP(D24,[1]!Dictionary[#All],4,FALSE)</f>
        <v>12514</v>
      </c>
      <c r="L24" s="20" t="str">
        <f>VLOOKUP(D24,[1]!Dictionary[#All],5,FALSE)</f>
        <v>FMA</v>
      </c>
      <c r="M24" s="19" t="str">
        <f>VLOOKUP(D24,[1]!Dictionary[#All],6,FALSE)</f>
        <v>3.2</v>
      </c>
      <c r="N24" s="18" t="str">
        <f>VLOOKUP(D24,[1]!VolumeType[#All],2,FALSE)</f>
        <v>Organ</v>
      </c>
      <c r="O24" s="17" t="str">
        <f>VLOOKUP(D24,[1]!VolumeType[#All],3,FALSE)</f>
        <v>Organ</v>
      </c>
      <c r="P24" s="16" t="str">
        <f>VLOOKUP(D24,[1]!Colors[#All],3,FALSE)</f>
        <v>z Orbit R</v>
      </c>
      <c r="Q24" s="14" t="str">
        <f>IFERROR(VLOOKUP(D24,[1]!DVH_lines[#Data],2,FALSE),"")</f>
        <v/>
      </c>
      <c r="R24" s="15" t="str">
        <f>IFERROR(VLOOKUP(D24,[1]!DVH_lines[#Data],3,FALSE),"")</f>
        <v/>
      </c>
      <c r="S24" s="13" t="str">
        <f>IFERROR(VLOOKUP(D24,[1]!DVH_lines[#Data],4,FALSE),"")</f>
        <v/>
      </c>
      <c r="T24" s="14" t="str">
        <f>IFERROR(VLOOKUP(D24,[1]!SearchCT[#Data],2,FALSE),"")</f>
        <v/>
      </c>
      <c r="U24" s="13" t="str">
        <f>IFERROR(VLOOKUP(D24,[1]!SearchCT[#Data],3,FALSE),"")</f>
        <v/>
      </c>
    </row>
    <row r="25" spans="4:21" x14ac:dyDescent="0.25">
      <c r="D25" s="12" t="s">
        <v>16</v>
      </c>
      <c r="E25" s="11" t="s">
        <v>16</v>
      </c>
      <c r="F25" s="11" t="s">
        <v>15</v>
      </c>
      <c r="G25" s="57" t="str">
        <f>IF(EXACT(D25,"DPV"),VLOOKUP(REPLACE($B$8,1,1,""),[1]!ICD_Codes[#All],2,FALSE),"")</f>
        <v/>
      </c>
      <c r="H25" s="23" t="str">
        <f t="shared" si="0"/>
        <v/>
      </c>
      <c r="J25" s="21" t="str">
        <f>VLOOKUP(D25,[1]!Dictionary[#All],3,FALSE)</f>
        <v>Left parotid gland</v>
      </c>
      <c r="K25" s="20">
        <f>VLOOKUP(D25,[1]!Dictionary[#All],4,FALSE)</f>
        <v>59798</v>
      </c>
      <c r="L25" s="20" t="str">
        <f>VLOOKUP(D25,[1]!Dictionary[#All],5,FALSE)</f>
        <v>FMA</v>
      </c>
      <c r="M25" s="19" t="str">
        <f>VLOOKUP(D25,[1]!Dictionary[#All],6,FALSE)</f>
        <v>3.2</v>
      </c>
      <c r="N25" s="18" t="str">
        <f>VLOOKUP(D25,[1]!VolumeType[#All],2,FALSE)</f>
        <v>Organ</v>
      </c>
      <c r="O25" s="17" t="str">
        <f>VLOOKUP(D25,[1]!VolumeType[#All],3,FALSE)</f>
        <v>Organ</v>
      </c>
      <c r="P25" s="16" t="str">
        <f>VLOOKUP(D25,[1]!Colors[#All],3,FALSE)</f>
        <v>z Parotid L</v>
      </c>
      <c r="Q25" s="14" t="str">
        <f>IFERROR(VLOOKUP(D25,[1]!DVH_lines[#Data],2,FALSE),"")</f>
        <v/>
      </c>
      <c r="R25" s="15" t="str">
        <f>IFERROR(VLOOKUP(D25,[1]!DVH_lines[#Data],3,FALSE),"")</f>
        <v/>
      </c>
      <c r="S25" s="13" t="str">
        <f>IFERROR(VLOOKUP(D25,[1]!DVH_lines[#Data],4,FALSE),"")</f>
        <v/>
      </c>
      <c r="T25" s="14" t="str">
        <f>IFERROR(VLOOKUP(D25,[1]!SearchCT[#Data],2,FALSE),"")</f>
        <v/>
      </c>
      <c r="U25" s="13" t="str">
        <f>IFERROR(VLOOKUP(D25,[1]!SearchCT[#Data],3,FALSE),"")</f>
        <v/>
      </c>
    </row>
    <row r="26" spans="4:21" x14ac:dyDescent="0.25">
      <c r="D26" s="12" t="s">
        <v>150</v>
      </c>
      <c r="E26" s="11" t="s">
        <v>149</v>
      </c>
      <c r="F26" s="11" t="s">
        <v>148</v>
      </c>
      <c r="G26" s="57" t="str">
        <f>IF(EXACT(D26,"DPV"),VLOOKUP(REPLACE($B$8,1,1,""),[1]!ICD_Codes[#All],2,FALSE),"")</f>
        <v/>
      </c>
      <c r="H26" s="23" t="str">
        <f t="shared" si="0"/>
        <v/>
      </c>
      <c r="J26" s="21" t="str">
        <f>VLOOKUP(D26,[1]!Dictionary[#All],3,FALSE)</f>
        <v>Parotids sub PTVs</v>
      </c>
      <c r="K26" s="20" t="str">
        <f>VLOOKUP(D26,[1]!Dictionary[#All],4,FALSE)</f>
        <v>parotids-ptvs</v>
      </c>
      <c r="L26" s="20" t="str">
        <f>VLOOKUP(D26,[1]!Dictionary[#All],5,FALSE)</f>
        <v>99VMS_STRUCTCODE</v>
      </c>
      <c r="M26" s="19" t="str">
        <f>VLOOKUP(D26,[1]!Dictionary[#All],6,FALSE)</f>
        <v>1.0</v>
      </c>
      <c r="N26" s="18" t="str">
        <f>VLOOKUP(D26,[1]!VolumeType[#All],2,FALSE)</f>
        <v>Control</v>
      </c>
      <c r="O26" s="17" t="str">
        <f>VLOOKUP(D26,[1]!VolumeType[#All],3,FALSE)</f>
        <v>Avoidance</v>
      </c>
      <c r="P26" s="16" t="str">
        <f>VLOOKUP(D26,[1]!Colors[#All],3,FALSE)</f>
        <v>z Parotid L</v>
      </c>
      <c r="Q26" s="14">
        <f>IFERROR(VLOOKUP(D26,[1]!DVH_lines[#Data],2,FALSE),"")</f>
        <v>-16777216</v>
      </c>
      <c r="R26" s="15">
        <f>IFERROR(VLOOKUP(D26,[1]!DVH_lines[#Data],3,FALSE),"")</f>
        <v>1</v>
      </c>
      <c r="S26" s="13">
        <f>IFERROR(VLOOKUP(D26,[1]!DVH_lines[#Data],4,FALSE),"")</f>
        <v>3</v>
      </c>
      <c r="T26" s="14" t="str">
        <f>IFERROR(VLOOKUP(D26,[1]!SearchCT[#Data],2,FALSE),"")</f>
        <v/>
      </c>
      <c r="U26" s="13" t="str">
        <f>IFERROR(VLOOKUP(D26,[1]!SearchCT[#Data],3,FALSE),"")</f>
        <v/>
      </c>
    </row>
    <row r="27" spans="4:21" x14ac:dyDescent="0.25">
      <c r="D27" s="12" t="s">
        <v>13</v>
      </c>
      <c r="E27" s="11" t="s">
        <v>13</v>
      </c>
      <c r="F27" s="11" t="s">
        <v>12</v>
      </c>
      <c r="G27" s="57" t="str">
        <f>IF(EXACT(D27,"DPV"),VLOOKUP(REPLACE($B$8,1,1,""),[1]!ICD_Codes[#All],2,FALSE),"")</f>
        <v/>
      </c>
      <c r="H27" s="23" t="str">
        <f t="shared" si="0"/>
        <v/>
      </c>
      <c r="J27" s="21" t="str">
        <f>VLOOKUP(D27,[1]!Dictionary[#All],3,FALSE)</f>
        <v>Right parotid gland</v>
      </c>
      <c r="K27" s="20">
        <f>VLOOKUP(D27,[1]!Dictionary[#All],4,FALSE)</f>
        <v>59797</v>
      </c>
      <c r="L27" s="20" t="str">
        <f>VLOOKUP(D27,[1]!Dictionary[#All],5,FALSE)</f>
        <v>FMA</v>
      </c>
      <c r="M27" s="19" t="str">
        <f>VLOOKUP(D27,[1]!Dictionary[#All],6,FALSE)</f>
        <v>3.2</v>
      </c>
      <c r="N27" s="18" t="str">
        <f>VLOOKUP(D27,[1]!VolumeType[#All],2,FALSE)</f>
        <v>Organ</v>
      </c>
      <c r="O27" s="17" t="str">
        <f>VLOOKUP(D27,[1]!VolumeType[#All],3,FALSE)</f>
        <v>Organ</v>
      </c>
      <c r="P27" s="16" t="str">
        <f>VLOOKUP(D27,[1]!Colors[#All],3,FALSE)</f>
        <v>z Parotid R</v>
      </c>
      <c r="Q27" s="14" t="str">
        <f>IFERROR(VLOOKUP(D27,[1]!DVH_lines[#Data],2,FALSE),"")</f>
        <v/>
      </c>
      <c r="R27" s="15" t="str">
        <f>IFERROR(VLOOKUP(D27,[1]!DVH_lines[#Data],3,FALSE),"")</f>
        <v/>
      </c>
      <c r="S27" s="13" t="str">
        <f>IFERROR(VLOOKUP(D27,[1]!DVH_lines[#Data],4,FALSE),"")</f>
        <v/>
      </c>
      <c r="T27" s="14" t="str">
        <f>IFERROR(VLOOKUP(D27,[1]!SearchCT[#Data],2,FALSE),"")</f>
        <v/>
      </c>
      <c r="U27" s="13" t="str">
        <f>IFERROR(VLOOKUP(D27,[1]!SearchCT[#Data],3,FALSE),"")</f>
        <v/>
      </c>
    </row>
    <row r="28" spans="4:21" x14ac:dyDescent="0.25">
      <c r="D28" s="12" t="s">
        <v>147</v>
      </c>
      <c r="E28" s="11" t="s">
        <v>146</v>
      </c>
      <c r="F28" s="11" t="s">
        <v>145</v>
      </c>
      <c r="G28" s="57" t="str">
        <f>IF(EXACT(D28,"DPV"),VLOOKUP(REPLACE($B$8,1,1,""),[1]!ICD_Codes[#All],2,FALSE),"")</f>
        <v/>
      </c>
      <c r="H28" s="23" t="str">
        <f t="shared" si="0"/>
        <v/>
      </c>
      <c r="J28" s="21" t="str">
        <f>VLOOKUP(D28,[1]!Dictionary[#All],3,FALSE)</f>
        <v>Parotids sub PTVs</v>
      </c>
      <c r="K28" s="20" t="str">
        <f>VLOOKUP(D28,[1]!Dictionary[#All],4,FALSE)</f>
        <v>parotids-ptvs</v>
      </c>
      <c r="L28" s="20" t="str">
        <f>VLOOKUP(D28,[1]!Dictionary[#All],5,FALSE)</f>
        <v>99VMS_STRUCTCODE</v>
      </c>
      <c r="M28" s="19" t="str">
        <f>VLOOKUP(D28,[1]!Dictionary[#All],6,FALSE)</f>
        <v>1.0</v>
      </c>
      <c r="N28" s="18" t="str">
        <f>VLOOKUP(D28,[1]!VolumeType[#All],2,FALSE)</f>
        <v>Control</v>
      </c>
      <c r="O28" s="17" t="str">
        <f>VLOOKUP(D28,[1]!VolumeType[#All],3,FALSE)</f>
        <v>Avoidance</v>
      </c>
      <c r="P28" s="16" t="str">
        <f>VLOOKUP(D28,[1]!Colors[#All],3,FALSE)</f>
        <v>z Parotid R</v>
      </c>
      <c r="Q28" s="14">
        <f>IFERROR(VLOOKUP(D28,[1]!DVH_lines[#Data],2,FALSE),"")</f>
        <v>-16777216</v>
      </c>
      <c r="R28" s="15">
        <f>IFERROR(VLOOKUP(D28,[1]!DVH_lines[#Data],3,FALSE),"")</f>
        <v>1</v>
      </c>
      <c r="S28" s="13">
        <f>IFERROR(VLOOKUP(D28,[1]!DVH_lines[#Data],4,FALSE),"")</f>
        <v>3</v>
      </c>
      <c r="T28" s="14" t="str">
        <f>IFERROR(VLOOKUP(D28,[1]!SearchCT[#Data],2,FALSE),"")</f>
        <v/>
      </c>
      <c r="U28" s="13" t="str">
        <f>IFERROR(VLOOKUP(D28,[1]!SearchCT[#Data],3,FALSE),"")</f>
        <v/>
      </c>
    </row>
    <row r="29" spans="4:21" x14ac:dyDescent="0.25">
      <c r="D29" s="12" t="s">
        <v>144</v>
      </c>
      <c r="E29" s="12" t="s">
        <v>144</v>
      </c>
      <c r="F29" s="11" t="s">
        <v>143</v>
      </c>
      <c r="G29" s="57" t="str">
        <f>IF(EXACT(D29,"DPV"),VLOOKUP(REPLACE($B$8,1,1,""),[1]!ICD_Codes[#All],2,FALSE),"")</f>
        <v/>
      </c>
      <c r="H29" s="23" t="str">
        <f t="shared" si="0"/>
        <v/>
      </c>
      <c r="J29" s="21" t="str">
        <f>VLOOKUP(D29,[1]!Dictionary[#All],3,FALSE)</f>
        <v>Parotid Glands</v>
      </c>
      <c r="K29" s="20" t="str">
        <f>VLOOKUP(D29,[1]!Dictionary[#All],4,FALSE)</f>
        <v>Parotids</v>
      </c>
      <c r="L29" s="20" t="str">
        <f>VLOOKUP(D29,[1]!Dictionary[#All],5,FALSE)</f>
        <v>99VMS_STRUCTCODE</v>
      </c>
      <c r="M29" s="19" t="str">
        <f>VLOOKUP(D29,[1]!Dictionary[#All],6,FALSE)</f>
        <v>1.0</v>
      </c>
      <c r="N29" s="18" t="str">
        <f>VLOOKUP(D29,[1]!VolumeType[#All],2,FALSE)</f>
        <v>Organ</v>
      </c>
      <c r="O29" s="17" t="str">
        <f>VLOOKUP(D29,[1]!VolumeType[#All],3,FALSE)</f>
        <v>Organ</v>
      </c>
      <c r="P29" s="16" t="str">
        <f>VLOOKUP(D29,[1]!Colors[#All],3,FALSE)</f>
        <v>z Parotid B</v>
      </c>
      <c r="Q29" s="14" t="str">
        <f>IFERROR(VLOOKUP(D29,[1]!DVH_lines[#Data],2,FALSE),"")</f>
        <v/>
      </c>
      <c r="R29" s="15" t="str">
        <f>IFERROR(VLOOKUP(D29,[1]!DVH_lines[#Data],3,FALSE),"")</f>
        <v/>
      </c>
      <c r="S29" s="13" t="str">
        <f>IFERROR(VLOOKUP(D29,[1]!DVH_lines[#Data],4,FALSE),"")</f>
        <v/>
      </c>
      <c r="T29" s="14" t="str">
        <f>IFERROR(VLOOKUP(D29,[1]!SearchCT[#Data],2,FALSE),"")</f>
        <v/>
      </c>
      <c r="U29" s="13" t="str">
        <f>IFERROR(VLOOKUP(D29,[1]!SearchCT[#Data],3,FALSE),"")</f>
        <v/>
      </c>
    </row>
    <row r="30" spans="4:21" x14ac:dyDescent="0.25">
      <c r="D30" s="12" t="s">
        <v>8</v>
      </c>
      <c r="E30" s="11" t="s">
        <v>9</v>
      </c>
      <c r="F30" s="11" t="s">
        <v>8</v>
      </c>
      <c r="G30" s="57" t="str">
        <f>IF(EXACT(D30,"DPV"),VLOOKUP(REPLACE($B$8,1,1,""),[1]!ICD_Codes[#All],2,FALSE),"")</f>
        <v/>
      </c>
      <c r="H30" s="23" t="str">
        <f t="shared" si="0"/>
        <v/>
      </c>
      <c r="J30" s="21" t="str">
        <f>VLOOKUP(D30,[1]!Dictionary[#All],3,FALSE)</f>
        <v>Spinal cord</v>
      </c>
      <c r="K30" s="20">
        <f>VLOOKUP(D30,[1]!Dictionary[#All],4,FALSE)</f>
        <v>7647</v>
      </c>
      <c r="L30" s="20" t="str">
        <f>VLOOKUP(D30,[1]!Dictionary[#All],5,FALSE)</f>
        <v>FMA</v>
      </c>
      <c r="M30" s="19" t="str">
        <f>VLOOKUP(D30,[1]!Dictionary[#All],6,FALSE)</f>
        <v>3.2</v>
      </c>
      <c r="N30" s="18" t="str">
        <f>VLOOKUP(D30,[1]!VolumeType[#All],2,FALSE)</f>
        <v>Organ</v>
      </c>
      <c r="O30" s="17" t="str">
        <f>VLOOKUP(D30,[1]!VolumeType[#All],3,FALSE)</f>
        <v>Organ</v>
      </c>
      <c r="P30" s="16" t="str">
        <f>VLOOKUP(D30,[1]!Colors[#All],3,FALSE)</f>
        <v>z Spinal Canal</v>
      </c>
      <c r="Q30" s="14" t="str">
        <f>IFERROR(VLOOKUP(D30,[1]!DVH_lines[#Data],2,FALSE),"")</f>
        <v/>
      </c>
      <c r="R30" s="15" t="str">
        <f>IFERROR(VLOOKUP(D30,[1]!DVH_lines[#Data],3,FALSE),"")</f>
        <v/>
      </c>
      <c r="S30" s="13" t="str">
        <f>IFERROR(VLOOKUP(D30,[1]!DVH_lines[#Data],4,FALSE),"")</f>
        <v/>
      </c>
      <c r="T30" s="14">
        <f>IFERROR(VLOOKUP(D30,[1]!SearchCT[#Data],2,FALSE),"")</f>
        <v>20</v>
      </c>
      <c r="U30" s="13">
        <f>IFERROR(VLOOKUP(D30,[1]!SearchCT[#Data],3,FALSE),"")</f>
        <v>40</v>
      </c>
    </row>
    <row r="31" spans="4:21" x14ac:dyDescent="0.25">
      <c r="D31" s="12" t="s">
        <v>89</v>
      </c>
      <c r="E31" s="11" t="s">
        <v>91</v>
      </c>
      <c r="F31" s="11" t="s">
        <v>90</v>
      </c>
      <c r="G31" s="57" t="str">
        <f>IF(EXACT(D31,"DPV"),VLOOKUP(REPLACE($B$8,1,1,""),[1]!ICD_Codes[#All],2,FALSE),"")</f>
        <v/>
      </c>
      <c r="H31" s="23" t="str">
        <f t="shared" si="0"/>
        <v/>
      </c>
      <c r="J31" s="21" t="str">
        <f>VLOOKUP(D31,[1]!Dictionary[#All],3,FALSE)</f>
        <v>PRV</v>
      </c>
      <c r="K31" s="20" t="str">
        <f>VLOOKUP(D31,[1]!Dictionary[#All],4,FALSE)</f>
        <v>PRV</v>
      </c>
      <c r="L31" s="20" t="str">
        <f>VLOOKUP(D31,[1]!Dictionary[#All],5,FALSE)</f>
        <v>99VMS_STRUCTCODE</v>
      </c>
      <c r="M31" s="19" t="str">
        <f>VLOOKUP(D31,[1]!Dictionary[#All],6,FALSE)</f>
        <v>1.0</v>
      </c>
      <c r="N31" s="18" t="str">
        <f>VLOOKUP(D31,[1]!VolumeType[#All],2,FALSE)</f>
        <v>Control</v>
      </c>
      <c r="O31" s="17" t="str">
        <f>VLOOKUP(D31,[1]!VolumeType[#All],3,FALSE)</f>
        <v>Avoidance</v>
      </c>
      <c r="P31" s="16" t="str">
        <f>VLOOKUP(D31,[1]!Colors[#All],3,FALSE)</f>
        <v>zSpinalCanal PRV</v>
      </c>
      <c r="Q31" s="14" t="str">
        <f>IFERROR(VLOOKUP(D31,[1]!DVH_lines[#Data],2,FALSE),"")</f>
        <v/>
      </c>
      <c r="R31" s="15" t="str">
        <f>IFERROR(VLOOKUP(D31,[1]!DVH_lines[#Data],3,FALSE),"")</f>
        <v/>
      </c>
      <c r="S31" s="13" t="str">
        <f>IFERROR(VLOOKUP(D31,[1]!DVH_lines[#Data],4,FALSE),"")</f>
        <v/>
      </c>
      <c r="T31" s="14" t="str">
        <f>IFERROR(VLOOKUP(D31,[1]!SearchCT[#Data],2,FALSE),"")</f>
        <v/>
      </c>
      <c r="U31" s="13" t="str">
        <f>IFERROR(VLOOKUP(D31,[1]!SearchCT[#Data],3,FALSE),"")</f>
        <v/>
      </c>
    </row>
    <row r="32" spans="4:21" x14ac:dyDescent="0.25">
      <c r="D32" s="12" t="s">
        <v>89</v>
      </c>
      <c r="E32" s="11" t="s">
        <v>88</v>
      </c>
      <c r="F32" s="11" t="s">
        <v>87</v>
      </c>
      <c r="G32" s="57" t="str">
        <f>IF(EXACT(D32,"DPV"),VLOOKUP(REPLACE($B$8,1,1,""),[1]!ICD_Codes[#All],2,FALSE),"")</f>
        <v/>
      </c>
      <c r="H32" s="23" t="str">
        <f t="shared" si="0"/>
        <v/>
      </c>
      <c r="J32" s="21" t="str">
        <f>VLOOKUP(D32,[1]!Dictionary[#All],3,FALSE)</f>
        <v>PRV</v>
      </c>
      <c r="K32" s="20" t="str">
        <f>VLOOKUP(D32,[1]!Dictionary[#All],4,FALSE)</f>
        <v>PRV</v>
      </c>
      <c r="L32" s="20" t="str">
        <f>VLOOKUP(D32,[1]!Dictionary[#All],5,FALSE)</f>
        <v>99VMS_STRUCTCODE</v>
      </c>
      <c r="M32" s="19" t="str">
        <f>VLOOKUP(D32,[1]!Dictionary[#All],6,FALSE)</f>
        <v>1.0</v>
      </c>
      <c r="N32" s="18" t="str">
        <f>VLOOKUP(D32,[1]!VolumeType[#All],2,FALSE)</f>
        <v>Control</v>
      </c>
      <c r="O32" s="17" t="str">
        <f>VLOOKUP(D32,[1]!VolumeType[#All],3,FALSE)</f>
        <v>Avoidance</v>
      </c>
      <c r="P32" s="16" t="str">
        <f>VLOOKUP(D32,[1]!Colors[#All],3,FALSE)</f>
        <v>zSpinalCanal PRV</v>
      </c>
      <c r="Q32" s="14" t="str">
        <f>IFERROR(VLOOKUP(D32,[1]!DVH_lines[#Data],2,FALSE),"")</f>
        <v/>
      </c>
      <c r="R32" s="15" t="str">
        <f>IFERROR(VLOOKUP(D32,[1]!DVH_lines[#Data],3,FALSE),"")</f>
        <v/>
      </c>
      <c r="S32" s="13" t="str">
        <f>IFERROR(VLOOKUP(D32,[1]!DVH_lines[#Data],4,FALSE),"")</f>
        <v/>
      </c>
      <c r="T32" s="14" t="str">
        <f>IFERROR(VLOOKUP(D32,[1]!SearchCT[#Data],2,FALSE),"")</f>
        <v/>
      </c>
      <c r="U32" s="13" t="str">
        <f>IFERROR(VLOOKUP(D32,[1]!SearchCT[#Data],3,FALSE),"")</f>
        <v/>
      </c>
    </row>
    <row r="33" spans="4:21" x14ac:dyDescent="0.25">
      <c r="D33" s="12" t="s">
        <v>7</v>
      </c>
      <c r="E33" s="11" t="s">
        <v>7</v>
      </c>
      <c r="F33" s="11" t="s">
        <v>86</v>
      </c>
      <c r="G33" s="57" t="str">
        <f>IF(EXACT(D33,"DPV"),VLOOKUP(REPLACE($B$8,1,1,""),[1]!ICD_Codes[#All],2,FALSE),"")</f>
        <v/>
      </c>
      <c r="H33" s="23" t="str">
        <f t="shared" si="0"/>
        <v/>
      </c>
      <c r="J33" s="21" t="str">
        <f>VLOOKUP(D33,[1]!Dictionary[#All],3,FALSE)</f>
        <v>Left submandibular gland</v>
      </c>
      <c r="K33" s="20">
        <f>VLOOKUP(D33,[1]!Dictionary[#All],4,FALSE)</f>
        <v>59803</v>
      </c>
      <c r="L33" s="20" t="str">
        <f>VLOOKUP(D33,[1]!Dictionary[#All],5,FALSE)</f>
        <v>FMA</v>
      </c>
      <c r="M33" s="19" t="str">
        <f>VLOOKUP(D33,[1]!Dictionary[#All],6,FALSE)</f>
        <v>3.2</v>
      </c>
      <c r="N33" s="18" t="str">
        <f>VLOOKUP(D33,[1]!VolumeType[#All],2,FALSE)</f>
        <v>Organ</v>
      </c>
      <c r="O33" s="17" t="str">
        <f>VLOOKUP(D33,[1]!VolumeType[#All],3,FALSE)</f>
        <v>Organ</v>
      </c>
      <c r="P33" s="16" t="str">
        <f>VLOOKUP(D33,[1]!Colors[#All],3,FALSE)</f>
        <v>zSubmandibular L</v>
      </c>
      <c r="Q33" s="14" t="str">
        <f>IFERROR(VLOOKUP(D33,[1]!DVH_lines[#Data],2,FALSE),"")</f>
        <v/>
      </c>
      <c r="R33" s="15" t="str">
        <f>IFERROR(VLOOKUP(D33,[1]!DVH_lines[#Data],3,FALSE),"")</f>
        <v/>
      </c>
      <c r="S33" s="13" t="str">
        <f>IFERROR(VLOOKUP(D33,[1]!DVH_lines[#Data],4,FALSE),"")</f>
        <v/>
      </c>
      <c r="T33" s="14" t="str">
        <f>IFERROR(VLOOKUP(D33,[1]!SearchCT[#Data],2,FALSE),"")</f>
        <v/>
      </c>
      <c r="U33" s="13" t="str">
        <f>IFERROR(VLOOKUP(D33,[1]!SearchCT[#Data],3,FALSE),"")</f>
        <v/>
      </c>
    </row>
    <row r="34" spans="4:21" x14ac:dyDescent="0.25">
      <c r="D34" s="12" t="s">
        <v>5</v>
      </c>
      <c r="E34" s="11" t="s">
        <v>5</v>
      </c>
      <c r="F34" s="11" t="s">
        <v>85</v>
      </c>
      <c r="G34" s="57" t="str">
        <f>IF(EXACT(D34,"DPV"),VLOOKUP(REPLACE($B$8,1,1,""),[1]!ICD_Codes[#All],2,FALSE),"")</f>
        <v/>
      </c>
      <c r="H34" s="23" t="str">
        <f t="shared" si="0"/>
        <v/>
      </c>
      <c r="J34" s="21" t="str">
        <f>VLOOKUP(D34,[1]!Dictionary[#All],3,FALSE)</f>
        <v>Right submandibular gland</v>
      </c>
      <c r="K34" s="20">
        <f>VLOOKUP(D34,[1]!Dictionary[#All],4,FALSE)</f>
        <v>59802</v>
      </c>
      <c r="L34" s="20" t="str">
        <f>VLOOKUP(D34,[1]!Dictionary[#All],5,FALSE)</f>
        <v>FMA</v>
      </c>
      <c r="M34" s="19" t="str">
        <f>VLOOKUP(D34,[1]!Dictionary[#All],6,FALSE)</f>
        <v>3.2</v>
      </c>
      <c r="N34" s="18" t="str">
        <f>VLOOKUP(D34,[1]!VolumeType[#All],2,FALSE)</f>
        <v>Organ</v>
      </c>
      <c r="O34" s="17" t="str">
        <f>VLOOKUP(D34,[1]!VolumeType[#All],3,FALSE)</f>
        <v>Organ</v>
      </c>
      <c r="P34" s="16" t="str">
        <f>VLOOKUP(D34,[1]!Colors[#All],3,FALSE)</f>
        <v>zSubmandibular R</v>
      </c>
      <c r="Q34" s="14" t="str">
        <f>IFERROR(VLOOKUP(D34,[1]!DVH_lines[#Data],2,FALSE),"")</f>
        <v/>
      </c>
      <c r="R34" s="15" t="str">
        <f>IFERROR(VLOOKUP(D34,[1]!DVH_lines[#Data],3,FALSE),"")</f>
        <v/>
      </c>
      <c r="S34" s="13" t="str">
        <f>IFERROR(VLOOKUP(D34,[1]!DVH_lines[#Data],4,FALSE),"")</f>
        <v/>
      </c>
      <c r="T34" s="14" t="str">
        <f>IFERROR(VLOOKUP(D34,[1]!SearchCT[#Data],2,FALSE),"")</f>
        <v/>
      </c>
      <c r="U34" s="13" t="str">
        <f>IFERROR(VLOOKUP(D34,[1]!SearchCT[#Data],3,FALSE),"")</f>
        <v/>
      </c>
    </row>
    <row r="35" spans="4:21" x14ac:dyDescent="0.25">
      <c r="D35" s="12" t="s">
        <v>84</v>
      </c>
      <c r="E35" s="11" t="s">
        <v>84</v>
      </c>
      <c r="F35" s="11" t="s">
        <v>83</v>
      </c>
      <c r="G35" s="57" t="str">
        <f>IF(EXACT(D35,"DPV"),VLOOKUP(REPLACE($B$8,1,1,""),[1]!ICD_Codes[#All],2,FALSE),"")</f>
        <v/>
      </c>
      <c r="H35" s="23" t="str">
        <f t="shared" si="0"/>
        <v/>
      </c>
      <c r="J35" s="21" t="str">
        <f>VLOOKUP(D35,[1]!Dictionary[#All],3,FALSE)</f>
        <v>Submandibular Glands</v>
      </c>
      <c r="K35" s="20" t="str">
        <f>VLOOKUP(D35,[1]!Dictionary[#All],4,FALSE)</f>
        <v>Submandibular</v>
      </c>
      <c r="L35" s="20" t="str">
        <f>VLOOKUP(D35,[1]!Dictionary[#All],5,FALSE)</f>
        <v>99VMS_STRUCTCODE</v>
      </c>
      <c r="M35" s="19" t="str">
        <f>VLOOKUP(D35,[1]!Dictionary[#All],6,FALSE)</f>
        <v>1.0</v>
      </c>
      <c r="N35" s="18" t="str">
        <f>VLOOKUP(D35,[1]!VolumeType[#All],2,FALSE)</f>
        <v>Organ</v>
      </c>
      <c r="O35" s="17" t="str">
        <f>VLOOKUP(D35,[1]!VolumeType[#All],3,FALSE)</f>
        <v>Organ</v>
      </c>
      <c r="P35" s="16" t="str">
        <f>VLOOKUP(D35,[1]!Colors[#All],3,FALSE)</f>
        <v>zSubmandibular B</v>
      </c>
      <c r="Q35" s="14" t="str">
        <f>IFERROR(VLOOKUP(D35,[1]!DVH_lines[#Data],2,FALSE),"")</f>
        <v/>
      </c>
      <c r="R35" s="15" t="str">
        <f>IFERROR(VLOOKUP(D35,[1]!DVH_lines[#Data],3,FALSE),"")</f>
        <v/>
      </c>
      <c r="S35" s="13" t="str">
        <f>IFERROR(VLOOKUP(D35,[1]!DVH_lines[#Data],4,FALSE),"")</f>
        <v/>
      </c>
      <c r="T35" s="14" t="str">
        <f>IFERROR(VLOOKUP(D35,[1]!SearchCT[#Data],2,FALSE),"")</f>
        <v/>
      </c>
      <c r="U35" s="13" t="str">
        <f>IFERROR(VLOOKUP(D35,[1]!SearchCT[#Data],3,FALSE),"")</f>
        <v/>
      </c>
    </row>
    <row r="36" spans="4:21" x14ac:dyDescent="0.25">
      <c r="D36" s="12" t="s">
        <v>175</v>
      </c>
      <c r="E36" s="11" t="s">
        <v>175</v>
      </c>
      <c r="F36" s="11" t="s">
        <v>178</v>
      </c>
      <c r="G36" s="57" t="str">
        <f>IF(EXACT(D36,"DPV"),VLOOKUP(REPLACE($B$8,1,1,""),[1]!ICD_Codes[#All],2,FALSE),"")</f>
        <v/>
      </c>
      <c r="H36" s="23" t="str">
        <f t="shared" si="0"/>
        <v/>
      </c>
      <c r="J36" s="21" t="str">
        <f>VLOOKUP(D36,[1]!Dictionary[#All],3,FALSE)</f>
        <v>GTV Primary</v>
      </c>
      <c r="K36" s="20" t="str">
        <f>VLOOKUP(D36,[1]!Dictionary[#All],4,FALSE)</f>
        <v>GTVp</v>
      </c>
      <c r="L36" s="20" t="str">
        <f>VLOOKUP(D36,[1]!Dictionary[#All],5,FALSE)</f>
        <v>99VMS_STRUCTCODE</v>
      </c>
      <c r="M36" s="19" t="str">
        <f>VLOOKUP(D36,[1]!Dictionary[#All],6,FALSE)</f>
        <v>1.0</v>
      </c>
      <c r="N36" s="18" t="str">
        <f>VLOOKUP(D36,[1]!VolumeType[#All],2,FALSE)</f>
        <v>GTV</v>
      </c>
      <c r="O36" s="17" t="str">
        <f>VLOOKUP(D36,[1]!VolumeType[#All],3,FALSE)</f>
        <v>GTV</v>
      </c>
      <c r="P36" s="16" t="str">
        <f>VLOOKUP(D36,[1]!Colors[#All],3,FALSE)</f>
        <v>z GTV</v>
      </c>
      <c r="Q36" s="14" t="str">
        <f>IFERROR(VLOOKUP(D36,[1]!DVH_lines[#Data],2,FALSE),"")</f>
        <v/>
      </c>
      <c r="R36" s="15" t="str">
        <f>IFERROR(VLOOKUP(D36,[1]!DVH_lines[#Data],3,FALSE),"")</f>
        <v/>
      </c>
      <c r="S36" s="13" t="str">
        <f>IFERROR(VLOOKUP(D36,[1]!DVH_lines[#Data],4,FALSE),"")</f>
        <v/>
      </c>
      <c r="T36" s="14" t="str">
        <f>IFERROR(VLOOKUP(D36,[1]!SearchCT[#Data],2,FALSE),"")</f>
        <v/>
      </c>
      <c r="U36" s="13" t="str">
        <f>IFERROR(VLOOKUP(D36,[1]!SearchCT[#Data],3,FALSE),"")</f>
        <v/>
      </c>
    </row>
    <row r="37" spans="4:21" x14ac:dyDescent="0.25">
      <c r="D37" s="12" t="s">
        <v>177</v>
      </c>
      <c r="E37" s="11" t="s">
        <v>177</v>
      </c>
      <c r="F37" s="11" t="s">
        <v>176</v>
      </c>
      <c r="G37" s="57" t="str">
        <f>IF(EXACT(D37,"DPV"),VLOOKUP(REPLACE($B$8,1,1,""),[1]!ICD_Codes[#All],2,FALSE),"")</f>
        <v/>
      </c>
      <c r="H37" s="23" t="str">
        <f t="shared" si="0"/>
        <v/>
      </c>
      <c r="J37" s="21" t="str">
        <f>VLOOKUP(D37,[1]!Dictionary[#All],3,FALSE)</f>
        <v>GTV Nodal</v>
      </c>
      <c r="K37" s="20" t="str">
        <f>VLOOKUP(D37,[1]!Dictionary[#All],4,FALSE)</f>
        <v>GTVn</v>
      </c>
      <c r="L37" s="20" t="str">
        <f>VLOOKUP(D37,[1]!Dictionary[#All],5,FALSE)</f>
        <v>99VMS_STRUCTCODE</v>
      </c>
      <c r="M37" s="19" t="str">
        <f>VLOOKUP(D37,[1]!Dictionary[#All],6,FALSE)</f>
        <v>1.0</v>
      </c>
      <c r="N37" s="18" t="str">
        <f>VLOOKUP(D37,[1]!VolumeType[#All],2,FALSE)</f>
        <v>GTV</v>
      </c>
      <c r="O37" s="17" t="str">
        <f>VLOOKUP(D37,[1]!VolumeType[#All],3,FALSE)</f>
        <v>Nodes</v>
      </c>
      <c r="P37" s="16" t="str">
        <f>VLOOKUP(D37,[1]!Colors[#All],3,FALSE)</f>
        <v>z GTV</v>
      </c>
      <c r="Q37" s="14" t="str">
        <f>IFERROR(VLOOKUP(D37,[1]!DVH_lines[#Data],2,FALSE),"")</f>
        <v/>
      </c>
      <c r="R37" s="15" t="str">
        <f>IFERROR(VLOOKUP(D37,[1]!DVH_lines[#Data],3,FALSE),"")</f>
        <v/>
      </c>
      <c r="S37" s="13" t="str">
        <f>IFERROR(VLOOKUP(D37,[1]!DVH_lines[#Data],4,FALSE),"")</f>
        <v/>
      </c>
      <c r="T37" s="14" t="str">
        <f>IFERROR(VLOOKUP(D37,[1]!SearchCT[#Data],2,FALSE),"")</f>
        <v/>
      </c>
      <c r="U37" s="13" t="str">
        <f>IFERROR(VLOOKUP(D37,[1]!SearchCT[#Data],3,FALSE),"")</f>
        <v/>
      </c>
    </row>
    <row r="38" spans="4:21" x14ac:dyDescent="0.25">
      <c r="D38" s="48" t="s">
        <v>184</v>
      </c>
      <c r="E38" s="24" t="s">
        <v>184</v>
      </c>
      <c r="F38" s="26" t="s">
        <v>275</v>
      </c>
      <c r="G38" s="57" t="str">
        <f>IF(EXACT(D38,"DPV"),VLOOKUP(REPLACE($B$8,1,1,""),[1]!ICD_Codes[#All],2,FALSE),"")</f>
        <v/>
      </c>
      <c r="H38" s="23" t="str">
        <f t="shared" ref="H38:H43" si="1">IF(EXACT(D38,"DPV"),"ICD-10","")</f>
        <v/>
      </c>
      <c r="J38" s="21" t="str">
        <f>VLOOKUP(D38,[1]!Dictionary[#All],3,FALSE)</f>
        <v>CTV Primary</v>
      </c>
      <c r="K38" s="20" t="str">
        <f>VLOOKUP(D38,[1]!Dictionary[#All],4,FALSE)</f>
        <v>CTVp</v>
      </c>
      <c r="L38" s="20" t="str">
        <f>VLOOKUP(D38,[1]!Dictionary[#All],5,FALSE)</f>
        <v>99VMS_STRUCTCODE</v>
      </c>
      <c r="M38" s="19" t="str">
        <f>VLOOKUP(D38,[1]!Dictionary[#All],6,FALSE)</f>
        <v>1.0</v>
      </c>
      <c r="N38" s="18" t="str">
        <f>VLOOKUP(D38,[1]!VolumeType[#All],2,FALSE)</f>
        <v>CTV</v>
      </c>
      <c r="O38" s="17" t="str">
        <f>VLOOKUP(D38,[1]!VolumeType[#All],3,FALSE)</f>
        <v>CTV</v>
      </c>
      <c r="P38" s="16" t="str">
        <f>VLOOKUP(D38,[1]!Colors[#All],3,FALSE)</f>
        <v>z CTV</v>
      </c>
      <c r="Q38" s="14" t="str">
        <f>IFERROR(VLOOKUP(D38,[1]!DVH_lines[#Data],2,FALSE),"")</f>
        <v/>
      </c>
      <c r="R38" s="15" t="str">
        <f>IFERROR(VLOOKUP(D38,[1]!DVH_lines[#Data],3,FALSE),"")</f>
        <v/>
      </c>
      <c r="S38" s="13" t="str">
        <f>IFERROR(VLOOKUP(D38,[1]!DVH_lines[#Data],4,FALSE),"")</f>
        <v/>
      </c>
      <c r="T38" s="14" t="str">
        <f>IFERROR(VLOOKUP(D38,[1]!SearchCT[#Data],2,FALSE),"")</f>
        <v/>
      </c>
      <c r="U38" s="13" t="str">
        <f>IFERROR(VLOOKUP(D38,[1]!SearchCT[#Data],3,FALSE),"")</f>
        <v/>
      </c>
    </row>
    <row r="39" spans="4:21" x14ac:dyDescent="0.25">
      <c r="D39" s="12" t="s">
        <v>276</v>
      </c>
      <c r="E39" s="11" t="s">
        <v>276</v>
      </c>
      <c r="F39" s="11" t="s">
        <v>277</v>
      </c>
      <c r="G39" s="57" t="str">
        <f>IF(EXACT(D39,"DPV"),VLOOKUP(REPLACE($B$8,1,1,""),[1]!ICD_Codes[#All],2,FALSE),"")</f>
        <v/>
      </c>
      <c r="H39" s="23" t="str">
        <f t="shared" si="1"/>
        <v/>
      </c>
      <c r="J39" s="21" t="str">
        <f>VLOOKUP(D39,[1]!Dictionary[#All],3,FALSE)</f>
        <v>CTV Intermediate Risk</v>
      </c>
      <c r="K39" s="20" t="str">
        <f>VLOOKUP(D39,[1]!Dictionary[#All],4,FALSE)</f>
        <v>CTV_Intermediate</v>
      </c>
      <c r="L39" s="20" t="str">
        <f>VLOOKUP(D39,[1]!Dictionary[#All],5,FALSE)</f>
        <v>99VMS_STRUCTCODE</v>
      </c>
      <c r="M39" s="19" t="str">
        <f>VLOOKUP(D39,[1]!Dictionary[#All],6,FALSE)</f>
        <v>1.0</v>
      </c>
      <c r="N39" s="18" t="str">
        <f>VLOOKUP(D39,[1]!VolumeType[#All],2,FALSE)</f>
        <v>CTV</v>
      </c>
      <c r="O39" s="17" t="str">
        <f>VLOOKUP(D39,[1]!VolumeType[#All],3,FALSE)</f>
        <v>Nodes</v>
      </c>
      <c r="P39" s="16" t="str">
        <f>VLOOKUP(D39,[1]!Colors[#All],3,FALSE)</f>
        <v>z CTV int</v>
      </c>
      <c r="Q39" s="14" t="str">
        <f>IFERROR(VLOOKUP(D39,[1]!DVH_lines[#Data],2,FALSE),"")</f>
        <v/>
      </c>
      <c r="R39" s="15" t="str">
        <f>IFERROR(VLOOKUP(D39,[1]!DVH_lines[#Data],3,FALSE),"")</f>
        <v/>
      </c>
      <c r="S39" s="13" t="str">
        <f>IFERROR(VLOOKUP(D39,[1]!DVH_lines[#Data],4,FALSE),"")</f>
        <v/>
      </c>
      <c r="T39" s="14" t="str">
        <f>IFERROR(VLOOKUP(D39,[1]!SearchCT[#Data],2,FALSE),"")</f>
        <v/>
      </c>
      <c r="U39" s="13" t="str">
        <f>IFERROR(VLOOKUP(D39,[1]!SearchCT[#Data],3,FALSE),"")</f>
        <v/>
      </c>
    </row>
    <row r="40" spans="4:21" x14ac:dyDescent="0.25">
      <c r="D40" s="48" t="s">
        <v>100</v>
      </c>
      <c r="E40" s="24" t="s">
        <v>100</v>
      </c>
      <c r="F40" s="26" t="s">
        <v>278</v>
      </c>
      <c r="G40" s="57" t="str">
        <f>IF(EXACT(D40,"DPV"),VLOOKUP(REPLACE($B$8,1,1,""),[1]!ICD_Codes[#All],2,FALSE),"")</f>
        <v/>
      </c>
      <c r="H40" s="23" t="str">
        <f t="shared" si="1"/>
        <v/>
      </c>
      <c r="J40" s="21" t="str">
        <f>VLOOKUP(D40,[1]!Dictionary[#All],3,FALSE)</f>
        <v>PTV Primary</v>
      </c>
      <c r="K40" s="20" t="str">
        <f>VLOOKUP(D40,[1]!Dictionary[#All],4,FALSE)</f>
        <v>PTVp</v>
      </c>
      <c r="L40" s="20" t="str">
        <f>VLOOKUP(D40,[1]!Dictionary[#All],5,FALSE)</f>
        <v>99VMS_STRUCTCODE</v>
      </c>
      <c r="M40" s="19" t="str">
        <f>VLOOKUP(D40,[1]!Dictionary[#All],6,FALSE)</f>
        <v>1.0</v>
      </c>
      <c r="N40" s="18" t="str">
        <f>VLOOKUP(D40,[1]!VolumeType[#All],2,FALSE)</f>
        <v>PTV</v>
      </c>
      <c r="O40" s="17" t="str">
        <f>VLOOKUP(D40,[1]!VolumeType[#All],3,FALSE)</f>
        <v>PTV</v>
      </c>
      <c r="P40" s="16" t="str">
        <f>VLOOKUP(D40,[1]!Colors[#All],3,FALSE)</f>
        <v>z PTV</v>
      </c>
      <c r="Q40" s="14" t="str">
        <f>IFERROR(VLOOKUP(D40,[1]!DVH_lines[#Data],2,FALSE),"")</f>
        <v/>
      </c>
      <c r="R40" s="15" t="str">
        <f>IFERROR(VLOOKUP(D40,[1]!DVH_lines[#Data],3,FALSE),"")</f>
        <v/>
      </c>
      <c r="S40" s="13" t="str">
        <f>IFERROR(VLOOKUP(D40,[1]!DVH_lines[#Data],4,FALSE),"")</f>
        <v/>
      </c>
      <c r="T40" s="14" t="str">
        <f>IFERROR(VLOOKUP(D40,[1]!SearchCT[#Data],2,FALSE),"")</f>
        <v/>
      </c>
      <c r="U40" s="13" t="str">
        <f>IFERROR(VLOOKUP(D40,[1]!SearchCT[#Data],3,FALSE),"")</f>
        <v/>
      </c>
    </row>
    <row r="41" spans="4:21" x14ac:dyDescent="0.25">
      <c r="D41" s="48" t="s">
        <v>100</v>
      </c>
      <c r="E41" s="24" t="s">
        <v>279</v>
      </c>
      <c r="F41" s="26" t="s">
        <v>280</v>
      </c>
      <c r="G41" s="57" t="str">
        <f>IF(EXACT(D41,"DPV"),VLOOKUP(REPLACE($B$8,1,1,""),[1]!ICD_Codes[#All],2,FALSE),"")</f>
        <v/>
      </c>
      <c r="H41" s="23" t="str">
        <f t="shared" si="1"/>
        <v/>
      </c>
      <c r="J41" s="21" t="str">
        <f>VLOOKUP(D41,[1]!Dictionary[#All],3,FALSE)</f>
        <v>PTV Primary</v>
      </c>
      <c r="K41" s="20" t="str">
        <f>VLOOKUP(D41,[1]!Dictionary[#All],4,FALSE)</f>
        <v>PTVp</v>
      </c>
      <c r="L41" s="20" t="str">
        <f>VLOOKUP(D41,[1]!Dictionary[#All],5,FALSE)</f>
        <v>99VMS_STRUCTCODE</v>
      </c>
      <c r="M41" s="19" t="str">
        <f>VLOOKUP(D41,[1]!Dictionary[#All],6,FALSE)</f>
        <v>1.0</v>
      </c>
      <c r="N41" s="18" t="str">
        <f>VLOOKUP(D41,[1]!VolumeType[#All],2,FALSE)</f>
        <v>PTV</v>
      </c>
      <c r="O41" s="17" t="str">
        <f>VLOOKUP(D41,[1]!VolumeType[#All],3,FALSE)</f>
        <v>PTV</v>
      </c>
      <c r="P41" s="16" t="str">
        <f>VLOOKUP(D41,[1]!Colors[#All],3,FALSE)</f>
        <v>z PTV</v>
      </c>
      <c r="Q41" s="14" t="str">
        <f>IFERROR(VLOOKUP(D41,[1]!DVH_lines[#Data],2,FALSE),"")</f>
        <v/>
      </c>
      <c r="R41" s="15" t="str">
        <f>IFERROR(VLOOKUP(D41,[1]!DVH_lines[#Data],3,FALSE),"")</f>
        <v/>
      </c>
      <c r="S41" s="13" t="str">
        <f>IFERROR(VLOOKUP(D41,[1]!DVH_lines[#Data],4,FALSE),"")</f>
        <v/>
      </c>
      <c r="T41" s="14" t="str">
        <f>IFERROR(VLOOKUP(D41,[1]!SearchCT[#Data],2,FALSE),"")</f>
        <v/>
      </c>
      <c r="U41" s="13" t="str">
        <f>IFERROR(VLOOKUP(D41,[1]!SearchCT[#Data],3,FALSE),"")</f>
        <v/>
      </c>
    </row>
    <row r="42" spans="4:21" x14ac:dyDescent="0.25">
      <c r="D42" s="48" t="s">
        <v>100</v>
      </c>
      <c r="E42" s="24" t="s">
        <v>281</v>
      </c>
      <c r="F42" s="26" t="s">
        <v>282</v>
      </c>
      <c r="G42" s="57" t="str">
        <f>IF(EXACT(D42,"DPV"),VLOOKUP(REPLACE($B$8,1,1,""),[1]!ICD_Codes[#All],2,FALSE),"")</f>
        <v/>
      </c>
      <c r="H42" s="23" t="str">
        <f t="shared" si="1"/>
        <v/>
      </c>
      <c r="J42" s="21" t="str">
        <f>VLOOKUP(D42,[1]!Dictionary[#All],3,FALSE)</f>
        <v>PTV Primary</v>
      </c>
      <c r="K42" s="20" t="str">
        <f>VLOOKUP(D42,[1]!Dictionary[#All],4,FALSE)</f>
        <v>PTVp</v>
      </c>
      <c r="L42" s="20" t="str">
        <f>VLOOKUP(D42,[1]!Dictionary[#All],5,FALSE)</f>
        <v>99VMS_STRUCTCODE</v>
      </c>
      <c r="M42" s="19" t="str">
        <f>VLOOKUP(D42,[1]!Dictionary[#All],6,FALSE)</f>
        <v>1.0</v>
      </c>
      <c r="N42" s="18" t="str">
        <f>VLOOKUP(D42,[1]!VolumeType[#All],2,FALSE)</f>
        <v>PTV</v>
      </c>
      <c r="O42" s="17" t="str">
        <f>VLOOKUP(D42,[1]!VolumeType[#All],3,FALSE)</f>
        <v>PTV</v>
      </c>
      <c r="P42" s="16" t="str">
        <f>VLOOKUP(D42,[1]!Colors[#All],3,FALSE)</f>
        <v>z PTV</v>
      </c>
      <c r="Q42" s="14" t="str">
        <f>IFERROR(VLOOKUP(D42,[1]!DVH_lines[#Data],2,FALSE),"")</f>
        <v/>
      </c>
      <c r="R42" s="15" t="str">
        <f>IFERROR(VLOOKUP(D42,[1]!DVH_lines[#Data],3,FALSE),"")</f>
        <v/>
      </c>
      <c r="S42" s="13" t="str">
        <f>IFERROR(VLOOKUP(D42,[1]!DVH_lines[#Data],4,FALSE),"")</f>
        <v/>
      </c>
      <c r="T42" s="14" t="str">
        <f>IFERROR(VLOOKUP(D42,[1]!SearchCT[#Data],2,FALSE),"")</f>
        <v/>
      </c>
      <c r="U42" s="13" t="str">
        <f>IFERROR(VLOOKUP(D42,[1]!SearchCT[#Data],3,FALSE),"")</f>
        <v/>
      </c>
    </row>
    <row r="43" spans="4:21" x14ac:dyDescent="0.25">
      <c r="D43" s="47" t="s">
        <v>283</v>
      </c>
      <c r="E43" s="24" t="s">
        <v>283</v>
      </c>
      <c r="F43" s="46" t="s">
        <v>284</v>
      </c>
      <c r="G43" s="57" t="str">
        <f>IF(EXACT(D43,"DPV"),VLOOKUP(REPLACE($B$8,1,1,""),[1]!ICD_Codes[#All],2,FALSE),"")</f>
        <v/>
      </c>
      <c r="H43" s="23" t="str">
        <f t="shared" si="1"/>
        <v/>
      </c>
      <c r="J43" s="21" t="str">
        <f>VLOOKUP(D43,[1]!Dictionary[#All],3,FALSE)</f>
        <v>PTV Intermediate Risk</v>
      </c>
      <c r="K43" s="20" t="str">
        <f>VLOOKUP(D43,[1]!Dictionary[#All],4,FALSE)</f>
        <v>PTV_Intermediate</v>
      </c>
      <c r="L43" s="20" t="str">
        <f>VLOOKUP(D43,[1]!Dictionary[#All],5,FALSE)</f>
        <v>99VMS_STRUCTCODE</v>
      </c>
      <c r="M43" s="19" t="str">
        <f>VLOOKUP(D43,[1]!Dictionary[#All],6,FALSE)</f>
        <v>1.0</v>
      </c>
      <c r="N43" s="18" t="str">
        <f>VLOOKUP(D43,[1]!VolumeType[#All],2,FALSE)</f>
        <v>PTV</v>
      </c>
      <c r="O43" s="17" t="str">
        <f>VLOOKUP(D43,[1]!VolumeType[#All],3,FALSE)</f>
        <v>PTV</v>
      </c>
      <c r="P43" s="16" t="str">
        <f>VLOOKUP(D43,[1]!Colors[#All],3,FALSE)</f>
        <v>z PTV int</v>
      </c>
      <c r="Q43" s="14" t="str">
        <f>IFERROR(VLOOKUP(D43,[1]!DVH_lines[#Data],2,FALSE),"")</f>
        <v/>
      </c>
      <c r="R43" s="15" t="str">
        <f>IFERROR(VLOOKUP(D43,[1]!DVH_lines[#Data],3,FALSE),"")</f>
        <v/>
      </c>
      <c r="S43" s="13" t="str">
        <f>IFERROR(VLOOKUP(D43,[1]!DVH_lines[#Data],4,FALSE),"")</f>
        <v/>
      </c>
      <c r="T43" s="14" t="str">
        <f>IFERROR(VLOOKUP(D43,[1]!SearchCT[#Data],2,FALSE),"")</f>
        <v/>
      </c>
      <c r="U43" s="13" t="str">
        <f>IFERROR(VLOOKUP(D43,[1]!SearchCT[#Data],3,FALSE),"")</f>
        <v/>
      </c>
    </row>
    <row r="44" spans="4:21" x14ac:dyDescent="0.25">
      <c r="D44" s="12" t="s">
        <v>80</v>
      </c>
      <c r="E44" s="11" t="s">
        <v>82</v>
      </c>
      <c r="F44" s="11" t="s">
        <v>78</v>
      </c>
      <c r="G44" s="57" t="str">
        <f>IF(EXACT(D44,"DPV"),VLOOKUP(REPLACE($B$8,1,1,""),[1]!ICD_Codes[#All],2,FALSE),"")</f>
        <v/>
      </c>
      <c r="H44" s="23" t="str">
        <f t="shared" si="0"/>
        <v/>
      </c>
      <c r="J44" s="21" t="str">
        <f>VLOOKUP(D44,[1]!Dictionary[#All],3,FALSE)</f>
        <v>Artifact</v>
      </c>
      <c r="K44" s="20">
        <f>VLOOKUP(D44,[1]!Dictionary[#All],4,FALSE)</f>
        <v>11296</v>
      </c>
      <c r="L44" s="20" t="str">
        <f>VLOOKUP(D44,[1]!Dictionary[#All],5,FALSE)</f>
        <v>RADLEX</v>
      </c>
      <c r="M44" s="19">
        <f>VLOOKUP(D44,[1]!Dictionary[#All],6,FALSE)</f>
        <v>3.8</v>
      </c>
      <c r="N44" s="18" t="str">
        <f>VLOOKUP(D44,[1]!VolumeType[#All],2,FALSE)</f>
        <v>Artifact</v>
      </c>
      <c r="O44" s="17" t="str">
        <f>VLOOKUP(D44,[1]!VolumeType[#All],3,FALSE)</f>
        <v>None</v>
      </c>
      <c r="P44" s="16" t="str">
        <f>VLOOKUP(D44,[1]!Colors[#All],3,FALSE)</f>
        <v>z RO Helper</v>
      </c>
      <c r="Q44" s="14" t="str">
        <f>IFERROR(VLOOKUP(D44,[1]!DVH_lines[#Data],2,FALSE),"")</f>
        <v/>
      </c>
      <c r="R44" s="15" t="str">
        <f>IFERROR(VLOOKUP(D44,[1]!DVH_lines[#Data],3,FALSE),"")</f>
        <v/>
      </c>
      <c r="S44" s="13" t="str">
        <f>IFERROR(VLOOKUP(D44,[1]!DVH_lines[#Data],4,FALSE),"")</f>
        <v/>
      </c>
      <c r="T44" s="14" t="str">
        <f>IFERROR(VLOOKUP(D44,[1]!SearchCT[#Data],2,FALSE),"")</f>
        <v/>
      </c>
      <c r="U44" s="13" t="str">
        <f>IFERROR(VLOOKUP(D44,[1]!SearchCT[#Data],3,FALSE),"")</f>
        <v/>
      </c>
    </row>
    <row r="45" spans="4:21" x14ac:dyDescent="0.25">
      <c r="D45" s="12" t="s">
        <v>80</v>
      </c>
      <c r="E45" s="11" t="s">
        <v>81</v>
      </c>
      <c r="F45" s="11" t="s">
        <v>78</v>
      </c>
      <c r="G45" s="57" t="str">
        <f>IF(EXACT(D45,"DPV"),VLOOKUP(REPLACE($B$8,1,1,""),[1]!ICD_Codes[#All],2,FALSE),"")</f>
        <v/>
      </c>
      <c r="H45" s="23" t="str">
        <f t="shared" si="0"/>
        <v/>
      </c>
      <c r="J45" s="21" t="str">
        <f>VLOOKUP(D45,[1]!Dictionary[#All],3,FALSE)</f>
        <v>Artifact</v>
      </c>
      <c r="K45" s="20">
        <f>VLOOKUP(D45,[1]!Dictionary[#All],4,FALSE)</f>
        <v>11296</v>
      </c>
      <c r="L45" s="20" t="str">
        <f>VLOOKUP(D45,[1]!Dictionary[#All],5,FALSE)</f>
        <v>RADLEX</v>
      </c>
      <c r="M45" s="19">
        <f>VLOOKUP(D45,[1]!Dictionary[#All],6,FALSE)</f>
        <v>3.8</v>
      </c>
      <c r="N45" s="18" t="str">
        <f>VLOOKUP(D45,[1]!VolumeType[#All],2,FALSE)</f>
        <v>Artifact</v>
      </c>
      <c r="O45" s="17" t="str">
        <f>VLOOKUP(D45,[1]!VolumeType[#All],3,FALSE)</f>
        <v>None</v>
      </c>
      <c r="P45" s="16" t="str">
        <f>VLOOKUP(D45,[1]!Colors[#All],3,FALSE)</f>
        <v>z RO Helper</v>
      </c>
      <c r="Q45" s="14" t="str">
        <f>IFERROR(VLOOKUP(D45,[1]!DVH_lines[#Data],2,FALSE),"")</f>
        <v/>
      </c>
      <c r="R45" s="15" t="str">
        <f>IFERROR(VLOOKUP(D45,[1]!DVH_lines[#Data],3,FALSE),"")</f>
        <v/>
      </c>
      <c r="S45" s="13" t="str">
        <f>IFERROR(VLOOKUP(D45,[1]!DVH_lines[#Data],4,FALSE),"")</f>
        <v/>
      </c>
      <c r="T45" s="14" t="str">
        <f>IFERROR(VLOOKUP(D45,[1]!SearchCT[#Data],2,FALSE),"")</f>
        <v/>
      </c>
      <c r="U45" s="13" t="str">
        <f>IFERROR(VLOOKUP(D45,[1]!SearchCT[#Data],3,FALSE),"")</f>
        <v/>
      </c>
    </row>
    <row r="46" spans="4:21" ht="15.75" thickBot="1" x14ac:dyDescent="0.3">
      <c r="D46" s="56" t="s">
        <v>80</v>
      </c>
      <c r="E46" s="55" t="s">
        <v>79</v>
      </c>
      <c r="F46" s="55" t="s">
        <v>78</v>
      </c>
      <c r="G46" s="37" t="str">
        <f>IF(EXACT(D46,"DPV"),VLOOKUP(REPLACE($B$8,1,1,""),[1]!ICD_Codes[#All],2,FALSE),"")</f>
        <v/>
      </c>
      <c r="H46" s="22" t="str">
        <f t="shared" si="0"/>
        <v/>
      </c>
      <c r="J46" s="10" t="str">
        <f>VLOOKUP(D46,[1]!Dictionary[#All],3,FALSE)</f>
        <v>Artifact</v>
      </c>
      <c r="K46" s="9">
        <f>VLOOKUP(D46,[1]!Dictionary[#All],4,FALSE)</f>
        <v>11296</v>
      </c>
      <c r="L46" s="9" t="str">
        <f>VLOOKUP(D46,[1]!Dictionary[#All],5,FALSE)</f>
        <v>RADLEX</v>
      </c>
      <c r="M46" s="8">
        <f>VLOOKUP(D46,[1]!Dictionary[#All],6,FALSE)</f>
        <v>3.8</v>
      </c>
      <c r="N46" s="7" t="str">
        <f>VLOOKUP(D46,[1]!VolumeType[#All],2,FALSE)</f>
        <v>Artifact</v>
      </c>
      <c r="O46" s="6" t="str">
        <f>VLOOKUP(D46,[1]!VolumeType[#All],3,FALSE)</f>
        <v>None</v>
      </c>
      <c r="P46" s="5" t="str">
        <f>VLOOKUP(D46,[1]!Colors[#All],3,FALSE)</f>
        <v>z RO Helper</v>
      </c>
      <c r="Q46" s="3" t="str">
        <f>IFERROR(VLOOKUP(D46,[1]!DVH_lines[#Data],2,FALSE),"")</f>
        <v/>
      </c>
      <c r="R46" s="4" t="str">
        <f>IFERROR(VLOOKUP(D46,[1]!DVH_lines[#Data],3,FALSE),"")</f>
        <v/>
      </c>
      <c r="S46" s="2" t="str">
        <f>IFERROR(VLOOKUP(D46,[1]!DVH_lines[#Data],4,FALSE),"")</f>
        <v/>
      </c>
      <c r="T46" s="3" t="str">
        <f>IFERROR(VLOOKUP(D46,[1]!SearchCT[#Data],2,FALSE),"")</f>
        <v/>
      </c>
      <c r="U46" s="2" t="str">
        <f>IFERROR(VLOOKUP(D46,[1]!SearchCT[#Data],3,FALSE),"")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3" orientation="landscape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H&amp;N Anatomy</vt:lpstr>
      <vt:lpstr>H&amp;N Lymph Nodes</vt:lpstr>
      <vt:lpstr>H&amp;N 70 in 35</vt:lpstr>
      <vt:lpstr>H&amp;N 66 in 33</vt:lpstr>
      <vt:lpstr>H&amp;N 60 in 30</vt:lpstr>
      <vt:lpstr>H&amp;N VMAT</vt:lpstr>
    </vt:vector>
  </TitlesOfParts>
  <Company>KGH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"gsalomon"</cp:lastModifiedBy>
  <dcterms:created xsi:type="dcterms:W3CDTF">2017-11-10T16:08:22Z</dcterms:created>
  <dcterms:modified xsi:type="dcterms:W3CDTF">2019-04-16T16:22:38Z</dcterms:modified>
</cp:coreProperties>
</file>