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885" yWindow="1125" windowWidth="27030" windowHeight="9885" activeTab="5"/>
  </bookViews>
  <sheets>
    <sheet name="PTV" sheetId="1" r:id="rId1"/>
    <sheet name="PTV 1-5" sheetId="2" r:id="rId2"/>
    <sheet name="CTV" sheetId="3" r:id="rId3"/>
    <sheet name="GTV" sheetId="4" r:id="rId4"/>
    <sheet name="GTV 1-5" sheetId="5" r:id="rId5"/>
    <sheet name="4D GTV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S18" i="1" l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I3" i="6" l="1"/>
  <c r="J3" i="6"/>
  <c r="K3" i="6"/>
  <c r="L3" i="6"/>
  <c r="M3" i="6"/>
  <c r="N3" i="6"/>
  <c r="O3" i="6"/>
  <c r="P3" i="6"/>
  <c r="Q3" i="6"/>
  <c r="R3" i="6"/>
  <c r="S3" i="6"/>
  <c r="I4" i="6"/>
  <c r="J4" i="6"/>
  <c r="K4" i="6"/>
  <c r="L4" i="6"/>
  <c r="M4" i="6"/>
  <c r="N4" i="6"/>
  <c r="O4" i="6"/>
  <c r="P4" i="6"/>
  <c r="Q4" i="6"/>
  <c r="R4" i="6"/>
  <c r="S4" i="6"/>
  <c r="I5" i="6"/>
  <c r="J5" i="6"/>
  <c r="K5" i="6"/>
  <c r="L5" i="6"/>
  <c r="M5" i="6"/>
  <c r="N5" i="6"/>
  <c r="O5" i="6"/>
  <c r="P5" i="6"/>
  <c r="Q5" i="6"/>
  <c r="R5" i="6"/>
  <c r="S5" i="6"/>
  <c r="I6" i="6"/>
  <c r="J6" i="6"/>
  <c r="K6" i="6"/>
  <c r="L6" i="6"/>
  <c r="M6" i="6"/>
  <c r="N6" i="6"/>
  <c r="O6" i="6"/>
  <c r="P6" i="6"/>
  <c r="Q6" i="6"/>
  <c r="R6" i="6"/>
  <c r="S6" i="6"/>
  <c r="I7" i="6"/>
  <c r="J7" i="6"/>
  <c r="K7" i="6"/>
  <c r="L7" i="6"/>
  <c r="M7" i="6"/>
  <c r="N7" i="6"/>
  <c r="O7" i="6"/>
  <c r="P7" i="6"/>
  <c r="Q7" i="6"/>
  <c r="R7" i="6"/>
  <c r="S7" i="6"/>
  <c r="I8" i="6"/>
  <c r="J8" i="6"/>
  <c r="K8" i="6"/>
  <c r="L8" i="6"/>
  <c r="M8" i="6"/>
  <c r="N8" i="6"/>
  <c r="O8" i="6"/>
  <c r="P8" i="6"/>
  <c r="Q8" i="6"/>
  <c r="R8" i="6"/>
  <c r="S8" i="6"/>
  <c r="I9" i="6"/>
  <c r="J9" i="6"/>
  <c r="K9" i="6"/>
  <c r="L9" i="6"/>
  <c r="M9" i="6"/>
  <c r="N9" i="6"/>
  <c r="O9" i="6"/>
  <c r="P9" i="6"/>
  <c r="Q9" i="6"/>
  <c r="R9" i="6"/>
  <c r="S9" i="6"/>
  <c r="I10" i="6"/>
  <c r="J10" i="6"/>
  <c r="K10" i="6"/>
  <c r="L10" i="6"/>
  <c r="M10" i="6"/>
  <c r="N10" i="6"/>
  <c r="O10" i="6"/>
  <c r="P10" i="6"/>
  <c r="Q10" i="6"/>
  <c r="R10" i="6"/>
  <c r="S10" i="6"/>
  <c r="I11" i="6"/>
  <c r="J11" i="6"/>
  <c r="K11" i="6"/>
  <c r="L11" i="6"/>
  <c r="M11" i="6"/>
  <c r="N11" i="6"/>
  <c r="O11" i="6"/>
  <c r="P11" i="6"/>
  <c r="Q11" i="6"/>
  <c r="R11" i="6"/>
  <c r="S11" i="6"/>
  <c r="I12" i="6"/>
  <c r="J12" i="6"/>
  <c r="K12" i="6"/>
  <c r="L12" i="6"/>
  <c r="M12" i="6"/>
  <c r="N12" i="6"/>
  <c r="O12" i="6"/>
  <c r="P12" i="6"/>
  <c r="Q12" i="6"/>
  <c r="R12" i="6"/>
  <c r="S12" i="6"/>
  <c r="I13" i="6"/>
  <c r="J13" i="6"/>
  <c r="K13" i="6"/>
  <c r="L13" i="6"/>
  <c r="M13" i="6"/>
  <c r="N13" i="6"/>
  <c r="O13" i="6"/>
  <c r="P13" i="6"/>
  <c r="Q13" i="6"/>
  <c r="R13" i="6"/>
  <c r="S13" i="6"/>
  <c r="I14" i="6"/>
  <c r="J14" i="6"/>
  <c r="K14" i="6"/>
  <c r="L14" i="6"/>
  <c r="M14" i="6"/>
  <c r="N14" i="6"/>
  <c r="O14" i="6"/>
  <c r="P14" i="6"/>
  <c r="Q14" i="6"/>
  <c r="R14" i="6"/>
  <c r="S14" i="6"/>
  <c r="I15" i="6"/>
  <c r="J15" i="6"/>
  <c r="K15" i="6"/>
  <c r="L15" i="6"/>
  <c r="M15" i="6"/>
  <c r="N15" i="6"/>
  <c r="O15" i="6"/>
  <c r="P15" i="6"/>
  <c r="Q15" i="6"/>
  <c r="R15" i="6"/>
  <c r="S15" i="6"/>
  <c r="I16" i="6"/>
  <c r="J16" i="6"/>
  <c r="K16" i="6"/>
  <c r="L16" i="6"/>
  <c r="M16" i="6"/>
  <c r="N16" i="6"/>
  <c r="O16" i="6"/>
  <c r="P16" i="6"/>
  <c r="Q16" i="6"/>
  <c r="R16" i="6"/>
  <c r="S16" i="6"/>
  <c r="I3" i="5"/>
  <c r="J3" i="5"/>
  <c r="K3" i="5"/>
  <c r="L3" i="5"/>
  <c r="M3" i="5"/>
  <c r="N3" i="5"/>
  <c r="O3" i="5"/>
  <c r="P3" i="5"/>
  <c r="Q3" i="5"/>
  <c r="R3" i="5"/>
  <c r="S3" i="5"/>
  <c r="I4" i="5"/>
  <c r="J4" i="5"/>
  <c r="K4" i="5"/>
  <c r="L4" i="5"/>
  <c r="M4" i="5"/>
  <c r="N4" i="5"/>
  <c r="O4" i="5"/>
  <c r="P4" i="5"/>
  <c r="Q4" i="5"/>
  <c r="R4" i="5"/>
  <c r="S4" i="5"/>
  <c r="I5" i="5"/>
  <c r="J5" i="5"/>
  <c r="K5" i="5"/>
  <c r="L5" i="5"/>
  <c r="M5" i="5"/>
  <c r="N5" i="5"/>
  <c r="O5" i="5"/>
  <c r="P5" i="5"/>
  <c r="Q5" i="5"/>
  <c r="R5" i="5"/>
  <c r="S5" i="5"/>
  <c r="I6" i="5"/>
  <c r="J6" i="5"/>
  <c r="K6" i="5"/>
  <c r="L6" i="5"/>
  <c r="M6" i="5"/>
  <c r="N6" i="5"/>
  <c r="O6" i="5"/>
  <c r="P6" i="5"/>
  <c r="Q6" i="5"/>
  <c r="R6" i="5"/>
  <c r="S6" i="5"/>
  <c r="I7" i="5"/>
  <c r="J7" i="5"/>
  <c r="K7" i="5"/>
  <c r="L7" i="5"/>
  <c r="M7" i="5"/>
  <c r="N7" i="5"/>
  <c r="O7" i="5"/>
  <c r="P7" i="5"/>
  <c r="Q7" i="5"/>
  <c r="R7" i="5"/>
  <c r="S7" i="5"/>
  <c r="I8" i="5"/>
  <c r="J8" i="5"/>
  <c r="K8" i="5"/>
  <c r="L8" i="5"/>
  <c r="M8" i="5"/>
  <c r="N8" i="5"/>
  <c r="O8" i="5"/>
  <c r="P8" i="5"/>
  <c r="Q8" i="5"/>
  <c r="R8" i="5"/>
  <c r="S8" i="5"/>
  <c r="I3" i="4"/>
  <c r="J3" i="4"/>
  <c r="K3" i="4"/>
  <c r="L3" i="4"/>
  <c r="M3" i="4"/>
  <c r="N3" i="4"/>
  <c r="O3" i="4"/>
  <c r="P3" i="4"/>
  <c r="Q3" i="4"/>
  <c r="R3" i="4"/>
  <c r="S3" i="4"/>
  <c r="I4" i="4"/>
  <c r="J4" i="4"/>
  <c r="K4" i="4"/>
  <c r="L4" i="4"/>
  <c r="M4" i="4"/>
  <c r="N4" i="4"/>
  <c r="O4" i="4"/>
  <c r="P4" i="4"/>
  <c r="Q4" i="4"/>
  <c r="R4" i="4"/>
  <c r="S4" i="4"/>
  <c r="I5" i="4"/>
  <c r="J5" i="4"/>
  <c r="K5" i="4"/>
  <c r="L5" i="4"/>
  <c r="M5" i="4"/>
  <c r="N5" i="4"/>
  <c r="O5" i="4"/>
  <c r="P5" i="4"/>
  <c r="Q5" i="4"/>
  <c r="R5" i="4"/>
  <c r="S5" i="4"/>
  <c r="I6" i="4"/>
  <c r="J6" i="4"/>
  <c r="K6" i="4"/>
  <c r="L6" i="4"/>
  <c r="M6" i="4"/>
  <c r="N6" i="4"/>
  <c r="O6" i="4"/>
  <c r="P6" i="4"/>
  <c r="Q6" i="4"/>
  <c r="R6" i="4"/>
  <c r="S6" i="4"/>
  <c r="I7" i="4"/>
  <c r="J7" i="4"/>
  <c r="K7" i="4"/>
  <c r="L7" i="4"/>
  <c r="M7" i="4"/>
  <c r="N7" i="4"/>
  <c r="O7" i="4"/>
  <c r="P7" i="4"/>
  <c r="Q7" i="4"/>
  <c r="R7" i="4"/>
  <c r="S7" i="4"/>
  <c r="I8" i="4"/>
  <c r="J8" i="4"/>
  <c r="K8" i="4"/>
  <c r="L8" i="4"/>
  <c r="M8" i="4"/>
  <c r="N8" i="4"/>
  <c r="O8" i="4"/>
  <c r="P8" i="4"/>
  <c r="Q8" i="4"/>
  <c r="R8" i="4"/>
  <c r="S8" i="4"/>
  <c r="I9" i="4"/>
  <c r="J9" i="4"/>
  <c r="K9" i="4"/>
  <c r="L9" i="4"/>
  <c r="M9" i="4"/>
  <c r="N9" i="4"/>
  <c r="O9" i="4"/>
  <c r="P9" i="4"/>
  <c r="Q9" i="4"/>
  <c r="R9" i="4"/>
  <c r="S9" i="4"/>
  <c r="I3" i="3"/>
  <c r="J3" i="3"/>
  <c r="K3" i="3"/>
  <c r="L3" i="3"/>
  <c r="M3" i="3"/>
  <c r="N3" i="3"/>
  <c r="O3" i="3"/>
  <c r="P3" i="3"/>
  <c r="Q3" i="3"/>
  <c r="R3" i="3"/>
  <c r="S3" i="3"/>
  <c r="I4" i="3"/>
  <c r="J4" i="3"/>
  <c r="K4" i="3"/>
  <c r="L4" i="3"/>
  <c r="M4" i="3"/>
  <c r="N4" i="3"/>
  <c r="O4" i="3"/>
  <c r="P4" i="3"/>
  <c r="Q4" i="3"/>
  <c r="R4" i="3"/>
  <c r="S4" i="3"/>
  <c r="I5" i="3"/>
  <c r="J5" i="3"/>
  <c r="K5" i="3"/>
  <c r="L5" i="3"/>
  <c r="M5" i="3"/>
  <c r="N5" i="3"/>
  <c r="O5" i="3"/>
  <c r="P5" i="3"/>
  <c r="Q5" i="3"/>
  <c r="R5" i="3"/>
  <c r="S5" i="3"/>
  <c r="I6" i="3"/>
  <c r="J6" i="3"/>
  <c r="K6" i="3"/>
  <c r="L6" i="3"/>
  <c r="M6" i="3"/>
  <c r="N6" i="3"/>
  <c r="O6" i="3"/>
  <c r="P6" i="3"/>
  <c r="Q6" i="3"/>
  <c r="R6" i="3"/>
  <c r="S6" i="3"/>
  <c r="I7" i="3"/>
  <c r="J7" i="3"/>
  <c r="K7" i="3"/>
  <c r="L7" i="3"/>
  <c r="M7" i="3"/>
  <c r="N7" i="3"/>
  <c r="O7" i="3"/>
  <c r="P7" i="3"/>
  <c r="Q7" i="3"/>
  <c r="R7" i="3"/>
  <c r="S7" i="3"/>
  <c r="I8" i="3"/>
  <c r="J8" i="3"/>
  <c r="K8" i="3"/>
  <c r="L8" i="3"/>
  <c r="M8" i="3"/>
  <c r="N8" i="3"/>
  <c r="O8" i="3"/>
  <c r="P8" i="3"/>
  <c r="Q8" i="3"/>
  <c r="R8" i="3"/>
  <c r="S8" i="3"/>
  <c r="I9" i="3"/>
  <c r="J9" i="3"/>
  <c r="K9" i="3"/>
  <c r="L9" i="3"/>
  <c r="M9" i="3"/>
  <c r="N9" i="3"/>
  <c r="O9" i="3"/>
  <c r="P9" i="3"/>
  <c r="Q9" i="3"/>
  <c r="R9" i="3"/>
  <c r="S9" i="3"/>
  <c r="I10" i="3"/>
  <c r="J10" i="3"/>
  <c r="K10" i="3"/>
  <c r="L10" i="3"/>
  <c r="M10" i="3"/>
  <c r="N10" i="3"/>
  <c r="O10" i="3"/>
  <c r="P10" i="3"/>
  <c r="Q10" i="3"/>
  <c r="R10" i="3"/>
  <c r="S10" i="3"/>
  <c r="I3" i="2"/>
  <c r="J3" i="2"/>
  <c r="K3" i="2"/>
  <c r="L3" i="2"/>
  <c r="M3" i="2"/>
  <c r="N3" i="2"/>
  <c r="O3" i="2"/>
  <c r="P3" i="2"/>
  <c r="Q3" i="2"/>
  <c r="R3" i="2"/>
  <c r="S3" i="2"/>
  <c r="I4" i="2"/>
  <c r="J4" i="2"/>
  <c r="K4" i="2"/>
  <c r="L4" i="2"/>
  <c r="M4" i="2"/>
  <c r="N4" i="2"/>
  <c r="O4" i="2"/>
  <c r="P4" i="2"/>
  <c r="Q4" i="2"/>
  <c r="R4" i="2"/>
  <c r="S4" i="2"/>
  <c r="I5" i="2"/>
  <c r="J5" i="2"/>
  <c r="K5" i="2"/>
  <c r="L5" i="2"/>
  <c r="M5" i="2"/>
  <c r="N5" i="2"/>
  <c r="O5" i="2"/>
  <c r="P5" i="2"/>
  <c r="Q5" i="2"/>
  <c r="R5" i="2"/>
  <c r="S5" i="2"/>
  <c r="I6" i="2"/>
  <c r="J6" i="2"/>
  <c r="K6" i="2"/>
  <c r="L6" i="2"/>
  <c r="M6" i="2"/>
  <c r="N6" i="2"/>
  <c r="O6" i="2"/>
  <c r="P6" i="2"/>
  <c r="Q6" i="2"/>
  <c r="R6" i="2"/>
  <c r="S6" i="2"/>
  <c r="I7" i="2"/>
  <c r="J7" i="2"/>
  <c r="K7" i="2"/>
  <c r="L7" i="2"/>
  <c r="M7" i="2"/>
  <c r="N7" i="2"/>
  <c r="O7" i="2"/>
  <c r="P7" i="2"/>
  <c r="Q7" i="2"/>
  <c r="R7" i="2"/>
  <c r="S7" i="2"/>
  <c r="I8" i="2"/>
  <c r="J8" i="2"/>
  <c r="K8" i="2"/>
  <c r="L8" i="2"/>
  <c r="M8" i="2"/>
  <c r="N8" i="2"/>
  <c r="O8" i="2"/>
  <c r="P8" i="2"/>
  <c r="Q8" i="2"/>
  <c r="R8" i="2"/>
  <c r="S8" i="2"/>
  <c r="I3" i="1"/>
  <c r="J3" i="1"/>
  <c r="K3" i="1"/>
  <c r="L3" i="1"/>
  <c r="M3" i="1"/>
  <c r="N3" i="1"/>
  <c r="O3" i="1"/>
  <c r="P3" i="1"/>
  <c r="Q3" i="1"/>
  <c r="R3" i="1"/>
  <c r="S3" i="1"/>
  <c r="H9" i="4" l="1"/>
  <c r="H5" i="4" l="1"/>
  <c r="H5" i="3" l="1"/>
  <c r="H9" i="3" l="1"/>
  <c r="H7" i="3"/>
  <c r="H16" i="6"/>
  <c r="H3" i="3"/>
  <c r="H4" i="3"/>
  <c r="H10" i="3"/>
  <c r="H4" i="4"/>
  <c r="H3" i="6"/>
  <c r="H4" i="6"/>
  <c r="H5" i="6"/>
  <c r="H6" i="6"/>
  <c r="H7" i="6"/>
  <c r="H8" i="6"/>
  <c r="H9" i="6"/>
  <c r="H10" i="6"/>
  <c r="H11" i="6"/>
  <c r="H12" i="6"/>
  <c r="H13" i="6"/>
  <c r="H14" i="6"/>
  <c r="H8" i="3"/>
  <c r="H6" i="3"/>
  <c r="H15" i="6"/>
  <c r="H3" i="5"/>
  <c r="H4" i="5"/>
  <c r="H5" i="5"/>
  <c r="H6" i="5"/>
  <c r="H7" i="5"/>
  <c r="H8" i="5"/>
  <c r="H3" i="4"/>
  <c r="H6" i="4"/>
  <c r="H7" i="4"/>
  <c r="H8" i="4"/>
  <c r="H3" i="2"/>
  <c r="H4" i="2"/>
  <c r="H5" i="2"/>
  <c r="H6" i="2"/>
  <c r="H7" i="2"/>
  <c r="H8" i="2"/>
  <c r="H3" i="1"/>
</calcChain>
</file>

<file path=xl/sharedStrings.xml><?xml version="1.0" encoding="utf-8"?>
<sst xmlns="http://schemas.openxmlformats.org/spreadsheetml/2006/main" count="456" uniqueCount="160">
  <si>
    <t>PTV low Risk Right for optimizer c</t>
  </si>
  <si>
    <t>opt PTV low R c</t>
  </si>
  <si>
    <t>PTV low R c opt</t>
  </si>
  <si>
    <t>PTV low Risk Right for optimizer b</t>
  </si>
  <si>
    <t>opt PTV low R b</t>
  </si>
  <si>
    <t>PTV low R b opt</t>
  </si>
  <si>
    <t>PTV low Risk Right for optimizer a</t>
  </si>
  <si>
    <t>opt PTV low R a</t>
  </si>
  <si>
    <t>PTV low R a opt</t>
  </si>
  <si>
    <t>PTV low Risk Right</t>
  </si>
  <si>
    <t>PTV low R</t>
  </si>
  <si>
    <t>PTV low Risk Left for optimizer c</t>
  </si>
  <si>
    <t>opt PTV low L c</t>
  </si>
  <si>
    <t>PTV low L c opt</t>
  </si>
  <si>
    <t>PTV low Risk Left for optimizer b</t>
  </si>
  <si>
    <t>opt PTV low L b</t>
  </si>
  <si>
    <t>PTV low L b opt</t>
  </si>
  <si>
    <t>PTV low Risk Left for optimizer a</t>
  </si>
  <si>
    <t>opt PTV low L a</t>
  </si>
  <si>
    <t>PTV low L a opt</t>
  </si>
  <si>
    <t>PTV low Risk Left</t>
  </si>
  <si>
    <t>PTV low L</t>
  </si>
  <si>
    <t>PTV low</t>
  </si>
  <si>
    <t>Reviewed</t>
  </si>
  <si>
    <t>ApprovalStatus</t>
  </si>
  <si>
    <t>PTV Intermediate Risk Right</t>
  </si>
  <si>
    <t>PTV int R</t>
  </si>
  <si>
    <t>gsal</t>
  </si>
  <si>
    <t>PTV Intermediate Risk Left</t>
  </si>
  <si>
    <t>PTV int L</t>
  </si>
  <si>
    <t>.All</t>
  </si>
  <si>
    <t>TreatmentSite</t>
  </si>
  <si>
    <t>PTV Intermediate Risk</t>
  </si>
  <si>
    <t>PTV int</t>
  </si>
  <si>
    <t>Diagnosis</t>
  </si>
  <si>
    <t>PTV for DVH</t>
  </si>
  <si>
    <t>eval PTV</t>
  </si>
  <si>
    <t>PTV</t>
  </si>
  <si>
    <t>PTV Target Structures</t>
  </si>
  <si>
    <t>Description</t>
  </si>
  <si>
    <t>PTV for optimizer</t>
  </si>
  <si>
    <t>opt PTV</t>
  </si>
  <si>
    <t>Structure</t>
  </si>
  <si>
    <t>PTV High Risk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</si>
  <si>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</si>
  <si>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</si>
  <si>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</si>
  <si>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</si>
  <si>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</si>
  <si>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</si>
  <si>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</si>
  <si>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</si>
  <si>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</si>
  <si>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</si>
  <si>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</si>
  <si>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</si>
  <si>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</si>
  <si>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</si>
  <si>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</si>
  <si>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</si>
  <si>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</si>
  <si>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</si>
  <si>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</si>
  <si>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</si>
  <si>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</si>
  <si>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</si>
  <si>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PTV Combined</t>
  </si>
  <si>
    <t>PTV All</t>
  </si>
  <si>
    <t>PTV X</t>
  </si>
  <si>
    <t>PTV 5</t>
  </si>
  <si>
    <t>PTV 4</t>
  </si>
  <si>
    <t>PTV 3</t>
  </si>
  <si>
    <t>PTV Target Structures numbered 1 to 5</t>
  </si>
  <si>
    <t>PTV 2</t>
  </si>
  <si>
    <t>PTV 1</t>
  </si>
  <si>
    <t>PTV 1-5</t>
  </si>
  <si>
    <t>CTV based on surgical margins</t>
  </si>
  <si>
    <t>Operative Bed</t>
  </si>
  <si>
    <t>CTV</t>
  </si>
  <si>
    <t>CTV Low Risk Right</t>
  </si>
  <si>
    <t>CTV low R</t>
  </si>
  <si>
    <t>CTV Low Risk Left</t>
  </si>
  <si>
    <t>CTV low L</t>
  </si>
  <si>
    <t>CTV Intermediate Risk Right</t>
  </si>
  <si>
    <t>CTV int R</t>
  </si>
  <si>
    <t>CTV Intermediate Risk Left</t>
  </si>
  <si>
    <t>CTV int L</t>
  </si>
  <si>
    <t>CTV Nodes</t>
  </si>
  <si>
    <t>CTVn</t>
  </si>
  <si>
    <t>CTV Target Structures</t>
  </si>
  <si>
    <t>Internal CTV</t>
  </si>
  <si>
    <t>ITV</t>
  </si>
  <si>
    <t>CTV High Risk</t>
  </si>
  <si>
    <t>GTV Primary</t>
  </si>
  <si>
    <t>GTV X</t>
  </si>
  <si>
    <t>GTV</t>
  </si>
  <si>
    <t>GTV 5</t>
  </si>
  <si>
    <t>GTV 4</t>
  </si>
  <si>
    <t>GTV 3</t>
  </si>
  <si>
    <t>GTV 2</t>
  </si>
  <si>
    <t>GTV 1</t>
  </si>
  <si>
    <t>GTV Based on MRI</t>
  </si>
  <si>
    <t>GTV MRI</t>
  </si>
  <si>
    <t>GTV based on preoperative tumour location</t>
  </si>
  <si>
    <t>GTV PREOP</t>
  </si>
  <si>
    <t>High Risk Target Volume</t>
  </si>
  <si>
    <t>HTV</t>
  </si>
  <si>
    <t>Internal GTV</t>
  </si>
  <si>
    <t>IGTV</t>
  </si>
  <si>
    <t>GTV from PET</t>
  </si>
  <si>
    <t>GTV PET</t>
  </si>
  <si>
    <t>GTV Target Structures</t>
  </si>
  <si>
    <t>GTV Nodes</t>
  </si>
  <si>
    <t>GTVn</t>
  </si>
  <si>
    <t>GTV Target Structures numbered 1 to 5</t>
  </si>
  <si>
    <t>GTV 1-5</t>
  </si>
  <si>
    <t>GTV Maximum Intensity</t>
  </si>
  <si>
    <t>GTV MIP</t>
  </si>
  <si>
    <t>TMV</t>
  </si>
  <si>
    <t>GTV Average Intensity</t>
  </si>
  <si>
    <t>GTV AVE</t>
  </si>
  <si>
    <t>GTV 4D Phase 90</t>
  </si>
  <si>
    <t>GTV 4D90</t>
  </si>
  <si>
    <t>GTV 4D Phase 80</t>
  </si>
  <si>
    <t>GTV 4D80</t>
  </si>
  <si>
    <t>GTV 4D Phase 70</t>
  </si>
  <si>
    <t>GTV 4D70</t>
  </si>
  <si>
    <t>GTV 4D Phase 60</t>
  </si>
  <si>
    <t>GTV 4D60</t>
  </si>
  <si>
    <t>GTV 4D Phase 50</t>
  </si>
  <si>
    <t>GTV 4D50</t>
  </si>
  <si>
    <t>GTV 4D Phase 40</t>
  </si>
  <si>
    <t>GTV 4D40</t>
  </si>
  <si>
    <t>GTV 4D Phase 30</t>
  </si>
  <si>
    <t>GTV 4D30</t>
  </si>
  <si>
    <t>GTV 4D Phase 20</t>
  </si>
  <si>
    <t>GTV 4D20</t>
  </si>
  <si>
    <t>GTV 4D Phase 10</t>
  </si>
  <si>
    <t>GTV 4D10</t>
  </si>
  <si>
    <t>GTV 4D Phase 0</t>
  </si>
  <si>
    <t>GTV 4D0</t>
  </si>
  <si>
    <t>4D GTV</t>
  </si>
  <si>
    <t>PTVn</t>
  </si>
  <si>
    <t>PTV Nodes</t>
  </si>
  <si>
    <t>Columns</t>
  </si>
  <si>
    <t>TemplateCategory</t>
  </si>
  <si>
    <t>Status</t>
  </si>
  <si>
    <t>Active</t>
  </si>
  <si>
    <t>Author</t>
  </si>
  <si>
    <t>TemplateID</t>
  </si>
  <si>
    <t>Target</t>
  </si>
  <si>
    <t>PTV_numbered.xml</t>
  </si>
  <si>
    <t>CTV Template.xml</t>
  </si>
  <si>
    <t>PTV Template.xml</t>
  </si>
  <si>
    <t>GTV Template.xml</t>
  </si>
  <si>
    <t>4DGTV Template.xml</t>
  </si>
  <si>
    <t>GTV_numbered.xml</t>
  </si>
  <si>
    <t>TemplateType</t>
  </si>
  <si>
    <t>TemplateFileName</t>
  </si>
  <si>
    <t>4D GTV Target Structures Contains GTV 4D N, ITV, IGTV, TMV, MIP,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</si>
</sst>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49" fontId="0" fillId="0" borderId="5" xfId="0" applyNumberFormat="1" applyFont="1" applyFill="1" applyBorder="1" applyAlignment="1">
      <alignment horizontal="left"/>
    </xf>
    <xf numFmtId="0" fontId="0" fillId="0" borderId="11" xfId="0" applyBorder="1"/>
    <xf numFmtId="0" fontId="0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2" borderId="5" xfId="0" applyFont="1" applyFill="1" applyBorder="1" applyAlignment="1">
      <alignment horizontal="left"/>
    </xf>
    <xf numFmtId="49" fontId="0" fillId="2" borderId="5" xfId="0" applyNumberFormat="1" applyFont="1" applyFill="1" applyBorder="1" applyAlignment="1">
      <alignment horizontal="left"/>
    </xf>
    <xf numFmtId="49" fontId="0" fillId="0" borderId="19" xfId="0" applyNumberFormat="1" applyFont="1" applyBorder="1" applyAlignment="1">
      <alignment horizontal="left"/>
    </xf>
    <xf numFmtId="0" fontId="0" fillId="0" borderId="10" xfId="0" applyFont="1" applyBorder="1" applyAlignment="1"/>
    <xf numFmtId="49" fontId="1" fillId="2" borderId="19" xfId="0" applyNumberFormat="1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0" fillId="0" borderId="5" xfId="0" applyFont="1" applyBorder="1" applyAlignment="1"/>
    <xf numFmtId="0" fontId="0" fillId="0" borderId="0" xfId="0" applyBorder="1"/>
    <xf numFmtId="0" fontId="0" fillId="0" borderId="0" xfId="0" applyBorder="1"/>
    <xf numFmtId="0" fontId="0" fillId="2" borderId="19" xfId="0" applyFont="1" applyFill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19" xfId="1" applyFont="1" applyBorder="1" applyAlignment="1">
      <alignment horizontal="center"/>
    </xf>
  </cellXfs>
  <cellStyles count="2">
    <cellStyle name="Normal" xfId="0" builtinId="0"/>
    <cellStyle name="Title 2" xfId="1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57911" displayName="Table357911" ref="A2:B13" totalsRowShown="0" headerRowDxfId="61" headerRowBorderDxfId="60" tableBorderDxfId="59" totalsRowBorderDxfId="5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882" displayName="Table5882" ref="D2:F8" totalsRowShown="0" headerRowBorderDxfId="16" tableBorderDxfId="15" totalsRowBorderDxfId="14">
  <tableColumns count="3">
    <tableColumn id="1" name="Structure" dataDxfId="13"/>
    <tableColumn id="2" name="ID" dataDxfId="12"/>
    <tableColumn id="3" name="Name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572" displayName="Table3572" ref="A2:B13" totalsRowShown="0" headerRowDxfId="10" headerRowBorderDxfId="9" tableBorderDxfId="8" totalsRowBorderDxfId="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83" displayName="Table583" ref="D2:F16" totalsRowShown="0" headerRowDxfId="6" headerRowBorderDxfId="5" tableBorderDxfId="4" totalsRowBorderDxfId="3">
  <tableColumns count="3">
    <tableColumn id="1" name="Structure" dataDxfId="2"/>
    <tableColumn id="2" name="ID" dataDxfId="1"/>
    <tableColumn id="3" name="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81012" displayName="Table581012" ref="D2:F18" totalsRowShown="0" headerRowDxfId="57" headerRowBorderDxfId="56" tableBorderDxfId="55" totalsRowBorderDxfId="54">
  <tableColumns count="3">
    <tableColumn id="1" name="Structure" dataDxfId="53"/>
    <tableColumn id="2" name="ID" dataDxfId="52"/>
    <tableColumn id="3" name="Name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78183" displayName="Table3578183" ref="A2:B13" totalsRowShown="0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88284" displayName="Table588284" ref="D2:F9" totalsRowShown="0" headerRowBorderDxfId="47" tableBorderDxfId="46" totalsRowBorderDxfId="45">
  <tableColumns count="3">
    <tableColumn id="1" name="Structure" dataDxfId="44"/>
    <tableColumn id="2" name="ID" dataDxfId="43"/>
    <tableColumn id="3" name="Name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579" displayName="Table3579" ref="A2:B13" totalsRowShown="0" headerRowDxfId="41" headerRowBorderDxfId="40" tableBorderDxfId="39" totalsRowBorderDxfId="3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810" displayName="Table5810" ref="D2:F10" totalsRowShown="0" headerRowDxfId="37" headerRowBorderDxfId="36" tableBorderDxfId="35" totalsRowBorderDxfId="34">
  <tableColumns count="3">
    <tableColumn id="1" name="Structure" dataDxfId="33"/>
    <tableColumn id="2" name="ID" dataDxfId="32"/>
    <tableColumn id="3" name="Name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57" displayName="Table357" ref="A2:B13" totalsRowShown="0" headerRowDxfId="30" headerRowBorderDxfId="29" tableBorderDxfId="28" totalsRowBorderDxfId="2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8" displayName="Table58" ref="D2:F15" totalsRowShown="0" headerRowDxfId="26" headerRowBorderDxfId="25" tableBorderDxfId="24" totalsRowBorderDxfId="23">
  <tableColumns count="3">
    <tableColumn id="1" name="Structure" dataDxfId="22"/>
    <tableColumn id="2" name="ID" dataDxfId="21"/>
    <tableColumn id="3" name="Nam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5781" displayName="Table35781" ref="A2:B13" totalsRowShown="0" headerRowBorderDxfId="19" tableBorderDxfId="18" totalsRowBorderDxfId="1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workbookViewId="0">
      <selection activeCell="E3" sqref="E3:E18"/>
    </sheetView>
  </sheetViews>
  <sheetFormatPr defaultRowHeight="15" x14ac:dyDescent="0.25"/>
  <cols>
    <col min="1" max="1" width="18.5703125" style="1" bestFit="1" customWidth="1"/>
    <col min="2" max="2" width="20.140625" style="1" bestFit="1" customWidth="1"/>
    <col min="3" max="3" width="5.42578125" style="1" customWidth="1"/>
    <col min="4" max="5" width="14.85546875" style="1" bestFit="1" customWidth="1"/>
    <col min="6" max="6" width="31.42578125" style="1" bestFit="1" customWidth="1"/>
    <col min="7" max="7" width="6.7109375" style="1" customWidth="1"/>
    <col min="8" max="8" width="20.85546875" style="1" bestFit="1" customWidth="1"/>
    <col min="9" max="9" width="17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37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149</v>
      </c>
      <c r="B3" s="45" t="s">
        <v>37</v>
      </c>
      <c r="C3" s="24"/>
      <c r="D3" s="25" t="s">
        <v>37</v>
      </c>
      <c r="E3" s="22" t="s">
        <v>37</v>
      </c>
      <c r="F3" s="23" t="s">
        <v>43</v>
      </c>
      <c r="H3" s="21" t="str">
        <f>VLOOKUP(D3,[1]!Dictionary[#All],3,FALSE)</f>
        <v>PTV Primary</v>
      </c>
      <c r="I3" s="20" t="str">
        <f>VLOOKUP(D3,[1]!Dictionary[#All],4,FALSE)</f>
        <v>PTVp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PTV</v>
      </c>
      <c r="M3" s="17" t="str">
        <f>VLOOKUP(D3,[1]!VolumeType[#All],3,FALSE)</f>
        <v>PTV</v>
      </c>
      <c r="N3" s="16" t="str">
        <f>VLOOKUP(D3,[1]!Colors[#All],3,FALSE)</f>
        <v>z PTV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157</v>
      </c>
      <c r="B4" s="45" t="s">
        <v>42</v>
      </c>
      <c r="C4" s="24"/>
      <c r="D4" s="25" t="s">
        <v>37</v>
      </c>
      <c r="E4" s="22" t="s">
        <v>41</v>
      </c>
      <c r="F4" s="23" t="s">
        <v>40</v>
      </c>
      <c r="H4" s="21" t="str">
        <f>VLOOKUP(D4,[1]!Dictionary[#All],3,FALSE)</f>
        <v>PTV Primary</v>
      </c>
      <c r="I4" s="20" t="str">
        <f>VLOOKUP(D4,[1]!Dictionary[#All],4,FALSE)</f>
        <v>PTVp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PTV</v>
      </c>
      <c r="M4" s="17" t="str">
        <f>VLOOKUP(D4,[1]!VolumeType[#All],3,FALSE)</f>
        <v>PTV</v>
      </c>
      <c r="N4" s="16" t="str">
        <f>VLOOKUP(D4,[1]!Colors[#All],3,FALSE)</f>
        <v>z PTV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5" t="s">
        <v>38</v>
      </c>
      <c r="C5" s="24"/>
      <c r="D5" s="25" t="s">
        <v>37</v>
      </c>
      <c r="E5" s="22" t="s">
        <v>36</v>
      </c>
      <c r="F5" s="23" t="s">
        <v>35</v>
      </c>
      <c r="H5" s="21" t="str">
        <f>VLOOKUP(D5,[1]!Dictionary[#All],3,FALSE)</f>
        <v>PTV Primary</v>
      </c>
      <c r="I5" s="20" t="str">
        <f>VLOOKUP(D5,[1]!Dictionary[#All],4,FALSE)</f>
        <v>PTVp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144</v>
      </c>
      <c r="B6" s="45">
        <v>3</v>
      </c>
      <c r="C6" s="24"/>
      <c r="D6" s="25" t="s">
        <v>142</v>
      </c>
      <c r="E6" s="22" t="s">
        <v>142</v>
      </c>
      <c r="F6" s="23" t="s">
        <v>143</v>
      </c>
      <c r="H6" s="21" t="str">
        <f>VLOOKUP(D6,[1]!Dictionary[#All],3,FALSE)</f>
        <v>PTV Intermediate Risk</v>
      </c>
      <c r="I6" s="20" t="str">
        <f>VLOOKUP(D6,[1]!Dictionary[#All],4,FALSE)</f>
        <v>PTV_Intermediate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PTV</v>
      </c>
      <c r="M6" s="17" t="str">
        <f>VLOOKUP(D6,[1]!VolumeType[#All],3,FALSE)</f>
        <v>PTV</v>
      </c>
      <c r="N6" s="16" t="str">
        <f>VLOOKUP(D6,[1]!Colors[#All],3,FALSE)</f>
        <v>z PTV int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5"/>
      <c r="D7" s="12" t="s">
        <v>33</v>
      </c>
      <c r="E7" s="22" t="s">
        <v>33</v>
      </c>
      <c r="F7" s="23" t="s">
        <v>32</v>
      </c>
      <c r="H7" s="21" t="str">
        <f>VLOOKUP(D7,[1]!Dictionary[#All],3,FALSE)</f>
        <v>PTV Intermediate Risk</v>
      </c>
      <c r="I7" s="20" t="str">
        <f>VLOOKUP(D7,[1]!Dictionary[#All],4,FALSE)</f>
        <v>PTV_Intermediate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PTV</v>
      </c>
      <c r="M7" s="17" t="str">
        <f>VLOOKUP(D7,[1]!VolumeType[#All],3,FALSE)</f>
        <v>PTV</v>
      </c>
      <c r="N7" s="16" t="str">
        <f>VLOOKUP(D7,[1]!Colors[#All],3,FALSE)</f>
        <v>z PTV int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5" t="s">
        <v>30</v>
      </c>
      <c r="D8" s="12" t="s">
        <v>29</v>
      </c>
      <c r="E8" s="11" t="s">
        <v>29</v>
      </c>
      <c r="F8" s="11" t="s">
        <v>28</v>
      </c>
      <c r="H8" s="21" t="str">
        <f>VLOOKUP(D8,[1]!Dictionary[#All],3,FALSE)</f>
        <v>PTV Intermediate Risk</v>
      </c>
      <c r="I8" s="20" t="str">
        <f>VLOOKUP(D8,[1]!Dictionary[#All],4,FALSE)</f>
        <v>PTV_Intermediate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PTV</v>
      </c>
      <c r="M8" s="17" t="str">
        <f>VLOOKUP(D8,[1]!VolumeType[#All],3,FALSE)</f>
        <v>PTV</v>
      </c>
      <c r="N8" s="16" t="str">
        <f>VLOOKUP(D8,[1]!Colors[#All],3,FALSE)</f>
        <v>z PTV int L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46" t="s">
        <v>145</v>
      </c>
      <c r="B9" s="45" t="s">
        <v>150</v>
      </c>
      <c r="D9" s="12" t="s">
        <v>26</v>
      </c>
      <c r="E9" s="22" t="s">
        <v>26</v>
      </c>
      <c r="F9" s="11" t="s">
        <v>25</v>
      </c>
      <c r="H9" s="21" t="str">
        <f>VLOOKUP(D9,[1]!Dictionary[#All],3,FALSE)</f>
        <v>PTV Intermediate Risk</v>
      </c>
      <c r="I9" s="20" t="str">
        <f>VLOOKUP(D9,[1]!Dictionary[#All],4,FALSE)</f>
        <v>PTV_Intermediate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PTV</v>
      </c>
      <c r="M9" s="17" t="str">
        <f>VLOOKUP(D9,[1]!VolumeType[#All],3,FALSE)</f>
        <v>PTV</v>
      </c>
      <c r="N9" s="16" t="str">
        <f>VLOOKUP(D9,[1]!Colors[#All],3,FALSE)</f>
        <v>z PTV int 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46" t="s">
        <v>146</v>
      </c>
      <c r="B10" s="45" t="s">
        <v>147</v>
      </c>
      <c r="D10" s="12" t="s">
        <v>22</v>
      </c>
      <c r="E10" s="11" t="s">
        <v>22</v>
      </c>
      <c r="F10" s="11" t="s">
        <v>20</v>
      </c>
      <c r="H10" s="21" t="str">
        <f>VLOOKUP(D10,[1]!Dictionary[#All],3,FALSE)</f>
        <v>PTV Low Risk</v>
      </c>
      <c r="I10" s="20" t="str">
        <f>VLOOKUP(D10,[1]!Dictionary[#All],4,FALSE)</f>
        <v>PTV_Low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PTV</v>
      </c>
      <c r="M10" s="17" t="str">
        <f>VLOOKUP(D10,[1]!VolumeType[#All],3,FALSE)</f>
        <v>PTV</v>
      </c>
      <c r="N10" s="16" t="str">
        <f>VLOOKUP(D10,[1]!Colors[#All],3,FALSE)</f>
        <v>z PTV low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46" t="s">
        <v>158</v>
      </c>
      <c r="B11" s="45" t="s">
        <v>153</v>
      </c>
      <c r="D11" s="12" t="s">
        <v>21</v>
      </c>
      <c r="E11" s="11" t="s">
        <v>21</v>
      </c>
      <c r="F11" s="11" t="s">
        <v>20</v>
      </c>
      <c r="H11" s="21" t="str">
        <f>VLOOKUP(D11,[1]!Dictionary[#All],3,FALSE)</f>
        <v>PTV Low Risk</v>
      </c>
      <c r="I11" s="20" t="str">
        <f>VLOOKUP(D11,[1]!Dictionary[#All],4,FALSE)</f>
        <v>PTV_Low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PTV</v>
      </c>
      <c r="M11" s="17" t="str">
        <f>VLOOKUP(D11,[1]!VolumeType[#All],3,FALSE)</f>
        <v>PTV</v>
      </c>
      <c r="N11" s="16" t="str">
        <f>VLOOKUP(D11,[1]!Colors[#All],3,FALSE)</f>
        <v>z PTV low L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46" t="s">
        <v>148</v>
      </c>
      <c r="B12" s="45" t="s">
        <v>27</v>
      </c>
      <c r="D12" s="12" t="s">
        <v>19</v>
      </c>
      <c r="E12" s="11" t="s">
        <v>18</v>
      </c>
      <c r="F12" s="11" t="s">
        <v>17</v>
      </c>
      <c r="H12" s="21" t="str">
        <f>VLOOKUP(D12,[1]!Dictionary[#All],3,FALSE)</f>
        <v>PTV Low Risk</v>
      </c>
      <c r="I12" s="20" t="str">
        <f>VLOOKUP(D12,[1]!Dictionary[#All],4,FALSE)</f>
        <v>PTV_Low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PTV</v>
      </c>
      <c r="M12" s="17" t="str">
        <f>VLOOKUP(D12,[1]!VolumeType[#All],3,FALSE)</f>
        <v>PTV</v>
      </c>
      <c r="N12" s="16" t="str">
        <f>VLOOKUP(D12,[1]!Colors[#All],3,FALSE)</f>
        <v>z PTV low L a</v>
      </c>
      <c r="O12" s="14">
        <f>IFERROR(VLOOKUP(D12,[1]!DVH_lines[#Data],2,FALSE),"")</f>
        <v>-16777216</v>
      </c>
      <c r="P12" s="15">
        <f>IFERROR(VLOOKUP(D12,[1]!DVH_lines[#Data],3,FALSE),"")</f>
        <v>1</v>
      </c>
      <c r="Q12" s="13">
        <f>IFERROR(VLOOKUP(D12,[1]!DVH_lines[#Data],4,FALSE),"")</f>
        <v>3</v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46" t="s">
        <v>24</v>
      </c>
      <c r="B13" s="45" t="s">
        <v>23</v>
      </c>
      <c r="D13" s="12" t="s">
        <v>16</v>
      </c>
      <c r="E13" s="11" t="s">
        <v>15</v>
      </c>
      <c r="F13" s="11" t="s">
        <v>14</v>
      </c>
      <c r="H13" s="21" t="str">
        <f>VLOOKUP(D13,[1]!Dictionary[#All],3,FALSE)</f>
        <v>PTV Low Risk</v>
      </c>
      <c r="I13" s="20" t="str">
        <f>VLOOKUP(D13,[1]!Dictionary[#All],4,FALSE)</f>
        <v>PTV_Low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PTV</v>
      </c>
      <c r="M13" s="17" t="str">
        <f>VLOOKUP(D13,[1]!VolumeType[#All],3,FALSE)</f>
        <v>PTV</v>
      </c>
      <c r="N13" s="16" t="str">
        <f>VLOOKUP(D13,[1]!Colors[#All],3,FALSE)</f>
        <v>z PTV low L b</v>
      </c>
      <c r="O13" s="14">
        <f>IFERROR(VLOOKUP(D13,[1]!DVH_lines[#Data],2,FALSE),"")</f>
        <v>-16777216</v>
      </c>
      <c r="P13" s="15">
        <f>IFERROR(VLOOKUP(D13,[1]!DVH_lines[#Data],3,FALSE),"")</f>
        <v>1</v>
      </c>
      <c r="Q13" s="13">
        <f>IFERROR(VLOOKUP(D13,[1]!DVH_lines[#Data],4,FALSE),"")</f>
        <v>3</v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D14" s="12" t="s">
        <v>13</v>
      </c>
      <c r="E14" s="11" t="s">
        <v>12</v>
      </c>
      <c r="F14" s="11" t="s">
        <v>11</v>
      </c>
      <c r="H14" s="21" t="str">
        <f>VLOOKUP(D14,[1]!Dictionary[#All],3,FALSE)</f>
        <v>PTV Low Risk</v>
      </c>
      <c r="I14" s="20" t="str">
        <f>VLOOKUP(D14,[1]!Dictionary[#All],4,FALSE)</f>
        <v>PTV_Low</v>
      </c>
      <c r="J14" s="20" t="str">
        <f>VLOOKUP(D14,[1]!Dictionary[#All],5,FALSE)</f>
        <v>99VMS_STRUCTCODE</v>
      </c>
      <c r="K14" s="19" t="str">
        <f>VLOOKUP(D14,[1]!Dictionary[#All],6,FALSE)</f>
        <v>1.0</v>
      </c>
      <c r="L14" s="18" t="str">
        <f>VLOOKUP(D14,[1]!VolumeType[#All],2,FALSE)</f>
        <v>PTV</v>
      </c>
      <c r="M14" s="17" t="str">
        <f>VLOOKUP(D14,[1]!VolumeType[#All],3,FALSE)</f>
        <v>PTV</v>
      </c>
      <c r="N14" s="16" t="str">
        <f>VLOOKUP(D14,[1]!Colors[#All],3,FALSE)</f>
        <v>z PTV low L c</v>
      </c>
      <c r="O14" s="14">
        <f>IFERROR(VLOOKUP(D14,[1]!DVH_lines[#Data],2,FALSE),"")</f>
        <v>-16777216</v>
      </c>
      <c r="P14" s="15">
        <f>IFERROR(VLOOKUP(D14,[1]!DVH_lines[#Data],3,FALSE),"")</f>
        <v>1</v>
      </c>
      <c r="Q14" s="13">
        <f>IFERROR(VLOOKUP(D14,[1]!DVH_lines[#Data],4,FALSE),"")</f>
        <v>3</v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x14ac:dyDescent="0.25">
      <c r="D15" s="12" t="s">
        <v>10</v>
      </c>
      <c r="E15" s="11" t="s">
        <v>10</v>
      </c>
      <c r="F15" s="11" t="s">
        <v>9</v>
      </c>
      <c r="H15" s="21" t="str">
        <f>VLOOKUP(D15,[1]!Dictionary[#All],3,FALSE)</f>
        <v>PTV Low Risk</v>
      </c>
      <c r="I15" s="20" t="str">
        <f>VLOOKUP(D15,[1]!Dictionary[#All],4,FALSE)</f>
        <v>PTV_Low</v>
      </c>
      <c r="J15" s="20" t="str">
        <f>VLOOKUP(D15,[1]!Dictionary[#All],5,FALSE)</f>
        <v>99VMS_STRUCTCODE</v>
      </c>
      <c r="K15" s="19" t="str">
        <f>VLOOKUP(D15,[1]!Dictionary[#All],6,FALSE)</f>
        <v>1.0</v>
      </c>
      <c r="L15" s="18" t="str">
        <f>VLOOKUP(D15,[1]!VolumeType[#All],2,FALSE)</f>
        <v>PTV</v>
      </c>
      <c r="M15" s="17" t="str">
        <f>VLOOKUP(D15,[1]!VolumeType[#All],3,FALSE)</f>
        <v>PTV</v>
      </c>
      <c r="N15" s="16" t="str">
        <f>VLOOKUP(D15,[1]!Colors[#All],3,FALSE)</f>
        <v>z PTV low R</v>
      </c>
      <c r="O15" s="14" t="str">
        <f>IFERROR(VLOOKUP(D15,[1]!DVH_lines[#Data],2,FALSE),"")</f>
        <v/>
      </c>
      <c r="P15" s="15" t="str">
        <f>IFERROR(VLOOKUP(D15,[1]!DVH_lines[#Data],3,FALSE),"")</f>
        <v/>
      </c>
      <c r="Q15" s="13" t="str">
        <f>IFERROR(VLOOKUP(D15,[1]!DVH_lines[#Data],4,FALSE),"")</f>
        <v/>
      </c>
      <c r="R15" s="14" t="str">
        <f>IFERROR(VLOOKUP(D15,[1]!SearchCT[#Data],2,FALSE),"")</f>
        <v/>
      </c>
      <c r="S15" s="13" t="str">
        <f>IFERROR(VLOOKUP(D15,[1]!SearchCT[#Data],3,FALSE),"")</f>
        <v/>
      </c>
    </row>
    <row r="16" spans="1:19" x14ac:dyDescent="0.25">
      <c r="D16" s="12" t="s">
        <v>8</v>
      </c>
      <c r="E16" s="11" t="s">
        <v>7</v>
      </c>
      <c r="F16" s="11" t="s">
        <v>6</v>
      </c>
      <c r="H16" s="21" t="str">
        <f>VLOOKUP(D16,[1]!Dictionary[#All],3,FALSE)</f>
        <v>PTV Low Risk</v>
      </c>
      <c r="I16" s="20" t="str">
        <f>VLOOKUP(D16,[1]!Dictionary[#All],4,FALSE)</f>
        <v>PTV_Low</v>
      </c>
      <c r="J16" s="20" t="str">
        <f>VLOOKUP(D16,[1]!Dictionary[#All],5,FALSE)</f>
        <v>99VMS_STRUCTCODE</v>
      </c>
      <c r="K16" s="19" t="str">
        <f>VLOOKUP(D16,[1]!Dictionary[#All],6,FALSE)</f>
        <v>1.0</v>
      </c>
      <c r="L16" s="18" t="str">
        <f>VLOOKUP(D16,[1]!VolumeType[#All],2,FALSE)</f>
        <v>PTV</v>
      </c>
      <c r="M16" s="17" t="str">
        <f>VLOOKUP(D16,[1]!VolumeType[#All],3,FALSE)</f>
        <v>PTV</v>
      </c>
      <c r="N16" s="16" t="str">
        <f>VLOOKUP(D16,[1]!Colors[#All],3,FALSE)</f>
        <v>z PTV low R a</v>
      </c>
      <c r="O16" s="14">
        <f>IFERROR(VLOOKUP(D16,[1]!DVH_lines[#Data],2,FALSE),"")</f>
        <v>-16777216</v>
      </c>
      <c r="P16" s="15">
        <f>IFERROR(VLOOKUP(D16,[1]!DVH_lines[#Data],3,FALSE),"")</f>
        <v>1</v>
      </c>
      <c r="Q16" s="13">
        <f>IFERROR(VLOOKUP(D16,[1]!DVH_lines[#Data],4,FALSE),"")</f>
        <v>3</v>
      </c>
      <c r="R16" s="14" t="str">
        <f>IFERROR(VLOOKUP(D16,[1]!SearchCT[#Data],2,FALSE),"")</f>
        <v/>
      </c>
      <c r="S16" s="13" t="str">
        <f>IFERROR(VLOOKUP(D16,[1]!SearchCT[#Data],3,FALSE),"")</f>
        <v/>
      </c>
    </row>
    <row r="17" spans="4:19" x14ac:dyDescent="0.25">
      <c r="D17" s="12" t="s">
        <v>5</v>
      </c>
      <c r="E17" s="11" t="s">
        <v>4</v>
      </c>
      <c r="F17" s="11" t="s">
        <v>3</v>
      </c>
      <c r="H17" s="21" t="str">
        <f>VLOOKUP(D17,[1]!Dictionary[#All],3,FALSE)</f>
        <v>PTV Low Risk</v>
      </c>
      <c r="I17" s="20" t="str">
        <f>VLOOKUP(D17,[1]!Dictionary[#All],4,FALSE)</f>
        <v>PTV_Low</v>
      </c>
      <c r="J17" s="20" t="str">
        <f>VLOOKUP(D17,[1]!Dictionary[#All],5,FALSE)</f>
        <v>99VMS_STRUCTCODE</v>
      </c>
      <c r="K17" s="19" t="str">
        <f>VLOOKUP(D17,[1]!Dictionary[#All],6,FALSE)</f>
        <v>1.0</v>
      </c>
      <c r="L17" s="18" t="str">
        <f>VLOOKUP(D17,[1]!VolumeType[#All],2,FALSE)</f>
        <v>PTV</v>
      </c>
      <c r="M17" s="17" t="str">
        <f>VLOOKUP(D17,[1]!VolumeType[#All],3,FALSE)</f>
        <v>PTV</v>
      </c>
      <c r="N17" s="16" t="str">
        <f>VLOOKUP(D17,[1]!Colors[#All],3,FALSE)</f>
        <v>z PTV low R b</v>
      </c>
      <c r="O17" s="14">
        <f>IFERROR(VLOOKUP(D17,[1]!DVH_lines[#Data],2,FALSE),"")</f>
        <v>-16777216</v>
      </c>
      <c r="P17" s="15">
        <f>IFERROR(VLOOKUP(D17,[1]!DVH_lines[#Data],3,FALSE),"")</f>
        <v>1</v>
      </c>
      <c r="Q17" s="13">
        <f>IFERROR(VLOOKUP(D17,[1]!DVH_lines[#Data],4,FALSE),"")</f>
        <v>3</v>
      </c>
      <c r="R17" s="14" t="str">
        <f>IFERROR(VLOOKUP(D17,[1]!SearchCT[#Data],2,FALSE),"")</f>
        <v/>
      </c>
      <c r="S17" s="13" t="str">
        <f>IFERROR(VLOOKUP(D17,[1]!SearchCT[#Data],3,FALSE),"")</f>
        <v/>
      </c>
    </row>
    <row r="18" spans="4:19" ht="15.75" thickBot="1" x14ac:dyDescent="0.3">
      <c r="D18" s="12" t="s">
        <v>2</v>
      </c>
      <c r="E18" s="11" t="s">
        <v>1</v>
      </c>
      <c r="F18" s="11" t="s">
        <v>0</v>
      </c>
      <c r="H18" s="10" t="str">
        <f>VLOOKUP(D18,[1]!Dictionary[#All],3,FALSE)</f>
        <v>PTV Low Risk</v>
      </c>
      <c r="I18" s="9" t="str">
        <f>VLOOKUP(D18,[1]!Dictionary[#All],4,FALSE)</f>
        <v>PTV_Low</v>
      </c>
      <c r="J18" s="9" t="str">
        <f>VLOOKUP(D18,[1]!Dictionary[#All],5,FALSE)</f>
        <v>99VMS_STRUCTCODE</v>
      </c>
      <c r="K18" s="8" t="str">
        <f>VLOOKUP(D18,[1]!Dictionary[#All],6,FALSE)</f>
        <v>1.0</v>
      </c>
      <c r="L18" s="7" t="str">
        <f>VLOOKUP(D18,[1]!VolumeType[#All],2,FALSE)</f>
        <v>PTV</v>
      </c>
      <c r="M18" s="6" t="str">
        <f>VLOOKUP(D18,[1]!VolumeType[#All],3,FALSE)</f>
        <v>PTV</v>
      </c>
      <c r="N18" s="5" t="str">
        <f>VLOOKUP(D18,[1]!Colors[#All],3,FALSE)</f>
        <v>z PTV low R c</v>
      </c>
      <c r="O18" s="3">
        <f>IFERROR(VLOOKUP(D18,[1]!DVH_lines[#Data],2,FALSE),"")</f>
        <v>-16777216</v>
      </c>
      <c r="P18" s="4">
        <f>IFERROR(VLOOKUP(D18,[1]!DVH_lines[#Data],3,FALSE),"")</f>
        <v>1</v>
      </c>
      <c r="Q18" s="2">
        <f>IFERROR(VLOOKUP(D18,[1]!DVH_lines[#Data],4,FALSE),"")</f>
        <v>3</v>
      </c>
      <c r="R18" s="3" t="str">
        <f>IFERROR(VLOOKUP(D18,[1]!SearchCT[#Data],2,FALSE),"")</f>
        <v/>
      </c>
      <c r="S18" s="2" t="str">
        <f>IFERROR(VLOOKUP(D18,[1]!SearchCT[#Data],3,FALSE),"")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5.5703125" style="1" bestFit="1" customWidth="1"/>
    <col min="3" max="3" width="5.42578125" style="1" customWidth="1"/>
    <col min="4" max="4" width="9.140625" style="1" bestFit="1" customWidth="1"/>
    <col min="5" max="5" width="7.28515625" style="1" bestFit="1" customWidth="1"/>
    <col min="6" max="6" width="14.140625" style="1" bestFit="1" customWidth="1"/>
    <col min="7" max="7" width="6.7109375" style="1" customWidth="1"/>
    <col min="8" max="8" width="11.7109375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2" t="s">
        <v>75</v>
      </c>
      <c r="B1" s="52"/>
      <c r="C1" s="36"/>
      <c r="D1" s="52" t="s">
        <v>65</v>
      </c>
      <c r="E1" s="52"/>
      <c r="F1" s="52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1" t="s">
        <v>59</v>
      </c>
      <c r="B2" s="1" t="s">
        <v>58</v>
      </c>
      <c r="D2" s="1" t="s">
        <v>42</v>
      </c>
      <c r="E2" s="1" t="s">
        <v>44</v>
      </c>
      <c r="F2" s="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149</v>
      </c>
      <c r="B3" s="46" t="s">
        <v>75</v>
      </c>
      <c r="D3" s="1" t="s">
        <v>37</v>
      </c>
      <c r="E3" s="1" t="s">
        <v>74</v>
      </c>
      <c r="F3" s="1" t="s">
        <v>43</v>
      </c>
      <c r="H3" s="21" t="str">
        <f>VLOOKUP(D3,[1]!Dictionary[#All],3,FALSE)</f>
        <v>PTV Primary</v>
      </c>
      <c r="I3" s="20" t="str">
        <f>VLOOKUP(D3,[1]!Dictionary[#All],4,FALSE)</f>
        <v>PTVp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PTV</v>
      </c>
      <c r="M3" s="17" t="str">
        <f>VLOOKUP(D3,[1]!VolumeType[#All],3,FALSE)</f>
        <v>PTV</v>
      </c>
      <c r="N3" s="16" t="str">
        <f>VLOOKUP(D3,[1]!Colors[#All],3,FALSE)</f>
        <v>z PTV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157</v>
      </c>
      <c r="B4" s="46" t="s">
        <v>42</v>
      </c>
      <c r="D4" s="1" t="s">
        <v>37</v>
      </c>
      <c r="E4" s="1" t="s">
        <v>73</v>
      </c>
      <c r="F4" s="1" t="s">
        <v>43</v>
      </c>
      <c r="H4" s="21" t="str">
        <f>VLOOKUP(D4,[1]!Dictionary[#All],3,FALSE)</f>
        <v>PTV Primary</v>
      </c>
      <c r="I4" s="20" t="str">
        <f>VLOOKUP(D4,[1]!Dictionary[#All],4,FALSE)</f>
        <v>PTVp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PTV</v>
      </c>
      <c r="M4" s="17" t="str">
        <f>VLOOKUP(D4,[1]!VolumeType[#All],3,FALSE)</f>
        <v>PTV</v>
      </c>
      <c r="N4" s="16" t="str">
        <f>VLOOKUP(D4,[1]!Colors[#All],3,FALSE)</f>
        <v>z PTV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72</v>
      </c>
      <c r="D5" s="1" t="s">
        <v>37</v>
      </c>
      <c r="E5" s="1" t="s">
        <v>71</v>
      </c>
      <c r="F5" s="1" t="s">
        <v>43</v>
      </c>
      <c r="H5" s="21" t="str">
        <f>VLOOKUP(D5,[1]!Dictionary[#All],3,FALSE)</f>
        <v>PTV Primary</v>
      </c>
      <c r="I5" s="20" t="str">
        <f>VLOOKUP(D5,[1]!Dictionary[#All],4,FALSE)</f>
        <v>PTVp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144</v>
      </c>
      <c r="B6" s="46">
        <v>3</v>
      </c>
      <c r="D6" s="1" t="s">
        <v>37</v>
      </c>
      <c r="E6" s="1" t="s">
        <v>70</v>
      </c>
      <c r="F6" s="1" t="s">
        <v>43</v>
      </c>
      <c r="H6" s="21" t="str">
        <f>VLOOKUP(D6,[1]!Dictionary[#All],3,FALSE)</f>
        <v>PTV Primary</v>
      </c>
      <c r="I6" s="20" t="str">
        <f>VLOOKUP(D6,[1]!Dictionary[#All],4,FALSE)</f>
        <v>PTVp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PTV</v>
      </c>
      <c r="M6" s="17" t="str">
        <f>VLOOKUP(D6,[1]!VolumeType[#All],3,FALSE)</f>
        <v>PTV</v>
      </c>
      <c r="N6" s="16" t="str">
        <f>VLOOKUP(D6,[1]!Colors[#All],3,FALSE)</f>
        <v>z PTV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" t="s">
        <v>37</v>
      </c>
      <c r="E7" s="1" t="s">
        <v>69</v>
      </c>
      <c r="F7" s="1" t="s">
        <v>43</v>
      </c>
      <c r="H7" s="21" t="str">
        <f>VLOOKUP(D7,[1]!Dictionary[#All],3,FALSE)</f>
        <v>PTV Primary</v>
      </c>
      <c r="I7" s="20" t="str">
        <f>VLOOKUP(D7,[1]!Dictionary[#All],4,FALSE)</f>
        <v>PTVp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PTV</v>
      </c>
      <c r="M7" s="17" t="str">
        <f>VLOOKUP(D7,[1]!VolumeType[#All],3,FALSE)</f>
        <v>PTV</v>
      </c>
      <c r="N7" s="16" t="str">
        <f>VLOOKUP(D7,[1]!Colors[#All],3,FALSE)</f>
        <v>z PTV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46" t="s">
        <v>31</v>
      </c>
      <c r="B8" s="46" t="s">
        <v>30</v>
      </c>
      <c r="D8" s="1" t="s">
        <v>37</v>
      </c>
      <c r="E8" s="1" t="s">
        <v>68</v>
      </c>
      <c r="F8" s="1" t="s">
        <v>43</v>
      </c>
      <c r="H8" s="10" t="str">
        <f>VLOOKUP(D8,[1]!Dictionary[#All],3,FALSE)</f>
        <v>PTV Primary</v>
      </c>
      <c r="I8" s="9" t="str">
        <f>VLOOKUP(D8,[1]!Dictionary[#All],4,FALSE)</f>
        <v>PTVp</v>
      </c>
      <c r="J8" s="9" t="str">
        <f>VLOOKUP(D8,[1]!Dictionary[#All],5,FALSE)</f>
        <v>99VMS_STRUCTCODE</v>
      </c>
      <c r="K8" s="8" t="str">
        <f>VLOOKUP(D8,[1]!Dictionary[#All],6,FALSE)</f>
        <v>1.0</v>
      </c>
      <c r="L8" s="7" t="str">
        <f>VLOOKUP(D8,[1]!VolumeType[#All],2,FALSE)</f>
        <v>PTV</v>
      </c>
      <c r="M8" s="6" t="str">
        <f>VLOOKUP(D8,[1]!VolumeType[#All],3,FALSE)</f>
        <v>PTV</v>
      </c>
      <c r="N8" s="5" t="str">
        <f>VLOOKUP(D8,[1]!Colors[#All],3,FALSE)</f>
        <v>z PTV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46" t="s">
        <v>145</v>
      </c>
      <c r="B9" s="46" t="s">
        <v>150</v>
      </c>
      <c r="D9" s="1" t="s">
        <v>37</v>
      </c>
      <c r="E9" s="1" t="s">
        <v>67</v>
      </c>
      <c r="F9" s="1" t="s">
        <v>66</v>
      </c>
    </row>
    <row r="10" spans="1:19" x14ac:dyDescent="0.25">
      <c r="A10" s="46" t="s">
        <v>146</v>
      </c>
      <c r="B10" s="46" t="s">
        <v>147</v>
      </c>
    </row>
    <row r="11" spans="1:19" x14ac:dyDescent="0.25">
      <c r="A11" s="46" t="s">
        <v>158</v>
      </c>
      <c r="B11" s="46" t="s">
        <v>151</v>
      </c>
    </row>
    <row r="12" spans="1:19" x14ac:dyDescent="0.25">
      <c r="A12" s="46" t="s">
        <v>148</v>
      </c>
      <c r="B12" s="46" t="s">
        <v>27</v>
      </c>
    </row>
    <row r="13" spans="1:19" x14ac:dyDescent="0.25">
      <c r="A13" s="46" t="s">
        <v>24</v>
      </c>
      <c r="B13" s="46" t="s">
        <v>23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0.140625" style="1" bestFit="1" customWidth="1"/>
    <col min="3" max="3" width="5.42578125" style="1" customWidth="1"/>
    <col min="4" max="4" width="10.28515625" style="1" bestFit="1" customWidth="1"/>
    <col min="5" max="5" width="13.85546875" style="1" bestFit="1" customWidth="1"/>
    <col min="6" max="6" width="28" style="1" bestFit="1" customWidth="1"/>
    <col min="7" max="7" width="6.7109375" style="1" customWidth="1"/>
    <col min="8" max="8" width="20.85546875" style="1" bestFit="1" customWidth="1"/>
    <col min="9" max="9" width="17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0" t="s">
        <v>78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149</v>
      </c>
      <c r="B3" s="46" t="s">
        <v>78</v>
      </c>
      <c r="C3" s="24"/>
      <c r="D3" s="25" t="s">
        <v>78</v>
      </c>
      <c r="E3" s="22" t="s">
        <v>78</v>
      </c>
      <c r="F3" s="23" t="s">
        <v>92</v>
      </c>
      <c r="H3" s="21" t="str">
        <f>VLOOKUP(D3,[1]!Dictionary[#All],3,FALSE)</f>
        <v>CTV Primary</v>
      </c>
      <c r="I3" s="20" t="str">
        <f>VLOOKUP(D3,[1]!Dictionary[#All],4,FALSE)</f>
        <v>CTVp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CTV</v>
      </c>
      <c r="M3" s="17" t="str">
        <f>VLOOKUP(D3,[1]!VolumeType[#All],3,FALSE)</f>
        <v>CTV</v>
      </c>
      <c r="N3" s="16" t="str">
        <f>VLOOKUP(D3,[1]!Colors[#All],3,FALSE)</f>
        <v>z CTV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157</v>
      </c>
      <c r="B4" s="46" t="s">
        <v>42</v>
      </c>
      <c r="C4" s="24"/>
      <c r="D4" s="12" t="s">
        <v>91</v>
      </c>
      <c r="E4" s="22" t="s">
        <v>91</v>
      </c>
      <c r="F4" s="23" t="s">
        <v>90</v>
      </c>
      <c r="H4" s="21" t="str">
        <f>VLOOKUP(D4,[1]!Dictionary[#All],3,FALSE)</f>
        <v>ITV</v>
      </c>
      <c r="I4" s="20" t="str">
        <f>VLOOKUP(D4,[1]!Dictionary[#All],4,FALSE)</f>
        <v>ITV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CTV</v>
      </c>
      <c r="M4" s="17" t="str">
        <f>VLOOKUP(D4,[1]!VolumeType[#All],3,FALSE)</f>
        <v>CTV</v>
      </c>
      <c r="N4" s="16" t="str">
        <f>VLOOKUP(D4,[1]!Colors[#All],3,FALSE)</f>
        <v>z ITV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89</v>
      </c>
      <c r="C5" s="24"/>
      <c r="D5" s="12" t="s">
        <v>88</v>
      </c>
      <c r="E5" s="11" t="s">
        <v>88</v>
      </c>
      <c r="F5" s="11" t="s">
        <v>87</v>
      </c>
      <c r="H5" s="21" t="str">
        <f>VLOOKUP(D5,[1]!Dictionary[#All],3,FALSE)</f>
        <v>CTV Intermediate Risk</v>
      </c>
      <c r="I5" s="20" t="str">
        <f>VLOOKUP(D5,[1]!Dictionary[#All],4,FALSE)</f>
        <v>CTV_Intermediate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CTV</v>
      </c>
      <c r="M5" s="17" t="str">
        <f>VLOOKUP(D5,[1]!VolumeType[#All],3,FALSE)</f>
        <v>Nodes</v>
      </c>
      <c r="N5" s="16" t="str">
        <f>VLOOKUP(D5,[1]!Colors[#All],3,FALSE)</f>
        <v>z CTV int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144</v>
      </c>
      <c r="B6" s="46">
        <v>3</v>
      </c>
      <c r="C6" s="24"/>
      <c r="D6" s="12" t="s">
        <v>86</v>
      </c>
      <c r="E6" s="22" t="s">
        <v>86</v>
      </c>
      <c r="F6" s="11" t="s">
        <v>85</v>
      </c>
      <c r="H6" s="21" t="str">
        <f>VLOOKUP(D6,[1]!Dictionary[#All],3,FALSE)</f>
        <v>CTV Intermediate Risk</v>
      </c>
      <c r="I6" s="20" t="str">
        <f>VLOOKUP(D6,[1]!Dictionary[#All],4,FALSE)</f>
        <v>CTV_Intermediate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CTV</v>
      </c>
      <c r="M6" s="17" t="str">
        <f>VLOOKUP(D6,[1]!VolumeType[#All],3,FALSE)</f>
        <v>CTV</v>
      </c>
      <c r="N6" s="16" t="str">
        <f>VLOOKUP(D6,[1]!Colors[#All],3,FALSE)</f>
        <v>z CTV int L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2" t="s">
        <v>84</v>
      </c>
      <c r="E7" s="11" t="s">
        <v>84</v>
      </c>
      <c r="F7" s="11" t="s">
        <v>83</v>
      </c>
      <c r="H7" s="21" t="str">
        <f>VLOOKUP(D7,[1]!Dictionary[#All],3,FALSE)</f>
        <v>CTV Intermediate Risk</v>
      </c>
      <c r="I7" s="20" t="str">
        <f>VLOOKUP(D7,[1]!Dictionary[#All],4,FALSE)</f>
        <v>CTV_Intermediate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CTV</v>
      </c>
      <c r="M7" s="17" t="str">
        <f>VLOOKUP(D7,[1]!VolumeType[#All],3,FALSE)</f>
        <v>CTV</v>
      </c>
      <c r="N7" s="16" t="str">
        <f>VLOOKUP(D7,[1]!Colors[#All],3,FALSE)</f>
        <v>z CTV int 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6" t="s">
        <v>30</v>
      </c>
      <c r="D8" s="12" t="s">
        <v>82</v>
      </c>
      <c r="E8" s="11" t="s">
        <v>82</v>
      </c>
      <c r="F8" s="11" t="s">
        <v>81</v>
      </c>
      <c r="H8" s="21" t="str">
        <f>VLOOKUP(D8,[1]!Dictionary[#All],3,FALSE)</f>
        <v>CTV Low Risk</v>
      </c>
      <c r="I8" s="20" t="str">
        <f>VLOOKUP(D8,[1]!Dictionary[#All],4,FALSE)</f>
        <v>CTV_Low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CTV</v>
      </c>
      <c r="M8" s="17" t="str">
        <f>VLOOKUP(D8,[1]!VolumeType[#All],3,FALSE)</f>
        <v>CTV</v>
      </c>
      <c r="N8" s="16" t="str">
        <f>VLOOKUP(D8,[1]!Colors[#All],3,FALSE)</f>
        <v>z CTV low L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46" t="s">
        <v>145</v>
      </c>
      <c r="B9" s="46" t="s">
        <v>150</v>
      </c>
      <c r="D9" s="12" t="s">
        <v>80</v>
      </c>
      <c r="E9" s="11" t="s">
        <v>80</v>
      </c>
      <c r="F9" s="11" t="s">
        <v>79</v>
      </c>
      <c r="H9" s="21" t="str">
        <f>VLOOKUP(D9,[1]!Dictionary[#All],3,FALSE)</f>
        <v>CTV Low Risk</v>
      </c>
      <c r="I9" s="20" t="str">
        <f>VLOOKUP(D9,[1]!Dictionary[#All],4,FALSE)</f>
        <v>CTV_Low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CTV</v>
      </c>
      <c r="M9" s="17" t="str">
        <f>VLOOKUP(D9,[1]!VolumeType[#All],3,FALSE)</f>
        <v>CTV</v>
      </c>
      <c r="N9" s="16" t="str">
        <f>VLOOKUP(D9,[1]!Colors[#All],3,FALSE)</f>
        <v>z CTV low 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ht="15.75" thickBot="1" x14ac:dyDescent="0.3">
      <c r="A10" s="46" t="s">
        <v>146</v>
      </c>
      <c r="B10" s="46" t="s">
        <v>147</v>
      </c>
      <c r="D10" s="25" t="s">
        <v>78</v>
      </c>
      <c r="E10" s="40" t="s">
        <v>77</v>
      </c>
      <c r="F10" s="40" t="s">
        <v>76</v>
      </c>
      <c r="H10" s="10" t="str">
        <f>VLOOKUP(D10,[1]!Dictionary[#All],3,FALSE)</f>
        <v>CTV Primary</v>
      </c>
      <c r="I10" s="9" t="str">
        <f>VLOOKUP(D10,[1]!Dictionary[#All],4,FALSE)</f>
        <v>CTVp</v>
      </c>
      <c r="J10" s="9" t="str">
        <f>VLOOKUP(D10,[1]!Dictionary[#All],5,FALSE)</f>
        <v>99VMS_STRUCTCODE</v>
      </c>
      <c r="K10" s="8" t="str">
        <f>VLOOKUP(D10,[1]!Dictionary[#All],6,FALSE)</f>
        <v>1.0</v>
      </c>
      <c r="L10" s="7" t="str">
        <f>VLOOKUP(D10,[1]!VolumeType[#All],2,FALSE)</f>
        <v>CTV</v>
      </c>
      <c r="M10" s="6" t="str">
        <f>VLOOKUP(D10,[1]!VolumeType[#All],3,FALSE)</f>
        <v>CTV</v>
      </c>
      <c r="N10" s="5" t="str">
        <f>VLOOKUP(D10,[1]!Colors[#All],3,FALSE)</f>
        <v>z CTV</v>
      </c>
      <c r="O10" s="3" t="str">
        <f>IFERROR(VLOOKUP(D10,[1]!DVH_lines[#Data],2,FALSE),"")</f>
        <v/>
      </c>
      <c r="P10" s="4" t="str">
        <f>IFERROR(VLOOKUP(D10,[1]!DVH_lines[#Data],3,FALSE),"")</f>
        <v/>
      </c>
      <c r="Q10" s="2" t="str">
        <f>IFERROR(VLOOKUP(D10,[1]!DVH_lines[#Data],4,FALSE),"")</f>
        <v/>
      </c>
      <c r="R10" s="3" t="str">
        <f>IFERROR(VLOOKUP(D10,[1]!SearchCT[#Data],2,FALSE),"")</f>
        <v/>
      </c>
      <c r="S10" s="2" t="str">
        <f>IFERROR(VLOOKUP(D10,[1]!SearchCT[#Data],3,FALSE),"")</f>
        <v/>
      </c>
    </row>
    <row r="11" spans="1:19" x14ac:dyDescent="0.25">
      <c r="A11" s="46" t="s">
        <v>158</v>
      </c>
      <c r="B11" s="46" t="s">
        <v>152</v>
      </c>
    </row>
    <row r="12" spans="1:19" x14ac:dyDescent="0.25">
      <c r="A12" s="46" t="s">
        <v>148</v>
      </c>
      <c r="B12" s="46" t="s">
        <v>27</v>
      </c>
    </row>
    <row r="13" spans="1:19" x14ac:dyDescent="0.25">
      <c r="A13" s="46" t="s">
        <v>24</v>
      </c>
      <c r="B13" s="46" t="s">
        <v>23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0.28515625" style="1" bestFit="1" customWidth="1"/>
    <col min="3" max="3" width="5.42578125" style="1" customWidth="1"/>
    <col min="4" max="4" width="10.28515625" style="1" bestFit="1" customWidth="1"/>
    <col min="5" max="5" width="10.85546875" style="1" bestFit="1" customWidth="1"/>
    <col min="6" max="6" width="40.5703125" style="1" bestFit="1" customWidth="1"/>
    <col min="7" max="7" width="6.7109375" style="1" customWidth="1"/>
    <col min="8" max="8" width="23.7109375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0" t="s">
        <v>95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149</v>
      </c>
      <c r="B3" s="46" t="s">
        <v>95</v>
      </c>
      <c r="C3" s="24"/>
      <c r="D3" s="25" t="s">
        <v>95</v>
      </c>
      <c r="E3" s="22" t="s">
        <v>95</v>
      </c>
      <c r="F3" s="23" t="s">
        <v>93</v>
      </c>
      <c r="H3" s="21" t="str">
        <f>VLOOKUP(D3,[1]!Dictionary[#All],3,FALSE)</f>
        <v>GTV Primary</v>
      </c>
      <c r="I3" s="20" t="str">
        <f>VLOOKUP(D3,[1]!Dictionary[#All],4,FALSE)</f>
        <v>GTVp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157</v>
      </c>
      <c r="B4" s="46" t="s">
        <v>42</v>
      </c>
      <c r="C4" s="24"/>
      <c r="D4" s="12" t="s">
        <v>113</v>
      </c>
      <c r="E4" s="22" t="s">
        <v>113</v>
      </c>
      <c r="F4" s="23" t="s">
        <v>112</v>
      </c>
      <c r="H4" s="21" t="str">
        <f>VLOOKUP(D4,[1]!Dictionary[#All],3,FALSE)</f>
        <v>GTV Nodal</v>
      </c>
      <c r="I4" s="20" t="str">
        <f>VLOOKUP(D4,[1]!Dictionary[#All],4,FALSE)</f>
        <v>GTVn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GTV</v>
      </c>
      <c r="M4" s="17" t="str">
        <f>VLOOKUP(D4,[1]!VolumeType[#All],3,FALSE)</f>
        <v>Nodes</v>
      </c>
      <c r="N4" s="16" t="str">
        <f>VLOOKUP(D4,[1]!Colors[#All],3,FALSE)</f>
        <v>z GTV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111</v>
      </c>
      <c r="C5" s="24"/>
      <c r="D5" s="12" t="s">
        <v>110</v>
      </c>
      <c r="E5" s="22" t="s">
        <v>110</v>
      </c>
      <c r="F5" s="23" t="s">
        <v>109</v>
      </c>
      <c r="H5" s="21" t="str">
        <f>VLOOKUP(D5,[1]!Dictionary[#All],3,FALSE)</f>
        <v>Metabalic Tumor Volume</v>
      </c>
      <c r="I5" s="20" t="str">
        <f>VLOOKUP(D5,[1]!Dictionary[#All],4,FALSE)</f>
        <v>MTV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GTV</v>
      </c>
      <c r="M5" s="17" t="str">
        <f>VLOOKUP(D5,[1]!VolumeType[#All],3,FALSE)</f>
        <v>GTV</v>
      </c>
      <c r="N5" s="16" t="str">
        <f>VLOOKUP(D5,[1]!Colors[#All],3,FALSE)</f>
        <v>z GTV PET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144</v>
      </c>
      <c r="B6" s="46">
        <v>3</v>
      </c>
      <c r="C6" s="24"/>
      <c r="D6" s="12" t="s">
        <v>95</v>
      </c>
      <c r="E6" s="11" t="s">
        <v>108</v>
      </c>
      <c r="F6" s="11" t="s">
        <v>107</v>
      </c>
      <c r="H6" s="21" t="str">
        <f>VLOOKUP(D6,[1]!Dictionary[#All],3,FALSE)</f>
        <v>GTV Primary</v>
      </c>
      <c r="I6" s="20" t="str">
        <f>VLOOKUP(D6,[1]!Dictionary[#All],4,FALSE)</f>
        <v>GTVp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GTV</v>
      </c>
      <c r="M6" s="17" t="str">
        <f>VLOOKUP(D6,[1]!VolumeType[#All],3,FALSE)</f>
        <v>GTV</v>
      </c>
      <c r="N6" s="16" t="str">
        <f>VLOOKUP(D6,[1]!Colors[#All],3,FALSE)</f>
        <v>z GTV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2" t="s">
        <v>95</v>
      </c>
      <c r="E7" s="22" t="s">
        <v>106</v>
      </c>
      <c r="F7" s="11" t="s">
        <v>105</v>
      </c>
      <c r="H7" s="21" t="str">
        <f>VLOOKUP(D7,[1]!Dictionary[#All],3,FALSE)</f>
        <v>GTV Primary</v>
      </c>
      <c r="I7" s="20" t="str">
        <f>VLOOKUP(D7,[1]!Dictionary[#All],4,FALSE)</f>
        <v>GTVp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GTV</v>
      </c>
      <c r="M7" s="17" t="str">
        <f>VLOOKUP(D7,[1]!VolumeType[#All],3,FALSE)</f>
        <v>GTV</v>
      </c>
      <c r="N7" s="16" t="str">
        <f>VLOOKUP(D7,[1]!Colors[#All],3,FALSE)</f>
        <v>z GTV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6" t="s">
        <v>30</v>
      </c>
      <c r="D8" s="41" t="s">
        <v>95</v>
      </c>
      <c r="E8" s="40" t="s">
        <v>104</v>
      </c>
      <c r="F8" s="40" t="s">
        <v>103</v>
      </c>
      <c r="H8" s="21" t="str">
        <f>VLOOKUP(D8,[1]!Dictionary[#All],3,FALSE)</f>
        <v>GTV Primary</v>
      </c>
      <c r="I8" s="20" t="str">
        <f>VLOOKUP(D8,[1]!Dictionary[#All],4,FALSE)</f>
        <v>GTVp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GTV</v>
      </c>
      <c r="M8" s="17" t="str">
        <f>VLOOKUP(D8,[1]!VolumeType[#All],3,FALSE)</f>
        <v>GTV</v>
      </c>
      <c r="N8" s="16" t="str">
        <f>VLOOKUP(D8,[1]!Colors[#All],3,FALSE)</f>
        <v>z GTV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ht="15.75" thickBot="1" x14ac:dyDescent="0.3">
      <c r="A9" s="46" t="s">
        <v>145</v>
      </c>
      <c r="B9" s="46" t="s">
        <v>150</v>
      </c>
      <c r="D9" s="41" t="s">
        <v>102</v>
      </c>
      <c r="E9" s="25" t="s">
        <v>102</v>
      </c>
      <c r="F9" s="40" t="s">
        <v>101</v>
      </c>
      <c r="H9" s="10" t="str">
        <f>VLOOKUP(D9,[1]!Dictionary[#All],3,FALSE)</f>
        <v>Metabalic Tumor Volume</v>
      </c>
      <c r="I9" s="9" t="str">
        <f>VLOOKUP(D9,[1]!Dictionary[#All],4,FALSE)</f>
        <v>MTV</v>
      </c>
      <c r="J9" s="9" t="str">
        <f>VLOOKUP(D9,[1]!Dictionary[#All],5,FALSE)</f>
        <v>99VMS_STRUCTCODE</v>
      </c>
      <c r="K9" s="8" t="str">
        <f>VLOOKUP(D9,[1]!Dictionary[#All],6,FALSE)</f>
        <v>1.0</v>
      </c>
      <c r="L9" s="7" t="str">
        <f>VLOOKUP(D9,[1]!VolumeType[#All],2,FALSE)</f>
        <v>GTV</v>
      </c>
      <c r="M9" s="6" t="str">
        <f>VLOOKUP(D9,[1]!VolumeType[#All],3,FALSE)</f>
        <v>GTV</v>
      </c>
      <c r="N9" s="5" t="str">
        <f>VLOOKUP(D9,[1]!Colors[#All],3,FALSE)</f>
        <v>z GTV MRI</v>
      </c>
      <c r="O9" s="3" t="str">
        <f>IFERROR(VLOOKUP(D9,[1]!DVH_lines[#Data],2,FALSE),"")</f>
        <v/>
      </c>
      <c r="P9" s="4" t="str">
        <f>IFERROR(VLOOKUP(D9,[1]!DVH_lines[#Data],3,FALSE),"")</f>
        <v/>
      </c>
      <c r="Q9" s="2" t="str">
        <f>IFERROR(VLOOKUP(D9,[1]!DVH_lines[#Data],4,FALSE),"")</f>
        <v/>
      </c>
      <c r="R9" s="3" t="str">
        <f>IFERROR(VLOOKUP(D9,[1]!SearchCT[#Data],2,FALSE),"")</f>
        <v/>
      </c>
      <c r="S9" s="2" t="str">
        <f>IFERROR(VLOOKUP(D9,[1]!SearchCT[#Data],3,FALSE),"")</f>
        <v/>
      </c>
    </row>
    <row r="10" spans="1:19" x14ac:dyDescent="0.25">
      <c r="A10" s="46" t="s">
        <v>146</v>
      </c>
      <c r="B10" s="46" t="s">
        <v>147</v>
      </c>
      <c r="D10" s="12" t="s">
        <v>95</v>
      </c>
      <c r="E10" s="11" t="s">
        <v>100</v>
      </c>
      <c r="F10" s="23" t="s">
        <v>93</v>
      </c>
    </row>
    <row r="11" spans="1:19" x14ac:dyDescent="0.25">
      <c r="A11" s="46" t="s">
        <v>158</v>
      </c>
      <c r="B11" s="46" t="s">
        <v>154</v>
      </c>
      <c r="D11" s="12" t="s">
        <v>95</v>
      </c>
      <c r="E11" s="11" t="s">
        <v>99</v>
      </c>
      <c r="F11" s="23" t="s">
        <v>93</v>
      </c>
    </row>
    <row r="12" spans="1:19" x14ac:dyDescent="0.25">
      <c r="A12" s="46" t="s">
        <v>148</v>
      </c>
      <c r="B12" s="46" t="s">
        <v>27</v>
      </c>
      <c r="D12" s="12" t="s">
        <v>95</v>
      </c>
      <c r="E12" s="11" t="s">
        <v>98</v>
      </c>
      <c r="F12" s="23" t="s">
        <v>93</v>
      </c>
    </row>
    <row r="13" spans="1:19" x14ac:dyDescent="0.25">
      <c r="A13" s="46" t="s">
        <v>24</v>
      </c>
      <c r="B13" s="46" t="s">
        <v>23</v>
      </c>
      <c r="D13" s="12" t="s">
        <v>95</v>
      </c>
      <c r="E13" s="11" t="s">
        <v>97</v>
      </c>
      <c r="F13" s="23" t="s">
        <v>93</v>
      </c>
    </row>
    <row r="14" spans="1:19" x14ac:dyDescent="0.25">
      <c r="A14" s="37"/>
      <c r="B14" s="37"/>
      <c r="D14" s="12" t="s">
        <v>95</v>
      </c>
      <c r="E14" s="11" t="s">
        <v>96</v>
      </c>
      <c r="F14" s="23" t="s">
        <v>93</v>
      </c>
    </row>
    <row r="15" spans="1:19" x14ac:dyDescent="0.25">
      <c r="D15" s="12" t="s">
        <v>95</v>
      </c>
      <c r="E15" s="11" t="s">
        <v>94</v>
      </c>
      <c r="F15" s="23" t="s">
        <v>93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5.7109375" style="1" bestFit="1" customWidth="1"/>
    <col min="3" max="3" width="5.42578125" style="1" customWidth="1"/>
    <col min="4" max="4" width="9.140625" style="1" bestFit="1" customWidth="1"/>
    <col min="5" max="5" width="6.140625" style="1" bestFit="1" customWidth="1"/>
    <col min="6" max="6" width="11.85546875" style="1" bestFit="1" customWidth="1"/>
    <col min="7" max="7" width="6.7109375" style="1" customWidth="1"/>
    <col min="8" max="8" width="11.85546875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4" customHeight="1" thickBot="1" x14ac:dyDescent="0.35">
      <c r="A1" s="52" t="s">
        <v>115</v>
      </c>
      <c r="B1" s="52"/>
      <c r="C1" s="36"/>
      <c r="D1" s="52" t="s">
        <v>65</v>
      </c>
      <c r="E1" s="52"/>
      <c r="F1" s="52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1" t="s">
        <v>59</v>
      </c>
      <c r="B2" s="1" t="s">
        <v>58</v>
      </c>
      <c r="D2" s="1" t="s">
        <v>42</v>
      </c>
      <c r="E2" s="1" t="s">
        <v>44</v>
      </c>
      <c r="F2" s="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149</v>
      </c>
      <c r="B3" s="46" t="s">
        <v>115</v>
      </c>
      <c r="D3" s="1" t="s">
        <v>95</v>
      </c>
      <c r="E3" s="1" t="s">
        <v>100</v>
      </c>
      <c r="F3" s="1" t="s">
        <v>93</v>
      </c>
      <c r="H3" s="21" t="str">
        <f>VLOOKUP(D3,[1]!Dictionary[#All],3,FALSE)</f>
        <v>GTV Primary</v>
      </c>
      <c r="I3" s="20" t="str">
        <f>VLOOKUP(D3,[1]!Dictionary[#All],4,FALSE)</f>
        <v>GTVp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157</v>
      </c>
      <c r="B4" s="46" t="s">
        <v>42</v>
      </c>
      <c r="D4" s="1" t="s">
        <v>95</v>
      </c>
      <c r="E4" s="1" t="s">
        <v>99</v>
      </c>
      <c r="F4" s="1" t="s">
        <v>93</v>
      </c>
      <c r="H4" s="21" t="str">
        <f>VLOOKUP(D4,[1]!Dictionary[#All],3,FALSE)</f>
        <v>GTV Primary</v>
      </c>
      <c r="I4" s="20" t="str">
        <f>VLOOKUP(D4,[1]!Dictionary[#All],4,FALSE)</f>
        <v>GTVp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GTV</v>
      </c>
      <c r="M4" s="17" t="str">
        <f>VLOOKUP(D4,[1]!VolumeType[#All],3,FALSE)</f>
        <v>GTV</v>
      </c>
      <c r="N4" s="16" t="str">
        <f>VLOOKUP(D4,[1]!Colors[#All],3,FALSE)</f>
        <v>z GTV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114</v>
      </c>
      <c r="D5" s="1" t="s">
        <v>95</v>
      </c>
      <c r="E5" s="1" t="s">
        <v>98</v>
      </c>
      <c r="F5" s="1" t="s">
        <v>93</v>
      </c>
      <c r="H5" s="21" t="str">
        <f>VLOOKUP(D5,[1]!Dictionary[#All],3,FALSE)</f>
        <v>GTV Primary</v>
      </c>
      <c r="I5" s="20" t="str">
        <f>VLOOKUP(D5,[1]!Dictionary[#All],4,FALSE)</f>
        <v>GTVp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GTV</v>
      </c>
      <c r="M5" s="17" t="str">
        <f>VLOOKUP(D5,[1]!VolumeType[#All],3,FALSE)</f>
        <v>GTV</v>
      </c>
      <c r="N5" s="16" t="str">
        <f>VLOOKUP(D5,[1]!Colors[#All],3,FALSE)</f>
        <v>z GTV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144</v>
      </c>
      <c r="B6" s="46">
        <v>3</v>
      </c>
      <c r="D6" s="1" t="s">
        <v>95</v>
      </c>
      <c r="E6" s="1" t="s">
        <v>97</v>
      </c>
      <c r="F6" s="1" t="s">
        <v>93</v>
      </c>
      <c r="H6" s="21" t="str">
        <f>VLOOKUP(D6,[1]!Dictionary[#All],3,FALSE)</f>
        <v>GTV Primary</v>
      </c>
      <c r="I6" s="20" t="str">
        <f>VLOOKUP(D6,[1]!Dictionary[#All],4,FALSE)</f>
        <v>GTVp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GTV</v>
      </c>
      <c r="M6" s="17" t="str">
        <f>VLOOKUP(D6,[1]!VolumeType[#All],3,FALSE)</f>
        <v>GTV</v>
      </c>
      <c r="N6" s="16" t="str">
        <f>VLOOKUP(D6,[1]!Colors[#All],3,FALSE)</f>
        <v>z GTV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1" t="s">
        <v>95</v>
      </c>
      <c r="E7" s="1" t="s">
        <v>96</v>
      </c>
      <c r="F7" s="1" t="s">
        <v>93</v>
      </c>
      <c r="H7" s="21" t="str">
        <f>VLOOKUP(D7,[1]!Dictionary[#All],3,FALSE)</f>
        <v>GTV Primary</v>
      </c>
      <c r="I7" s="20" t="str">
        <f>VLOOKUP(D7,[1]!Dictionary[#All],4,FALSE)</f>
        <v>GTVp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GTV</v>
      </c>
      <c r="M7" s="17" t="str">
        <f>VLOOKUP(D7,[1]!VolumeType[#All],3,FALSE)</f>
        <v>GTV</v>
      </c>
      <c r="N7" s="16" t="str">
        <f>VLOOKUP(D7,[1]!Colors[#All],3,FALSE)</f>
        <v>z GTV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46" t="s">
        <v>31</v>
      </c>
      <c r="B8" s="46" t="s">
        <v>30</v>
      </c>
      <c r="D8" s="1" t="s">
        <v>95</v>
      </c>
      <c r="E8" s="1" t="s">
        <v>94</v>
      </c>
      <c r="F8" s="1" t="s">
        <v>93</v>
      </c>
      <c r="H8" s="10" t="str">
        <f>VLOOKUP(D8,[1]!Dictionary[#All],3,FALSE)</f>
        <v>GTV Primary</v>
      </c>
      <c r="I8" s="9" t="str">
        <f>VLOOKUP(D8,[1]!Dictionary[#All],4,FALSE)</f>
        <v>GTVp</v>
      </c>
      <c r="J8" s="9" t="str">
        <f>VLOOKUP(D8,[1]!Dictionary[#All],5,FALSE)</f>
        <v>99VMS_STRUCTCODE</v>
      </c>
      <c r="K8" s="8" t="str">
        <f>VLOOKUP(D8,[1]!Dictionary[#All],6,FALSE)</f>
        <v>1.0</v>
      </c>
      <c r="L8" s="7" t="str">
        <f>VLOOKUP(D8,[1]!VolumeType[#All],2,FALSE)</f>
        <v>GTV</v>
      </c>
      <c r="M8" s="6" t="str">
        <f>VLOOKUP(D8,[1]!VolumeType[#All],3,FALSE)</f>
        <v>GTV</v>
      </c>
      <c r="N8" s="5" t="str">
        <f>VLOOKUP(D8,[1]!Colors[#All],3,FALSE)</f>
        <v>z GTV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46" t="s">
        <v>145</v>
      </c>
      <c r="B9" s="46" t="s">
        <v>150</v>
      </c>
    </row>
    <row r="10" spans="1:19" x14ac:dyDescent="0.25">
      <c r="A10" s="46" t="s">
        <v>146</v>
      </c>
      <c r="B10" s="46" t="s">
        <v>147</v>
      </c>
    </row>
    <row r="11" spans="1:19" x14ac:dyDescent="0.25">
      <c r="A11" s="46" t="s">
        <v>158</v>
      </c>
      <c r="B11" s="46" t="s">
        <v>156</v>
      </c>
    </row>
    <row r="12" spans="1:19" x14ac:dyDescent="0.25">
      <c r="A12" s="46" t="s">
        <v>148</v>
      </c>
      <c r="B12" s="46" t="s">
        <v>27</v>
      </c>
    </row>
    <row r="13" spans="1:19" x14ac:dyDescent="0.25">
      <c r="A13" s="46" t="s">
        <v>24</v>
      </c>
      <c r="B13" s="46" t="s">
        <v>23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tabSelected="1" workbookViewId="0">
      <selection activeCell="H22" sqref="H22"/>
    </sheetView>
  </sheetViews>
  <sheetFormatPr defaultRowHeight="15" x14ac:dyDescent="0.25"/>
  <cols>
    <col min="1" max="1" width="18.5703125" style="1" bestFit="1" customWidth="1"/>
    <col min="2" max="2" width="23.140625" style="1" bestFit="1" customWidth="1"/>
    <col min="3" max="3" width="5.42578125" style="1" customWidth="1"/>
    <col min="4" max="4" width="10.28515625" style="1" bestFit="1" customWidth="1"/>
    <col min="5" max="5" width="9.28515625" style="1" bestFit="1" customWidth="1"/>
    <col min="6" max="6" width="22.5703125" style="1" bestFit="1" customWidth="1"/>
    <col min="7" max="7" width="6.7109375" style="1" customWidth="1"/>
    <col min="8" max="8" width="23" style="1" bestFit="1" customWidth="1"/>
    <col min="9" max="9" width="5.855468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141</v>
      </c>
      <c r="B1" s="50"/>
      <c r="C1" s="36"/>
      <c r="D1" s="50" t="s">
        <v>65</v>
      </c>
      <c r="E1" s="50"/>
      <c r="F1" s="50"/>
      <c r="H1" s="48" t="s">
        <v>64</v>
      </c>
      <c r="I1" s="51"/>
      <c r="J1" s="51"/>
      <c r="K1" s="49"/>
      <c r="L1" s="48" t="s">
        <v>63</v>
      </c>
      <c r="M1" s="51"/>
      <c r="N1" s="35" t="s">
        <v>62</v>
      </c>
      <c r="O1" s="48" t="s">
        <v>61</v>
      </c>
      <c r="P1" s="51"/>
      <c r="Q1" s="49"/>
      <c r="R1" s="48" t="s">
        <v>60</v>
      </c>
      <c r="S1" s="49"/>
    </row>
    <row r="2" spans="1:19" ht="15.75" x14ac:dyDescent="0.25">
      <c r="A2" s="33" t="s">
        <v>59</v>
      </c>
      <c r="B2" s="34" t="s">
        <v>58</v>
      </c>
      <c r="C2" s="24"/>
      <c r="D2" s="33" t="s">
        <v>42</v>
      </c>
      <c r="E2" s="32" t="s">
        <v>44</v>
      </c>
      <c r="F2" s="31" t="s">
        <v>57</v>
      </c>
      <c r="H2" s="30" t="s">
        <v>56</v>
      </c>
      <c r="I2" s="28" t="s">
        <v>55</v>
      </c>
      <c r="J2" s="28" t="s">
        <v>54</v>
      </c>
      <c r="K2" s="26" t="s">
        <v>53</v>
      </c>
      <c r="L2" s="27" t="s">
        <v>52</v>
      </c>
      <c r="M2" s="28" t="s">
        <v>51</v>
      </c>
      <c r="N2" s="29" t="s">
        <v>50</v>
      </c>
      <c r="O2" s="27" t="s">
        <v>49</v>
      </c>
      <c r="P2" s="28" t="s">
        <v>48</v>
      </c>
      <c r="Q2" s="26" t="s">
        <v>47</v>
      </c>
      <c r="R2" s="27" t="s">
        <v>46</v>
      </c>
      <c r="S2" s="26" t="s">
        <v>45</v>
      </c>
    </row>
    <row r="3" spans="1:19" x14ac:dyDescent="0.25">
      <c r="A3" s="46" t="s">
        <v>149</v>
      </c>
      <c r="B3" s="46" t="s">
        <v>141</v>
      </c>
      <c r="C3" s="24"/>
      <c r="D3" s="38" t="s">
        <v>118</v>
      </c>
      <c r="E3" s="38" t="s">
        <v>140</v>
      </c>
      <c r="F3" s="39" t="s">
        <v>139</v>
      </c>
      <c r="H3" s="21" t="str">
        <f>VLOOKUP(D3,[1]!Dictionary[#All],3,FALSE)</f>
        <v>Tracking Motion Volume</v>
      </c>
      <c r="I3" s="20" t="str">
        <f>VLOOKUP(D3,[1]!Dictionary[#All],4,FALSE)</f>
        <v>TMV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TMV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46" t="s">
        <v>157</v>
      </c>
      <c r="B4" s="46" t="s">
        <v>42</v>
      </c>
      <c r="C4" s="24"/>
      <c r="D4" s="44" t="s">
        <v>118</v>
      </c>
      <c r="E4" s="22" t="s">
        <v>138</v>
      </c>
      <c r="F4" s="11" t="s">
        <v>137</v>
      </c>
      <c r="H4" s="21" t="str">
        <f>VLOOKUP(D4,[1]!Dictionary[#All],3,FALSE)</f>
        <v>Tracking Motion Volume</v>
      </c>
      <c r="I4" s="20" t="str">
        <f>VLOOKUP(D4,[1]!Dictionary[#All],4,FALSE)</f>
        <v>TMV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GTV</v>
      </c>
      <c r="M4" s="17" t="str">
        <f>VLOOKUP(D4,[1]!VolumeType[#All],3,FALSE)</f>
        <v>GTV</v>
      </c>
      <c r="N4" s="16" t="str">
        <f>VLOOKUP(D4,[1]!Colors[#All],3,FALSE)</f>
        <v>z TMV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46" t="s">
        <v>39</v>
      </c>
      <c r="B5" s="46" t="s">
        <v>159</v>
      </c>
      <c r="C5" s="24"/>
      <c r="D5" s="38" t="s">
        <v>118</v>
      </c>
      <c r="E5" s="38" t="s">
        <v>136</v>
      </c>
      <c r="F5" s="39" t="s">
        <v>135</v>
      </c>
      <c r="H5" s="21" t="str">
        <f>VLOOKUP(D5,[1]!Dictionary[#All],3,FALSE)</f>
        <v>Tracking Motion Volume</v>
      </c>
      <c r="I5" s="20" t="str">
        <f>VLOOKUP(D5,[1]!Dictionary[#All],4,FALSE)</f>
        <v>TMV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GTV</v>
      </c>
      <c r="M5" s="17" t="str">
        <f>VLOOKUP(D5,[1]!VolumeType[#All],3,FALSE)</f>
        <v>GTV</v>
      </c>
      <c r="N5" s="16" t="str">
        <f>VLOOKUP(D5,[1]!Colors[#All],3,FALSE)</f>
        <v>z TMV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46" t="s">
        <v>144</v>
      </c>
      <c r="B6" s="46">
        <v>3</v>
      </c>
      <c r="C6" s="24"/>
      <c r="D6" s="44" t="s">
        <v>118</v>
      </c>
      <c r="E6" s="22" t="s">
        <v>134</v>
      </c>
      <c r="F6" s="11" t="s">
        <v>133</v>
      </c>
      <c r="H6" s="21" t="str">
        <f>VLOOKUP(D6,[1]!Dictionary[#All],3,FALSE)</f>
        <v>Tracking Motion Volume</v>
      </c>
      <c r="I6" s="20" t="str">
        <f>VLOOKUP(D6,[1]!Dictionary[#All],4,FALSE)</f>
        <v>TMV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GTV</v>
      </c>
      <c r="M6" s="17" t="str">
        <f>VLOOKUP(D6,[1]!VolumeType[#All],3,FALSE)</f>
        <v>GTV</v>
      </c>
      <c r="N6" s="16" t="str">
        <f>VLOOKUP(D6,[1]!Colors[#All],3,FALSE)</f>
        <v>z TMV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46" t="s">
        <v>34</v>
      </c>
      <c r="B7" s="46"/>
      <c r="D7" s="38" t="s">
        <v>118</v>
      </c>
      <c r="E7" s="38" t="s">
        <v>132</v>
      </c>
      <c r="F7" s="39" t="s">
        <v>131</v>
      </c>
      <c r="H7" s="21" t="str">
        <f>VLOOKUP(D7,[1]!Dictionary[#All],3,FALSE)</f>
        <v>Tracking Motion Volume</v>
      </c>
      <c r="I7" s="20" t="str">
        <f>VLOOKUP(D7,[1]!Dictionary[#All],4,FALSE)</f>
        <v>TMV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GTV</v>
      </c>
      <c r="M7" s="17" t="str">
        <f>VLOOKUP(D7,[1]!VolumeType[#All],3,FALSE)</f>
        <v>GTV</v>
      </c>
      <c r="N7" s="16" t="str">
        <f>VLOOKUP(D7,[1]!Colors[#All],3,FALSE)</f>
        <v>z TMV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46" t="s">
        <v>31</v>
      </c>
      <c r="B8" s="46" t="s">
        <v>30</v>
      </c>
      <c r="D8" s="44" t="s">
        <v>118</v>
      </c>
      <c r="E8" s="22" t="s">
        <v>130</v>
      </c>
      <c r="F8" s="11" t="s">
        <v>129</v>
      </c>
      <c r="H8" s="21" t="str">
        <f>VLOOKUP(D8,[1]!Dictionary[#All],3,FALSE)</f>
        <v>Tracking Motion Volume</v>
      </c>
      <c r="I8" s="20" t="str">
        <f>VLOOKUP(D8,[1]!Dictionary[#All],4,FALSE)</f>
        <v>TMV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GTV</v>
      </c>
      <c r="M8" s="17" t="str">
        <f>VLOOKUP(D8,[1]!VolumeType[#All],3,FALSE)</f>
        <v>GTV</v>
      </c>
      <c r="N8" s="16" t="str">
        <f>VLOOKUP(D8,[1]!Colors[#All],3,FALSE)</f>
        <v>z TMV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46" t="s">
        <v>145</v>
      </c>
      <c r="B9" s="46" t="s">
        <v>150</v>
      </c>
      <c r="D9" s="38" t="s">
        <v>118</v>
      </c>
      <c r="E9" s="38" t="s">
        <v>128</v>
      </c>
      <c r="F9" s="39" t="s">
        <v>127</v>
      </c>
      <c r="H9" s="21" t="str">
        <f>VLOOKUP(D9,[1]!Dictionary[#All],3,FALSE)</f>
        <v>Tracking Motion Volume</v>
      </c>
      <c r="I9" s="20" t="str">
        <f>VLOOKUP(D9,[1]!Dictionary[#All],4,FALSE)</f>
        <v>TMV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GTV</v>
      </c>
      <c r="M9" s="17" t="str">
        <f>VLOOKUP(D9,[1]!VolumeType[#All],3,FALSE)</f>
        <v>GTV</v>
      </c>
      <c r="N9" s="16" t="str">
        <f>VLOOKUP(D9,[1]!Colors[#All],3,FALSE)</f>
        <v>z TMV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46" t="s">
        <v>146</v>
      </c>
      <c r="B10" s="46" t="s">
        <v>147</v>
      </c>
      <c r="D10" s="44" t="s">
        <v>118</v>
      </c>
      <c r="E10" s="22" t="s">
        <v>126</v>
      </c>
      <c r="F10" s="11" t="s">
        <v>125</v>
      </c>
      <c r="H10" s="21" t="str">
        <f>VLOOKUP(D10,[1]!Dictionary[#All],3,FALSE)</f>
        <v>Tracking Motion Volume</v>
      </c>
      <c r="I10" s="20" t="str">
        <f>VLOOKUP(D10,[1]!Dictionary[#All],4,FALSE)</f>
        <v>TMV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GTV</v>
      </c>
      <c r="M10" s="17" t="str">
        <f>VLOOKUP(D10,[1]!VolumeType[#All],3,FALSE)</f>
        <v>GTV</v>
      </c>
      <c r="N10" s="16" t="str">
        <f>VLOOKUP(D10,[1]!Colors[#All],3,FALSE)</f>
        <v>z TMV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46" t="s">
        <v>158</v>
      </c>
      <c r="B11" s="46" t="s">
        <v>155</v>
      </c>
      <c r="D11" s="38" t="s">
        <v>118</v>
      </c>
      <c r="E11" s="38" t="s">
        <v>124</v>
      </c>
      <c r="F11" s="39" t="s">
        <v>123</v>
      </c>
      <c r="H11" s="21" t="str">
        <f>VLOOKUP(D11,[1]!Dictionary[#All],3,FALSE)</f>
        <v>Tracking Motion Volume</v>
      </c>
      <c r="I11" s="20" t="str">
        <f>VLOOKUP(D11,[1]!Dictionary[#All],4,FALSE)</f>
        <v>TMV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GTV</v>
      </c>
      <c r="M11" s="17" t="str">
        <f>VLOOKUP(D11,[1]!VolumeType[#All],3,FALSE)</f>
        <v>GTV</v>
      </c>
      <c r="N11" s="16" t="str">
        <f>VLOOKUP(D11,[1]!Colors[#All],3,FALSE)</f>
        <v>z TMV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46" t="s">
        <v>148</v>
      </c>
      <c r="B12" s="46" t="s">
        <v>27</v>
      </c>
      <c r="D12" s="44" t="s">
        <v>118</v>
      </c>
      <c r="E12" s="22" t="s">
        <v>122</v>
      </c>
      <c r="F12" s="11" t="s">
        <v>121</v>
      </c>
      <c r="H12" s="21" t="str">
        <f>VLOOKUP(D12,[1]!Dictionary[#All],3,FALSE)</f>
        <v>Tracking Motion Volume</v>
      </c>
      <c r="I12" s="20" t="str">
        <f>VLOOKUP(D12,[1]!Dictionary[#All],4,FALSE)</f>
        <v>TMV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GTV</v>
      </c>
      <c r="M12" s="17" t="str">
        <f>VLOOKUP(D12,[1]!VolumeType[#All],3,FALSE)</f>
        <v>GTV</v>
      </c>
      <c r="N12" s="16" t="str">
        <f>VLOOKUP(D12,[1]!Colors[#All],3,FALSE)</f>
        <v>z TMV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46" t="s">
        <v>24</v>
      </c>
      <c r="B13" s="46" t="s">
        <v>23</v>
      </c>
      <c r="D13" s="38" t="s">
        <v>118</v>
      </c>
      <c r="E13" s="38" t="s">
        <v>120</v>
      </c>
      <c r="F13" s="39" t="s">
        <v>119</v>
      </c>
      <c r="H13" s="21" t="str">
        <f>VLOOKUP(D13,[1]!Dictionary[#All],3,FALSE)</f>
        <v>Tracking Motion Volume</v>
      </c>
      <c r="I13" s="20" t="str">
        <f>VLOOKUP(D13,[1]!Dictionary[#All],4,FALSE)</f>
        <v>TMV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GTV</v>
      </c>
      <c r="M13" s="17" t="str">
        <f>VLOOKUP(D13,[1]!VolumeType[#All],3,FALSE)</f>
        <v>GTV</v>
      </c>
      <c r="N13" s="16" t="str">
        <f>VLOOKUP(D13,[1]!Colors[#All],3,FALSE)</f>
        <v>z TMV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A14" s="37"/>
      <c r="B14" s="37"/>
      <c r="D14" s="44" t="s">
        <v>118</v>
      </c>
      <c r="E14" s="22" t="s">
        <v>117</v>
      </c>
      <c r="F14" s="11" t="s">
        <v>116</v>
      </c>
      <c r="H14" s="21" t="str">
        <f>VLOOKUP(D14,[1]!Dictionary[#All],3,FALSE)</f>
        <v>Tracking Motion Volume</v>
      </c>
      <c r="I14" s="20" t="str">
        <f>VLOOKUP(D14,[1]!Dictionary[#All],4,FALSE)</f>
        <v>TMV</v>
      </c>
      <c r="J14" s="20" t="str">
        <f>VLOOKUP(D14,[1]!Dictionary[#All],5,FALSE)</f>
        <v>99VMS_STRUCTCODE</v>
      </c>
      <c r="K14" s="19" t="str">
        <f>VLOOKUP(D14,[1]!Dictionary[#All],6,FALSE)</f>
        <v>1.0</v>
      </c>
      <c r="L14" s="18" t="str">
        <f>VLOOKUP(D14,[1]!VolumeType[#All],2,FALSE)</f>
        <v>GTV</v>
      </c>
      <c r="M14" s="17" t="str">
        <f>VLOOKUP(D14,[1]!VolumeType[#All],3,FALSE)</f>
        <v>GTV</v>
      </c>
      <c r="N14" s="16" t="str">
        <f>VLOOKUP(D14,[1]!Colors[#All],3,FALSE)</f>
        <v>z TMV</v>
      </c>
      <c r="O14" s="14" t="str">
        <f>IFERROR(VLOOKUP(D14,[1]!DVH_lines[#Data],2,FALSE),"")</f>
        <v/>
      </c>
      <c r="P14" s="15" t="str">
        <f>IFERROR(VLOOKUP(D14,[1]!DVH_lines[#Data],3,FALSE),"")</f>
        <v/>
      </c>
      <c r="Q14" s="13" t="str">
        <f>IFERROR(VLOOKUP(D14,[1]!DVH_lines[#Data],4,FALSE),"")</f>
        <v/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x14ac:dyDescent="0.25">
      <c r="D15" s="43" t="s">
        <v>95</v>
      </c>
      <c r="E15" s="42" t="s">
        <v>108</v>
      </c>
      <c r="F15" s="42" t="s">
        <v>107</v>
      </c>
      <c r="H15" s="21" t="str">
        <f>VLOOKUP(D15,[1]!Dictionary[#All],3,FALSE)</f>
        <v>GTV Primary</v>
      </c>
      <c r="I15" s="20" t="str">
        <f>VLOOKUP(D15,[1]!Dictionary[#All],4,FALSE)</f>
        <v>GTVp</v>
      </c>
      <c r="J15" s="20" t="str">
        <f>VLOOKUP(D15,[1]!Dictionary[#All],5,FALSE)</f>
        <v>99VMS_STRUCTCODE</v>
      </c>
      <c r="K15" s="19" t="str">
        <f>VLOOKUP(D15,[1]!Dictionary[#All],6,FALSE)</f>
        <v>1.0</v>
      </c>
      <c r="L15" s="18" t="str">
        <f>VLOOKUP(D15,[1]!VolumeType[#All],2,FALSE)</f>
        <v>GTV</v>
      </c>
      <c r="M15" s="17" t="str">
        <f>VLOOKUP(D15,[1]!VolumeType[#All],3,FALSE)</f>
        <v>GTV</v>
      </c>
      <c r="N15" s="16" t="str">
        <f>VLOOKUP(D15,[1]!Colors[#All],3,FALSE)</f>
        <v>z GTV</v>
      </c>
      <c r="O15" s="14" t="str">
        <f>IFERROR(VLOOKUP(D15,[1]!DVH_lines[#Data],2,FALSE),"")</f>
        <v/>
      </c>
      <c r="P15" s="15" t="str">
        <f>IFERROR(VLOOKUP(D15,[1]!DVH_lines[#Data],3,FALSE),"")</f>
        <v/>
      </c>
      <c r="Q15" s="13" t="str">
        <f>IFERROR(VLOOKUP(D15,[1]!DVH_lines[#Data],4,FALSE),"")</f>
        <v/>
      </c>
      <c r="R15" s="14" t="str">
        <f>IFERROR(VLOOKUP(D15,[1]!SearchCT[#Data],2,FALSE),"")</f>
        <v/>
      </c>
      <c r="S15" s="13" t="str">
        <f>IFERROR(VLOOKUP(D15,[1]!SearchCT[#Data],3,FALSE),"")</f>
        <v/>
      </c>
    </row>
    <row r="16" spans="1:19" ht="15.75" thickBot="1" x14ac:dyDescent="0.3">
      <c r="D16" s="47" t="s">
        <v>91</v>
      </c>
      <c r="E16" s="42" t="s">
        <v>91</v>
      </c>
      <c r="F16" s="42" t="s">
        <v>90</v>
      </c>
      <c r="H16" s="10" t="str">
        <f>VLOOKUP(D16,[1]!Dictionary[#All],3,FALSE)</f>
        <v>ITV</v>
      </c>
      <c r="I16" s="9" t="str">
        <f>VLOOKUP(D16,[1]!Dictionary[#All],4,FALSE)</f>
        <v>ITV</v>
      </c>
      <c r="J16" s="9" t="str">
        <f>VLOOKUP(D16,[1]!Dictionary[#All],5,FALSE)</f>
        <v>99VMS_STRUCTCODE</v>
      </c>
      <c r="K16" s="8" t="str">
        <f>VLOOKUP(D16,[1]!Dictionary[#All],6,FALSE)</f>
        <v>1.0</v>
      </c>
      <c r="L16" s="7" t="str">
        <f>VLOOKUP(D16,[1]!VolumeType[#All],2,FALSE)</f>
        <v>CTV</v>
      </c>
      <c r="M16" s="6" t="str">
        <f>VLOOKUP(D16,[1]!VolumeType[#All],3,FALSE)</f>
        <v>CTV</v>
      </c>
      <c r="N16" s="5" t="str">
        <f>VLOOKUP(D16,[1]!Colors[#All],3,FALSE)</f>
        <v>z ITV</v>
      </c>
      <c r="O16" s="3" t="str">
        <f>IFERROR(VLOOKUP(D16,[1]!DVH_lines[#Data],2,FALSE),"")</f>
        <v/>
      </c>
      <c r="P16" s="4" t="str">
        <f>IFERROR(VLOOKUP(D16,[1]!DVH_lines[#Data],3,FALSE),"")</f>
        <v/>
      </c>
      <c r="Q16" s="2" t="str">
        <f>IFERROR(VLOOKUP(D16,[1]!DVH_lines[#Data],4,FALSE),"")</f>
        <v/>
      </c>
      <c r="R16" s="3" t="str">
        <f>IFERROR(VLOOKUP(D16,[1]!SearchCT[#Data],2,FALSE),"")</f>
        <v/>
      </c>
      <c r="S16" s="2" t="str">
        <f>IFERROR(VLOOKUP(D16,[1]!SearchCT[#Data],3,FALSE),"")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PTV</vt:lpstr>
      <vt:lpstr>PTV 1-5</vt:lpstr>
      <vt:lpstr>CTV</vt:lpstr>
      <vt:lpstr>GTV</vt:lpstr>
      <vt:lpstr>GTV 1-5</vt:lpstr>
      <vt:lpstr>4D GTV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2017-11-10T15:59:45Z</dcterms:created>
  <dcterms:modified xsi:type="dcterms:W3CDTF">2020-12-09T19:48:00Z</dcterms:modified>
</cp:coreProperties>
</file>