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4580" yWindow="2400" windowWidth="28590" windowHeight="11580" tabRatio="532" firstSheet="5" activeTab="10"/>
  </bookViews>
  <sheets>
    <sheet name="CC003_PCI Brain" sheetId="2" r:id="rId1"/>
    <sheet name="GA1_TOPGEAR_TROG" sheetId="4" r:id="rId2"/>
    <sheet name="GU001 BLADDER" sheetId="5" r:id="rId3"/>
    <sheet name="HN002_H+N" sheetId="8" r:id="rId4"/>
    <sheet name="LIVR_HE1 Protocol" sheetId="9" r:id="rId5"/>
    <sheet name="LUNG - LUSTRE" sheetId="10" r:id="rId6"/>
    <sheet name="CE8-Brain" sheetId="11" r:id="rId7"/>
    <sheet name="PMH PET BOOST" sheetId="12" r:id="rId8"/>
    <sheet name="HN9" sheetId="14" r:id="rId9"/>
    <sheet name="HN10" sheetId="13" r:id="rId10"/>
    <sheet name="MK_3475" sheetId="15" r:id="rId11"/>
  </sheets>
  <externalReferences>
    <externalReference r:id="rId12"/>
  </externalReferences>
  <calcPr calcId="145621"/>
</workbook>
</file>

<file path=xl/calcChain.xml><?xml version="1.0" encoding="utf-8"?>
<calcChain xmlns="http://schemas.openxmlformats.org/spreadsheetml/2006/main">
  <c r="C3" i="15" l="1"/>
  <c r="T55" i="15" l="1"/>
  <c r="S55" i="15"/>
  <c r="R55" i="15"/>
  <c r="Q55" i="15"/>
  <c r="P55" i="15"/>
  <c r="O55" i="15"/>
  <c r="N55" i="15"/>
  <c r="M55" i="15"/>
  <c r="L55" i="15"/>
  <c r="K55" i="15"/>
  <c r="J55" i="15"/>
  <c r="I55" i="15"/>
  <c r="T54" i="15"/>
  <c r="S54" i="15"/>
  <c r="R54" i="15"/>
  <c r="Q54" i="15"/>
  <c r="P54" i="15"/>
  <c r="O54" i="15"/>
  <c r="N54" i="15"/>
  <c r="M54" i="15"/>
  <c r="L54" i="15"/>
  <c r="K54" i="15"/>
  <c r="J54" i="15"/>
  <c r="I54" i="15"/>
  <c r="T53" i="15"/>
  <c r="S53" i="15"/>
  <c r="R53" i="15"/>
  <c r="Q53" i="15"/>
  <c r="P53" i="15"/>
  <c r="O53" i="15"/>
  <c r="N53" i="15"/>
  <c r="M53" i="15"/>
  <c r="L53" i="15"/>
  <c r="K53" i="15"/>
  <c r="J53" i="15"/>
  <c r="I53" i="15"/>
  <c r="T52" i="15"/>
  <c r="S52" i="15"/>
  <c r="R52" i="15"/>
  <c r="Q52" i="15"/>
  <c r="P52" i="15"/>
  <c r="O52" i="15"/>
  <c r="N52" i="15"/>
  <c r="M52" i="15"/>
  <c r="L52" i="15"/>
  <c r="K52" i="15"/>
  <c r="J52" i="15"/>
  <c r="I52" i="15"/>
  <c r="T51" i="15"/>
  <c r="S51" i="15"/>
  <c r="R51" i="15"/>
  <c r="Q51" i="15"/>
  <c r="P51" i="15"/>
  <c r="O51" i="15"/>
  <c r="N51" i="15"/>
  <c r="M51" i="15"/>
  <c r="L51" i="15"/>
  <c r="K51" i="15"/>
  <c r="J51" i="15"/>
  <c r="I51" i="15"/>
  <c r="T50" i="15"/>
  <c r="S50" i="15"/>
  <c r="R50" i="15"/>
  <c r="Q50" i="15"/>
  <c r="P50" i="15"/>
  <c r="O50" i="15"/>
  <c r="N50" i="15"/>
  <c r="M50" i="15"/>
  <c r="L50" i="15"/>
  <c r="K50" i="15"/>
  <c r="J50" i="15"/>
  <c r="I50" i="15"/>
  <c r="T49" i="15"/>
  <c r="S49" i="15"/>
  <c r="R49" i="15"/>
  <c r="Q49" i="15"/>
  <c r="P49" i="15"/>
  <c r="O49" i="15"/>
  <c r="N49" i="15"/>
  <c r="M49" i="15"/>
  <c r="L49" i="15"/>
  <c r="K49" i="15"/>
  <c r="J49" i="15"/>
  <c r="I49" i="15"/>
  <c r="T48" i="15"/>
  <c r="S48" i="15"/>
  <c r="R48" i="15"/>
  <c r="Q48" i="15"/>
  <c r="P48" i="15"/>
  <c r="O48" i="15"/>
  <c r="N48" i="15"/>
  <c r="M48" i="15"/>
  <c r="L48" i="15"/>
  <c r="K48" i="15"/>
  <c r="J48" i="15"/>
  <c r="I48" i="15"/>
  <c r="T47" i="15"/>
  <c r="S47" i="15"/>
  <c r="R47" i="15"/>
  <c r="Q47" i="15"/>
  <c r="P47" i="15"/>
  <c r="O47" i="15"/>
  <c r="N47" i="15"/>
  <c r="M47" i="15"/>
  <c r="L47" i="15"/>
  <c r="K47" i="15"/>
  <c r="J47" i="15"/>
  <c r="I47" i="15"/>
  <c r="T46" i="15"/>
  <c r="S46" i="15"/>
  <c r="R46" i="15"/>
  <c r="Q46" i="15"/>
  <c r="P46" i="15"/>
  <c r="O46" i="15"/>
  <c r="N46" i="15"/>
  <c r="M46" i="15"/>
  <c r="L46" i="15"/>
  <c r="K46" i="15"/>
  <c r="J46" i="15"/>
  <c r="I46" i="15"/>
  <c r="T45" i="15"/>
  <c r="S45" i="15"/>
  <c r="R45" i="15"/>
  <c r="Q45" i="15"/>
  <c r="P45" i="15"/>
  <c r="O45" i="15"/>
  <c r="N45" i="15"/>
  <c r="M45" i="15"/>
  <c r="L45" i="15"/>
  <c r="K45" i="15"/>
  <c r="J45" i="15"/>
  <c r="I45" i="15"/>
  <c r="T44" i="15"/>
  <c r="S44" i="15"/>
  <c r="R44" i="15"/>
  <c r="Q44" i="15"/>
  <c r="P44" i="15"/>
  <c r="O44" i="15"/>
  <c r="N44" i="15"/>
  <c r="M44" i="15"/>
  <c r="L44" i="15"/>
  <c r="K44" i="15"/>
  <c r="J44" i="15"/>
  <c r="I44" i="15"/>
  <c r="T43" i="15"/>
  <c r="S43" i="15"/>
  <c r="R43" i="15"/>
  <c r="Q43" i="15"/>
  <c r="P43" i="15"/>
  <c r="O43" i="15"/>
  <c r="N43" i="15"/>
  <c r="M43" i="15"/>
  <c r="L43" i="15"/>
  <c r="K43" i="15"/>
  <c r="J43" i="15"/>
  <c r="I43" i="15"/>
  <c r="T42" i="15"/>
  <c r="S42" i="15"/>
  <c r="R42" i="15"/>
  <c r="Q42" i="15"/>
  <c r="P42" i="15"/>
  <c r="O42" i="15"/>
  <c r="N42" i="15"/>
  <c r="M42" i="15"/>
  <c r="L42" i="15"/>
  <c r="K42" i="15"/>
  <c r="J42" i="15"/>
  <c r="I42" i="15"/>
  <c r="T41" i="15"/>
  <c r="S41" i="15"/>
  <c r="R41" i="15"/>
  <c r="Q41" i="15"/>
  <c r="P41" i="15"/>
  <c r="O41" i="15"/>
  <c r="N41" i="15"/>
  <c r="M41" i="15"/>
  <c r="L41" i="15"/>
  <c r="K41" i="15"/>
  <c r="J41" i="15"/>
  <c r="I41" i="15"/>
  <c r="T40" i="15"/>
  <c r="S40" i="15"/>
  <c r="R40" i="15"/>
  <c r="Q40" i="15"/>
  <c r="P40" i="15"/>
  <c r="O40" i="15"/>
  <c r="N40" i="15"/>
  <c r="M40" i="15"/>
  <c r="L40" i="15"/>
  <c r="K40" i="15"/>
  <c r="J40" i="15"/>
  <c r="I40" i="15"/>
  <c r="T39" i="15"/>
  <c r="S39" i="15"/>
  <c r="R39" i="15"/>
  <c r="Q39" i="15"/>
  <c r="P39" i="15"/>
  <c r="O39" i="15"/>
  <c r="N39" i="15"/>
  <c r="M39" i="15"/>
  <c r="L39" i="15"/>
  <c r="K39" i="15"/>
  <c r="J39" i="15"/>
  <c r="I39" i="15"/>
  <c r="T38" i="15"/>
  <c r="S38" i="15"/>
  <c r="R38" i="15"/>
  <c r="Q38" i="15"/>
  <c r="P38" i="15"/>
  <c r="O38" i="15"/>
  <c r="N38" i="15"/>
  <c r="M38" i="15"/>
  <c r="L38" i="15"/>
  <c r="K38" i="15"/>
  <c r="J38" i="15"/>
  <c r="I38" i="15"/>
  <c r="T37" i="15"/>
  <c r="S37" i="15"/>
  <c r="R37" i="15"/>
  <c r="Q37" i="15"/>
  <c r="P37" i="15"/>
  <c r="O37" i="15"/>
  <c r="N37" i="15"/>
  <c r="M37" i="15"/>
  <c r="L37" i="15"/>
  <c r="K37" i="15"/>
  <c r="J37" i="15"/>
  <c r="I37" i="15"/>
  <c r="T36" i="15"/>
  <c r="S36" i="15"/>
  <c r="R36" i="15"/>
  <c r="Q36" i="15"/>
  <c r="P36" i="15"/>
  <c r="O36" i="15"/>
  <c r="N36" i="15"/>
  <c r="M36" i="15"/>
  <c r="L36" i="15"/>
  <c r="K36" i="15"/>
  <c r="J36" i="15"/>
  <c r="I36" i="15"/>
  <c r="T35" i="15"/>
  <c r="S35" i="15"/>
  <c r="R35" i="15"/>
  <c r="Q35" i="15"/>
  <c r="P35" i="15"/>
  <c r="O35" i="15"/>
  <c r="N35" i="15"/>
  <c r="M35" i="15"/>
  <c r="L35" i="15"/>
  <c r="K35" i="15"/>
  <c r="J35" i="15"/>
  <c r="I35" i="15"/>
  <c r="T34" i="15"/>
  <c r="S34" i="15"/>
  <c r="R34" i="15"/>
  <c r="Q34" i="15"/>
  <c r="P34" i="15"/>
  <c r="O34" i="15"/>
  <c r="N34" i="15"/>
  <c r="M34" i="15"/>
  <c r="L34" i="15"/>
  <c r="K34" i="15"/>
  <c r="J34" i="15"/>
  <c r="I34" i="15"/>
  <c r="T33" i="15"/>
  <c r="S33" i="15"/>
  <c r="R33" i="15"/>
  <c r="Q33" i="15"/>
  <c r="P33" i="15"/>
  <c r="O33" i="15"/>
  <c r="N33" i="15"/>
  <c r="M33" i="15"/>
  <c r="L33" i="15"/>
  <c r="K33" i="15"/>
  <c r="J33" i="15"/>
  <c r="I33" i="15"/>
  <c r="T32" i="15"/>
  <c r="S32" i="15"/>
  <c r="R32" i="15"/>
  <c r="Q32" i="15"/>
  <c r="P32" i="15"/>
  <c r="O32" i="15"/>
  <c r="N32" i="15"/>
  <c r="M32" i="15"/>
  <c r="L32" i="15"/>
  <c r="K32" i="15"/>
  <c r="J32" i="15"/>
  <c r="I32" i="15"/>
  <c r="T31" i="15"/>
  <c r="S31" i="15"/>
  <c r="R31" i="15"/>
  <c r="Q31" i="15"/>
  <c r="P31" i="15"/>
  <c r="O31" i="15"/>
  <c r="N31" i="15"/>
  <c r="M31" i="15"/>
  <c r="L31" i="15"/>
  <c r="K31" i="15"/>
  <c r="J31" i="15"/>
  <c r="I31" i="15"/>
  <c r="T30" i="15"/>
  <c r="S30" i="15"/>
  <c r="R30" i="15"/>
  <c r="Q30" i="15"/>
  <c r="P30" i="15"/>
  <c r="O30" i="15"/>
  <c r="N30" i="15"/>
  <c r="M30" i="15"/>
  <c r="L30" i="15"/>
  <c r="K30" i="15"/>
  <c r="J30" i="15"/>
  <c r="I30" i="15"/>
  <c r="T29" i="15"/>
  <c r="S29" i="15"/>
  <c r="R29" i="15"/>
  <c r="Q29" i="15"/>
  <c r="P29" i="15"/>
  <c r="O29" i="15"/>
  <c r="N29" i="15"/>
  <c r="M29" i="15"/>
  <c r="L29" i="15"/>
  <c r="K29" i="15"/>
  <c r="J29" i="15"/>
  <c r="I29" i="15"/>
  <c r="T28" i="15"/>
  <c r="S28" i="15"/>
  <c r="R28" i="15"/>
  <c r="Q28" i="15"/>
  <c r="P28" i="15"/>
  <c r="O28" i="15"/>
  <c r="N28" i="15"/>
  <c r="M28" i="15"/>
  <c r="L28" i="15"/>
  <c r="K28" i="15"/>
  <c r="J28" i="15"/>
  <c r="I28" i="15"/>
  <c r="T27" i="15"/>
  <c r="S27" i="15"/>
  <c r="R27" i="15"/>
  <c r="Q27" i="15"/>
  <c r="P27" i="15"/>
  <c r="O27" i="15"/>
  <c r="N27" i="15"/>
  <c r="M27" i="15"/>
  <c r="L27" i="15"/>
  <c r="K27" i="15"/>
  <c r="J27" i="15"/>
  <c r="I27" i="15"/>
  <c r="T26" i="15"/>
  <c r="S26" i="15"/>
  <c r="R26" i="15"/>
  <c r="Q26" i="15"/>
  <c r="P26" i="15"/>
  <c r="O26" i="15"/>
  <c r="N26" i="15"/>
  <c r="M26" i="15"/>
  <c r="L26" i="15"/>
  <c r="K26" i="15"/>
  <c r="J26" i="15"/>
  <c r="I26" i="15"/>
  <c r="T25" i="15"/>
  <c r="S25" i="15"/>
  <c r="R25" i="15"/>
  <c r="Q25" i="15"/>
  <c r="P25" i="15"/>
  <c r="O25" i="15"/>
  <c r="N25" i="15"/>
  <c r="M25" i="15"/>
  <c r="L25" i="15"/>
  <c r="K25" i="15"/>
  <c r="J25" i="15"/>
  <c r="I25" i="15"/>
  <c r="T24" i="15"/>
  <c r="S24" i="15"/>
  <c r="R24" i="15"/>
  <c r="Q24" i="15"/>
  <c r="P24" i="15"/>
  <c r="O24" i="15"/>
  <c r="N24" i="15"/>
  <c r="M24" i="15"/>
  <c r="L24" i="15"/>
  <c r="K24" i="15"/>
  <c r="J24" i="15"/>
  <c r="I24" i="15"/>
  <c r="T23" i="15"/>
  <c r="S23" i="15"/>
  <c r="R23" i="15"/>
  <c r="Q23" i="15"/>
  <c r="P23" i="15"/>
  <c r="O23" i="15"/>
  <c r="N23" i="15"/>
  <c r="M23" i="15"/>
  <c r="L23" i="15"/>
  <c r="K23" i="15"/>
  <c r="J23" i="15"/>
  <c r="I23" i="15"/>
  <c r="T22" i="15"/>
  <c r="S22" i="15"/>
  <c r="R22" i="15"/>
  <c r="Q22" i="15"/>
  <c r="P22" i="15"/>
  <c r="O22" i="15"/>
  <c r="N22" i="15"/>
  <c r="M22" i="15"/>
  <c r="L22" i="15"/>
  <c r="K22" i="15"/>
  <c r="J22" i="15"/>
  <c r="I22" i="15"/>
  <c r="T21" i="15"/>
  <c r="S21" i="15"/>
  <c r="R21" i="15"/>
  <c r="Q21" i="15"/>
  <c r="P21" i="15"/>
  <c r="O21" i="15"/>
  <c r="N21" i="15"/>
  <c r="M21" i="15"/>
  <c r="L21" i="15"/>
  <c r="K21" i="15"/>
  <c r="J21" i="15"/>
  <c r="I21" i="15"/>
  <c r="T20" i="15"/>
  <c r="S20" i="15"/>
  <c r="R20" i="15"/>
  <c r="Q20" i="15"/>
  <c r="P20" i="15"/>
  <c r="O20" i="15"/>
  <c r="N20" i="15"/>
  <c r="M20" i="15"/>
  <c r="L20" i="15"/>
  <c r="K20" i="15"/>
  <c r="J20" i="15"/>
  <c r="I20" i="15"/>
  <c r="T19" i="15"/>
  <c r="S19" i="15"/>
  <c r="R19" i="15"/>
  <c r="Q19" i="15"/>
  <c r="P19" i="15"/>
  <c r="O19" i="15"/>
  <c r="N19" i="15"/>
  <c r="M19" i="15"/>
  <c r="L19" i="15"/>
  <c r="K19" i="15"/>
  <c r="J19" i="15"/>
  <c r="I19" i="15"/>
  <c r="T18" i="15"/>
  <c r="S18" i="15"/>
  <c r="R18" i="15"/>
  <c r="Q18" i="15"/>
  <c r="P18" i="15"/>
  <c r="O18" i="15"/>
  <c r="N18" i="15"/>
  <c r="M18" i="15"/>
  <c r="L18" i="15"/>
  <c r="K18" i="15"/>
  <c r="J18" i="15"/>
  <c r="I18" i="15"/>
  <c r="T17" i="15"/>
  <c r="S17" i="15"/>
  <c r="R17" i="15"/>
  <c r="Q17" i="15"/>
  <c r="P17" i="15"/>
  <c r="O17" i="15"/>
  <c r="N17" i="15"/>
  <c r="M17" i="15"/>
  <c r="L17" i="15"/>
  <c r="K17" i="15"/>
  <c r="J17" i="15"/>
  <c r="I17" i="15"/>
  <c r="T16" i="15"/>
  <c r="S16" i="15"/>
  <c r="R16" i="15"/>
  <c r="Q16" i="15"/>
  <c r="P16" i="15"/>
  <c r="O16" i="15"/>
  <c r="N16" i="15"/>
  <c r="M16" i="15"/>
  <c r="L16" i="15"/>
  <c r="K16" i="15"/>
  <c r="J16" i="15"/>
  <c r="I16" i="15"/>
  <c r="T15" i="15"/>
  <c r="S15" i="15"/>
  <c r="R15" i="15"/>
  <c r="Q15" i="15"/>
  <c r="P15" i="15"/>
  <c r="O15" i="15"/>
  <c r="N15" i="15"/>
  <c r="M15" i="15"/>
  <c r="L15" i="15"/>
  <c r="K15" i="15"/>
  <c r="J15" i="15"/>
  <c r="I15" i="15"/>
  <c r="T14" i="15"/>
  <c r="S14" i="15"/>
  <c r="R14" i="15"/>
  <c r="Q14" i="15"/>
  <c r="P14" i="15"/>
  <c r="O14" i="15"/>
  <c r="N14" i="15"/>
  <c r="M14" i="15"/>
  <c r="L14" i="15"/>
  <c r="K14" i="15"/>
  <c r="J14" i="15"/>
  <c r="I14" i="15"/>
  <c r="T13" i="15"/>
  <c r="S13" i="15"/>
  <c r="R13" i="15"/>
  <c r="Q13" i="15"/>
  <c r="P13" i="15"/>
  <c r="O13" i="15"/>
  <c r="N13" i="15"/>
  <c r="M13" i="15"/>
  <c r="L13" i="15"/>
  <c r="K13" i="15"/>
  <c r="J13" i="15"/>
  <c r="I13" i="15"/>
  <c r="T12" i="15"/>
  <c r="S12" i="15"/>
  <c r="R12" i="15"/>
  <c r="Q12" i="15"/>
  <c r="P12" i="15"/>
  <c r="O12" i="15"/>
  <c r="N12" i="15"/>
  <c r="M12" i="15"/>
  <c r="L12" i="15"/>
  <c r="K12" i="15"/>
  <c r="J12" i="15"/>
  <c r="I12" i="15"/>
  <c r="T11" i="15"/>
  <c r="S11" i="15"/>
  <c r="R11" i="15"/>
  <c r="Q11" i="15"/>
  <c r="P11" i="15"/>
  <c r="O11" i="15"/>
  <c r="N11" i="15"/>
  <c r="M11" i="15"/>
  <c r="L11" i="15"/>
  <c r="K11" i="15"/>
  <c r="J11" i="15"/>
  <c r="I11" i="15"/>
  <c r="T10" i="15"/>
  <c r="S10" i="15"/>
  <c r="R10" i="15"/>
  <c r="Q10" i="15"/>
  <c r="P10" i="15"/>
  <c r="O10" i="15"/>
  <c r="N10" i="15"/>
  <c r="M10" i="15"/>
  <c r="L10" i="15"/>
  <c r="K10" i="15"/>
  <c r="J10" i="15"/>
  <c r="I10" i="15"/>
  <c r="T9" i="15"/>
  <c r="S9" i="15"/>
  <c r="R9" i="15"/>
  <c r="Q9" i="15"/>
  <c r="P9" i="15"/>
  <c r="O9" i="15"/>
  <c r="N9" i="15"/>
  <c r="M9" i="15"/>
  <c r="L9" i="15"/>
  <c r="K9" i="15"/>
  <c r="J9" i="15"/>
  <c r="I9" i="15"/>
  <c r="T8" i="15"/>
  <c r="S8" i="15"/>
  <c r="R8" i="15"/>
  <c r="Q8" i="15"/>
  <c r="P8" i="15"/>
  <c r="O8" i="15"/>
  <c r="N8" i="15"/>
  <c r="M8" i="15"/>
  <c r="L8" i="15"/>
  <c r="K8" i="15"/>
  <c r="J8" i="15"/>
  <c r="I8" i="15"/>
  <c r="T7" i="15"/>
  <c r="S7" i="15"/>
  <c r="R7" i="15"/>
  <c r="Q7" i="15"/>
  <c r="P7" i="15"/>
  <c r="O7" i="15"/>
  <c r="N7" i="15"/>
  <c r="M7" i="15"/>
  <c r="L7" i="15"/>
  <c r="K7" i="15"/>
  <c r="J7" i="15"/>
  <c r="I7" i="15"/>
  <c r="T6" i="15"/>
  <c r="S6" i="15"/>
  <c r="R6" i="15"/>
  <c r="Q6" i="15"/>
  <c r="P6" i="15"/>
  <c r="O6" i="15"/>
  <c r="N6" i="15"/>
  <c r="M6" i="15"/>
  <c r="L6" i="15"/>
  <c r="K6" i="15"/>
  <c r="J6" i="15"/>
  <c r="I6" i="15"/>
  <c r="T5" i="15"/>
  <c r="S5" i="15"/>
  <c r="R5" i="15"/>
  <c r="Q5" i="15"/>
  <c r="P5" i="15"/>
  <c r="O5" i="15"/>
  <c r="N5" i="15"/>
  <c r="M5" i="15"/>
  <c r="L5" i="15"/>
  <c r="K5" i="15"/>
  <c r="J5" i="15"/>
  <c r="I5" i="15"/>
  <c r="T4" i="15"/>
  <c r="S4" i="15"/>
  <c r="R4" i="15"/>
  <c r="Q4" i="15"/>
  <c r="P4" i="15"/>
  <c r="O4" i="15"/>
  <c r="N4" i="15"/>
  <c r="M4" i="15"/>
  <c r="L4" i="15"/>
  <c r="K4" i="15"/>
  <c r="J4" i="15"/>
  <c r="I4" i="15"/>
  <c r="T3" i="15" l="1"/>
  <c r="S3" i="15"/>
  <c r="R3" i="15"/>
  <c r="Q3" i="15"/>
  <c r="P3" i="15"/>
  <c r="O3" i="15"/>
  <c r="N3" i="15"/>
  <c r="M3" i="15"/>
  <c r="L3" i="15"/>
  <c r="K3" i="15"/>
  <c r="J3" i="15"/>
  <c r="I3" i="15" l="1"/>
  <c r="O61" i="14"/>
  <c r="O62" i="14"/>
  <c r="O63" i="14"/>
  <c r="T81" i="14"/>
  <c r="S81" i="14"/>
  <c r="R81" i="14"/>
  <c r="Q81" i="14"/>
  <c r="P81" i="14"/>
  <c r="O81" i="14"/>
  <c r="M81" i="14"/>
  <c r="L81" i="14"/>
  <c r="K81" i="14"/>
  <c r="J81" i="14"/>
  <c r="T80" i="14"/>
  <c r="S80" i="14"/>
  <c r="R80" i="14"/>
  <c r="Q80" i="14"/>
  <c r="P80" i="14"/>
  <c r="O80" i="14"/>
  <c r="M80" i="14"/>
  <c r="L80" i="14"/>
  <c r="K80" i="14"/>
  <c r="J80" i="14"/>
  <c r="T79" i="14"/>
  <c r="S79" i="14"/>
  <c r="R79" i="14"/>
  <c r="Q79" i="14"/>
  <c r="P79" i="14"/>
  <c r="O79" i="14"/>
  <c r="M79" i="14"/>
  <c r="L79" i="14"/>
  <c r="K79" i="14"/>
  <c r="J79" i="14"/>
  <c r="T78" i="14"/>
  <c r="S78" i="14"/>
  <c r="R78" i="14"/>
  <c r="Q78" i="14"/>
  <c r="P78" i="14"/>
  <c r="O78" i="14"/>
  <c r="M78" i="14"/>
  <c r="L78" i="14"/>
  <c r="K78" i="14"/>
  <c r="J78" i="14"/>
  <c r="T77" i="14"/>
  <c r="S77" i="14"/>
  <c r="R77" i="14"/>
  <c r="Q77" i="14"/>
  <c r="P77" i="14"/>
  <c r="O77" i="14"/>
  <c r="M77" i="14"/>
  <c r="L77" i="14"/>
  <c r="K77" i="14"/>
  <c r="J77" i="14"/>
  <c r="T76" i="14"/>
  <c r="S76" i="14"/>
  <c r="R76" i="14"/>
  <c r="Q76" i="14"/>
  <c r="P76" i="14"/>
  <c r="O76" i="14"/>
  <c r="M76" i="14"/>
  <c r="L76" i="14"/>
  <c r="K76" i="14"/>
  <c r="J76" i="14"/>
  <c r="T75" i="14"/>
  <c r="S75" i="14"/>
  <c r="R75" i="14"/>
  <c r="Q75" i="14"/>
  <c r="P75" i="14"/>
  <c r="O75" i="14"/>
  <c r="M75" i="14"/>
  <c r="L75" i="14"/>
  <c r="K75" i="14"/>
  <c r="J75" i="14"/>
  <c r="T74" i="14"/>
  <c r="S74" i="14"/>
  <c r="R74" i="14"/>
  <c r="Q74" i="14"/>
  <c r="P74" i="14"/>
  <c r="O74" i="14"/>
  <c r="M74" i="14"/>
  <c r="L74" i="14"/>
  <c r="K74" i="14"/>
  <c r="J74" i="14"/>
  <c r="T73" i="14"/>
  <c r="S73" i="14"/>
  <c r="R73" i="14"/>
  <c r="Q73" i="14"/>
  <c r="P73" i="14"/>
  <c r="O73" i="14"/>
  <c r="M73" i="14"/>
  <c r="L73" i="14"/>
  <c r="K73" i="14"/>
  <c r="J73" i="14"/>
  <c r="T72" i="14"/>
  <c r="S72" i="14"/>
  <c r="R72" i="14"/>
  <c r="Q72" i="14"/>
  <c r="P72" i="14"/>
  <c r="O72" i="14"/>
  <c r="N72" i="14"/>
  <c r="M72" i="14"/>
  <c r="L72" i="14"/>
  <c r="K72" i="14"/>
  <c r="J72" i="14"/>
  <c r="T71" i="14"/>
  <c r="S71" i="14"/>
  <c r="R71" i="14"/>
  <c r="Q71" i="14"/>
  <c r="P71" i="14"/>
  <c r="O71" i="14"/>
  <c r="N71" i="14"/>
  <c r="M71" i="14"/>
  <c r="L71" i="14"/>
  <c r="K71" i="14"/>
  <c r="J71" i="14"/>
  <c r="T70" i="14"/>
  <c r="S70" i="14"/>
  <c r="R70" i="14"/>
  <c r="Q70" i="14"/>
  <c r="P70" i="14"/>
  <c r="O70" i="14"/>
  <c r="M70" i="14"/>
  <c r="L70" i="14"/>
  <c r="K70" i="14"/>
  <c r="J70" i="14"/>
  <c r="T69" i="14"/>
  <c r="S69" i="14"/>
  <c r="R69" i="14"/>
  <c r="Q69" i="14"/>
  <c r="P69" i="14"/>
  <c r="O69" i="14"/>
  <c r="N69" i="14"/>
  <c r="M69" i="14"/>
  <c r="L69" i="14"/>
  <c r="K69" i="14"/>
  <c r="J69" i="14"/>
  <c r="T68" i="14"/>
  <c r="S68" i="14"/>
  <c r="R68" i="14"/>
  <c r="Q68" i="14"/>
  <c r="P68" i="14"/>
  <c r="O68" i="14"/>
  <c r="N68" i="14"/>
  <c r="M68" i="14"/>
  <c r="L68" i="14"/>
  <c r="K68" i="14"/>
  <c r="J68" i="14"/>
  <c r="T67" i="14"/>
  <c r="S67" i="14"/>
  <c r="R67" i="14"/>
  <c r="Q67" i="14"/>
  <c r="P67" i="14"/>
  <c r="O67" i="14"/>
  <c r="N67" i="14"/>
  <c r="M67" i="14"/>
  <c r="L67" i="14"/>
  <c r="K67" i="14"/>
  <c r="J67" i="14"/>
  <c r="T66" i="14"/>
  <c r="S66" i="14"/>
  <c r="R66" i="14"/>
  <c r="Q66" i="14"/>
  <c r="P66" i="14"/>
  <c r="O66" i="14"/>
  <c r="N66" i="14"/>
  <c r="M66" i="14"/>
  <c r="L66" i="14"/>
  <c r="K66" i="14"/>
  <c r="J66" i="14"/>
  <c r="T65" i="14"/>
  <c r="S65" i="14"/>
  <c r="R65" i="14"/>
  <c r="Q65" i="14"/>
  <c r="P65" i="14"/>
  <c r="O65" i="14"/>
  <c r="N65" i="14"/>
  <c r="M65" i="14"/>
  <c r="L65" i="14"/>
  <c r="K65" i="14"/>
  <c r="J65" i="14"/>
  <c r="T64" i="14"/>
  <c r="S64" i="14"/>
  <c r="R64" i="14"/>
  <c r="Q64" i="14"/>
  <c r="P64" i="14"/>
  <c r="O64" i="14"/>
  <c r="N64" i="14"/>
  <c r="M64" i="14"/>
  <c r="L64" i="14"/>
  <c r="K64" i="14"/>
  <c r="J64" i="14"/>
  <c r="T63" i="14"/>
  <c r="S63" i="14"/>
  <c r="R63" i="14"/>
  <c r="Q63" i="14"/>
  <c r="P63" i="14"/>
  <c r="N63" i="14"/>
  <c r="M63" i="14"/>
  <c r="L63" i="14"/>
  <c r="K63" i="14"/>
  <c r="J63" i="14"/>
  <c r="T62" i="14"/>
  <c r="S62" i="14"/>
  <c r="R62" i="14"/>
  <c r="Q62" i="14"/>
  <c r="P62" i="14"/>
  <c r="M62" i="14"/>
  <c r="L62" i="14"/>
  <c r="K62" i="14"/>
  <c r="J62" i="14"/>
  <c r="T61" i="14"/>
  <c r="S61" i="14"/>
  <c r="R61" i="14"/>
  <c r="Q61" i="14"/>
  <c r="P61" i="14"/>
  <c r="N61" i="14"/>
  <c r="M61" i="14"/>
  <c r="L61" i="14"/>
  <c r="K61" i="14"/>
  <c r="J61" i="14"/>
  <c r="T60" i="14"/>
  <c r="S60" i="14"/>
  <c r="R60" i="14"/>
  <c r="Q60" i="14"/>
  <c r="P60" i="14"/>
  <c r="O60" i="14"/>
  <c r="N60" i="14"/>
  <c r="M60" i="14"/>
  <c r="L60" i="14"/>
  <c r="K60" i="14"/>
  <c r="J60" i="14"/>
  <c r="T59" i="14"/>
  <c r="S59" i="14"/>
  <c r="R59" i="14"/>
  <c r="Q59" i="14"/>
  <c r="P59" i="14"/>
  <c r="O59" i="14"/>
  <c r="M59" i="14"/>
  <c r="L59" i="14"/>
  <c r="K59" i="14"/>
  <c r="J59" i="14"/>
  <c r="T58" i="14"/>
  <c r="S58" i="14"/>
  <c r="R58" i="14"/>
  <c r="Q58" i="14"/>
  <c r="P58" i="14"/>
  <c r="O58" i="14"/>
  <c r="M58" i="14"/>
  <c r="L58" i="14"/>
  <c r="K58" i="14"/>
  <c r="J58" i="14"/>
  <c r="T57" i="14"/>
  <c r="S57" i="14"/>
  <c r="R57" i="14"/>
  <c r="Q57" i="14"/>
  <c r="P57" i="14"/>
  <c r="O57" i="14"/>
  <c r="M57" i="14"/>
  <c r="L57" i="14"/>
  <c r="K57" i="14"/>
  <c r="J57" i="14"/>
  <c r="T56" i="14"/>
  <c r="S56" i="14"/>
  <c r="R56" i="14"/>
  <c r="Q56" i="14"/>
  <c r="P56" i="14"/>
  <c r="O56" i="14"/>
  <c r="N56" i="14"/>
  <c r="M56" i="14"/>
  <c r="L56" i="14"/>
  <c r="K56" i="14"/>
  <c r="J56" i="14"/>
  <c r="T55" i="14"/>
  <c r="S55" i="14"/>
  <c r="R55" i="14"/>
  <c r="Q55" i="14"/>
  <c r="P55" i="14"/>
  <c r="O55" i="14"/>
  <c r="N55" i="14"/>
  <c r="M55" i="14"/>
  <c r="L55" i="14"/>
  <c r="K55" i="14"/>
  <c r="J55" i="14"/>
  <c r="T54" i="14"/>
  <c r="S54" i="14"/>
  <c r="R54" i="14"/>
  <c r="Q54" i="14"/>
  <c r="P54" i="14"/>
  <c r="O54" i="14"/>
  <c r="N54" i="14"/>
  <c r="M54" i="14"/>
  <c r="L54" i="14"/>
  <c r="K54" i="14"/>
  <c r="J54" i="14"/>
  <c r="T53" i="14"/>
  <c r="S53" i="14"/>
  <c r="R53" i="14"/>
  <c r="Q53" i="14"/>
  <c r="P53" i="14"/>
  <c r="O53" i="14"/>
  <c r="M53" i="14"/>
  <c r="L53" i="14"/>
  <c r="K53" i="14"/>
  <c r="J53" i="14"/>
  <c r="T52" i="14"/>
  <c r="S52" i="14"/>
  <c r="R52" i="14"/>
  <c r="Q52" i="14"/>
  <c r="P52" i="14"/>
  <c r="O52" i="14"/>
  <c r="M52" i="14"/>
  <c r="L52" i="14"/>
  <c r="K52" i="14"/>
  <c r="J52" i="14"/>
  <c r="T51" i="14"/>
  <c r="S51" i="14"/>
  <c r="R51" i="14"/>
  <c r="Q51" i="14"/>
  <c r="P51" i="14"/>
  <c r="O51" i="14"/>
  <c r="M51" i="14"/>
  <c r="L51" i="14"/>
  <c r="K51" i="14"/>
  <c r="J51" i="14"/>
  <c r="T50" i="14"/>
  <c r="S50" i="14"/>
  <c r="R50" i="14"/>
  <c r="Q50" i="14"/>
  <c r="P50" i="14"/>
  <c r="O50" i="14"/>
  <c r="M50" i="14"/>
  <c r="L50" i="14"/>
  <c r="K50" i="14"/>
  <c r="J50" i="14"/>
  <c r="T49" i="14"/>
  <c r="S49" i="14"/>
  <c r="R49" i="14"/>
  <c r="Q49" i="14"/>
  <c r="P49" i="14"/>
  <c r="O49" i="14"/>
  <c r="M49" i="14"/>
  <c r="L49" i="14"/>
  <c r="K49" i="14"/>
  <c r="J49" i="14"/>
  <c r="T48" i="14"/>
  <c r="S48" i="14"/>
  <c r="R48" i="14"/>
  <c r="Q48" i="14"/>
  <c r="P48" i="14"/>
  <c r="O48" i="14"/>
  <c r="M48" i="14"/>
  <c r="L48" i="14"/>
  <c r="K48" i="14"/>
  <c r="J48" i="14"/>
  <c r="T47" i="14"/>
  <c r="S47" i="14"/>
  <c r="R47" i="14"/>
  <c r="Q47" i="14"/>
  <c r="P47" i="14"/>
  <c r="O47" i="14"/>
  <c r="M47" i="14"/>
  <c r="L47" i="14"/>
  <c r="K47" i="14"/>
  <c r="J47" i="14"/>
  <c r="T46" i="14"/>
  <c r="S46" i="14"/>
  <c r="R46" i="14"/>
  <c r="Q46" i="14"/>
  <c r="P46" i="14"/>
  <c r="O46" i="14"/>
  <c r="M46" i="14"/>
  <c r="L46" i="14"/>
  <c r="K46" i="14"/>
  <c r="J46" i="14"/>
  <c r="T45" i="14"/>
  <c r="S45" i="14"/>
  <c r="R45" i="14"/>
  <c r="Q45" i="14"/>
  <c r="P45" i="14"/>
  <c r="O45" i="14"/>
  <c r="M45" i="14"/>
  <c r="L45" i="14"/>
  <c r="K45" i="14"/>
  <c r="J45" i="14"/>
  <c r="T44" i="14"/>
  <c r="S44" i="14"/>
  <c r="R44" i="14"/>
  <c r="Q44" i="14"/>
  <c r="P44" i="14"/>
  <c r="O44" i="14"/>
  <c r="N44" i="14"/>
  <c r="M44" i="14"/>
  <c r="L44" i="14"/>
  <c r="K44" i="14"/>
  <c r="J44" i="14"/>
  <c r="T43" i="14"/>
  <c r="S43" i="14"/>
  <c r="R43" i="14"/>
  <c r="Q43" i="14"/>
  <c r="P43" i="14"/>
  <c r="O43" i="14"/>
  <c r="M43" i="14"/>
  <c r="L43" i="14"/>
  <c r="K43" i="14"/>
  <c r="J43" i="14"/>
  <c r="T42" i="14"/>
  <c r="S42" i="14"/>
  <c r="R42" i="14"/>
  <c r="Q42" i="14"/>
  <c r="P42" i="14"/>
  <c r="O42" i="14"/>
  <c r="M42" i="14"/>
  <c r="L42" i="14"/>
  <c r="K42" i="14"/>
  <c r="J42" i="14"/>
  <c r="T41" i="14"/>
  <c r="S41" i="14"/>
  <c r="R41" i="14"/>
  <c r="Q41" i="14"/>
  <c r="P41" i="14"/>
  <c r="O41" i="14"/>
  <c r="N41" i="14"/>
  <c r="M41" i="14"/>
  <c r="L41" i="14"/>
  <c r="K41" i="14"/>
  <c r="J41" i="14"/>
  <c r="T40" i="14"/>
  <c r="S40" i="14"/>
  <c r="R40" i="14"/>
  <c r="Q40" i="14"/>
  <c r="P40" i="14"/>
  <c r="O40" i="14"/>
  <c r="M40" i="14"/>
  <c r="L40" i="14"/>
  <c r="K40" i="14"/>
  <c r="J40" i="14"/>
  <c r="T39" i="14"/>
  <c r="S39" i="14"/>
  <c r="R39" i="14"/>
  <c r="Q39" i="14"/>
  <c r="P39" i="14"/>
  <c r="O39" i="14"/>
  <c r="M39" i="14"/>
  <c r="L39" i="14"/>
  <c r="K39" i="14"/>
  <c r="J39" i="14"/>
  <c r="T38" i="14"/>
  <c r="S38" i="14"/>
  <c r="R38" i="14"/>
  <c r="Q38" i="14"/>
  <c r="P38" i="14"/>
  <c r="O38" i="14"/>
  <c r="N38" i="14"/>
  <c r="M38" i="14"/>
  <c r="L38" i="14"/>
  <c r="K38" i="14"/>
  <c r="J38" i="14"/>
  <c r="T37" i="14"/>
  <c r="S37" i="14"/>
  <c r="R37" i="14"/>
  <c r="Q37" i="14"/>
  <c r="P37" i="14"/>
  <c r="O37" i="14"/>
  <c r="N37" i="14"/>
  <c r="M37" i="14"/>
  <c r="L37" i="14"/>
  <c r="K37" i="14"/>
  <c r="J37" i="14"/>
  <c r="T36" i="14"/>
  <c r="S36" i="14"/>
  <c r="R36" i="14"/>
  <c r="Q36" i="14"/>
  <c r="P36" i="14"/>
  <c r="O36" i="14"/>
  <c r="N36" i="14"/>
  <c r="M36" i="14"/>
  <c r="L36" i="14"/>
  <c r="K36" i="14"/>
  <c r="J36" i="14"/>
  <c r="T35" i="14"/>
  <c r="S35" i="14"/>
  <c r="R35" i="14"/>
  <c r="Q35" i="14"/>
  <c r="P35" i="14"/>
  <c r="O35" i="14"/>
  <c r="N35" i="14"/>
  <c r="M35" i="14"/>
  <c r="L35" i="14"/>
  <c r="K35" i="14"/>
  <c r="J35" i="14"/>
  <c r="T34" i="14"/>
  <c r="S34" i="14"/>
  <c r="R34" i="14"/>
  <c r="Q34" i="14"/>
  <c r="P34" i="14"/>
  <c r="O34" i="14"/>
  <c r="N34" i="14"/>
  <c r="M34" i="14"/>
  <c r="L34" i="14"/>
  <c r="K34" i="14"/>
  <c r="J34" i="14"/>
  <c r="T33" i="14"/>
  <c r="S33" i="14"/>
  <c r="R33" i="14"/>
  <c r="Q33" i="14"/>
  <c r="P33" i="14"/>
  <c r="O33" i="14"/>
  <c r="N33" i="14"/>
  <c r="M33" i="14"/>
  <c r="L33" i="14"/>
  <c r="K33" i="14"/>
  <c r="J33" i="14"/>
  <c r="T32" i="14"/>
  <c r="S32" i="14"/>
  <c r="R32" i="14"/>
  <c r="Q32" i="14"/>
  <c r="P32" i="14"/>
  <c r="O32" i="14"/>
  <c r="M32" i="14"/>
  <c r="L32" i="14"/>
  <c r="K32" i="14"/>
  <c r="J32" i="14"/>
  <c r="T31" i="14"/>
  <c r="S31" i="14"/>
  <c r="R31" i="14"/>
  <c r="Q31" i="14"/>
  <c r="P31" i="14"/>
  <c r="O31" i="14"/>
  <c r="M31" i="14"/>
  <c r="L31" i="14"/>
  <c r="K31" i="14"/>
  <c r="J31" i="14"/>
  <c r="T30" i="14"/>
  <c r="S30" i="14"/>
  <c r="R30" i="14"/>
  <c r="Q30" i="14"/>
  <c r="P30" i="14"/>
  <c r="O30" i="14"/>
  <c r="M30" i="14"/>
  <c r="L30" i="14"/>
  <c r="K30" i="14"/>
  <c r="J30" i="14"/>
  <c r="T29" i="14"/>
  <c r="S29" i="14"/>
  <c r="R29" i="14"/>
  <c r="Q29" i="14"/>
  <c r="P29" i="14"/>
  <c r="O29" i="14"/>
  <c r="M29" i="14"/>
  <c r="L29" i="14"/>
  <c r="K29" i="14"/>
  <c r="J29" i="14"/>
  <c r="T28" i="14"/>
  <c r="S28" i="14"/>
  <c r="R28" i="14"/>
  <c r="Q28" i="14"/>
  <c r="P28" i="14"/>
  <c r="O28" i="14"/>
  <c r="M28" i="14"/>
  <c r="L28" i="14"/>
  <c r="K28" i="14"/>
  <c r="J28" i="14"/>
  <c r="T27" i="14"/>
  <c r="S27" i="14"/>
  <c r="R27" i="14"/>
  <c r="Q27" i="14"/>
  <c r="P27" i="14"/>
  <c r="O27" i="14"/>
  <c r="M27" i="14"/>
  <c r="L27" i="14"/>
  <c r="K27" i="14"/>
  <c r="J27" i="14"/>
  <c r="T26" i="14"/>
  <c r="S26" i="14"/>
  <c r="R26" i="14"/>
  <c r="Q26" i="14"/>
  <c r="P26" i="14"/>
  <c r="O26" i="14"/>
  <c r="M26" i="14"/>
  <c r="L26" i="14"/>
  <c r="K26" i="14"/>
  <c r="J26" i="14"/>
  <c r="T25" i="14"/>
  <c r="S25" i="14"/>
  <c r="R25" i="14"/>
  <c r="Q25" i="14"/>
  <c r="P25" i="14"/>
  <c r="O25" i="14"/>
  <c r="M25" i="14"/>
  <c r="L25" i="14"/>
  <c r="K25" i="14"/>
  <c r="J25" i="14"/>
  <c r="T24" i="14"/>
  <c r="S24" i="14"/>
  <c r="R24" i="14"/>
  <c r="Q24" i="14"/>
  <c r="P24" i="14"/>
  <c r="O24" i="14"/>
  <c r="M24" i="14"/>
  <c r="L24" i="14"/>
  <c r="K24" i="14"/>
  <c r="J24" i="14"/>
  <c r="T23" i="14"/>
  <c r="S23" i="14"/>
  <c r="R23" i="14"/>
  <c r="Q23" i="14"/>
  <c r="P23" i="14"/>
  <c r="O23" i="14"/>
  <c r="M23" i="14"/>
  <c r="L23" i="14"/>
  <c r="K23" i="14"/>
  <c r="J23" i="14"/>
  <c r="T22" i="14"/>
  <c r="S22" i="14"/>
  <c r="R22" i="14"/>
  <c r="Q22" i="14"/>
  <c r="P22" i="14"/>
  <c r="O22" i="14"/>
  <c r="M22" i="14"/>
  <c r="L22" i="14"/>
  <c r="K22" i="14"/>
  <c r="J22" i="14"/>
  <c r="T21" i="14"/>
  <c r="S21" i="14"/>
  <c r="R21" i="14"/>
  <c r="Q21" i="14"/>
  <c r="P21" i="14"/>
  <c r="O21" i="14"/>
  <c r="M21" i="14"/>
  <c r="L21" i="14"/>
  <c r="K21" i="14"/>
  <c r="J21" i="14"/>
  <c r="T20" i="14"/>
  <c r="S20" i="14"/>
  <c r="R20" i="14"/>
  <c r="Q20" i="14"/>
  <c r="P20" i="14"/>
  <c r="O20" i="14"/>
  <c r="M20" i="14"/>
  <c r="L20" i="14"/>
  <c r="K20" i="14"/>
  <c r="J20" i="14"/>
  <c r="T19" i="14"/>
  <c r="S19" i="14"/>
  <c r="R19" i="14"/>
  <c r="Q19" i="14"/>
  <c r="P19" i="14"/>
  <c r="O19" i="14"/>
  <c r="N19" i="14"/>
  <c r="M19" i="14"/>
  <c r="L19" i="14"/>
  <c r="K19" i="14"/>
  <c r="J19" i="14"/>
  <c r="T18" i="14"/>
  <c r="S18" i="14"/>
  <c r="R18" i="14"/>
  <c r="Q18" i="14"/>
  <c r="P18" i="14"/>
  <c r="O18" i="14"/>
  <c r="M18" i="14"/>
  <c r="L18" i="14"/>
  <c r="K18" i="14"/>
  <c r="J18" i="14"/>
  <c r="T17" i="14"/>
  <c r="S17" i="14"/>
  <c r="R17" i="14"/>
  <c r="Q17" i="14"/>
  <c r="P17" i="14"/>
  <c r="O17" i="14"/>
  <c r="M17" i="14"/>
  <c r="L17" i="14"/>
  <c r="K17" i="14"/>
  <c r="J17" i="14"/>
  <c r="T16" i="14"/>
  <c r="S16" i="14"/>
  <c r="R16" i="14"/>
  <c r="Q16" i="14"/>
  <c r="P16" i="14"/>
  <c r="O16" i="14"/>
  <c r="M16" i="14"/>
  <c r="L16" i="14"/>
  <c r="K16" i="14"/>
  <c r="J16" i="14"/>
  <c r="T15" i="14"/>
  <c r="S15" i="14"/>
  <c r="R15" i="14"/>
  <c r="Q15" i="14"/>
  <c r="P15" i="14"/>
  <c r="O15" i="14"/>
  <c r="M15" i="14"/>
  <c r="L15" i="14"/>
  <c r="K15" i="14"/>
  <c r="J15" i="14"/>
  <c r="T14" i="14"/>
  <c r="S14" i="14"/>
  <c r="R14" i="14"/>
  <c r="Q14" i="14"/>
  <c r="P14" i="14"/>
  <c r="O14" i="14"/>
  <c r="M14" i="14"/>
  <c r="L14" i="14"/>
  <c r="K14" i="14"/>
  <c r="J14" i="14"/>
  <c r="T13" i="14"/>
  <c r="S13" i="14"/>
  <c r="R13" i="14"/>
  <c r="Q13" i="14"/>
  <c r="P13" i="14"/>
  <c r="O13" i="14"/>
  <c r="M13" i="14"/>
  <c r="L13" i="14"/>
  <c r="K13" i="14"/>
  <c r="J13" i="14"/>
  <c r="T12" i="14"/>
  <c r="S12" i="14"/>
  <c r="R12" i="14"/>
  <c r="Q12" i="14"/>
  <c r="P12" i="14"/>
  <c r="O12" i="14"/>
  <c r="M12" i="14"/>
  <c r="L12" i="14"/>
  <c r="K12" i="14"/>
  <c r="J12" i="14"/>
  <c r="T11" i="14"/>
  <c r="S11" i="14"/>
  <c r="R11" i="14"/>
  <c r="Q11" i="14"/>
  <c r="P11" i="14"/>
  <c r="O11" i="14"/>
  <c r="M11" i="14"/>
  <c r="L11" i="14"/>
  <c r="K11" i="14"/>
  <c r="J11" i="14"/>
  <c r="T10" i="14"/>
  <c r="S10" i="14"/>
  <c r="R10" i="14"/>
  <c r="Q10" i="14"/>
  <c r="P10" i="14"/>
  <c r="O10" i="14"/>
  <c r="M10" i="14"/>
  <c r="L10" i="14"/>
  <c r="K10" i="14"/>
  <c r="J10" i="14"/>
  <c r="T9" i="14"/>
  <c r="S9" i="14"/>
  <c r="R9" i="14"/>
  <c r="Q9" i="14"/>
  <c r="P9" i="14"/>
  <c r="O9" i="14"/>
  <c r="M9" i="14"/>
  <c r="L9" i="14"/>
  <c r="K9" i="14"/>
  <c r="J9" i="14"/>
  <c r="T8" i="14"/>
  <c r="S8" i="14"/>
  <c r="R8" i="14"/>
  <c r="Q8" i="14"/>
  <c r="P8" i="14"/>
  <c r="O8" i="14"/>
  <c r="M8" i="14"/>
  <c r="L8" i="14"/>
  <c r="K8" i="14"/>
  <c r="J8" i="14"/>
  <c r="T7" i="14"/>
  <c r="S7" i="14"/>
  <c r="R7" i="14"/>
  <c r="Q7" i="14"/>
  <c r="P7" i="14"/>
  <c r="O7" i="14"/>
  <c r="N7" i="14"/>
  <c r="M7" i="14"/>
  <c r="L7" i="14"/>
  <c r="K7" i="14"/>
  <c r="J7" i="14"/>
  <c r="T6" i="14"/>
  <c r="S6" i="14"/>
  <c r="R6" i="14"/>
  <c r="Q6" i="14"/>
  <c r="P6" i="14"/>
  <c r="O6" i="14"/>
  <c r="N6" i="14"/>
  <c r="M6" i="14"/>
  <c r="L6" i="14"/>
  <c r="K6" i="14"/>
  <c r="J6" i="14"/>
  <c r="T5" i="14"/>
  <c r="S5" i="14"/>
  <c r="R5" i="14"/>
  <c r="Q5" i="14"/>
  <c r="P5" i="14"/>
  <c r="O5" i="14"/>
  <c r="M5" i="14"/>
  <c r="L5" i="14"/>
  <c r="K5" i="14"/>
  <c r="J5" i="14"/>
  <c r="T4" i="14"/>
  <c r="S4" i="14"/>
  <c r="R4" i="14"/>
  <c r="Q4" i="14"/>
  <c r="P4" i="14"/>
  <c r="O4" i="14"/>
  <c r="N4" i="14"/>
  <c r="M4" i="14"/>
  <c r="L4" i="14"/>
  <c r="K4" i="14"/>
  <c r="J4" i="14"/>
  <c r="T3" i="14"/>
  <c r="S3" i="14"/>
  <c r="R3" i="14"/>
  <c r="Q3" i="14"/>
  <c r="P3" i="14"/>
  <c r="O3" i="14"/>
  <c r="N3" i="14"/>
  <c r="M3" i="14"/>
  <c r="L3" i="14"/>
  <c r="K3" i="14"/>
  <c r="J3" i="14"/>
  <c r="T78" i="13" l="1"/>
  <c r="S78" i="13"/>
  <c r="R78" i="13"/>
  <c r="Q78" i="13"/>
  <c r="P78" i="13"/>
  <c r="O78" i="13"/>
  <c r="M78" i="13"/>
  <c r="L78" i="13"/>
  <c r="K78" i="13"/>
  <c r="J78" i="13"/>
  <c r="T77" i="13"/>
  <c r="S77" i="13"/>
  <c r="R77" i="13"/>
  <c r="Q77" i="13"/>
  <c r="P77" i="13"/>
  <c r="O77" i="13"/>
  <c r="M77" i="13"/>
  <c r="L77" i="13"/>
  <c r="K77" i="13"/>
  <c r="J77" i="13"/>
  <c r="T76" i="13"/>
  <c r="S76" i="13"/>
  <c r="R76" i="13"/>
  <c r="Q76" i="13"/>
  <c r="P76" i="13"/>
  <c r="O76" i="13"/>
  <c r="M76" i="13"/>
  <c r="L76" i="13"/>
  <c r="K76" i="13"/>
  <c r="J76" i="13"/>
  <c r="T75" i="13"/>
  <c r="S75" i="13"/>
  <c r="R75" i="13"/>
  <c r="Q75" i="13"/>
  <c r="P75" i="13"/>
  <c r="O75" i="13"/>
  <c r="N75" i="13"/>
  <c r="M75" i="13"/>
  <c r="L75" i="13"/>
  <c r="K75" i="13"/>
  <c r="J75" i="13"/>
  <c r="T74" i="13"/>
  <c r="S74" i="13"/>
  <c r="R74" i="13"/>
  <c r="Q74" i="13"/>
  <c r="P74" i="13"/>
  <c r="O74" i="13"/>
  <c r="M74" i="13"/>
  <c r="L74" i="13"/>
  <c r="K74" i="13"/>
  <c r="J74" i="13"/>
  <c r="T73" i="13"/>
  <c r="S73" i="13"/>
  <c r="R73" i="13"/>
  <c r="Q73" i="13"/>
  <c r="P73" i="13"/>
  <c r="O73" i="13"/>
  <c r="M73" i="13"/>
  <c r="L73" i="13"/>
  <c r="K73" i="13"/>
  <c r="J73" i="13"/>
  <c r="T72" i="13"/>
  <c r="S72" i="13"/>
  <c r="R72" i="13"/>
  <c r="Q72" i="13"/>
  <c r="P72" i="13"/>
  <c r="O72" i="13"/>
  <c r="M72" i="13"/>
  <c r="L72" i="13"/>
  <c r="K72" i="13"/>
  <c r="J72" i="13"/>
  <c r="T71" i="13"/>
  <c r="S71" i="13"/>
  <c r="R71" i="13"/>
  <c r="Q71" i="13"/>
  <c r="P71" i="13"/>
  <c r="O71" i="13"/>
  <c r="M71" i="13"/>
  <c r="L71" i="13"/>
  <c r="K71" i="13"/>
  <c r="J71" i="13"/>
  <c r="T70" i="13"/>
  <c r="S70" i="13"/>
  <c r="R70" i="13"/>
  <c r="Q70" i="13"/>
  <c r="P70" i="13"/>
  <c r="O70" i="13"/>
  <c r="M70" i="13"/>
  <c r="L70" i="13"/>
  <c r="K70" i="13"/>
  <c r="J70" i="13"/>
  <c r="T69" i="13"/>
  <c r="S69" i="13"/>
  <c r="R69" i="13"/>
  <c r="Q69" i="13"/>
  <c r="P69" i="13"/>
  <c r="O69" i="13"/>
  <c r="M69" i="13"/>
  <c r="L69" i="13"/>
  <c r="K69" i="13"/>
  <c r="J69" i="13"/>
  <c r="T68" i="13"/>
  <c r="S68" i="13"/>
  <c r="R68" i="13"/>
  <c r="Q68" i="13"/>
  <c r="P68" i="13"/>
  <c r="O68" i="13"/>
  <c r="N68" i="13"/>
  <c r="M68" i="13"/>
  <c r="L68" i="13"/>
  <c r="K68" i="13"/>
  <c r="J68" i="13"/>
  <c r="T67" i="13"/>
  <c r="S67" i="13"/>
  <c r="R67" i="13"/>
  <c r="Q67" i="13"/>
  <c r="P67" i="13"/>
  <c r="O67" i="13"/>
  <c r="N67" i="13"/>
  <c r="M67" i="13"/>
  <c r="L67" i="13"/>
  <c r="K67" i="13"/>
  <c r="J67" i="13"/>
  <c r="T66" i="13"/>
  <c r="S66" i="13"/>
  <c r="R66" i="13"/>
  <c r="Q66" i="13"/>
  <c r="P66" i="13"/>
  <c r="O66" i="13"/>
  <c r="M66" i="13"/>
  <c r="L66" i="13"/>
  <c r="K66" i="13"/>
  <c r="J66" i="13"/>
  <c r="T65" i="13"/>
  <c r="S65" i="13"/>
  <c r="R65" i="13"/>
  <c r="Q65" i="13"/>
  <c r="P65" i="13"/>
  <c r="O65" i="13"/>
  <c r="N65" i="13"/>
  <c r="M65" i="13"/>
  <c r="L65" i="13"/>
  <c r="K65" i="13"/>
  <c r="J65" i="13"/>
  <c r="T64" i="13"/>
  <c r="S64" i="13"/>
  <c r="R64" i="13"/>
  <c r="Q64" i="13"/>
  <c r="P64" i="13"/>
  <c r="O64" i="13"/>
  <c r="N64" i="13"/>
  <c r="M64" i="13"/>
  <c r="L64" i="13"/>
  <c r="K64" i="13"/>
  <c r="J64" i="13"/>
  <c r="T63" i="13"/>
  <c r="S63" i="13"/>
  <c r="R63" i="13"/>
  <c r="Q63" i="13"/>
  <c r="P63" i="13"/>
  <c r="O63" i="13"/>
  <c r="N63" i="13"/>
  <c r="M63" i="13"/>
  <c r="L63" i="13"/>
  <c r="K63" i="13"/>
  <c r="J63" i="13"/>
  <c r="T62" i="13"/>
  <c r="S62" i="13"/>
  <c r="R62" i="13"/>
  <c r="Q62" i="13"/>
  <c r="P62" i="13"/>
  <c r="O62" i="13"/>
  <c r="N62" i="13"/>
  <c r="M62" i="13"/>
  <c r="L62" i="13"/>
  <c r="K62" i="13"/>
  <c r="J62" i="13"/>
  <c r="T61" i="13"/>
  <c r="S61" i="13"/>
  <c r="R61" i="13"/>
  <c r="Q61" i="13"/>
  <c r="P61" i="13"/>
  <c r="O61" i="13"/>
  <c r="N61" i="13"/>
  <c r="M61" i="13"/>
  <c r="L61" i="13"/>
  <c r="K61" i="13"/>
  <c r="J61" i="13"/>
  <c r="T60" i="13"/>
  <c r="S60" i="13"/>
  <c r="R60" i="13"/>
  <c r="Q60" i="13"/>
  <c r="P60" i="13"/>
  <c r="O60" i="13"/>
  <c r="N60" i="13"/>
  <c r="M60" i="13"/>
  <c r="L60" i="13"/>
  <c r="K60" i="13"/>
  <c r="J60" i="13"/>
  <c r="T59" i="13"/>
  <c r="S59" i="13"/>
  <c r="R59" i="13"/>
  <c r="Q59" i="13"/>
  <c r="P59" i="13"/>
  <c r="O59" i="13"/>
  <c r="N59" i="13"/>
  <c r="M59" i="13"/>
  <c r="L59" i="13"/>
  <c r="K59" i="13"/>
  <c r="J59" i="13"/>
  <c r="T58" i="13"/>
  <c r="S58" i="13"/>
  <c r="R58" i="13"/>
  <c r="Q58" i="13"/>
  <c r="P58" i="13"/>
  <c r="O58" i="13"/>
  <c r="N58" i="13"/>
  <c r="M58" i="13"/>
  <c r="L58" i="13"/>
  <c r="K58" i="13"/>
  <c r="J58" i="13"/>
  <c r="T57" i="13"/>
  <c r="S57" i="13"/>
  <c r="R57" i="13"/>
  <c r="Q57" i="13"/>
  <c r="P57" i="13"/>
  <c r="O57" i="13"/>
  <c r="N57" i="13"/>
  <c r="M57" i="13"/>
  <c r="L57" i="13"/>
  <c r="K57" i="13"/>
  <c r="J57" i="13"/>
  <c r="T56" i="13"/>
  <c r="S56" i="13"/>
  <c r="R56" i="13"/>
  <c r="Q56" i="13"/>
  <c r="P56" i="13"/>
  <c r="O56" i="13"/>
  <c r="N56" i="13"/>
  <c r="M56" i="13"/>
  <c r="L56" i="13"/>
  <c r="K56" i="13"/>
  <c r="J56" i="13"/>
  <c r="T55" i="13"/>
  <c r="S55" i="13"/>
  <c r="R55" i="13"/>
  <c r="Q55" i="13"/>
  <c r="P55" i="13"/>
  <c r="O55" i="13"/>
  <c r="N55" i="13"/>
  <c r="M55" i="13"/>
  <c r="L55" i="13"/>
  <c r="K55" i="13"/>
  <c r="J55" i="13"/>
  <c r="T54" i="13"/>
  <c r="S54" i="13"/>
  <c r="R54" i="13"/>
  <c r="Q54" i="13"/>
  <c r="P54" i="13"/>
  <c r="O54" i="13"/>
  <c r="M54" i="13"/>
  <c r="L54" i="13"/>
  <c r="K54" i="13"/>
  <c r="J54" i="13"/>
  <c r="T53" i="13"/>
  <c r="S53" i="13"/>
  <c r="R53" i="13"/>
  <c r="Q53" i="13"/>
  <c r="P53" i="13"/>
  <c r="O53" i="13"/>
  <c r="N53" i="13"/>
  <c r="M53" i="13"/>
  <c r="L53" i="13"/>
  <c r="K53" i="13"/>
  <c r="J53" i="13"/>
  <c r="T52" i="13"/>
  <c r="S52" i="13"/>
  <c r="R52" i="13"/>
  <c r="Q52" i="13"/>
  <c r="P52" i="13"/>
  <c r="O52" i="13"/>
  <c r="M52" i="13"/>
  <c r="L52" i="13"/>
  <c r="K52" i="13"/>
  <c r="J52" i="13"/>
  <c r="T51" i="13"/>
  <c r="S51" i="13"/>
  <c r="R51" i="13"/>
  <c r="Q51" i="13"/>
  <c r="P51" i="13"/>
  <c r="O51" i="13"/>
  <c r="M51" i="13"/>
  <c r="L51" i="13"/>
  <c r="K51" i="13"/>
  <c r="J51" i="13"/>
  <c r="T50" i="13"/>
  <c r="S50" i="13"/>
  <c r="R50" i="13"/>
  <c r="Q50" i="13"/>
  <c r="P50" i="13"/>
  <c r="O50" i="13"/>
  <c r="M50" i="13"/>
  <c r="L50" i="13"/>
  <c r="K50" i="13"/>
  <c r="J50" i="13"/>
  <c r="T49" i="13"/>
  <c r="S49" i="13"/>
  <c r="R49" i="13"/>
  <c r="Q49" i="13"/>
  <c r="P49" i="13"/>
  <c r="O49" i="13"/>
  <c r="N49" i="13"/>
  <c r="M49" i="13"/>
  <c r="L49" i="13"/>
  <c r="K49" i="13"/>
  <c r="J49" i="13"/>
  <c r="T48" i="13"/>
  <c r="S48" i="13"/>
  <c r="R48" i="13"/>
  <c r="Q48" i="13"/>
  <c r="P48" i="13"/>
  <c r="O48" i="13"/>
  <c r="M48" i="13"/>
  <c r="L48" i="13"/>
  <c r="K48" i="13"/>
  <c r="J48" i="13"/>
  <c r="T47" i="13"/>
  <c r="S47" i="13"/>
  <c r="R47" i="13"/>
  <c r="Q47" i="13"/>
  <c r="P47" i="13"/>
  <c r="O47" i="13"/>
  <c r="M47" i="13"/>
  <c r="L47" i="13"/>
  <c r="K47" i="13"/>
  <c r="J47" i="13"/>
  <c r="T46" i="13"/>
  <c r="S46" i="13"/>
  <c r="R46" i="13"/>
  <c r="Q46" i="13"/>
  <c r="P46" i="13"/>
  <c r="O46" i="13"/>
  <c r="M46" i="13"/>
  <c r="L46" i="13"/>
  <c r="K46" i="13"/>
  <c r="J46" i="13"/>
  <c r="T45" i="13"/>
  <c r="S45" i="13"/>
  <c r="R45" i="13"/>
  <c r="Q45" i="13"/>
  <c r="P45" i="13"/>
  <c r="O45" i="13"/>
  <c r="M45" i="13"/>
  <c r="L45" i="13"/>
  <c r="K45" i="13"/>
  <c r="J45" i="13"/>
  <c r="T44" i="13"/>
  <c r="S44" i="13"/>
  <c r="R44" i="13"/>
  <c r="Q44" i="13"/>
  <c r="P44" i="13"/>
  <c r="O44" i="13"/>
  <c r="N44" i="13"/>
  <c r="M44" i="13"/>
  <c r="L44" i="13"/>
  <c r="K44" i="13"/>
  <c r="J44" i="13"/>
  <c r="T43" i="13"/>
  <c r="S43" i="13"/>
  <c r="R43" i="13"/>
  <c r="Q43" i="13"/>
  <c r="P43" i="13"/>
  <c r="O43" i="13"/>
  <c r="M43" i="13"/>
  <c r="L43" i="13"/>
  <c r="K43" i="13"/>
  <c r="J43" i="13"/>
  <c r="T42" i="13"/>
  <c r="S42" i="13"/>
  <c r="R42" i="13"/>
  <c r="Q42" i="13"/>
  <c r="P42" i="13"/>
  <c r="O42" i="13"/>
  <c r="M42" i="13"/>
  <c r="L42" i="13"/>
  <c r="K42" i="13"/>
  <c r="J42" i="13"/>
  <c r="T41" i="13"/>
  <c r="S41" i="13"/>
  <c r="R41" i="13"/>
  <c r="Q41" i="13"/>
  <c r="P41" i="13"/>
  <c r="O41" i="13"/>
  <c r="M41" i="13"/>
  <c r="L41" i="13"/>
  <c r="K41" i="13"/>
  <c r="J41" i="13"/>
  <c r="T40" i="13"/>
  <c r="S40" i="13"/>
  <c r="R40" i="13"/>
  <c r="Q40" i="13"/>
  <c r="P40" i="13"/>
  <c r="O40" i="13"/>
  <c r="M40" i="13"/>
  <c r="L40" i="13"/>
  <c r="K40" i="13"/>
  <c r="J40" i="13"/>
  <c r="T39" i="13"/>
  <c r="S39" i="13"/>
  <c r="R39" i="13"/>
  <c r="Q39" i="13"/>
  <c r="P39" i="13"/>
  <c r="O39" i="13"/>
  <c r="M39" i="13"/>
  <c r="L39" i="13"/>
  <c r="K39" i="13"/>
  <c r="J39" i="13"/>
  <c r="T38" i="13"/>
  <c r="S38" i="13"/>
  <c r="R38" i="13"/>
  <c r="Q38" i="13"/>
  <c r="P38" i="13"/>
  <c r="O38" i="13"/>
  <c r="M38" i="13"/>
  <c r="L38" i="13"/>
  <c r="K38" i="13"/>
  <c r="J38" i="13"/>
  <c r="T37" i="13"/>
  <c r="S37" i="13"/>
  <c r="R37" i="13"/>
  <c r="Q37" i="13"/>
  <c r="P37" i="13"/>
  <c r="O37" i="13"/>
  <c r="M37" i="13"/>
  <c r="L37" i="13"/>
  <c r="K37" i="13"/>
  <c r="J37" i="13"/>
  <c r="T36" i="13"/>
  <c r="S36" i="13"/>
  <c r="R36" i="13"/>
  <c r="Q36" i="13"/>
  <c r="P36" i="13"/>
  <c r="O36" i="13"/>
  <c r="M36" i="13"/>
  <c r="L36" i="13"/>
  <c r="K36" i="13"/>
  <c r="J36" i="13"/>
  <c r="T35" i="13"/>
  <c r="S35" i="13"/>
  <c r="R35" i="13"/>
  <c r="Q35" i="13"/>
  <c r="P35" i="13"/>
  <c r="O35" i="13"/>
  <c r="M35" i="13"/>
  <c r="L35" i="13"/>
  <c r="K35" i="13"/>
  <c r="J35" i="13"/>
  <c r="T34" i="13"/>
  <c r="S34" i="13"/>
  <c r="R34" i="13"/>
  <c r="Q34" i="13"/>
  <c r="P34" i="13"/>
  <c r="O34" i="13"/>
  <c r="M34" i="13"/>
  <c r="L34" i="13"/>
  <c r="K34" i="13"/>
  <c r="J34" i="13"/>
  <c r="T33" i="13"/>
  <c r="S33" i="13"/>
  <c r="R33" i="13"/>
  <c r="Q33" i="13"/>
  <c r="P33" i="13"/>
  <c r="O33" i="13"/>
  <c r="M33" i="13"/>
  <c r="L33" i="13"/>
  <c r="K33" i="13"/>
  <c r="J33" i="13"/>
  <c r="T32" i="13"/>
  <c r="S32" i="13"/>
  <c r="R32" i="13"/>
  <c r="Q32" i="13"/>
  <c r="P32" i="13"/>
  <c r="O32" i="13"/>
  <c r="M32" i="13"/>
  <c r="L32" i="13"/>
  <c r="K32" i="13"/>
  <c r="J32" i="13"/>
  <c r="T31" i="13"/>
  <c r="S31" i="13"/>
  <c r="R31" i="13"/>
  <c r="Q31" i="13"/>
  <c r="P31" i="13"/>
  <c r="O31" i="13"/>
  <c r="M31" i="13"/>
  <c r="L31" i="13"/>
  <c r="K31" i="13"/>
  <c r="J31" i="13"/>
  <c r="T30" i="13"/>
  <c r="S30" i="13"/>
  <c r="R30" i="13"/>
  <c r="Q30" i="13"/>
  <c r="P30" i="13"/>
  <c r="O30" i="13"/>
  <c r="M30" i="13"/>
  <c r="L30" i="13"/>
  <c r="K30" i="13"/>
  <c r="J30" i="13"/>
  <c r="T29" i="13"/>
  <c r="S29" i="13"/>
  <c r="R29" i="13"/>
  <c r="Q29" i="13"/>
  <c r="P29" i="13"/>
  <c r="O29" i="13"/>
  <c r="M29" i="13"/>
  <c r="L29" i="13"/>
  <c r="K29" i="13"/>
  <c r="J29" i="13"/>
  <c r="T28" i="13"/>
  <c r="S28" i="13"/>
  <c r="R28" i="13"/>
  <c r="Q28" i="13"/>
  <c r="P28" i="13"/>
  <c r="O28" i="13"/>
  <c r="M28" i="13"/>
  <c r="L28" i="13"/>
  <c r="K28" i="13"/>
  <c r="J28" i="13"/>
  <c r="T27" i="13"/>
  <c r="S27" i="13"/>
  <c r="R27" i="13"/>
  <c r="Q27" i="13"/>
  <c r="P27" i="13"/>
  <c r="O27" i="13"/>
  <c r="M27" i="13"/>
  <c r="L27" i="13"/>
  <c r="K27" i="13"/>
  <c r="J27" i="13"/>
  <c r="T26" i="13"/>
  <c r="S26" i="13"/>
  <c r="R26" i="13"/>
  <c r="Q26" i="13"/>
  <c r="P26" i="13"/>
  <c r="O26" i="13"/>
  <c r="M26" i="13"/>
  <c r="L26" i="13"/>
  <c r="K26" i="13"/>
  <c r="J26" i="13"/>
  <c r="T25" i="13"/>
  <c r="S25" i="13"/>
  <c r="R25" i="13"/>
  <c r="Q25" i="13"/>
  <c r="P25" i="13"/>
  <c r="O25" i="13"/>
  <c r="M25" i="13"/>
  <c r="L25" i="13"/>
  <c r="K25" i="13"/>
  <c r="J25" i="13"/>
  <c r="T24" i="13"/>
  <c r="S24" i="13"/>
  <c r="R24" i="13"/>
  <c r="Q24" i="13"/>
  <c r="P24" i="13"/>
  <c r="O24" i="13"/>
  <c r="M24" i="13"/>
  <c r="L24" i="13"/>
  <c r="K24" i="13"/>
  <c r="J24" i="13"/>
  <c r="T23" i="13"/>
  <c r="S23" i="13"/>
  <c r="R23" i="13"/>
  <c r="Q23" i="13"/>
  <c r="P23" i="13"/>
  <c r="O23" i="13"/>
  <c r="M23" i="13"/>
  <c r="L23" i="13"/>
  <c r="K23" i="13"/>
  <c r="J23" i="13"/>
  <c r="T22" i="13"/>
  <c r="S22" i="13"/>
  <c r="R22" i="13"/>
  <c r="Q22" i="13"/>
  <c r="P22" i="13"/>
  <c r="O22" i="13"/>
  <c r="M22" i="13"/>
  <c r="L22" i="13"/>
  <c r="K22" i="13"/>
  <c r="J22" i="13"/>
  <c r="T21" i="13"/>
  <c r="S21" i="13"/>
  <c r="R21" i="13"/>
  <c r="Q21" i="13"/>
  <c r="P21" i="13"/>
  <c r="O21" i="13"/>
  <c r="M21" i="13"/>
  <c r="L21" i="13"/>
  <c r="K21" i="13"/>
  <c r="J21" i="13"/>
  <c r="T20" i="13"/>
  <c r="S20" i="13"/>
  <c r="R20" i="13"/>
  <c r="Q20" i="13"/>
  <c r="P20" i="13"/>
  <c r="O20" i="13"/>
  <c r="M20" i="13"/>
  <c r="L20" i="13"/>
  <c r="K20" i="13"/>
  <c r="J20" i="13"/>
  <c r="T19" i="13"/>
  <c r="S19" i="13"/>
  <c r="R19" i="13"/>
  <c r="Q19" i="13"/>
  <c r="P19" i="13"/>
  <c r="O19" i="13"/>
  <c r="M19" i="13"/>
  <c r="L19" i="13"/>
  <c r="K19" i="13"/>
  <c r="J19" i="13"/>
  <c r="T18" i="13"/>
  <c r="S18" i="13"/>
  <c r="R18" i="13"/>
  <c r="Q18" i="13"/>
  <c r="P18" i="13"/>
  <c r="O18" i="13"/>
  <c r="M18" i="13"/>
  <c r="L18" i="13"/>
  <c r="K18" i="13"/>
  <c r="J18" i="13"/>
  <c r="T17" i="13"/>
  <c r="S17" i="13"/>
  <c r="R17" i="13"/>
  <c r="Q17" i="13"/>
  <c r="P17" i="13"/>
  <c r="O17" i="13"/>
  <c r="M17" i="13"/>
  <c r="L17" i="13"/>
  <c r="K17" i="13"/>
  <c r="J17" i="13"/>
  <c r="T16" i="13"/>
  <c r="S16" i="13"/>
  <c r="R16" i="13"/>
  <c r="Q16" i="13"/>
  <c r="P16" i="13"/>
  <c r="O16" i="13"/>
  <c r="N16" i="13"/>
  <c r="M16" i="13"/>
  <c r="L16" i="13"/>
  <c r="K16" i="13"/>
  <c r="J16" i="13"/>
  <c r="T15" i="13"/>
  <c r="S15" i="13"/>
  <c r="R15" i="13"/>
  <c r="Q15" i="13"/>
  <c r="P15" i="13"/>
  <c r="O15" i="13"/>
  <c r="N15" i="13"/>
  <c r="M15" i="13"/>
  <c r="L15" i="13"/>
  <c r="K15" i="13"/>
  <c r="J15" i="13"/>
  <c r="T14" i="13"/>
  <c r="S14" i="13"/>
  <c r="R14" i="13"/>
  <c r="Q14" i="13"/>
  <c r="P14" i="13"/>
  <c r="O14" i="13"/>
  <c r="M14" i="13"/>
  <c r="L14" i="13"/>
  <c r="K14" i="13"/>
  <c r="J14" i="13"/>
  <c r="T13" i="13"/>
  <c r="S13" i="13"/>
  <c r="R13" i="13"/>
  <c r="Q13" i="13"/>
  <c r="P13" i="13"/>
  <c r="O13" i="13"/>
  <c r="N13" i="13"/>
  <c r="M13" i="13"/>
  <c r="L13" i="13"/>
  <c r="K13" i="13"/>
  <c r="J13" i="13"/>
  <c r="T12" i="13"/>
  <c r="S12" i="13"/>
  <c r="R12" i="13"/>
  <c r="Q12" i="13"/>
  <c r="P12" i="13"/>
  <c r="O12" i="13"/>
  <c r="M12" i="13"/>
  <c r="L12" i="13"/>
  <c r="K12" i="13"/>
  <c r="J12" i="13"/>
  <c r="T11" i="13"/>
  <c r="S11" i="13"/>
  <c r="R11" i="13"/>
  <c r="Q11" i="13"/>
  <c r="P11" i="13"/>
  <c r="O11" i="13"/>
  <c r="M11" i="13"/>
  <c r="L11" i="13"/>
  <c r="K11" i="13"/>
  <c r="J11" i="13"/>
  <c r="T10" i="13"/>
  <c r="S10" i="13"/>
  <c r="R10" i="13"/>
  <c r="Q10" i="13"/>
  <c r="P10" i="13"/>
  <c r="O10" i="13"/>
  <c r="M10" i="13"/>
  <c r="L10" i="13"/>
  <c r="K10" i="13"/>
  <c r="J10" i="13"/>
  <c r="T9" i="13"/>
  <c r="S9" i="13"/>
  <c r="R9" i="13"/>
  <c r="Q9" i="13"/>
  <c r="P9" i="13"/>
  <c r="O9" i="13"/>
  <c r="M9" i="13"/>
  <c r="L9" i="13"/>
  <c r="K9" i="13"/>
  <c r="J9" i="13"/>
  <c r="T8" i="13"/>
  <c r="S8" i="13"/>
  <c r="R8" i="13"/>
  <c r="Q8" i="13"/>
  <c r="P8" i="13"/>
  <c r="O8" i="13"/>
  <c r="M8" i="13"/>
  <c r="L8" i="13"/>
  <c r="K8" i="13"/>
  <c r="J8" i="13"/>
  <c r="T7" i="13"/>
  <c r="S7" i="13"/>
  <c r="R7" i="13"/>
  <c r="Q7" i="13"/>
  <c r="P7" i="13"/>
  <c r="O7" i="13"/>
  <c r="M7" i="13"/>
  <c r="L7" i="13"/>
  <c r="K7" i="13"/>
  <c r="J7" i="13"/>
  <c r="T6" i="13"/>
  <c r="S6" i="13"/>
  <c r="R6" i="13"/>
  <c r="Q6" i="13"/>
  <c r="P6" i="13"/>
  <c r="O6" i="13"/>
  <c r="M6" i="13"/>
  <c r="L6" i="13"/>
  <c r="K6" i="13"/>
  <c r="J6" i="13"/>
  <c r="T5" i="13"/>
  <c r="S5" i="13"/>
  <c r="R5" i="13"/>
  <c r="Q5" i="13"/>
  <c r="P5" i="13"/>
  <c r="O5" i="13"/>
  <c r="M5" i="13"/>
  <c r="L5" i="13"/>
  <c r="K5" i="13"/>
  <c r="J5" i="13"/>
  <c r="T4" i="13"/>
  <c r="S4" i="13"/>
  <c r="R4" i="13"/>
  <c r="Q4" i="13"/>
  <c r="P4" i="13"/>
  <c r="O4" i="13"/>
  <c r="N4" i="13"/>
  <c r="M4" i="13"/>
  <c r="L4" i="13"/>
  <c r="K4" i="13"/>
  <c r="J4" i="13"/>
  <c r="T3" i="13"/>
  <c r="S3" i="13"/>
  <c r="R3" i="13"/>
  <c r="Q3" i="13"/>
  <c r="P3" i="13"/>
  <c r="O3" i="13"/>
  <c r="N3" i="13"/>
  <c r="M3" i="13"/>
  <c r="L3" i="13"/>
  <c r="K3" i="13"/>
  <c r="J3" i="13"/>
  <c r="U54" i="8" l="1"/>
  <c r="T54" i="8"/>
  <c r="S54" i="8"/>
  <c r="R54" i="8"/>
  <c r="Q54" i="8"/>
  <c r="P54" i="8"/>
  <c r="N54" i="8"/>
  <c r="M54" i="8"/>
  <c r="L54" i="8"/>
  <c r="K54" i="8"/>
  <c r="U53" i="8"/>
  <c r="T53" i="8"/>
  <c r="S53" i="8"/>
  <c r="R53" i="8"/>
  <c r="Q53" i="8"/>
  <c r="P53" i="8"/>
  <c r="N53" i="8"/>
  <c r="M53" i="8"/>
  <c r="L53" i="8"/>
  <c r="K53" i="8"/>
  <c r="U52" i="8"/>
  <c r="T52" i="8"/>
  <c r="S52" i="8"/>
  <c r="R52" i="8"/>
  <c r="Q52" i="8"/>
  <c r="P52" i="8"/>
  <c r="N52" i="8"/>
  <c r="M52" i="8"/>
  <c r="L52" i="8"/>
  <c r="K52" i="8"/>
  <c r="U51" i="8"/>
  <c r="T51" i="8"/>
  <c r="S51" i="8"/>
  <c r="R51" i="8"/>
  <c r="Q51" i="8"/>
  <c r="P51" i="8"/>
  <c r="N51" i="8"/>
  <c r="M51" i="8"/>
  <c r="L51" i="8"/>
  <c r="K51" i="8"/>
  <c r="U50" i="8"/>
  <c r="T50" i="8"/>
  <c r="S50" i="8"/>
  <c r="R50" i="8"/>
  <c r="Q50" i="8"/>
  <c r="P50" i="8"/>
  <c r="O50" i="8"/>
  <c r="N50" i="8"/>
  <c r="M50" i="8"/>
  <c r="L50" i="8"/>
  <c r="K50" i="8"/>
  <c r="U49" i="8"/>
  <c r="T49" i="8"/>
  <c r="S49" i="8"/>
  <c r="R49" i="8"/>
  <c r="Q49" i="8"/>
  <c r="P49" i="8"/>
  <c r="O49" i="8"/>
  <c r="N49" i="8"/>
  <c r="M49" i="8"/>
  <c r="L49" i="8"/>
  <c r="K49" i="8"/>
  <c r="U48" i="8"/>
  <c r="T48" i="8"/>
  <c r="S48" i="8"/>
  <c r="R48" i="8"/>
  <c r="Q48" i="8"/>
  <c r="P48" i="8"/>
  <c r="N48" i="8"/>
  <c r="M48" i="8"/>
  <c r="L48" i="8"/>
  <c r="K48" i="8"/>
  <c r="U47" i="8"/>
  <c r="T47" i="8"/>
  <c r="S47" i="8"/>
  <c r="R47" i="8"/>
  <c r="Q47" i="8"/>
  <c r="P47" i="8"/>
  <c r="N47" i="8"/>
  <c r="M47" i="8"/>
  <c r="L47" i="8"/>
  <c r="K47" i="8"/>
  <c r="U46" i="8"/>
  <c r="T46" i="8"/>
  <c r="S46" i="8"/>
  <c r="R46" i="8"/>
  <c r="Q46" i="8"/>
  <c r="P46" i="8"/>
  <c r="N46" i="8"/>
  <c r="M46" i="8"/>
  <c r="L46" i="8"/>
  <c r="K46" i="8"/>
  <c r="U45" i="8"/>
  <c r="T45" i="8"/>
  <c r="S45" i="8"/>
  <c r="R45" i="8"/>
  <c r="Q45" i="8"/>
  <c r="P45" i="8"/>
  <c r="N45" i="8"/>
  <c r="M45" i="8"/>
  <c r="L45" i="8"/>
  <c r="K45" i="8"/>
  <c r="U44" i="8"/>
  <c r="T44" i="8"/>
  <c r="S44" i="8"/>
  <c r="R44" i="8"/>
  <c r="Q44" i="8"/>
  <c r="P44" i="8"/>
  <c r="O44" i="8"/>
  <c r="N44" i="8"/>
  <c r="M44" i="8"/>
  <c r="L44" i="8"/>
  <c r="K44" i="8"/>
  <c r="U43" i="8"/>
  <c r="T43" i="8"/>
  <c r="S43" i="8"/>
  <c r="R43" i="8"/>
  <c r="Q43" i="8"/>
  <c r="P43" i="8"/>
  <c r="N43" i="8"/>
  <c r="M43" i="8"/>
  <c r="L43" i="8"/>
  <c r="K43" i="8"/>
  <c r="U42" i="8"/>
  <c r="T42" i="8"/>
  <c r="S42" i="8"/>
  <c r="R42" i="8"/>
  <c r="Q42" i="8"/>
  <c r="P42" i="8"/>
  <c r="N42" i="8"/>
  <c r="M42" i="8"/>
  <c r="L42" i="8"/>
  <c r="K42" i="8"/>
  <c r="U41" i="8"/>
  <c r="T41" i="8"/>
  <c r="S41" i="8"/>
  <c r="R41" i="8"/>
  <c r="Q41" i="8"/>
  <c r="P41" i="8"/>
  <c r="N41" i="8"/>
  <c r="M41" i="8"/>
  <c r="L41" i="8"/>
  <c r="K41" i="8"/>
  <c r="U40" i="8"/>
  <c r="T40" i="8"/>
  <c r="S40" i="8"/>
  <c r="R40" i="8"/>
  <c r="Q40" i="8"/>
  <c r="P40" i="8"/>
  <c r="N40" i="8"/>
  <c r="M40" i="8"/>
  <c r="L40" i="8"/>
  <c r="K40" i="8"/>
  <c r="U39" i="8"/>
  <c r="T39" i="8"/>
  <c r="S39" i="8"/>
  <c r="R39" i="8"/>
  <c r="Q39" i="8"/>
  <c r="P39" i="8"/>
  <c r="O39" i="8"/>
  <c r="N39" i="8"/>
  <c r="M39" i="8"/>
  <c r="L39" i="8"/>
  <c r="K39" i="8"/>
  <c r="U38" i="8"/>
  <c r="T38" i="8"/>
  <c r="S38" i="8"/>
  <c r="R38" i="8"/>
  <c r="Q38" i="8"/>
  <c r="P38" i="8"/>
  <c r="O38" i="8"/>
  <c r="N38" i="8"/>
  <c r="M38" i="8"/>
  <c r="L38" i="8"/>
  <c r="K38" i="8"/>
  <c r="U37" i="8"/>
  <c r="T37" i="8"/>
  <c r="S37" i="8"/>
  <c r="R37" i="8"/>
  <c r="Q37" i="8"/>
  <c r="P37" i="8"/>
  <c r="N37" i="8"/>
  <c r="M37" i="8"/>
  <c r="L37" i="8"/>
  <c r="K37" i="8"/>
  <c r="U36" i="8"/>
  <c r="T36" i="8"/>
  <c r="S36" i="8"/>
  <c r="R36" i="8"/>
  <c r="Q36" i="8"/>
  <c r="P36" i="8"/>
  <c r="N36" i="8"/>
  <c r="M36" i="8"/>
  <c r="L36" i="8"/>
  <c r="K36" i="8"/>
  <c r="U35" i="8"/>
  <c r="T35" i="8"/>
  <c r="S35" i="8"/>
  <c r="R35" i="8"/>
  <c r="Q35" i="8"/>
  <c r="P35" i="8"/>
  <c r="N35" i="8"/>
  <c r="M35" i="8"/>
  <c r="L35" i="8"/>
  <c r="K35" i="8"/>
  <c r="U34" i="8"/>
  <c r="T34" i="8"/>
  <c r="S34" i="8"/>
  <c r="R34" i="8"/>
  <c r="Q34" i="8"/>
  <c r="P34" i="8"/>
  <c r="N34" i="8"/>
  <c r="M34" i="8"/>
  <c r="L34" i="8"/>
  <c r="K34" i="8"/>
  <c r="U33" i="8"/>
  <c r="T33" i="8"/>
  <c r="S33" i="8"/>
  <c r="R33" i="8"/>
  <c r="Q33" i="8"/>
  <c r="P33" i="8"/>
  <c r="N33" i="8"/>
  <c r="M33" i="8"/>
  <c r="L33" i="8"/>
  <c r="K33" i="8"/>
  <c r="U32" i="8"/>
  <c r="T32" i="8"/>
  <c r="S32" i="8"/>
  <c r="R32" i="8"/>
  <c r="Q32" i="8"/>
  <c r="P32" i="8"/>
  <c r="N32" i="8"/>
  <c r="M32" i="8"/>
  <c r="L32" i="8"/>
  <c r="K32" i="8"/>
  <c r="U31" i="8"/>
  <c r="T31" i="8"/>
  <c r="S31" i="8"/>
  <c r="R31" i="8"/>
  <c r="Q31" i="8"/>
  <c r="P31" i="8"/>
  <c r="N31" i="8"/>
  <c r="M31" i="8"/>
  <c r="L31" i="8"/>
  <c r="K31" i="8"/>
  <c r="U30" i="8"/>
  <c r="T30" i="8"/>
  <c r="S30" i="8"/>
  <c r="R30" i="8"/>
  <c r="Q30" i="8"/>
  <c r="P30" i="8"/>
  <c r="N30" i="8"/>
  <c r="M30" i="8"/>
  <c r="L30" i="8"/>
  <c r="K30" i="8"/>
  <c r="U29" i="8"/>
  <c r="T29" i="8"/>
  <c r="S29" i="8"/>
  <c r="R29" i="8"/>
  <c r="Q29" i="8"/>
  <c r="P29" i="8"/>
  <c r="N29" i="8"/>
  <c r="M29" i="8"/>
  <c r="L29" i="8"/>
  <c r="K29" i="8"/>
  <c r="U28" i="8"/>
  <c r="T28" i="8"/>
  <c r="S28" i="8"/>
  <c r="R28" i="8"/>
  <c r="Q28" i="8"/>
  <c r="P28" i="8"/>
  <c r="N28" i="8"/>
  <c r="M28" i="8"/>
  <c r="L28" i="8"/>
  <c r="K28" i="8"/>
  <c r="U27" i="8"/>
  <c r="T27" i="8"/>
  <c r="S27" i="8"/>
  <c r="R27" i="8"/>
  <c r="Q27" i="8"/>
  <c r="P27" i="8"/>
  <c r="N27" i="8"/>
  <c r="M27" i="8"/>
  <c r="L27" i="8"/>
  <c r="K27" i="8"/>
  <c r="U26" i="8"/>
  <c r="T26" i="8"/>
  <c r="S26" i="8"/>
  <c r="R26" i="8"/>
  <c r="Q26" i="8"/>
  <c r="P26" i="8"/>
  <c r="O26" i="8"/>
  <c r="N26" i="8"/>
  <c r="M26" i="8"/>
  <c r="L26" i="8"/>
  <c r="K26" i="8"/>
  <c r="U25" i="8"/>
  <c r="T25" i="8"/>
  <c r="S25" i="8"/>
  <c r="R25" i="8"/>
  <c r="Q25" i="8"/>
  <c r="P25" i="8"/>
  <c r="N25" i="8"/>
  <c r="M25" i="8"/>
  <c r="L25" i="8"/>
  <c r="K25" i="8"/>
  <c r="U24" i="8"/>
  <c r="T24" i="8"/>
  <c r="S24" i="8"/>
  <c r="R24" i="8"/>
  <c r="Q24" i="8"/>
  <c r="P24" i="8"/>
  <c r="N24" i="8"/>
  <c r="M24" i="8"/>
  <c r="L24" i="8"/>
  <c r="K24" i="8"/>
  <c r="U23" i="8"/>
  <c r="T23" i="8"/>
  <c r="S23" i="8"/>
  <c r="R23" i="8"/>
  <c r="Q23" i="8"/>
  <c r="P23" i="8"/>
  <c r="N23" i="8"/>
  <c r="M23" i="8"/>
  <c r="L23" i="8"/>
  <c r="K23" i="8"/>
  <c r="U22" i="8"/>
  <c r="T22" i="8"/>
  <c r="S22" i="8"/>
  <c r="R22" i="8"/>
  <c r="Q22" i="8"/>
  <c r="P22" i="8"/>
  <c r="O22" i="8"/>
  <c r="N22" i="8"/>
  <c r="M22" i="8"/>
  <c r="L22" i="8"/>
  <c r="K22" i="8"/>
  <c r="U21" i="8"/>
  <c r="T21" i="8"/>
  <c r="S21" i="8"/>
  <c r="R21" i="8"/>
  <c r="Q21" i="8"/>
  <c r="P21" i="8"/>
  <c r="N21" i="8"/>
  <c r="M21" i="8"/>
  <c r="L21" i="8"/>
  <c r="K21" i="8"/>
  <c r="U20" i="8"/>
  <c r="T20" i="8"/>
  <c r="S20" i="8"/>
  <c r="R20" i="8"/>
  <c r="Q20" i="8"/>
  <c r="P20" i="8"/>
  <c r="N20" i="8"/>
  <c r="M20" i="8"/>
  <c r="L20" i="8"/>
  <c r="K20" i="8"/>
  <c r="U19" i="8"/>
  <c r="T19" i="8"/>
  <c r="S19" i="8"/>
  <c r="R19" i="8"/>
  <c r="Q19" i="8"/>
  <c r="P19" i="8"/>
  <c r="N19" i="8"/>
  <c r="M19" i="8"/>
  <c r="L19" i="8"/>
  <c r="K19" i="8"/>
  <c r="U18" i="8"/>
  <c r="T18" i="8"/>
  <c r="S18" i="8"/>
  <c r="R18" i="8"/>
  <c r="Q18" i="8"/>
  <c r="P18" i="8"/>
  <c r="O18" i="8"/>
  <c r="N18" i="8"/>
  <c r="M18" i="8"/>
  <c r="L18" i="8"/>
  <c r="K18" i="8"/>
  <c r="U17" i="8"/>
  <c r="T17" i="8"/>
  <c r="S17" i="8"/>
  <c r="R17" i="8"/>
  <c r="Q17" i="8"/>
  <c r="P17" i="8"/>
  <c r="N17" i="8"/>
  <c r="M17" i="8"/>
  <c r="L17" i="8"/>
  <c r="K17" i="8"/>
  <c r="U16" i="8"/>
  <c r="T16" i="8"/>
  <c r="S16" i="8"/>
  <c r="R16" i="8"/>
  <c r="Q16" i="8"/>
  <c r="P16" i="8"/>
  <c r="O16" i="8"/>
  <c r="N16" i="8"/>
  <c r="M16" i="8"/>
  <c r="L16" i="8"/>
  <c r="K16" i="8"/>
  <c r="U15" i="8"/>
  <c r="T15" i="8"/>
  <c r="S15" i="8"/>
  <c r="R15" i="8"/>
  <c r="Q15" i="8"/>
  <c r="P15" i="8"/>
  <c r="N15" i="8"/>
  <c r="M15" i="8"/>
  <c r="L15" i="8"/>
  <c r="K15" i="8"/>
  <c r="U14" i="8"/>
  <c r="T14" i="8"/>
  <c r="S14" i="8"/>
  <c r="R14" i="8"/>
  <c r="Q14" i="8"/>
  <c r="P14" i="8"/>
  <c r="N14" i="8"/>
  <c r="M14" i="8"/>
  <c r="L14" i="8"/>
  <c r="K14" i="8"/>
  <c r="U13" i="8"/>
  <c r="T13" i="8"/>
  <c r="S13" i="8"/>
  <c r="R13" i="8"/>
  <c r="Q13" i="8"/>
  <c r="P13" i="8"/>
  <c r="N13" i="8"/>
  <c r="M13" i="8"/>
  <c r="L13" i="8"/>
  <c r="K13" i="8"/>
  <c r="U12" i="8"/>
  <c r="T12" i="8"/>
  <c r="S12" i="8"/>
  <c r="R12" i="8"/>
  <c r="Q12" i="8"/>
  <c r="P12" i="8"/>
  <c r="N12" i="8"/>
  <c r="M12" i="8"/>
  <c r="L12" i="8"/>
  <c r="K12" i="8"/>
  <c r="U11" i="8"/>
  <c r="T11" i="8"/>
  <c r="S11" i="8"/>
  <c r="R11" i="8"/>
  <c r="Q11" i="8"/>
  <c r="P11" i="8"/>
  <c r="N11" i="8"/>
  <c r="M11" i="8"/>
  <c r="L11" i="8"/>
  <c r="K11" i="8"/>
  <c r="U10" i="8"/>
  <c r="T10" i="8"/>
  <c r="S10" i="8"/>
  <c r="R10" i="8"/>
  <c r="Q10" i="8"/>
  <c r="P10" i="8"/>
  <c r="N10" i="8"/>
  <c r="M10" i="8"/>
  <c r="L10" i="8"/>
  <c r="K10" i="8"/>
  <c r="U9" i="8"/>
  <c r="T9" i="8"/>
  <c r="S9" i="8"/>
  <c r="R9" i="8"/>
  <c r="Q9" i="8"/>
  <c r="P9" i="8"/>
  <c r="N9" i="8"/>
  <c r="M9" i="8"/>
  <c r="L9" i="8"/>
  <c r="K9" i="8"/>
  <c r="U8" i="8"/>
  <c r="T8" i="8"/>
  <c r="S8" i="8"/>
  <c r="R8" i="8"/>
  <c r="Q8" i="8"/>
  <c r="P8" i="8"/>
  <c r="O8" i="8"/>
  <c r="N8" i="8"/>
  <c r="M8" i="8"/>
  <c r="L8" i="8"/>
  <c r="K8" i="8"/>
  <c r="U7" i="8"/>
  <c r="T7" i="8"/>
  <c r="S7" i="8"/>
  <c r="R7" i="8"/>
  <c r="Q7" i="8"/>
  <c r="P7" i="8"/>
  <c r="N7" i="8"/>
  <c r="M7" i="8"/>
  <c r="L7" i="8"/>
  <c r="K7" i="8"/>
  <c r="U6" i="8"/>
  <c r="T6" i="8"/>
  <c r="S6" i="8"/>
  <c r="R6" i="8"/>
  <c r="Q6" i="8"/>
  <c r="P6" i="8"/>
  <c r="O6" i="8"/>
  <c r="N6" i="8"/>
  <c r="M6" i="8"/>
  <c r="L6" i="8"/>
  <c r="K6" i="8"/>
  <c r="U5" i="8"/>
  <c r="T5" i="8"/>
  <c r="S5" i="8"/>
  <c r="R5" i="8"/>
  <c r="Q5" i="8"/>
  <c r="P5" i="8"/>
  <c r="N5" i="8"/>
  <c r="M5" i="8"/>
  <c r="L5" i="8"/>
  <c r="K5" i="8"/>
  <c r="U4" i="8"/>
  <c r="T4" i="8"/>
  <c r="S4" i="8"/>
  <c r="R4" i="8"/>
  <c r="Q4" i="8"/>
  <c r="P4" i="8"/>
  <c r="O4" i="8"/>
  <c r="N4" i="8"/>
  <c r="M4" i="8"/>
  <c r="L4" i="8"/>
  <c r="K4" i="8"/>
  <c r="P39" i="11" l="1"/>
  <c r="P38" i="11"/>
  <c r="P37" i="11"/>
  <c r="P36" i="11"/>
  <c r="P35" i="11"/>
  <c r="P34" i="11"/>
  <c r="P33" i="11"/>
  <c r="P32" i="11"/>
  <c r="P31" i="11"/>
  <c r="P30" i="11"/>
  <c r="P29" i="11"/>
  <c r="P28" i="11"/>
  <c r="P27" i="11"/>
  <c r="P26" i="11"/>
  <c r="P25" i="11"/>
  <c r="P24" i="11"/>
  <c r="P23" i="11"/>
  <c r="P22" i="11"/>
  <c r="P21" i="11"/>
  <c r="P20" i="11"/>
  <c r="P19" i="11"/>
  <c r="P18" i="11"/>
  <c r="P17" i="11"/>
  <c r="P16" i="11"/>
  <c r="P15" i="11"/>
  <c r="P14" i="11"/>
  <c r="P13" i="11"/>
  <c r="P12" i="11"/>
  <c r="P11" i="11"/>
  <c r="P10" i="11"/>
  <c r="P9" i="11"/>
  <c r="P8" i="11"/>
  <c r="P7" i="11"/>
  <c r="P6" i="11"/>
  <c r="P5" i="11"/>
  <c r="P4" i="11"/>
  <c r="P3" i="11"/>
  <c r="P46" i="10"/>
  <c r="P45" i="10"/>
  <c r="P44" i="10"/>
  <c r="P43" i="10"/>
  <c r="P42" i="10"/>
  <c r="P41" i="10"/>
  <c r="P40" i="10"/>
  <c r="P39" i="10"/>
  <c r="P38" i="10"/>
  <c r="P37" i="10"/>
  <c r="P36" i="10"/>
  <c r="P35" i="10"/>
  <c r="P34" i="10"/>
  <c r="P33" i="10"/>
  <c r="P32" i="10"/>
  <c r="P31" i="10"/>
  <c r="P30" i="10"/>
  <c r="P29" i="10"/>
  <c r="P28" i="10"/>
  <c r="P27" i="10"/>
  <c r="P26" i="10"/>
  <c r="P25" i="10"/>
  <c r="P24" i="10"/>
  <c r="P23" i="10"/>
  <c r="P22" i="10"/>
  <c r="P21" i="10"/>
  <c r="P20" i="10"/>
  <c r="P19" i="10"/>
  <c r="P18" i="10"/>
  <c r="P17" i="10"/>
  <c r="P16" i="10"/>
  <c r="P15" i="10"/>
  <c r="P14" i="10"/>
  <c r="P13" i="10"/>
  <c r="P12" i="10"/>
  <c r="P11" i="10"/>
  <c r="P10" i="10"/>
  <c r="P9" i="10"/>
  <c r="P8" i="10"/>
  <c r="P7" i="10"/>
  <c r="P6" i="10"/>
  <c r="P5" i="10"/>
  <c r="P4" i="10"/>
  <c r="P3" i="10"/>
  <c r="P25" i="9"/>
  <c r="P24" i="9"/>
  <c r="P23" i="9"/>
  <c r="P22" i="9"/>
  <c r="P21" i="9"/>
  <c r="P20" i="9"/>
  <c r="P19" i="9"/>
  <c r="P18" i="9"/>
  <c r="P17" i="9"/>
  <c r="P16" i="9"/>
  <c r="P15" i="9"/>
  <c r="P14" i="9"/>
  <c r="P13" i="9"/>
  <c r="P12" i="9"/>
  <c r="P11" i="9"/>
  <c r="P10" i="9"/>
  <c r="P9" i="9"/>
  <c r="P8" i="9"/>
  <c r="P7" i="9"/>
  <c r="P6" i="9"/>
  <c r="P5" i="9"/>
  <c r="P4" i="9"/>
  <c r="P3" i="9"/>
  <c r="P3" i="8"/>
  <c r="P28" i="5"/>
  <c r="P27" i="5"/>
  <c r="P26" i="5"/>
  <c r="P25" i="5"/>
  <c r="P24" i="5"/>
  <c r="P23" i="5"/>
  <c r="P22" i="5"/>
  <c r="P21" i="5"/>
  <c r="P20" i="5"/>
  <c r="P19" i="5"/>
  <c r="P18" i="5"/>
  <c r="P17" i="5"/>
  <c r="P16" i="5"/>
  <c r="P15" i="5"/>
  <c r="P14" i="5"/>
  <c r="P13" i="5"/>
  <c r="P12" i="5"/>
  <c r="P11" i="5"/>
  <c r="P10" i="5"/>
  <c r="P9" i="5"/>
  <c r="P8" i="5"/>
  <c r="P7" i="5"/>
  <c r="P6" i="5"/>
  <c r="P5" i="5"/>
  <c r="P4" i="5"/>
  <c r="P3" i="5"/>
  <c r="P32" i="4"/>
  <c r="P31" i="4"/>
  <c r="P30" i="4"/>
  <c r="P29" i="4"/>
  <c r="P28" i="4"/>
  <c r="P27" i="4"/>
  <c r="P26" i="4"/>
  <c r="P25" i="4"/>
  <c r="P24" i="4"/>
  <c r="P23" i="4"/>
  <c r="P22" i="4"/>
  <c r="P21" i="4"/>
  <c r="P20" i="4"/>
  <c r="P19" i="4"/>
  <c r="P18" i="4"/>
  <c r="P17" i="4"/>
  <c r="P16" i="4"/>
  <c r="P15" i="4"/>
  <c r="P14" i="4"/>
  <c r="P13" i="4"/>
  <c r="P12" i="4"/>
  <c r="P11" i="4"/>
  <c r="P10" i="4"/>
  <c r="P9" i="4"/>
  <c r="P8" i="4"/>
  <c r="P7" i="4"/>
  <c r="P6" i="4"/>
  <c r="P5" i="4"/>
  <c r="P4" i="4"/>
  <c r="P3" i="4"/>
  <c r="P29" i="2"/>
  <c r="P28" i="2"/>
  <c r="P27" i="2"/>
  <c r="P26" i="2"/>
  <c r="P25" i="2"/>
  <c r="P24" i="2"/>
  <c r="P23" i="2"/>
  <c r="P22" i="2"/>
  <c r="P21" i="2"/>
  <c r="P20" i="2"/>
  <c r="P19" i="2"/>
  <c r="P18" i="2"/>
  <c r="P17" i="2"/>
  <c r="P16" i="2"/>
  <c r="P15" i="2"/>
  <c r="P14" i="2"/>
  <c r="P13" i="2"/>
  <c r="P12" i="2"/>
  <c r="P11" i="2"/>
  <c r="P10" i="2"/>
  <c r="P9" i="2"/>
  <c r="P8" i="2"/>
  <c r="P7" i="2"/>
  <c r="P6" i="2"/>
  <c r="P5" i="2"/>
  <c r="P4" i="2"/>
  <c r="P3" i="2"/>
  <c r="P70" i="12"/>
  <c r="P69" i="12"/>
  <c r="P68" i="12"/>
  <c r="P67" i="12"/>
  <c r="P66" i="12"/>
  <c r="P65" i="12"/>
  <c r="P64" i="12"/>
  <c r="P63" i="12"/>
  <c r="P62" i="12"/>
  <c r="P61" i="12"/>
  <c r="P60" i="12"/>
  <c r="P59" i="12"/>
  <c r="P58" i="12"/>
  <c r="P57" i="12"/>
  <c r="P56" i="12"/>
  <c r="P55" i="12"/>
  <c r="P54" i="12"/>
  <c r="P53" i="12"/>
  <c r="P52" i="12"/>
  <c r="P51" i="12"/>
  <c r="P50" i="12"/>
  <c r="P49" i="12"/>
  <c r="P48" i="12"/>
  <c r="P47" i="12"/>
  <c r="P46" i="12"/>
  <c r="P45" i="12"/>
  <c r="P44" i="12"/>
  <c r="P43" i="12"/>
  <c r="P42" i="12"/>
  <c r="P41" i="12"/>
  <c r="P40" i="12"/>
  <c r="P39" i="12"/>
  <c r="P38" i="12"/>
  <c r="P37" i="12"/>
  <c r="P36" i="12"/>
  <c r="P35" i="12"/>
  <c r="P34" i="12"/>
  <c r="P33" i="12"/>
  <c r="P32" i="12"/>
  <c r="P31" i="12"/>
  <c r="P30" i="12"/>
  <c r="P29" i="12"/>
  <c r="P28" i="12"/>
  <c r="P27" i="12"/>
  <c r="P26" i="12"/>
  <c r="P25" i="12"/>
  <c r="P24" i="12"/>
  <c r="P23" i="12"/>
  <c r="P22" i="12"/>
  <c r="P21" i="12"/>
  <c r="P20" i="12"/>
  <c r="P19" i="12"/>
  <c r="P18" i="12"/>
  <c r="P17" i="12"/>
  <c r="P16" i="12"/>
  <c r="P15" i="12"/>
  <c r="P14" i="12"/>
  <c r="P13" i="12"/>
  <c r="P12" i="12"/>
  <c r="P11" i="12"/>
  <c r="P10" i="12"/>
  <c r="P9" i="12"/>
  <c r="P8" i="12"/>
  <c r="P7" i="12"/>
  <c r="P6" i="12"/>
  <c r="P5" i="12"/>
  <c r="P4" i="12"/>
  <c r="P3" i="12"/>
  <c r="U70" i="12"/>
  <c r="T70" i="12"/>
  <c r="S70" i="12"/>
  <c r="R70" i="12"/>
  <c r="Q70" i="12"/>
  <c r="N70" i="12"/>
  <c r="M70" i="12"/>
  <c r="L70" i="12"/>
  <c r="K70" i="12"/>
  <c r="U69" i="12"/>
  <c r="T69" i="12"/>
  <c r="S69" i="12"/>
  <c r="R69" i="12"/>
  <c r="Q69" i="12"/>
  <c r="N69" i="12"/>
  <c r="M69" i="12"/>
  <c r="L69" i="12"/>
  <c r="K69" i="12"/>
  <c r="U68" i="12"/>
  <c r="T68" i="12"/>
  <c r="S68" i="12"/>
  <c r="R68" i="12"/>
  <c r="Q68" i="12"/>
  <c r="N68" i="12"/>
  <c r="M68" i="12"/>
  <c r="L68" i="12"/>
  <c r="K68" i="12"/>
  <c r="U67" i="12"/>
  <c r="T67" i="12"/>
  <c r="S67" i="12"/>
  <c r="R67" i="12"/>
  <c r="Q67" i="12"/>
  <c r="N67" i="12"/>
  <c r="M67" i="12"/>
  <c r="L67" i="12"/>
  <c r="K67" i="12"/>
  <c r="U66" i="12"/>
  <c r="T66" i="12"/>
  <c r="S66" i="12"/>
  <c r="R66" i="12"/>
  <c r="Q66" i="12"/>
  <c r="N66" i="12"/>
  <c r="M66" i="12"/>
  <c r="L66" i="12"/>
  <c r="K66" i="12"/>
  <c r="U65" i="12"/>
  <c r="T65" i="12"/>
  <c r="S65" i="12"/>
  <c r="R65" i="12"/>
  <c r="Q65" i="12"/>
  <c r="N65" i="12"/>
  <c r="M65" i="12"/>
  <c r="L65" i="12"/>
  <c r="K65" i="12"/>
  <c r="U64" i="12"/>
  <c r="T64" i="12"/>
  <c r="S64" i="12"/>
  <c r="R64" i="12"/>
  <c r="Q64" i="12"/>
  <c r="N64" i="12"/>
  <c r="M64" i="12"/>
  <c r="L64" i="12"/>
  <c r="K64" i="12"/>
  <c r="U63" i="12"/>
  <c r="T63" i="12"/>
  <c r="S63" i="12"/>
  <c r="R63" i="12"/>
  <c r="Q63" i="12"/>
  <c r="N63" i="12"/>
  <c r="M63" i="12"/>
  <c r="L63" i="12"/>
  <c r="K63" i="12"/>
  <c r="U62" i="12"/>
  <c r="T62" i="12"/>
  <c r="S62" i="12"/>
  <c r="R62" i="12"/>
  <c r="Q62" i="12"/>
  <c r="N62" i="12"/>
  <c r="M62" i="12"/>
  <c r="L62" i="12"/>
  <c r="K62" i="12"/>
  <c r="U61" i="12"/>
  <c r="T61" i="12"/>
  <c r="S61" i="12"/>
  <c r="R61" i="12"/>
  <c r="Q61" i="12"/>
  <c r="N61" i="12"/>
  <c r="M61" i="12"/>
  <c r="L61" i="12"/>
  <c r="K61" i="12"/>
  <c r="U60" i="12"/>
  <c r="T60" i="12"/>
  <c r="S60" i="12"/>
  <c r="R60" i="12"/>
  <c r="Q60" i="12"/>
  <c r="N60" i="12"/>
  <c r="M60" i="12"/>
  <c r="L60" i="12"/>
  <c r="K60" i="12"/>
  <c r="U59" i="12"/>
  <c r="T59" i="12"/>
  <c r="S59" i="12"/>
  <c r="R59" i="12"/>
  <c r="Q59" i="12"/>
  <c r="N59" i="12"/>
  <c r="M59" i="12"/>
  <c r="L59" i="12"/>
  <c r="K59" i="12"/>
  <c r="U58" i="12"/>
  <c r="T58" i="12"/>
  <c r="S58" i="12"/>
  <c r="R58" i="12"/>
  <c r="Q58" i="12"/>
  <c r="O58" i="12"/>
  <c r="N58" i="12"/>
  <c r="M58" i="12"/>
  <c r="L58" i="12"/>
  <c r="K58" i="12"/>
  <c r="U57" i="12"/>
  <c r="T57" i="12"/>
  <c r="S57" i="12"/>
  <c r="R57" i="12"/>
  <c r="Q57" i="12"/>
  <c r="N57" i="12"/>
  <c r="M57" i="12"/>
  <c r="L57" i="12"/>
  <c r="K57" i="12"/>
  <c r="U56" i="12"/>
  <c r="T56" i="12"/>
  <c r="S56" i="12"/>
  <c r="R56" i="12"/>
  <c r="Q56" i="12"/>
  <c r="N56" i="12"/>
  <c r="M56" i="12"/>
  <c r="L56" i="12"/>
  <c r="K56" i="12"/>
  <c r="U55" i="12"/>
  <c r="T55" i="12"/>
  <c r="S55" i="12"/>
  <c r="R55" i="12"/>
  <c r="Q55" i="12"/>
  <c r="N55" i="12"/>
  <c r="M55" i="12"/>
  <c r="L55" i="12"/>
  <c r="K55" i="12"/>
  <c r="U54" i="12"/>
  <c r="T54" i="12"/>
  <c r="S54" i="12"/>
  <c r="R54" i="12"/>
  <c r="Q54" i="12"/>
  <c r="N54" i="12"/>
  <c r="M54" i="12"/>
  <c r="L54" i="12"/>
  <c r="K54" i="12"/>
  <c r="U53" i="12"/>
  <c r="T53" i="12"/>
  <c r="S53" i="12"/>
  <c r="R53" i="12"/>
  <c r="Q53" i="12"/>
  <c r="N53" i="12"/>
  <c r="M53" i="12"/>
  <c r="L53" i="12"/>
  <c r="K53" i="12"/>
  <c r="U52" i="12"/>
  <c r="T52" i="12"/>
  <c r="S52" i="12"/>
  <c r="R52" i="12"/>
  <c r="Q52" i="12"/>
  <c r="N52" i="12"/>
  <c r="M52" i="12"/>
  <c r="L52" i="12"/>
  <c r="K52" i="12"/>
  <c r="U51" i="12"/>
  <c r="T51" i="12"/>
  <c r="S51" i="12"/>
  <c r="R51" i="12"/>
  <c r="Q51" i="12"/>
  <c r="N51" i="12"/>
  <c r="M51" i="12"/>
  <c r="L51" i="12"/>
  <c r="K51" i="12"/>
  <c r="U50" i="12"/>
  <c r="T50" i="12"/>
  <c r="S50" i="12"/>
  <c r="R50" i="12"/>
  <c r="Q50" i="12"/>
  <c r="N50" i="12"/>
  <c r="M50" i="12"/>
  <c r="L50" i="12"/>
  <c r="K50" i="12"/>
  <c r="U49" i="12"/>
  <c r="T49" i="12"/>
  <c r="S49" i="12"/>
  <c r="R49" i="12"/>
  <c r="Q49" i="12"/>
  <c r="N49" i="12"/>
  <c r="M49" i="12"/>
  <c r="L49" i="12"/>
  <c r="K49" i="12"/>
  <c r="U48" i="12"/>
  <c r="T48" i="12"/>
  <c r="S48" i="12"/>
  <c r="R48" i="12"/>
  <c r="Q48" i="12"/>
  <c r="O48" i="12"/>
  <c r="N48" i="12"/>
  <c r="M48" i="12"/>
  <c r="L48" i="12"/>
  <c r="K48" i="12"/>
  <c r="U47" i="12"/>
  <c r="T47" i="12"/>
  <c r="S47" i="12"/>
  <c r="R47" i="12"/>
  <c r="Q47" i="12"/>
  <c r="O47" i="12"/>
  <c r="N47" i="12"/>
  <c r="M47" i="12"/>
  <c r="L47" i="12"/>
  <c r="K47" i="12"/>
  <c r="U46" i="12"/>
  <c r="T46" i="12"/>
  <c r="S46" i="12"/>
  <c r="R46" i="12"/>
  <c r="Q46" i="12"/>
  <c r="O46" i="12"/>
  <c r="N46" i="12"/>
  <c r="M46" i="12"/>
  <c r="L46" i="12"/>
  <c r="K46" i="12"/>
  <c r="U45" i="12"/>
  <c r="T45" i="12"/>
  <c r="S45" i="12"/>
  <c r="R45" i="12"/>
  <c r="Q45" i="12"/>
  <c r="N45" i="12"/>
  <c r="M45" i="12"/>
  <c r="L45" i="12"/>
  <c r="K45" i="12"/>
  <c r="U44" i="12"/>
  <c r="T44" i="12"/>
  <c r="S44" i="12"/>
  <c r="R44" i="12"/>
  <c r="Q44" i="12"/>
  <c r="N44" i="12"/>
  <c r="M44" i="12"/>
  <c r="L44" i="12"/>
  <c r="K44" i="12"/>
  <c r="U43" i="12"/>
  <c r="T43" i="12"/>
  <c r="S43" i="12"/>
  <c r="R43" i="12"/>
  <c r="Q43" i="12"/>
  <c r="O43" i="12"/>
  <c r="N43" i="12"/>
  <c r="M43" i="12"/>
  <c r="L43" i="12"/>
  <c r="K43" i="12"/>
  <c r="U42" i="12"/>
  <c r="T42" i="12"/>
  <c r="S42" i="12"/>
  <c r="R42" i="12"/>
  <c r="Q42" i="12"/>
  <c r="O42" i="12"/>
  <c r="N42" i="12"/>
  <c r="M42" i="12"/>
  <c r="L42" i="12"/>
  <c r="K42" i="12"/>
  <c r="U41" i="12"/>
  <c r="T41" i="12"/>
  <c r="S41" i="12"/>
  <c r="R41" i="12"/>
  <c r="Q41" i="12"/>
  <c r="O41" i="12"/>
  <c r="N41" i="12"/>
  <c r="M41" i="12"/>
  <c r="L41" i="12"/>
  <c r="K41" i="12"/>
  <c r="U40" i="12"/>
  <c r="T40" i="12"/>
  <c r="S40" i="12"/>
  <c r="R40" i="12"/>
  <c r="Q40" i="12"/>
  <c r="O40" i="12"/>
  <c r="N40" i="12"/>
  <c r="M40" i="12"/>
  <c r="L40" i="12"/>
  <c r="K40" i="12"/>
  <c r="U39" i="12"/>
  <c r="T39" i="12"/>
  <c r="S39" i="12"/>
  <c r="R39" i="12"/>
  <c r="Q39" i="12"/>
  <c r="O39" i="12"/>
  <c r="N39" i="12"/>
  <c r="M39" i="12"/>
  <c r="L39" i="12"/>
  <c r="K39" i="12"/>
  <c r="U38" i="12"/>
  <c r="T38" i="12"/>
  <c r="S38" i="12"/>
  <c r="R38" i="12"/>
  <c r="Q38" i="12"/>
  <c r="O38" i="12"/>
  <c r="N38" i="12"/>
  <c r="M38" i="12"/>
  <c r="L38" i="12"/>
  <c r="K38" i="12"/>
  <c r="U37" i="12"/>
  <c r="T37" i="12"/>
  <c r="S37" i="12"/>
  <c r="R37" i="12"/>
  <c r="Q37" i="12"/>
  <c r="O37" i="12"/>
  <c r="N37" i="12"/>
  <c r="M37" i="12"/>
  <c r="L37" i="12"/>
  <c r="K37" i="12"/>
  <c r="U36" i="12"/>
  <c r="T36" i="12"/>
  <c r="S36" i="12"/>
  <c r="R36" i="12"/>
  <c r="Q36" i="12"/>
  <c r="O36" i="12"/>
  <c r="N36" i="12"/>
  <c r="M36" i="12"/>
  <c r="L36" i="12"/>
  <c r="K36" i="12"/>
  <c r="U35" i="12"/>
  <c r="T35" i="12"/>
  <c r="S35" i="12"/>
  <c r="R35" i="12"/>
  <c r="Q35" i="12"/>
  <c r="O35" i="12"/>
  <c r="N35" i="12"/>
  <c r="M35" i="12"/>
  <c r="L35" i="12"/>
  <c r="K35" i="12"/>
  <c r="U34" i="12"/>
  <c r="T34" i="12"/>
  <c r="S34" i="12"/>
  <c r="R34" i="12"/>
  <c r="Q34" i="12"/>
  <c r="N34" i="12"/>
  <c r="M34" i="12"/>
  <c r="L34" i="12"/>
  <c r="K34" i="12"/>
  <c r="U33" i="12"/>
  <c r="T33" i="12"/>
  <c r="S33" i="12"/>
  <c r="R33" i="12"/>
  <c r="Q33" i="12"/>
  <c r="N33" i="12"/>
  <c r="M33" i="12"/>
  <c r="L33" i="12"/>
  <c r="K33" i="12"/>
  <c r="U32" i="12"/>
  <c r="T32" i="12"/>
  <c r="S32" i="12"/>
  <c r="R32" i="12"/>
  <c r="Q32" i="12"/>
  <c r="O32" i="12"/>
  <c r="N32" i="12"/>
  <c r="M32" i="12"/>
  <c r="L32" i="12"/>
  <c r="K32" i="12"/>
  <c r="U31" i="12"/>
  <c r="T31" i="12"/>
  <c r="S31" i="12"/>
  <c r="R31" i="12"/>
  <c r="Q31" i="12"/>
  <c r="O31" i="12"/>
  <c r="N31" i="12"/>
  <c r="M31" i="12"/>
  <c r="L31" i="12"/>
  <c r="K31" i="12"/>
  <c r="U30" i="12"/>
  <c r="T30" i="12"/>
  <c r="S30" i="12"/>
  <c r="R30" i="12"/>
  <c r="Q30" i="12"/>
  <c r="O30" i="12"/>
  <c r="N30" i="12"/>
  <c r="M30" i="12"/>
  <c r="L30" i="12"/>
  <c r="K30" i="12"/>
  <c r="U29" i="12"/>
  <c r="T29" i="12"/>
  <c r="S29" i="12"/>
  <c r="R29" i="12"/>
  <c r="Q29" i="12"/>
  <c r="O29" i="12"/>
  <c r="N29" i="12"/>
  <c r="M29" i="12"/>
  <c r="L29" i="12"/>
  <c r="K29" i="12"/>
  <c r="U28" i="12"/>
  <c r="T28" i="12"/>
  <c r="S28" i="12"/>
  <c r="R28" i="12"/>
  <c r="Q28" i="12"/>
  <c r="O28" i="12"/>
  <c r="N28" i="12"/>
  <c r="M28" i="12"/>
  <c r="L28" i="12"/>
  <c r="K28" i="12"/>
  <c r="U27" i="12"/>
  <c r="T27" i="12"/>
  <c r="S27" i="12"/>
  <c r="R27" i="12"/>
  <c r="Q27" i="12"/>
  <c r="N27" i="12"/>
  <c r="M27" i="12"/>
  <c r="L27" i="12"/>
  <c r="K27" i="12"/>
  <c r="U26" i="12"/>
  <c r="T26" i="12"/>
  <c r="S26" i="12"/>
  <c r="R26" i="12"/>
  <c r="Q26" i="12"/>
  <c r="O26" i="12"/>
  <c r="N26" i="12"/>
  <c r="M26" i="12"/>
  <c r="L26" i="12"/>
  <c r="K26" i="12"/>
  <c r="U25" i="12"/>
  <c r="T25" i="12"/>
  <c r="S25" i="12"/>
  <c r="R25" i="12"/>
  <c r="Q25" i="12"/>
  <c r="O25" i="12"/>
  <c r="N25" i="12"/>
  <c r="M25" i="12"/>
  <c r="L25" i="12"/>
  <c r="K25" i="12"/>
  <c r="U24" i="12"/>
  <c r="T24" i="12"/>
  <c r="S24" i="12"/>
  <c r="R24" i="12"/>
  <c r="Q24" i="12"/>
  <c r="N24" i="12"/>
  <c r="M24" i="12"/>
  <c r="L24" i="12"/>
  <c r="K24" i="12"/>
  <c r="U23" i="12"/>
  <c r="T23" i="12"/>
  <c r="S23" i="12"/>
  <c r="R23" i="12"/>
  <c r="Q23" i="12"/>
  <c r="N23" i="12"/>
  <c r="M23" i="12"/>
  <c r="L23" i="12"/>
  <c r="K23" i="12"/>
  <c r="U22" i="12"/>
  <c r="T22" i="12"/>
  <c r="S22" i="12"/>
  <c r="R22" i="12"/>
  <c r="Q22" i="12"/>
  <c r="N22" i="12"/>
  <c r="M22" i="12"/>
  <c r="L22" i="12"/>
  <c r="K22" i="12"/>
  <c r="U21" i="12"/>
  <c r="T21" i="12"/>
  <c r="S21" i="12"/>
  <c r="R21" i="12"/>
  <c r="Q21" i="12"/>
  <c r="N21" i="12"/>
  <c r="M21" i="12"/>
  <c r="L21" i="12"/>
  <c r="K21" i="12"/>
  <c r="U20" i="12"/>
  <c r="T20" i="12"/>
  <c r="S20" i="12"/>
  <c r="R20" i="12"/>
  <c r="Q20" i="12"/>
  <c r="N20" i="12"/>
  <c r="M20" i="12"/>
  <c r="L20" i="12"/>
  <c r="K20" i="12"/>
  <c r="U19" i="12"/>
  <c r="T19" i="12"/>
  <c r="S19" i="12"/>
  <c r="R19" i="12"/>
  <c r="Q19" i="12"/>
  <c r="N19" i="12"/>
  <c r="M19" i="12"/>
  <c r="L19" i="12"/>
  <c r="K19" i="12"/>
  <c r="U18" i="12"/>
  <c r="T18" i="12"/>
  <c r="S18" i="12"/>
  <c r="R18" i="12"/>
  <c r="Q18" i="12"/>
  <c r="N18" i="12"/>
  <c r="M18" i="12"/>
  <c r="L18" i="12"/>
  <c r="K18" i="12"/>
  <c r="U17" i="12"/>
  <c r="T17" i="12"/>
  <c r="S17" i="12"/>
  <c r="R17" i="12"/>
  <c r="Q17" i="12"/>
  <c r="O17" i="12"/>
  <c r="N17" i="12"/>
  <c r="M17" i="12"/>
  <c r="L17" i="12"/>
  <c r="K17" i="12"/>
  <c r="U16" i="12"/>
  <c r="T16" i="12"/>
  <c r="S16" i="12"/>
  <c r="R16" i="12"/>
  <c r="Q16" i="12"/>
  <c r="N16" i="12"/>
  <c r="M16" i="12"/>
  <c r="L16" i="12"/>
  <c r="K16" i="12"/>
  <c r="U15" i="12"/>
  <c r="T15" i="12"/>
  <c r="S15" i="12"/>
  <c r="R15" i="12"/>
  <c r="Q15" i="12"/>
  <c r="N15" i="12"/>
  <c r="M15" i="12"/>
  <c r="L15" i="12"/>
  <c r="K15" i="12"/>
  <c r="U14" i="12"/>
  <c r="T14" i="12"/>
  <c r="S14" i="12"/>
  <c r="R14" i="12"/>
  <c r="Q14" i="12"/>
  <c r="N14" i="12"/>
  <c r="M14" i="12"/>
  <c r="L14" i="12"/>
  <c r="K14" i="12"/>
  <c r="U13" i="12"/>
  <c r="T13" i="12"/>
  <c r="S13" i="12"/>
  <c r="R13" i="12"/>
  <c r="Q13" i="12"/>
  <c r="N13" i="12"/>
  <c r="M13" i="12"/>
  <c r="L13" i="12"/>
  <c r="K13" i="12"/>
  <c r="U12" i="12"/>
  <c r="T12" i="12"/>
  <c r="S12" i="12"/>
  <c r="R12" i="12"/>
  <c r="Q12" i="12"/>
  <c r="N12" i="12"/>
  <c r="M12" i="12"/>
  <c r="L12" i="12"/>
  <c r="K12" i="12"/>
  <c r="U11" i="12"/>
  <c r="T11" i="12"/>
  <c r="S11" i="12"/>
  <c r="R11" i="12"/>
  <c r="Q11" i="12"/>
  <c r="N11" i="12"/>
  <c r="M11" i="12"/>
  <c r="L11" i="12"/>
  <c r="K11" i="12"/>
  <c r="U10" i="12"/>
  <c r="T10" i="12"/>
  <c r="S10" i="12"/>
  <c r="R10" i="12"/>
  <c r="Q10" i="12"/>
  <c r="N10" i="12"/>
  <c r="M10" i="12"/>
  <c r="L10" i="12"/>
  <c r="K10" i="12"/>
  <c r="U9" i="12"/>
  <c r="T9" i="12"/>
  <c r="S9" i="12"/>
  <c r="R9" i="12"/>
  <c r="Q9" i="12"/>
  <c r="N9" i="12"/>
  <c r="M9" i="12"/>
  <c r="L9" i="12"/>
  <c r="K9" i="12"/>
  <c r="U8" i="12"/>
  <c r="T8" i="12"/>
  <c r="S8" i="12"/>
  <c r="R8" i="12"/>
  <c r="Q8" i="12"/>
  <c r="N8" i="12"/>
  <c r="M8" i="12"/>
  <c r="L8" i="12"/>
  <c r="K8" i="12"/>
  <c r="U7" i="12"/>
  <c r="T7" i="12"/>
  <c r="S7" i="12"/>
  <c r="R7" i="12"/>
  <c r="Q7" i="12"/>
  <c r="N7" i="12"/>
  <c r="M7" i="12"/>
  <c r="L7" i="12"/>
  <c r="K7" i="12"/>
  <c r="U6" i="12"/>
  <c r="T6" i="12"/>
  <c r="S6" i="12"/>
  <c r="R6" i="12"/>
  <c r="Q6" i="12"/>
  <c r="N6" i="12"/>
  <c r="M6" i="12"/>
  <c r="L6" i="12"/>
  <c r="K6" i="12"/>
  <c r="U5" i="12"/>
  <c r="T5" i="12"/>
  <c r="S5" i="12"/>
  <c r="R5" i="12"/>
  <c r="Q5" i="12"/>
  <c r="N5" i="12"/>
  <c r="M5" i="12"/>
  <c r="L5" i="12"/>
  <c r="K5" i="12"/>
  <c r="U4" i="12"/>
  <c r="T4" i="12"/>
  <c r="S4" i="12"/>
  <c r="R4" i="12"/>
  <c r="Q4" i="12"/>
  <c r="O4" i="12"/>
  <c r="N4" i="12"/>
  <c r="M4" i="12"/>
  <c r="L4" i="12"/>
  <c r="K4" i="12"/>
  <c r="U3" i="12"/>
  <c r="T3" i="12"/>
  <c r="S3" i="12"/>
  <c r="R3" i="12"/>
  <c r="Q3" i="12"/>
  <c r="O3" i="12"/>
  <c r="N3" i="12"/>
  <c r="M3" i="12"/>
  <c r="L3" i="12"/>
  <c r="K3" i="12"/>
  <c r="U31" i="11" l="1"/>
  <c r="T31" i="11"/>
  <c r="S31" i="11"/>
  <c r="R31" i="11"/>
  <c r="Q31" i="11"/>
  <c r="N31" i="11"/>
  <c r="M31" i="11"/>
  <c r="L31" i="11"/>
  <c r="K31" i="11"/>
  <c r="U30" i="11"/>
  <c r="T30" i="11"/>
  <c r="S30" i="11"/>
  <c r="R30" i="11"/>
  <c r="Q30" i="11"/>
  <c r="O30" i="11"/>
  <c r="N30" i="11"/>
  <c r="M30" i="11"/>
  <c r="L30" i="11"/>
  <c r="K30" i="11"/>
  <c r="U29" i="11"/>
  <c r="T29" i="11"/>
  <c r="S29" i="11"/>
  <c r="R29" i="11"/>
  <c r="Q29" i="11"/>
  <c r="O29" i="11"/>
  <c r="N29" i="11"/>
  <c r="M29" i="11"/>
  <c r="L29" i="11"/>
  <c r="K29" i="11"/>
  <c r="K28" i="11"/>
  <c r="L28" i="11"/>
  <c r="M28" i="11"/>
  <c r="N28" i="11"/>
  <c r="Q28" i="11"/>
  <c r="R28" i="11"/>
  <c r="S28" i="11"/>
  <c r="T28" i="11"/>
  <c r="U28" i="11"/>
  <c r="G29" i="11" l="1"/>
  <c r="H29" i="11"/>
  <c r="G30" i="11"/>
  <c r="H30" i="11"/>
  <c r="U39" i="11"/>
  <c r="T39" i="11"/>
  <c r="S39" i="11"/>
  <c r="R39" i="11"/>
  <c r="Q39" i="11"/>
  <c r="N39" i="11"/>
  <c r="M39" i="11"/>
  <c r="L39" i="11"/>
  <c r="K39" i="11"/>
  <c r="U38" i="11"/>
  <c r="T38" i="11"/>
  <c r="S38" i="11"/>
  <c r="R38" i="11"/>
  <c r="Q38" i="11"/>
  <c r="N38" i="11"/>
  <c r="M38" i="11"/>
  <c r="L38" i="11"/>
  <c r="K38" i="11"/>
  <c r="U37" i="11"/>
  <c r="T37" i="11"/>
  <c r="S37" i="11"/>
  <c r="R37" i="11"/>
  <c r="Q37" i="11"/>
  <c r="N37" i="11"/>
  <c r="M37" i="11"/>
  <c r="L37" i="11"/>
  <c r="K37" i="11"/>
  <c r="U36" i="11"/>
  <c r="T36" i="11"/>
  <c r="S36" i="11"/>
  <c r="R36" i="11"/>
  <c r="Q36" i="11"/>
  <c r="O36" i="11"/>
  <c r="N36" i="11"/>
  <c r="M36" i="11"/>
  <c r="L36" i="11"/>
  <c r="K36" i="11"/>
  <c r="U35" i="11"/>
  <c r="T35" i="11"/>
  <c r="S35" i="11"/>
  <c r="R35" i="11"/>
  <c r="Q35" i="11"/>
  <c r="N35" i="11"/>
  <c r="M35" i="11"/>
  <c r="L35" i="11"/>
  <c r="K35" i="11"/>
  <c r="U34" i="11"/>
  <c r="T34" i="11"/>
  <c r="S34" i="11"/>
  <c r="R34" i="11"/>
  <c r="Q34" i="11"/>
  <c r="O34" i="11"/>
  <c r="N34" i="11"/>
  <c r="M34" i="11"/>
  <c r="L34" i="11"/>
  <c r="K34" i="11"/>
  <c r="U33" i="11"/>
  <c r="T33" i="11"/>
  <c r="S33" i="11"/>
  <c r="R33" i="11"/>
  <c r="Q33" i="11"/>
  <c r="N33" i="11"/>
  <c r="M33" i="11"/>
  <c r="L33" i="11"/>
  <c r="K33" i="11"/>
  <c r="U32" i="11"/>
  <c r="T32" i="11"/>
  <c r="S32" i="11"/>
  <c r="R32" i="11"/>
  <c r="Q32" i="11"/>
  <c r="N32" i="11"/>
  <c r="M32" i="11"/>
  <c r="L32" i="11"/>
  <c r="K32" i="11"/>
  <c r="U27" i="11"/>
  <c r="T27" i="11"/>
  <c r="S27" i="11"/>
  <c r="R27" i="11"/>
  <c r="Q27" i="11"/>
  <c r="N27" i="11"/>
  <c r="M27" i="11"/>
  <c r="L27" i="11"/>
  <c r="K27" i="11"/>
  <c r="U26" i="11"/>
  <c r="T26" i="11"/>
  <c r="S26" i="11"/>
  <c r="R26" i="11"/>
  <c r="Q26" i="11"/>
  <c r="O26" i="11"/>
  <c r="N26" i="11"/>
  <c r="M26" i="11"/>
  <c r="L26" i="11"/>
  <c r="K26" i="11"/>
  <c r="U25" i="11"/>
  <c r="T25" i="11"/>
  <c r="S25" i="11"/>
  <c r="R25" i="11"/>
  <c r="Q25" i="11"/>
  <c r="O25" i="11"/>
  <c r="N25" i="11"/>
  <c r="M25" i="11"/>
  <c r="L25" i="11"/>
  <c r="K25" i="11"/>
  <c r="U24" i="11"/>
  <c r="T24" i="11"/>
  <c r="S24" i="11"/>
  <c r="R24" i="11"/>
  <c r="Q24" i="11"/>
  <c r="N24" i="11"/>
  <c r="M24" i="11"/>
  <c r="L24" i="11"/>
  <c r="K24" i="11"/>
  <c r="U23" i="11"/>
  <c r="T23" i="11"/>
  <c r="S23" i="11"/>
  <c r="R23" i="11"/>
  <c r="Q23" i="11"/>
  <c r="N23" i="11"/>
  <c r="M23" i="11"/>
  <c r="L23" i="11"/>
  <c r="K23" i="11"/>
  <c r="U22" i="11"/>
  <c r="T22" i="11"/>
  <c r="S22" i="11"/>
  <c r="R22" i="11"/>
  <c r="Q22" i="11"/>
  <c r="O22" i="11"/>
  <c r="N22" i="11"/>
  <c r="M22" i="11"/>
  <c r="L22" i="11"/>
  <c r="K22" i="11"/>
  <c r="U21" i="11"/>
  <c r="T21" i="11"/>
  <c r="S21" i="11"/>
  <c r="R21" i="11"/>
  <c r="Q21" i="11"/>
  <c r="N21" i="11"/>
  <c r="M21" i="11"/>
  <c r="L21" i="11"/>
  <c r="K21" i="11"/>
  <c r="U20" i="11"/>
  <c r="T20" i="11"/>
  <c r="S20" i="11"/>
  <c r="R20" i="11"/>
  <c r="Q20" i="11"/>
  <c r="N20" i="11"/>
  <c r="M20" i="11"/>
  <c r="L20" i="11"/>
  <c r="K20" i="11"/>
  <c r="U19" i="11"/>
  <c r="T19" i="11"/>
  <c r="S19" i="11"/>
  <c r="R19" i="11"/>
  <c r="Q19" i="11"/>
  <c r="N19" i="11"/>
  <c r="M19" i="11"/>
  <c r="L19" i="11"/>
  <c r="K19" i="11"/>
  <c r="U18" i="11"/>
  <c r="T18" i="11"/>
  <c r="S18" i="11"/>
  <c r="R18" i="11"/>
  <c r="Q18" i="11"/>
  <c r="O18" i="11"/>
  <c r="N18" i="11"/>
  <c r="M18" i="11"/>
  <c r="L18" i="11"/>
  <c r="K18" i="11"/>
  <c r="U17" i="11"/>
  <c r="T17" i="11"/>
  <c r="S17" i="11"/>
  <c r="R17" i="11"/>
  <c r="Q17" i="11"/>
  <c r="N17" i="11"/>
  <c r="M17" i="11"/>
  <c r="L17" i="11"/>
  <c r="K17" i="11"/>
  <c r="U16" i="11"/>
  <c r="T16" i="11"/>
  <c r="S16" i="11"/>
  <c r="R16" i="11"/>
  <c r="Q16" i="11"/>
  <c r="N16" i="11"/>
  <c r="M16" i="11"/>
  <c r="L16" i="11"/>
  <c r="K16" i="11"/>
  <c r="U15" i="11"/>
  <c r="T15" i="11"/>
  <c r="S15" i="11"/>
  <c r="R15" i="11"/>
  <c r="Q15" i="11"/>
  <c r="O15" i="11"/>
  <c r="N15" i="11"/>
  <c r="M15" i="11"/>
  <c r="L15" i="11"/>
  <c r="K15" i="11"/>
  <c r="U14" i="11"/>
  <c r="T14" i="11"/>
  <c r="S14" i="11"/>
  <c r="R14" i="11"/>
  <c r="Q14" i="11"/>
  <c r="N14" i="11"/>
  <c r="M14" i="11"/>
  <c r="L14" i="11"/>
  <c r="K14" i="11"/>
  <c r="U13" i="11"/>
  <c r="T13" i="11"/>
  <c r="S13" i="11"/>
  <c r="R13" i="11"/>
  <c r="Q13" i="11"/>
  <c r="N13" i="11"/>
  <c r="M13" i="11"/>
  <c r="L13" i="11"/>
  <c r="K13" i="11"/>
  <c r="U12" i="11"/>
  <c r="T12" i="11"/>
  <c r="S12" i="11"/>
  <c r="R12" i="11"/>
  <c r="Q12" i="11"/>
  <c r="O12" i="11"/>
  <c r="N12" i="11"/>
  <c r="M12" i="11"/>
  <c r="L12" i="11"/>
  <c r="K12" i="11"/>
  <c r="U11" i="11"/>
  <c r="T11" i="11"/>
  <c r="S11" i="11"/>
  <c r="R11" i="11"/>
  <c r="Q11" i="11"/>
  <c r="N11" i="11"/>
  <c r="M11" i="11"/>
  <c r="L11" i="11"/>
  <c r="K11" i="11"/>
  <c r="U10" i="11"/>
  <c r="T10" i="11"/>
  <c r="S10" i="11"/>
  <c r="R10" i="11"/>
  <c r="Q10" i="11"/>
  <c r="N10" i="11"/>
  <c r="M10" i="11"/>
  <c r="L10" i="11"/>
  <c r="K10" i="11"/>
  <c r="U9" i="11"/>
  <c r="T9" i="11"/>
  <c r="S9" i="11"/>
  <c r="R9" i="11"/>
  <c r="Q9" i="11"/>
  <c r="O9" i="11"/>
  <c r="N9" i="11"/>
  <c r="M9" i="11"/>
  <c r="L9" i="11"/>
  <c r="K9" i="11"/>
  <c r="U8" i="11"/>
  <c r="T8" i="11"/>
  <c r="S8" i="11"/>
  <c r="R8" i="11"/>
  <c r="Q8" i="11"/>
  <c r="O8" i="11"/>
  <c r="N8" i="11"/>
  <c r="M8" i="11"/>
  <c r="L8" i="11"/>
  <c r="K8" i="11"/>
  <c r="U7" i="11"/>
  <c r="T7" i="11"/>
  <c r="S7" i="11"/>
  <c r="R7" i="11"/>
  <c r="Q7" i="11"/>
  <c r="N7" i="11"/>
  <c r="M7" i="11"/>
  <c r="L7" i="11"/>
  <c r="K7" i="11"/>
  <c r="U6" i="11"/>
  <c r="T6" i="11"/>
  <c r="S6" i="11"/>
  <c r="R6" i="11"/>
  <c r="Q6" i="11"/>
  <c r="N6" i="11"/>
  <c r="M6" i="11"/>
  <c r="L6" i="11"/>
  <c r="K6" i="11"/>
  <c r="U5" i="11"/>
  <c r="T5" i="11"/>
  <c r="S5" i="11"/>
  <c r="R5" i="11"/>
  <c r="Q5" i="11"/>
  <c r="O5" i="11"/>
  <c r="N5" i="11"/>
  <c r="M5" i="11"/>
  <c r="L5" i="11"/>
  <c r="K5" i="11"/>
  <c r="U4" i="11"/>
  <c r="T4" i="11"/>
  <c r="S4" i="11"/>
  <c r="R4" i="11"/>
  <c r="Q4" i="11"/>
  <c r="N4" i="11"/>
  <c r="M4" i="11"/>
  <c r="L4" i="11"/>
  <c r="K4" i="11"/>
  <c r="H6" i="11"/>
  <c r="G6" i="11"/>
  <c r="H22" i="11"/>
  <c r="G22" i="11"/>
  <c r="H25" i="11"/>
  <c r="G25" i="11"/>
  <c r="H39" i="11"/>
  <c r="G39" i="11"/>
  <c r="H38" i="11"/>
  <c r="G38" i="11"/>
  <c r="H37" i="11"/>
  <c r="G37" i="11"/>
  <c r="H36" i="11"/>
  <c r="G36" i="11"/>
  <c r="H35" i="11"/>
  <c r="G35" i="11"/>
  <c r="H34" i="11"/>
  <c r="G34" i="11"/>
  <c r="H33" i="11"/>
  <c r="G33" i="11"/>
  <c r="H32" i="11"/>
  <c r="G32" i="11"/>
  <c r="H31" i="11"/>
  <c r="G31" i="11"/>
  <c r="H28" i="11"/>
  <c r="G28" i="11"/>
  <c r="H27" i="11"/>
  <c r="G27" i="11"/>
  <c r="H26" i="11"/>
  <c r="G26" i="11"/>
  <c r="H24" i="11"/>
  <c r="G24" i="11"/>
  <c r="H23" i="11"/>
  <c r="G23" i="11"/>
  <c r="H21" i="11"/>
  <c r="G21" i="11"/>
  <c r="H20" i="11"/>
  <c r="G20" i="11"/>
  <c r="H19" i="11"/>
  <c r="G19" i="11"/>
  <c r="H18" i="11"/>
  <c r="G18" i="11"/>
  <c r="H17" i="11"/>
  <c r="G17" i="11"/>
  <c r="H16" i="11"/>
  <c r="G16" i="11"/>
  <c r="H15" i="11"/>
  <c r="H14" i="11"/>
  <c r="G14" i="11"/>
  <c r="H13" i="11"/>
  <c r="G13" i="11"/>
  <c r="H12" i="11"/>
  <c r="G12" i="11"/>
  <c r="H11" i="11"/>
  <c r="G11" i="11"/>
  <c r="H10" i="11"/>
  <c r="G10" i="11"/>
  <c r="H9" i="11"/>
  <c r="G9" i="11"/>
  <c r="H8" i="11"/>
  <c r="G8" i="11"/>
  <c r="H7" i="11"/>
  <c r="G7" i="11"/>
  <c r="H5" i="11"/>
  <c r="G5" i="11"/>
  <c r="H4" i="11"/>
  <c r="G4" i="11"/>
  <c r="U3" i="11"/>
  <c r="T3" i="11"/>
  <c r="S3" i="11"/>
  <c r="R3" i="11"/>
  <c r="Q3" i="11"/>
  <c r="O3" i="11"/>
  <c r="N3" i="11"/>
  <c r="M3" i="11"/>
  <c r="L3" i="11"/>
  <c r="K3" i="11"/>
  <c r="H3" i="11"/>
  <c r="G3" i="11"/>
  <c r="K34" i="10" l="1"/>
  <c r="L34" i="10"/>
  <c r="M34" i="10"/>
  <c r="N34" i="10"/>
  <c r="Q34" i="10"/>
  <c r="R34" i="10"/>
  <c r="S34" i="10"/>
  <c r="T34" i="10"/>
  <c r="U34" i="10"/>
  <c r="K35" i="10"/>
  <c r="L35" i="10"/>
  <c r="M35" i="10"/>
  <c r="N35" i="10"/>
  <c r="Q35" i="10"/>
  <c r="R35" i="10"/>
  <c r="S35" i="10"/>
  <c r="T35" i="10"/>
  <c r="U35" i="10"/>
  <c r="K36" i="10"/>
  <c r="L36" i="10"/>
  <c r="M36" i="10"/>
  <c r="N36" i="10"/>
  <c r="Q36" i="10"/>
  <c r="R36" i="10"/>
  <c r="S36" i="10"/>
  <c r="T36" i="10"/>
  <c r="U36" i="10"/>
  <c r="K37" i="10"/>
  <c r="L37" i="10"/>
  <c r="M37" i="10"/>
  <c r="N37" i="10"/>
  <c r="Q37" i="10"/>
  <c r="R37" i="10"/>
  <c r="S37" i="10"/>
  <c r="T37" i="10"/>
  <c r="U37" i="10"/>
  <c r="K38" i="10"/>
  <c r="L38" i="10"/>
  <c r="M38" i="10"/>
  <c r="N38" i="10"/>
  <c r="Q38" i="10"/>
  <c r="R38" i="10"/>
  <c r="S38" i="10"/>
  <c r="T38" i="10"/>
  <c r="U38" i="10"/>
  <c r="K39" i="10"/>
  <c r="L39" i="10"/>
  <c r="M39" i="10"/>
  <c r="N39" i="10"/>
  <c r="O39" i="10"/>
  <c r="Q39" i="10"/>
  <c r="R39" i="10"/>
  <c r="S39" i="10"/>
  <c r="T39" i="10"/>
  <c r="U39" i="10"/>
  <c r="K40" i="10"/>
  <c r="L40" i="10"/>
  <c r="M40" i="10"/>
  <c r="N40" i="10"/>
  <c r="O40" i="10"/>
  <c r="Q40" i="10"/>
  <c r="R40" i="10"/>
  <c r="S40" i="10"/>
  <c r="T40" i="10"/>
  <c r="U40" i="10"/>
  <c r="K41" i="10"/>
  <c r="L41" i="10"/>
  <c r="M41" i="10"/>
  <c r="N41" i="10"/>
  <c r="Q41" i="10"/>
  <c r="R41" i="10"/>
  <c r="S41" i="10"/>
  <c r="T41" i="10"/>
  <c r="U41" i="10"/>
  <c r="K42" i="10"/>
  <c r="L42" i="10"/>
  <c r="M42" i="10"/>
  <c r="N42" i="10"/>
  <c r="Q42" i="10"/>
  <c r="R42" i="10"/>
  <c r="S42" i="10"/>
  <c r="T42" i="10"/>
  <c r="U42" i="10"/>
  <c r="K43" i="10"/>
  <c r="L43" i="10"/>
  <c r="M43" i="10"/>
  <c r="N43" i="10"/>
  <c r="Q43" i="10"/>
  <c r="R43" i="10"/>
  <c r="S43" i="10"/>
  <c r="T43" i="10"/>
  <c r="U43" i="10"/>
  <c r="K44" i="10"/>
  <c r="L44" i="10"/>
  <c r="M44" i="10"/>
  <c r="N44" i="10"/>
  <c r="Q44" i="10"/>
  <c r="R44" i="10"/>
  <c r="S44" i="10"/>
  <c r="T44" i="10"/>
  <c r="U44" i="10"/>
  <c r="K45" i="10"/>
  <c r="L45" i="10"/>
  <c r="M45" i="10"/>
  <c r="N45" i="10"/>
  <c r="Q45" i="10"/>
  <c r="R45" i="10"/>
  <c r="S45" i="10"/>
  <c r="T45" i="10"/>
  <c r="U45" i="10"/>
  <c r="K4" i="10"/>
  <c r="L4" i="10"/>
  <c r="M4" i="10"/>
  <c r="N4" i="10"/>
  <c r="Q4" i="10"/>
  <c r="R4" i="10"/>
  <c r="S4" i="10"/>
  <c r="T4" i="10"/>
  <c r="U4" i="10"/>
  <c r="K5" i="10"/>
  <c r="L5" i="10"/>
  <c r="M5" i="10"/>
  <c r="N5" i="10"/>
  <c r="Q5" i="10"/>
  <c r="R5" i="10"/>
  <c r="S5" i="10"/>
  <c r="T5" i="10"/>
  <c r="U5" i="10"/>
  <c r="K6" i="10"/>
  <c r="L6" i="10"/>
  <c r="M6" i="10"/>
  <c r="N6" i="10"/>
  <c r="O6" i="10"/>
  <c r="Q6" i="10"/>
  <c r="R6" i="10"/>
  <c r="S6" i="10"/>
  <c r="T6" i="10"/>
  <c r="U6" i="10"/>
  <c r="K7" i="10"/>
  <c r="L7" i="10"/>
  <c r="M7" i="10"/>
  <c r="N7" i="10"/>
  <c r="Q7" i="10"/>
  <c r="R7" i="10"/>
  <c r="S7" i="10"/>
  <c r="T7" i="10"/>
  <c r="U7" i="10"/>
  <c r="K8" i="10"/>
  <c r="L8" i="10"/>
  <c r="M8" i="10"/>
  <c r="N8" i="10"/>
  <c r="Q8" i="10"/>
  <c r="R8" i="10"/>
  <c r="S8" i="10"/>
  <c r="T8" i="10"/>
  <c r="U8" i="10"/>
  <c r="K9" i="10"/>
  <c r="L9" i="10"/>
  <c r="M9" i="10"/>
  <c r="N9" i="10"/>
  <c r="Q9" i="10"/>
  <c r="R9" i="10"/>
  <c r="S9" i="10"/>
  <c r="T9" i="10"/>
  <c r="U9" i="10"/>
  <c r="K10" i="10"/>
  <c r="L10" i="10"/>
  <c r="M10" i="10"/>
  <c r="N10" i="10"/>
  <c r="Q10" i="10"/>
  <c r="R10" i="10"/>
  <c r="S10" i="10"/>
  <c r="T10" i="10"/>
  <c r="U10" i="10"/>
  <c r="K11" i="10"/>
  <c r="L11" i="10"/>
  <c r="M11" i="10"/>
  <c r="N11" i="10"/>
  <c r="Q11" i="10"/>
  <c r="R11" i="10"/>
  <c r="S11" i="10"/>
  <c r="T11" i="10"/>
  <c r="U11" i="10"/>
  <c r="K12" i="10"/>
  <c r="L12" i="10"/>
  <c r="M12" i="10"/>
  <c r="N12" i="10"/>
  <c r="Q12" i="10"/>
  <c r="R12" i="10"/>
  <c r="S12" i="10"/>
  <c r="T12" i="10"/>
  <c r="U12" i="10"/>
  <c r="K13" i="10"/>
  <c r="L13" i="10"/>
  <c r="M13" i="10"/>
  <c r="N13" i="10"/>
  <c r="Q13" i="10"/>
  <c r="R13" i="10"/>
  <c r="S13" i="10"/>
  <c r="T13" i="10"/>
  <c r="U13" i="10"/>
  <c r="K14" i="10"/>
  <c r="L14" i="10"/>
  <c r="M14" i="10"/>
  <c r="N14" i="10"/>
  <c r="Q14" i="10"/>
  <c r="R14" i="10"/>
  <c r="S14" i="10"/>
  <c r="T14" i="10"/>
  <c r="U14" i="10"/>
  <c r="K15" i="10"/>
  <c r="L15" i="10"/>
  <c r="M15" i="10"/>
  <c r="N15" i="10"/>
  <c r="Q15" i="10"/>
  <c r="R15" i="10"/>
  <c r="S15" i="10"/>
  <c r="T15" i="10"/>
  <c r="U15" i="10"/>
  <c r="K16" i="10"/>
  <c r="L16" i="10"/>
  <c r="M16" i="10"/>
  <c r="N16" i="10"/>
  <c r="Q16" i="10"/>
  <c r="R16" i="10"/>
  <c r="S16" i="10"/>
  <c r="T16" i="10"/>
  <c r="U16" i="10"/>
  <c r="K17" i="10"/>
  <c r="L17" i="10"/>
  <c r="M17" i="10"/>
  <c r="N17" i="10"/>
  <c r="Q17" i="10"/>
  <c r="R17" i="10"/>
  <c r="S17" i="10"/>
  <c r="T17" i="10"/>
  <c r="U17" i="10"/>
  <c r="K18" i="10"/>
  <c r="L18" i="10"/>
  <c r="M18" i="10"/>
  <c r="N18" i="10"/>
  <c r="Q18" i="10"/>
  <c r="R18" i="10"/>
  <c r="S18" i="10"/>
  <c r="T18" i="10"/>
  <c r="U18" i="10"/>
  <c r="K19" i="10"/>
  <c r="L19" i="10"/>
  <c r="M19" i="10"/>
  <c r="N19" i="10"/>
  <c r="Q19" i="10"/>
  <c r="R19" i="10"/>
  <c r="S19" i="10"/>
  <c r="T19" i="10"/>
  <c r="U19" i="10"/>
  <c r="K20" i="10"/>
  <c r="L20" i="10"/>
  <c r="M20" i="10"/>
  <c r="N20" i="10"/>
  <c r="Q20" i="10"/>
  <c r="R20" i="10"/>
  <c r="S20" i="10"/>
  <c r="T20" i="10"/>
  <c r="U20" i="10"/>
  <c r="K21" i="10"/>
  <c r="L21" i="10"/>
  <c r="M21" i="10"/>
  <c r="N21" i="10"/>
  <c r="Q21" i="10"/>
  <c r="R21" i="10"/>
  <c r="S21" i="10"/>
  <c r="T21" i="10"/>
  <c r="U21" i="10"/>
  <c r="K22" i="10"/>
  <c r="L22" i="10"/>
  <c r="M22" i="10"/>
  <c r="N22" i="10"/>
  <c r="Q22" i="10"/>
  <c r="R22" i="10"/>
  <c r="S22" i="10"/>
  <c r="T22" i="10"/>
  <c r="U22" i="10"/>
  <c r="K23" i="10"/>
  <c r="L23" i="10"/>
  <c r="M23" i="10"/>
  <c r="N23" i="10"/>
  <c r="Q23" i="10"/>
  <c r="R23" i="10"/>
  <c r="S23" i="10"/>
  <c r="T23" i="10"/>
  <c r="U23" i="10"/>
  <c r="K24" i="10"/>
  <c r="L24" i="10"/>
  <c r="M24" i="10"/>
  <c r="N24" i="10"/>
  <c r="Q24" i="10"/>
  <c r="R24" i="10"/>
  <c r="S24" i="10"/>
  <c r="T24" i="10"/>
  <c r="U24" i="10"/>
  <c r="K25" i="10"/>
  <c r="L25" i="10"/>
  <c r="M25" i="10"/>
  <c r="N25" i="10"/>
  <c r="Q25" i="10"/>
  <c r="R25" i="10"/>
  <c r="S25" i="10"/>
  <c r="T25" i="10"/>
  <c r="U25" i="10"/>
  <c r="K26" i="10"/>
  <c r="L26" i="10"/>
  <c r="M26" i="10"/>
  <c r="N26" i="10"/>
  <c r="Q26" i="10"/>
  <c r="R26" i="10"/>
  <c r="S26" i="10"/>
  <c r="T26" i="10"/>
  <c r="U26" i="10"/>
  <c r="K27" i="10"/>
  <c r="L27" i="10"/>
  <c r="M27" i="10"/>
  <c r="N27" i="10"/>
  <c r="Q27" i="10"/>
  <c r="R27" i="10"/>
  <c r="S27" i="10"/>
  <c r="T27" i="10"/>
  <c r="U27" i="10"/>
  <c r="K28" i="10"/>
  <c r="L28" i="10"/>
  <c r="M28" i="10"/>
  <c r="N28" i="10"/>
  <c r="O28" i="10"/>
  <c r="Q28" i="10"/>
  <c r="R28" i="10"/>
  <c r="S28" i="10"/>
  <c r="T28" i="10"/>
  <c r="U28" i="10"/>
  <c r="K29" i="10"/>
  <c r="L29" i="10"/>
  <c r="M29" i="10"/>
  <c r="N29" i="10"/>
  <c r="Q29" i="10"/>
  <c r="R29" i="10"/>
  <c r="S29" i="10"/>
  <c r="T29" i="10"/>
  <c r="U29" i="10"/>
  <c r="K30" i="10"/>
  <c r="L30" i="10"/>
  <c r="M30" i="10"/>
  <c r="N30" i="10"/>
  <c r="Q30" i="10"/>
  <c r="R30" i="10"/>
  <c r="S30" i="10"/>
  <c r="T30" i="10"/>
  <c r="U30" i="10"/>
  <c r="K31" i="10"/>
  <c r="L31" i="10"/>
  <c r="M31" i="10"/>
  <c r="N31" i="10"/>
  <c r="Q31" i="10"/>
  <c r="R31" i="10"/>
  <c r="S31" i="10"/>
  <c r="T31" i="10"/>
  <c r="U31" i="10"/>
  <c r="K32" i="10"/>
  <c r="L32" i="10"/>
  <c r="M32" i="10"/>
  <c r="N32" i="10"/>
  <c r="Q32" i="10"/>
  <c r="R32" i="10"/>
  <c r="S32" i="10"/>
  <c r="T32" i="10"/>
  <c r="U32" i="10"/>
  <c r="K33" i="10"/>
  <c r="L33" i="10"/>
  <c r="M33" i="10"/>
  <c r="N33" i="10"/>
  <c r="Q33" i="10"/>
  <c r="R33" i="10"/>
  <c r="S33" i="10"/>
  <c r="T33" i="10"/>
  <c r="U33" i="10"/>
  <c r="U46" i="10" l="1"/>
  <c r="T46" i="10"/>
  <c r="S46" i="10"/>
  <c r="R46" i="10"/>
  <c r="Q46" i="10"/>
  <c r="N46" i="10"/>
  <c r="M46" i="10"/>
  <c r="L46" i="10"/>
  <c r="K46" i="10"/>
  <c r="U3" i="10"/>
  <c r="T3" i="10"/>
  <c r="S3" i="10"/>
  <c r="R3" i="10"/>
  <c r="Q3" i="10"/>
  <c r="N3" i="10"/>
  <c r="M3" i="10"/>
  <c r="L3" i="10"/>
  <c r="K3" i="10"/>
  <c r="U24" i="9"/>
  <c r="T24" i="9"/>
  <c r="S24" i="9"/>
  <c r="R24" i="9"/>
  <c r="Q24" i="9"/>
  <c r="N24" i="9"/>
  <c r="M24" i="9"/>
  <c r="L24" i="9"/>
  <c r="K24" i="9"/>
  <c r="U23" i="9"/>
  <c r="T23" i="9"/>
  <c r="S23" i="9"/>
  <c r="R23" i="9"/>
  <c r="Q23" i="9"/>
  <c r="N23" i="9"/>
  <c r="M23" i="9"/>
  <c r="L23" i="9"/>
  <c r="K23" i="9"/>
  <c r="U22" i="9"/>
  <c r="T22" i="9"/>
  <c r="S22" i="9"/>
  <c r="R22" i="9"/>
  <c r="Q22" i="9"/>
  <c r="N22" i="9"/>
  <c r="M22" i="9"/>
  <c r="L22" i="9"/>
  <c r="K22" i="9"/>
  <c r="U21" i="9"/>
  <c r="T21" i="9"/>
  <c r="S21" i="9"/>
  <c r="R21" i="9"/>
  <c r="Q21" i="9"/>
  <c r="O21" i="9"/>
  <c r="N21" i="9"/>
  <c r="M21" i="9"/>
  <c r="L21" i="9"/>
  <c r="K21" i="9"/>
  <c r="U20" i="9"/>
  <c r="T20" i="9"/>
  <c r="S20" i="9"/>
  <c r="R20" i="9"/>
  <c r="Q20" i="9"/>
  <c r="N20" i="9"/>
  <c r="M20" i="9"/>
  <c r="L20" i="9"/>
  <c r="K20" i="9"/>
  <c r="U19" i="9"/>
  <c r="T19" i="9"/>
  <c r="S19" i="9"/>
  <c r="R19" i="9"/>
  <c r="Q19" i="9"/>
  <c r="O19" i="9"/>
  <c r="N19" i="9"/>
  <c r="M19" i="9"/>
  <c r="L19" i="9"/>
  <c r="K19" i="9"/>
  <c r="U18" i="9"/>
  <c r="T18" i="9"/>
  <c r="S18" i="9"/>
  <c r="R18" i="9"/>
  <c r="Q18" i="9"/>
  <c r="N18" i="9"/>
  <c r="M18" i="9"/>
  <c r="L18" i="9"/>
  <c r="K18" i="9"/>
  <c r="U17" i="9"/>
  <c r="T17" i="9"/>
  <c r="S17" i="9"/>
  <c r="R17" i="9"/>
  <c r="Q17" i="9"/>
  <c r="O17" i="9"/>
  <c r="N17" i="9"/>
  <c r="M17" i="9"/>
  <c r="L17" i="9"/>
  <c r="K17" i="9"/>
  <c r="U16" i="9"/>
  <c r="T16" i="9"/>
  <c r="S16" i="9"/>
  <c r="R16" i="9"/>
  <c r="Q16" i="9"/>
  <c r="N16" i="9"/>
  <c r="M16" i="9"/>
  <c r="L16" i="9"/>
  <c r="K16" i="9"/>
  <c r="U15" i="9"/>
  <c r="T15" i="9"/>
  <c r="S15" i="9"/>
  <c r="R15" i="9"/>
  <c r="Q15" i="9"/>
  <c r="N15" i="9"/>
  <c r="M15" i="9"/>
  <c r="L15" i="9"/>
  <c r="K15" i="9"/>
  <c r="U14" i="9"/>
  <c r="T14" i="9"/>
  <c r="S14" i="9"/>
  <c r="R14" i="9"/>
  <c r="Q14" i="9"/>
  <c r="N14" i="9"/>
  <c r="M14" i="9"/>
  <c r="L14" i="9"/>
  <c r="K14" i="9"/>
  <c r="U13" i="9"/>
  <c r="T13" i="9"/>
  <c r="S13" i="9"/>
  <c r="R13" i="9"/>
  <c r="Q13" i="9"/>
  <c r="N13" i="9"/>
  <c r="M13" i="9"/>
  <c r="L13" i="9"/>
  <c r="K13" i="9"/>
  <c r="U12" i="9"/>
  <c r="T12" i="9"/>
  <c r="S12" i="9"/>
  <c r="R12" i="9"/>
  <c r="Q12" i="9"/>
  <c r="N12" i="9"/>
  <c r="M12" i="9"/>
  <c r="L12" i="9"/>
  <c r="K12" i="9"/>
  <c r="U11" i="9"/>
  <c r="T11" i="9"/>
  <c r="S11" i="9"/>
  <c r="R11" i="9"/>
  <c r="Q11" i="9"/>
  <c r="N11" i="9"/>
  <c r="M11" i="9"/>
  <c r="L11" i="9"/>
  <c r="K11" i="9"/>
  <c r="U10" i="9"/>
  <c r="T10" i="9"/>
  <c r="S10" i="9"/>
  <c r="R10" i="9"/>
  <c r="Q10" i="9"/>
  <c r="N10" i="9"/>
  <c r="M10" i="9"/>
  <c r="L10" i="9"/>
  <c r="K10" i="9"/>
  <c r="U9" i="9"/>
  <c r="T9" i="9"/>
  <c r="S9" i="9"/>
  <c r="R9" i="9"/>
  <c r="Q9" i="9"/>
  <c r="O9" i="9"/>
  <c r="N9" i="9"/>
  <c r="M9" i="9"/>
  <c r="L9" i="9"/>
  <c r="K9" i="9"/>
  <c r="U25" i="9"/>
  <c r="T25" i="9"/>
  <c r="S25" i="9"/>
  <c r="R25" i="9"/>
  <c r="Q25" i="9"/>
  <c r="N25" i="9"/>
  <c r="M25" i="9"/>
  <c r="L25" i="9"/>
  <c r="K25" i="9"/>
  <c r="U8" i="9"/>
  <c r="T8" i="9"/>
  <c r="S8" i="9"/>
  <c r="R8" i="9"/>
  <c r="Q8" i="9"/>
  <c r="N8" i="9"/>
  <c r="M8" i="9"/>
  <c r="L8" i="9"/>
  <c r="K8" i="9"/>
  <c r="U7" i="9"/>
  <c r="T7" i="9"/>
  <c r="S7" i="9"/>
  <c r="R7" i="9"/>
  <c r="Q7" i="9"/>
  <c r="N7" i="9"/>
  <c r="M7" i="9"/>
  <c r="L7" i="9"/>
  <c r="K7" i="9"/>
  <c r="U6" i="9"/>
  <c r="T6" i="9"/>
  <c r="S6" i="9"/>
  <c r="R6" i="9"/>
  <c r="Q6" i="9"/>
  <c r="N6" i="9"/>
  <c r="M6" i="9"/>
  <c r="L6" i="9"/>
  <c r="K6" i="9"/>
  <c r="U5" i="9"/>
  <c r="T5" i="9"/>
  <c r="S5" i="9"/>
  <c r="R5" i="9"/>
  <c r="Q5" i="9"/>
  <c r="N5" i="9"/>
  <c r="M5" i="9"/>
  <c r="L5" i="9"/>
  <c r="K5" i="9"/>
  <c r="U4" i="9"/>
  <c r="T4" i="9"/>
  <c r="S4" i="9"/>
  <c r="R4" i="9"/>
  <c r="Q4" i="9"/>
  <c r="O4" i="9"/>
  <c r="N4" i="9"/>
  <c r="M4" i="9"/>
  <c r="L4" i="9"/>
  <c r="K4" i="9"/>
  <c r="U3" i="9"/>
  <c r="T3" i="9"/>
  <c r="S3" i="9"/>
  <c r="R3" i="9"/>
  <c r="Q3" i="9"/>
  <c r="N3" i="9"/>
  <c r="M3" i="9"/>
  <c r="L3" i="9"/>
  <c r="K3" i="9"/>
  <c r="U3" i="8" l="1"/>
  <c r="T3" i="8"/>
  <c r="S3" i="8"/>
  <c r="R3" i="8"/>
  <c r="Q3" i="8"/>
  <c r="N3" i="8"/>
  <c r="M3" i="8"/>
  <c r="L3" i="8"/>
  <c r="K3" i="8"/>
  <c r="U27" i="5" l="1"/>
  <c r="T27" i="5"/>
  <c r="S27" i="5"/>
  <c r="R27" i="5"/>
  <c r="Q27" i="5"/>
  <c r="N27" i="5"/>
  <c r="M27" i="5"/>
  <c r="L27" i="5"/>
  <c r="K27" i="5"/>
  <c r="U26" i="5"/>
  <c r="T26" i="5"/>
  <c r="S26" i="5"/>
  <c r="R26" i="5"/>
  <c r="Q26" i="5"/>
  <c r="N26" i="5"/>
  <c r="M26" i="5"/>
  <c r="L26" i="5"/>
  <c r="K26" i="5"/>
  <c r="U25" i="5"/>
  <c r="T25" i="5"/>
  <c r="S25" i="5"/>
  <c r="R25" i="5"/>
  <c r="Q25" i="5"/>
  <c r="N25" i="5"/>
  <c r="M25" i="5"/>
  <c r="L25" i="5"/>
  <c r="K25" i="5"/>
  <c r="U24" i="5"/>
  <c r="T24" i="5"/>
  <c r="S24" i="5"/>
  <c r="R24" i="5"/>
  <c r="Q24" i="5"/>
  <c r="N24" i="5"/>
  <c r="M24" i="5"/>
  <c r="L24" i="5"/>
  <c r="K24" i="5"/>
  <c r="U23" i="5"/>
  <c r="T23" i="5"/>
  <c r="S23" i="5"/>
  <c r="R23" i="5"/>
  <c r="Q23" i="5"/>
  <c r="O23" i="5"/>
  <c r="N23" i="5"/>
  <c r="M23" i="5"/>
  <c r="L23" i="5"/>
  <c r="K23" i="5"/>
  <c r="U22" i="5"/>
  <c r="T22" i="5"/>
  <c r="S22" i="5"/>
  <c r="R22" i="5"/>
  <c r="Q22" i="5"/>
  <c r="O22" i="5"/>
  <c r="N22" i="5"/>
  <c r="M22" i="5"/>
  <c r="L22" i="5"/>
  <c r="K22" i="5"/>
  <c r="U21" i="5"/>
  <c r="T21" i="5"/>
  <c r="S21" i="5"/>
  <c r="R21" i="5"/>
  <c r="Q21" i="5"/>
  <c r="N21" i="5"/>
  <c r="M21" i="5"/>
  <c r="L21" i="5"/>
  <c r="K21" i="5"/>
  <c r="U20" i="5"/>
  <c r="T20" i="5"/>
  <c r="S20" i="5"/>
  <c r="R20" i="5"/>
  <c r="Q20" i="5"/>
  <c r="N20" i="5"/>
  <c r="M20" i="5"/>
  <c r="L20" i="5"/>
  <c r="K20" i="5"/>
  <c r="U19" i="5"/>
  <c r="T19" i="5"/>
  <c r="S19" i="5"/>
  <c r="R19" i="5"/>
  <c r="Q19" i="5"/>
  <c r="N19" i="5"/>
  <c r="M19" i="5"/>
  <c r="L19" i="5"/>
  <c r="K19" i="5"/>
  <c r="U18" i="5"/>
  <c r="T18" i="5"/>
  <c r="S18" i="5"/>
  <c r="R18" i="5"/>
  <c r="Q18" i="5"/>
  <c r="O18" i="5"/>
  <c r="N18" i="5"/>
  <c r="M18" i="5"/>
  <c r="L18" i="5"/>
  <c r="K18" i="5"/>
  <c r="U17" i="5"/>
  <c r="T17" i="5"/>
  <c r="S17" i="5"/>
  <c r="R17" i="5"/>
  <c r="Q17" i="5"/>
  <c r="N17" i="5"/>
  <c r="M17" i="5"/>
  <c r="L17" i="5"/>
  <c r="K17" i="5"/>
  <c r="U16" i="5"/>
  <c r="T16" i="5"/>
  <c r="S16" i="5"/>
  <c r="R16" i="5"/>
  <c r="Q16" i="5"/>
  <c r="N16" i="5"/>
  <c r="M16" i="5"/>
  <c r="L16" i="5"/>
  <c r="K16" i="5"/>
  <c r="U15" i="5"/>
  <c r="T15" i="5"/>
  <c r="S15" i="5"/>
  <c r="R15" i="5"/>
  <c r="Q15" i="5"/>
  <c r="N15" i="5"/>
  <c r="M15" i="5"/>
  <c r="L15" i="5"/>
  <c r="K15" i="5"/>
  <c r="U14" i="5"/>
  <c r="T14" i="5"/>
  <c r="S14" i="5"/>
  <c r="R14" i="5"/>
  <c r="Q14" i="5"/>
  <c r="O14" i="5"/>
  <c r="N14" i="5"/>
  <c r="M14" i="5"/>
  <c r="L14" i="5"/>
  <c r="K14" i="5"/>
  <c r="U13" i="5"/>
  <c r="T13" i="5"/>
  <c r="S13" i="5"/>
  <c r="R13" i="5"/>
  <c r="Q13" i="5"/>
  <c r="O13" i="5"/>
  <c r="N13" i="5"/>
  <c r="M13" i="5"/>
  <c r="L13" i="5"/>
  <c r="K13" i="5"/>
  <c r="U12" i="5"/>
  <c r="T12" i="5"/>
  <c r="S12" i="5"/>
  <c r="R12" i="5"/>
  <c r="Q12" i="5"/>
  <c r="N12" i="5"/>
  <c r="M12" i="5"/>
  <c r="L12" i="5"/>
  <c r="K12" i="5"/>
  <c r="U11" i="5"/>
  <c r="T11" i="5"/>
  <c r="S11" i="5"/>
  <c r="R11" i="5"/>
  <c r="Q11" i="5"/>
  <c r="O11" i="5"/>
  <c r="N11" i="5"/>
  <c r="M11" i="5"/>
  <c r="L11" i="5"/>
  <c r="K11" i="5"/>
  <c r="U28" i="5"/>
  <c r="T28" i="5"/>
  <c r="S28" i="5"/>
  <c r="R28" i="5"/>
  <c r="Q28" i="5"/>
  <c r="N28" i="5"/>
  <c r="M28" i="5"/>
  <c r="L28" i="5"/>
  <c r="K28" i="5"/>
  <c r="U10" i="5"/>
  <c r="T10" i="5"/>
  <c r="S10" i="5"/>
  <c r="R10" i="5"/>
  <c r="Q10" i="5"/>
  <c r="O10" i="5"/>
  <c r="N10" i="5"/>
  <c r="M10" i="5"/>
  <c r="L10" i="5"/>
  <c r="K10" i="5"/>
  <c r="U9" i="5"/>
  <c r="T9" i="5"/>
  <c r="S9" i="5"/>
  <c r="R9" i="5"/>
  <c r="Q9" i="5"/>
  <c r="N9" i="5"/>
  <c r="M9" i="5"/>
  <c r="L9" i="5"/>
  <c r="K9" i="5"/>
  <c r="U8" i="5"/>
  <c r="T8" i="5"/>
  <c r="S8" i="5"/>
  <c r="R8" i="5"/>
  <c r="Q8" i="5"/>
  <c r="N8" i="5"/>
  <c r="M8" i="5"/>
  <c r="L8" i="5"/>
  <c r="K8" i="5"/>
  <c r="U7" i="5"/>
  <c r="T7" i="5"/>
  <c r="S7" i="5"/>
  <c r="R7" i="5"/>
  <c r="Q7" i="5"/>
  <c r="O7" i="5"/>
  <c r="N7" i="5"/>
  <c r="M7" i="5"/>
  <c r="L7" i="5"/>
  <c r="K7" i="5"/>
  <c r="U6" i="5"/>
  <c r="T6" i="5"/>
  <c r="S6" i="5"/>
  <c r="R6" i="5"/>
  <c r="Q6" i="5"/>
  <c r="N6" i="5"/>
  <c r="M6" i="5"/>
  <c r="L6" i="5"/>
  <c r="K6" i="5"/>
  <c r="U5" i="5"/>
  <c r="T5" i="5"/>
  <c r="S5" i="5"/>
  <c r="R5" i="5"/>
  <c r="Q5" i="5"/>
  <c r="N5" i="5"/>
  <c r="M5" i="5"/>
  <c r="L5" i="5"/>
  <c r="K5" i="5"/>
  <c r="U4" i="5"/>
  <c r="T4" i="5"/>
  <c r="S4" i="5"/>
  <c r="R4" i="5"/>
  <c r="Q4" i="5"/>
  <c r="N4" i="5"/>
  <c r="M4" i="5"/>
  <c r="L4" i="5"/>
  <c r="K4" i="5"/>
  <c r="U3" i="5"/>
  <c r="T3" i="5"/>
  <c r="S3" i="5"/>
  <c r="R3" i="5"/>
  <c r="Q3" i="5"/>
  <c r="O3" i="5"/>
  <c r="N3" i="5"/>
  <c r="M3" i="5"/>
  <c r="L3" i="5"/>
  <c r="K3" i="5"/>
  <c r="U31" i="4"/>
  <c r="T31" i="4"/>
  <c r="S31" i="4"/>
  <c r="R31" i="4"/>
  <c r="Q31" i="4"/>
  <c r="N31" i="4"/>
  <c r="M31" i="4"/>
  <c r="L31" i="4"/>
  <c r="K31" i="4"/>
  <c r="U30" i="4"/>
  <c r="T30" i="4"/>
  <c r="S30" i="4"/>
  <c r="R30" i="4"/>
  <c r="Q30" i="4"/>
  <c r="O30" i="4"/>
  <c r="N30" i="4"/>
  <c r="M30" i="4"/>
  <c r="L30" i="4"/>
  <c r="K30" i="4"/>
  <c r="U29" i="4"/>
  <c r="T29" i="4"/>
  <c r="S29" i="4"/>
  <c r="R29" i="4"/>
  <c r="Q29" i="4"/>
  <c r="O29" i="4"/>
  <c r="N29" i="4"/>
  <c r="M29" i="4"/>
  <c r="L29" i="4"/>
  <c r="K29" i="4"/>
  <c r="U28" i="4"/>
  <c r="T28" i="4"/>
  <c r="S28" i="4"/>
  <c r="R28" i="4"/>
  <c r="Q28" i="4"/>
  <c r="O28" i="4"/>
  <c r="N28" i="4"/>
  <c r="M28" i="4"/>
  <c r="L28" i="4"/>
  <c r="K28" i="4"/>
  <c r="U27" i="4"/>
  <c r="T27" i="4"/>
  <c r="S27" i="4"/>
  <c r="R27" i="4"/>
  <c r="Q27" i="4"/>
  <c r="N27" i="4"/>
  <c r="M27" i="4"/>
  <c r="L27" i="4"/>
  <c r="K27" i="4"/>
  <c r="U26" i="4"/>
  <c r="T26" i="4"/>
  <c r="S26" i="4"/>
  <c r="R26" i="4"/>
  <c r="Q26" i="4"/>
  <c r="O26" i="4"/>
  <c r="N26" i="4"/>
  <c r="M26" i="4"/>
  <c r="L26" i="4"/>
  <c r="K26" i="4"/>
  <c r="U25" i="4"/>
  <c r="T25" i="4"/>
  <c r="S25" i="4"/>
  <c r="R25" i="4"/>
  <c r="Q25" i="4"/>
  <c r="N25" i="4"/>
  <c r="M25" i="4"/>
  <c r="L25" i="4"/>
  <c r="K25" i="4"/>
  <c r="U24" i="4"/>
  <c r="T24" i="4"/>
  <c r="S24" i="4"/>
  <c r="R24" i="4"/>
  <c r="Q24" i="4"/>
  <c r="O24" i="4"/>
  <c r="N24" i="4"/>
  <c r="M24" i="4"/>
  <c r="L24" i="4"/>
  <c r="K24" i="4"/>
  <c r="U23" i="4"/>
  <c r="T23" i="4"/>
  <c r="S23" i="4"/>
  <c r="R23" i="4"/>
  <c r="Q23" i="4"/>
  <c r="O23" i="4"/>
  <c r="N23" i="4"/>
  <c r="M23" i="4"/>
  <c r="L23" i="4"/>
  <c r="K23" i="4"/>
  <c r="U22" i="4"/>
  <c r="T22" i="4"/>
  <c r="S22" i="4"/>
  <c r="R22" i="4"/>
  <c r="Q22" i="4"/>
  <c r="O22" i="4"/>
  <c r="N22" i="4"/>
  <c r="M22" i="4"/>
  <c r="L22" i="4"/>
  <c r="K22" i="4"/>
  <c r="U21" i="4"/>
  <c r="T21" i="4"/>
  <c r="S21" i="4"/>
  <c r="R21" i="4"/>
  <c r="Q21" i="4"/>
  <c r="N21" i="4"/>
  <c r="M21" i="4"/>
  <c r="L21" i="4"/>
  <c r="K21" i="4"/>
  <c r="U20" i="4"/>
  <c r="T20" i="4"/>
  <c r="S20" i="4"/>
  <c r="R20" i="4"/>
  <c r="Q20" i="4"/>
  <c r="N20" i="4"/>
  <c r="M20" i="4"/>
  <c r="L20" i="4"/>
  <c r="K20" i="4"/>
  <c r="U19" i="4"/>
  <c r="T19" i="4"/>
  <c r="S19" i="4"/>
  <c r="R19" i="4"/>
  <c r="Q19" i="4"/>
  <c r="N19" i="4"/>
  <c r="M19" i="4"/>
  <c r="L19" i="4"/>
  <c r="K19" i="4"/>
  <c r="U18" i="4"/>
  <c r="T18" i="4"/>
  <c r="S18" i="4"/>
  <c r="R18" i="4"/>
  <c r="Q18" i="4"/>
  <c r="O18" i="4"/>
  <c r="N18" i="4"/>
  <c r="M18" i="4"/>
  <c r="L18" i="4"/>
  <c r="K18" i="4"/>
  <c r="U17" i="4"/>
  <c r="T17" i="4"/>
  <c r="S17" i="4"/>
  <c r="R17" i="4"/>
  <c r="Q17" i="4"/>
  <c r="N17" i="4"/>
  <c r="M17" i="4"/>
  <c r="L17" i="4"/>
  <c r="K17" i="4"/>
  <c r="U16" i="4"/>
  <c r="T16" i="4"/>
  <c r="S16" i="4"/>
  <c r="R16" i="4"/>
  <c r="Q16" i="4"/>
  <c r="N16" i="4"/>
  <c r="M16" i="4"/>
  <c r="L16" i="4"/>
  <c r="K16" i="4"/>
  <c r="U15" i="4"/>
  <c r="T15" i="4"/>
  <c r="S15" i="4"/>
  <c r="R15" i="4"/>
  <c r="Q15" i="4"/>
  <c r="O15" i="4"/>
  <c r="N15" i="4"/>
  <c r="M15" i="4"/>
  <c r="L15" i="4"/>
  <c r="K15" i="4"/>
  <c r="U14" i="4"/>
  <c r="T14" i="4"/>
  <c r="S14" i="4"/>
  <c r="R14" i="4"/>
  <c r="Q14" i="4"/>
  <c r="O14" i="4"/>
  <c r="N14" i="4"/>
  <c r="M14" i="4"/>
  <c r="L14" i="4"/>
  <c r="K14" i="4"/>
  <c r="U13" i="4"/>
  <c r="T13" i="4"/>
  <c r="S13" i="4"/>
  <c r="R13" i="4"/>
  <c r="Q13" i="4"/>
  <c r="O13" i="4"/>
  <c r="N13" i="4"/>
  <c r="M13" i="4"/>
  <c r="L13" i="4"/>
  <c r="K13" i="4"/>
  <c r="U12" i="4"/>
  <c r="T12" i="4"/>
  <c r="S12" i="4"/>
  <c r="R12" i="4"/>
  <c r="Q12" i="4"/>
  <c r="N12" i="4"/>
  <c r="M12" i="4"/>
  <c r="L12" i="4"/>
  <c r="K12" i="4"/>
  <c r="U11" i="4"/>
  <c r="T11" i="4"/>
  <c r="S11" i="4"/>
  <c r="R11" i="4"/>
  <c r="Q11" i="4"/>
  <c r="N11" i="4"/>
  <c r="M11" i="4"/>
  <c r="L11" i="4"/>
  <c r="K11" i="4"/>
  <c r="U10" i="4"/>
  <c r="T10" i="4"/>
  <c r="S10" i="4"/>
  <c r="R10" i="4"/>
  <c r="Q10" i="4"/>
  <c r="O10" i="4"/>
  <c r="N10" i="4"/>
  <c r="M10" i="4"/>
  <c r="L10" i="4"/>
  <c r="K10" i="4"/>
  <c r="U9" i="4"/>
  <c r="T9" i="4"/>
  <c r="S9" i="4"/>
  <c r="R9" i="4"/>
  <c r="Q9" i="4"/>
  <c r="O9" i="4"/>
  <c r="N9" i="4"/>
  <c r="M9" i="4"/>
  <c r="L9" i="4"/>
  <c r="K9" i="4"/>
  <c r="U8" i="4"/>
  <c r="T8" i="4"/>
  <c r="S8" i="4"/>
  <c r="R8" i="4"/>
  <c r="Q8" i="4"/>
  <c r="N8" i="4"/>
  <c r="M8" i="4"/>
  <c r="L8" i="4"/>
  <c r="K8" i="4"/>
  <c r="U7" i="4"/>
  <c r="T7" i="4"/>
  <c r="S7" i="4"/>
  <c r="R7" i="4"/>
  <c r="Q7" i="4"/>
  <c r="N7" i="4"/>
  <c r="M7" i="4"/>
  <c r="L7" i="4"/>
  <c r="K7" i="4"/>
  <c r="U6" i="4"/>
  <c r="T6" i="4"/>
  <c r="S6" i="4"/>
  <c r="R6" i="4"/>
  <c r="Q6" i="4"/>
  <c r="O6" i="4"/>
  <c r="N6" i="4"/>
  <c r="M6" i="4"/>
  <c r="L6" i="4"/>
  <c r="K6" i="4"/>
  <c r="U32" i="4"/>
  <c r="T32" i="4"/>
  <c r="S32" i="4"/>
  <c r="R32" i="4"/>
  <c r="Q32" i="4"/>
  <c r="O32" i="4"/>
  <c r="N32" i="4"/>
  <c r="M32" i="4"/>
  <c r="L32" i="4"/>
  <c r="K32" i="4"/>
  <c r="U28" i="2"/>
  <c r="T28" i="2"/>
  <c r="S28" i="2"/>
  <c r="R28" i="2"/>
  <c r="Q28" i="2"/>
  <c r="N28" i="2"/>
  <c r="M28" i="2"/>
  <c r="L28" i="2"/>
  <c r="K28" i="2"/>
  <c r="U27" i="2"/>
  <c r="T27" i="2"/>
  <c r="S27" i="2"/>
  <c r="R27" i="2"/>
  <c r="Q27" i="2"/>
  <c r="N27" i="2"/>
  <c r="M27" i="2"/>
  <c r="L27" i="2"/>
  <c r="K27" i="2"/>
  <c r="U26" i="2"/>
  <c r="T26" i="2"/>
  <c r="S26" i="2"/>
  <c r="R26" i="2"/>
  <c r="Q26" i="2"/>
  <c r="N26" i="2"/>
  <c r="M26" i="2"/>
  <c r="L26" i="2"/>
  <c r="K26" i="2"/>
  <c r="U25" i="2"/>
  <c r="T25" i="2"/>
  <c r="S25" i="2"/>
  <c r="R25" i="2"/>
  <c r="Q25" i="2"/>
  <c r="N25" i="2"/>
  <c r="M25" i="2"/>
  <c r="L25" i="2"/>
  <c r="K25" i="2"/>
  <c r="U24" i="2"/>
  <c r="T24" i="2"/>
  <c r="S24" i="2"/>
  <c r="R24" i="2"/>
  <c r="Q24" i="2"/>
  <c r="N24" i="2"/>
  <c r="M24" i="2"/>
  <c r="L24" i="2"/>
  <c r="K24" i="2"/>
  <c r="U23" i="2"/>
  <c r="T23" i="2"/>
  <c r="S23" i="2"/>
  <c r="R23" i="2"/>
  <c r="Q23" i="2"/>
  <c r="N23" i="2"/>
  <c r="M23" i="2"/>
  <c r="L23" i="2"/>
  <c r="K23" i="2"/>
  <c r="U22" i="2"/>
  <c r="T22" i="2"/>
  <c r="S22" i="2"/>
  <c r="R22" i="2"/>
  <c r="Q22" i="2"/>
  <c r="N22" i="2"/>
  <c r="M22" i="2"/>
  <c r="L22" i="2"/>
  <c r="K22" i="2"/>
  <c r="U21" i="2"/>
  <c r="T21" i="2"/>
  <c r="S21" i="2"/>
  <c r="R21" i="2"/>
  <c r="Q21" i="2"/>
  <c r="N21" i="2"/>
  <c r="M21" i="2"/>
  <c r="L21" i="2"/>
  <c r="K21" i="2"/>
  <c r="U20" i="2"/>
  <c r="T20" i="2"/>
  <c r="S20" i="2"/>
  <c r="R20" i="2"/>
  <c r="Q20" i="2"/>
  <c r="N20" i="2"/>
  <c r="M20" i="2"/>
  <c r="L20" i="2"/>
  <c r="K20" i="2"/>
  <c r="U19" i="2"/>
  <c r="T19" i="2"/>
  <c r="S19" i="2"/>
  <c r="R19" i="2"/>
  <c r="Q19" i="2"/>
  <c r="O19" i="2"/>
  <c r="N19" i="2"/>
  <c r="M19" i="2"/>
  <c r="L19" i="2"/>
  <c r="K19" i="2"/>
  <c r="U18" i="2"/>
  <c r="T18" i="2"/>
  <c r="S18" i="2"/>
  <c r="R18" i="2"/>
  <c r="Q18" i="2"/>
  <c r="N18" i="2"/>
  <c r="M18" i="2"/>
  <c r="L18" i="2"/>
  <c r="K18" i="2"/>
  <c r="U17" i="2"/>
  <c r="T17" i="2"/>
  <c r="S17" i="2"/>
  <c r="R17" i="2"/>
  <c r="Q17" i="2"/>
  <c r="N17" i="2"/>
  <c r="M17" i="2"/>
  <c r="L17" i="2"/>
  <c r="K17" i="2"/>
  <c r="U16" i="2"/>
  <c r="T16" i="2"/>
  <c r="S16" i="2"/>
  <c r="R16" i="2"/>
  <c r="Q16" i="2"/>
  <c r="N16" i="2"/>
  <c r="M16" i="2"/>
  <c r="L16" i="2"/>
  <c r="K16" i="2"/>
  <c r="U15" i="2"/>
  <c r="T15" i="2"/>
  <c r="S15" i="2"/>
  <c r="R15" i="2"/>
  <c r="Q15" i="2"/>
  <c r="N15" i="2"/>
  <c r="M15" i="2"/>
  <c r="L15" i="2"/>
  <c r="K15" i="2"/>
  <c r="U14" i="2"/>
  <c r="T14" i="2"/>
  <c r="S14" i="2"/>
  <c r="R14" i="2"/>
  <c r="Q14" i="2"/>
  <c r="N14" i="2"/>
  <c r="M14" i="2"/>
  <c r="L14" i="2"/>
  <c r="K14" i="2"/>
  <c r="U13" i="2"/>
  <c r="T13" i="2"/>
  <c r="S13" i="2"/>
  <c r="R13" i="2"/>
  <c r="Q13" i="2"/>
  <c r="O13" i="2"/>
  <c r="N13" i="2"/>
  <c r="M13" i="2"/>
  <c r="L13" i="2"/>
  <c r="K13" i="2"/>
  <c r="U12" i="2"/>
  <c r="T12" i="2"/>
  <c r="S12" i="2"/>
  <c r="R12" i="2"/>
  <c r="Q12" i="2"/>
  <c r="O12" i="2"/>
  <c r="N12" i="2"/>
  <c r="M12" i="2"/>
  <c r="L12" i="2"/>
  <c r="K12" i="2"/>
  <c r="U11" i="2"/>
  <c r="T11" i="2"/>
  <c r="S11" i="2"/>
  <c r="R11" i="2"/>
  <c r="Q11" i="2"/>
  <c r="O11" i="2"/>
  <c r="N11" i="2"/>
  <c r="M11" i="2"/>
  <c r="L11" i="2"/>
  <c r="K11" i="2"/>
  <c r="U10" i="2"/>
  <c r="T10" i="2"/>
  <c r="S10" i="2"/>
  <c r="R10" i="2"/>
  <c r="Q10" i="2"/>
  <c r="O10" i="2"/>
  <c r="N10" i="2"/>
  <c r="M10" i="2"/>
  <c r="L10" i="2"/>
  <c r="K10" i="2"/>
  <c r="U9" i="2"/>
  <c r="T9" i="2"/>
  <c r="S9" i="2"/>
  <c r="R9" i="2"/>
  <c r="Q9" i="2"/>
  <c r="O9" i="2"/>
  <c r="N9" i="2"/>
  <c r="M9" i="2"/>
  <c r="L9" i="2"/>
  <c r="K9" i="2"/>
  <c r="K8" i="2"/>
  <c r="L8" i="2"/>
  <c r="M8" i="2"/>
  <c r="N8" i="2"/>
  <c r="Q8" i="2"/>
  <c r="R8" i="2"/>
  <c r="S8" i="2"/>
  <c r="T8" i="2"/>
  <c r="U8" i="2"/>
  <c r="U29" i="2"/>
  <c r="T29" i="2"/>
  <c r="S29" i="2"/>
  <c r="R29" i="2"/>
  <c r="Q29" i="2"/>
  <c r="N29" i="2"/>
  <c r="M29" i="2"/>
  <c r="L29" i="2"/>
  <c r="K29" i="2"/>
  <c r="U5" i="4"/>
  <c r="T5" i="4"/>
  <c r="S5" i="4"/>
  <c r="R5" i="4"/>
  <c r="Q5" i="4"/>
  <c r="O5" i="4"/>
  <c r="N5" i="4"/>
  <c r="M5" i="4"/>
  <c r="L5" i="4"/>
  <c r="K5" i="4"/>
  <c r="U4" i="4"/>
  <c r="T4" i="4"/>
  <c r="S4" i="4"/>
  <c r="R4" i="4"/>
  <c r="Q4" i="4"/>
  <c r="O4" i="4"/>
  <c r="N4" i="4"/>
  <c r="M4" i="4"/>
  <c r="L4" i="4"/>
  <c r="K4" i="4"/>
  <c r="U3" i="4"/>
  <c r="T3" i="4"/>
  <c r="S3" i="4"/>
  <c r="R3" i="4"/>
  <c r="Q3" i="4"/>
  <c r="O3" i="4"/>
  <c r="N3" i="4"/>
  <c r="M3" i="4"/>
  <c r="L3" i="4"/>
  <c r="K3" i="4"/>
  <c r="U7" i="2"/>
  <c r="T7" i="2"/>
  <c r="S7" i="2"/>
  <c r="R7" i="2"/>
  <c r="Q7" i="2"/>
  <c r="N7" i="2"/>
  <c r="M7" i="2"/>
  <c r="L7" i="2"/>
  <c r="K7" i="2"/>
  <c r="U6" i="2"/>
  <c r="T6" i="2"/>
  <c r="S6" i="2"/>
  <c r="R6" i="2"/>
  <c r="Q6" i="2"/>
  <c r="N6" i="2"/>
  <c r="M6" i="2"/>
  <c r="L6" i="2"/>
  <c r="K6" i="2"/>
  <c r="U5" i="2"/>
  <c r="T5" i="2"/>
  <c r="S5" i="2"/>
  <c r="R5" i="2"/>
  <c r="Q5" i="2"/>
  <c r="N5" i="2"/>
  <c r="M5" i="2"/>
  <c r="L5" i="2"/>
  <c r="K5" i="2"/>
  <c r="U4" i="2"/>
  <c r="T4" i="2"/>
  <c r="S4" i="2"/>
  <c r="R4" i="2"/>
  <c r="Q4" i="2"/>
  <c r="N4" i="2"/>
  <c r="M4" i="2"/>
  <c r="L4" i="2"/>
  <c r="K4" i="2"/>
  <c r="U3" i="2"/>
  <c r="T3" i="2"/>
  <c r="S3" i="2"/>
  <c r="R3" i="2"/>
  <c r="Q3" i="2"/>
  <c r="N3" i="2"/>
  <c r="M3" i="2"/>
  <c r="L3" i="2"/>
  <c r="K3" i="2"/>
  <c r="O30" i="10" l="1"/>
  <c r="O32" i="10"/>
  <c r="O5" i="10"/>
  <c r="O23" i="10"/>
  <c r="O25" i="10"/>
  <c r="O27" i="10"/>
  <c r="O33" i="10"/>
  <c r="O29" i="10" l="1"/>
  <c r="O36" i="10"/>
  <c r="O15" i="9" l="1"/>
  <c r="O21" i="10"/>
  <c r="O41" i="10" l="1"/>
  <c r="O3" i="8"/>
  <c r="O3" i="9"/>
  <c r="O10" i="9"/>
  <c r="O3" i="2"/>
  <c r="O4" i="10"/>
  <c r="O14" i="9"/>
  <c r="O65" i="12" l="1"/>
  <c r="N14" i="14" l="1"/>
  <c r="N20" i="14"/>
  <c r="N70" i="14"/>
  <c r="N10" i="14"/>
  <c r="O17" i="11"/>
  <c r="N8" i="14"/>
  <c r="O19" i="10"/>
  <c r="O21" i="5"/>
  <c r="O19" i="5"/>
  <c r="N50" i="14"/>
  <c r="N45" i="13"/>
  <c r="N26" i="14"/>
  <c r="N57" i="14"/>
  <c r="N58" i="14"/>
  <c r="N59" i="14"/>
  <c r="O9" i="5"/>
  <c r="O8" i="5"/>
  <c r="N62" i="14"/>
  <c r="O12" i="5"/>
  <c r="O20" i="10"/>
  <c r="N23" i="13"/>
  <c r="N22" i="13"/>
  <c r="N78" i="14"/>
  <c r="N77" i="14"/>
  <c r="N76" i="14"/>
  <c r="N18" i="14"/>
  <c r="N75" i="14"/>
  <c r="N74" i="14"/>
  <c r="N73" i="14"/>
  <c r="N17" i="14"/>
  <c r="N13" i="14"/>
  <c r="N9" i="14"/>
  <c r="N5" i="14"/>
  <c r="N16" i="14"/>
  <c r="N15" i="14"/>
  <c r="N12" i="14"/>
  <c r="N11" i="14"/>
  <c r="N42" i="14"/>
  <c r="N39" i="14"/>
  <c r="N23" i="14"/>
  <c r="N29" i="14"/>
  <c r="N25" i="14"/>
  <c r="N43" i="14"/>
  <c r="N40" i="14"/>
  <c r="N24" i="14"/>
  <c r="N30" i="14"/>
  <c r="N53" i="14"/>
  <c r="N22" i="14"/>
  <c r="N21" i="14"/>
  <c r="N81" i="14" l="1"/>
  <c r="N79" i="14"/>
  <c r="N80" i="14"/>
  <c r="N49" i="14"/>
  <c r="N48" i="14"/>
  <c r="N32" i="14"/>
  <c r="N28" i="14"/>
  <c r="N27" i="14"/>
  <c r="N31" i="14"/>
  <c r="N47" i="14"/>
  <c r="N45" i="14"/>
  <c r="N46" i="14"/>
  <c r="N51" i="14"/>
  <c r="N52" i="14"/>
  <c r="O34" i="10"/>
  <c r="N52" i="13"/>
  <c r="O48" i="8"/>
  <c r="O34" i="12"/>
  <c r="O7" i="10"/>
  <c r="O20" i="4"/>
  <c r="N38" i="13"/>
  <c r="O32" i="8"/>
  <c r="O14" i="2"/>
  <c r="O19" i="11"/>
  <c r="N50" i="13"/>
  <c r="O42" i="8"/>
  <c r="N39" i="13"/>
  <c r="O33" i="8"/>
  <c r="O15" i="2"/>
  <c r="O20" i="11"/>
  <c r="N54" i="13"/>
  <c r="O43" i="8"/>
  <c r="O24" i="12"/>
  <c r="O38" i="10"/>
  <c r="O20" i="9"/>
  <c r="O27" i="2"/>
  <c r="O35" i="11"/>
  <c r="O31" i="4"/>
  <c r="N5" i="13"/>
  <c r="O5" i="8"/>
  <c r="O45" i="12"/>
  <c r="O44" i="12"/>
  <c r="O8" i="10"/>
  <c r="O11" i="9"/>
  <c r="O16" i="11"/>
  <c r="O11" i="4"/>
  <c r="N24" i="13"/>
  <c r="N70" i="13"/>
  <c r="N25" i="13"/>
  <c r="N73" i="13"/>
  <c r="O20" i="8"/>
  <c r="O13" i="8"/>
  <c r="N78" i="13"/>
  <c r="N76" i="13"/>
  <c r="N77" i="13"/>
  <c r="O54" i="8"/>
  <c r="O52" i="8"/>
  <c r="O53" i="8"/>
  <c r="O51" i="8"/>
  <c r="O70" i="12"/>
  <c r="O69" i="12"/>
  <c r="O68" i="12"/>
  <c r="O67" i="12"/>
  <c r="O66" i="12"/>
  <c r="O23" i="9"/>
  <c r="O25" i="9"/>
  <c r="O39" i="11"/>
  <c r="O38" i="11"/>
  <c r="O44" i="10"/>
  <c r="O45" i="10"/>
  <c r="O25" i="5"/>
  <c r="O24" i="9"/>
  <c r="O27" i="5"/>
  <c r="O26" i="5"/>
  <c r="O46" i="10"/>
  <c r="O29" i="2"/>
  <c r="O37" i="11"/>
  <c r="O42" i="10"/>
  <c r="O28" i="5"/>
  <c r="O28" i="2"/>
  <c r="O22" i="9"/>
  <c r="O24" i="5"/>
  <c r="O43" i="10"/>
  <c r="N32" i="13"/>
  <c r="O25" i="8"/>
  <c r="O7" i="11"/>
  <c r="O5" i="2"/>
  <c r="N51" i="13"/>
  <c r="O47" i="8"/>
  <c r="N36" i="13"/>
  <c r="O30" i="8"/>
  <c r="O27" i="11"/>
  <c r="O24" i="2"/>
  <c r="N33" i="13"/>
  <c r="O29" i="8"/>
  <c r="O23" i="11"/>
  <c r="O17" i="2"/>
  <c r="N47" i="13"/>
  <c r="O41" i="8"/>
  <c r="N35" i="13"/>
  <c r="O27" i="8"/>
  <c r="O21" i="11"/>
  <c r="O16" i="2"/>
  <c r="N37" i="13"/>
  <c r="O31" i="8"/>
  <c r="O28" i="11"/>
  <c r="O25" i="2"/>
  <c r="N34" i="13"/>
  <c r="O28" i="8"/>
  <c r="O18" i="2"/>
  <c r="O24" i="11"/>
  <c r="N48" i="13"/>
  <c r="O40" i="8"/>
  <c r="N17" i="13"/>
  <c r="N18" i="13"/>
  <c r="O9" i="8"/>
  <c r="O7" i="8"/>
  <c r="O55" i="12"/>
  <c r="O49" i="12"/>
  <c r="N7" i="13"/>
  <c r="O19" i="12"/>
  <c r="O63" i="12"/>
  <c r="O31" i="11"/>
  <c r="O16" i="9"/>
  <c r="O23" i="2"/>
  <c r="O17" i="5"/>
  <c r="O26" i="2"/>
  <c r="O20" i="5"/>
  <c r="O25" i="4"/>
  <c r="O31" i="10"/>
  <c r="O18" i="9"/>
  <c r="O21" i="2"/>
  <c r="O21" i="4"/>
  <c r="O22" i="2"/>
  <c r="O20" i="2"/>
  <c r="N69" i="13"/>
  <c r="O21" i="8"/>
  <c r="N71" i="13"/>
  <c r="N72" i="13"/>
  <c r="O19" i="8"/>
  <c r="N74" i="13"/>
  <c r="O61" i="12"/>
  <c r="O60" i="12"/>
  <c r="O18" i="12"/>
  <c r="O24" i="10"/>
  <c r="N19" i="13"/>
  <c r="N20" i="13"/>
  <c r="O14" i="8"/>
  <c r="O12" i="8"/>
  <c r="O17" i="8"/>
  <c r="O64" i="12"/>
  <c r="O15" i="5"/>
  <c r="O4" i="5"/>
  <c r="O27" i="12"/>
  <c r="O12" i="4"/>
  <c r="O22" i="10"/>
  <c r="O17" i="4"/>
  <c r="O13" i="9"/>
  <c r="O23" i="12"/>
  <c r="O3" i="10"/>
  <c r="O22" i="12"/>
  <c r="O35" i="10"/>
  <c r="O27" i="4"/>
  <c r="O45" i="8"/>
  <c r="O46" i="8"/>
  <c r="N6" i="13"/>
  <c r="O57" i="12"/>
  <c r="O52" i="12"/>
  <c r="O51" i="12"/>
  <c r="O13" i="11"/>
  <c r="O8" i="2"/>
  <c r="O6" i="5"/>
  <c r="O7" i="4"/>
  <c r="O6" i="9"/>
  <c r="O5" i="9"/>
  <c r="O7" i="9"/>
  <c r="O8" i="4"/>
  <c r="O8" i="9"/>
  <c r="N21" i="13"/>
  <c r="N11" i="13"/>
  <c r="N30" i="13"/>
  <c r="N28" i="13"/>
  <c r="O20" i="12"/>
  <c r="N29" i="13"/>
  <c r="N27" i="13"/>
  <c r="N26" i="13"/>
  <c r="N14" i="13"/>
  <c r="N31" i="13"/>
  <c r="O24" i="8"/>
  <c r="O4" i="11"/>
  <c r="O6" i="11"/>
  <c r="O4" i="2"/>
  <c r="N41" i="13"/>
  <c r="O35" i="8"/>
  <c r="O7" i="2"/>
  <c r="O11" i="11"/>
  <c r="N42" i="13"/>
  <c r="O36" i="8"/>
  <c r="N40" i="13"/>
  <c r="O34" i="8"/>
  <c r="O6" i="2"/>
  <c r="O10" i="11"/>
  <c r="N43" i="13"/>
  <c r="O37" i="8"/>
  <c r="N9" i="13"/>
  <c r="O15" i="8"/>
  <c r="O62" i="12"/>
  <c r="O32" i="11"/>
  <c r="N8" i="13"/>
  <c r="O10" i="8"/>
  <c r="O59" i="12"/>
  <c r="O56" i="12"/>
  <c r="O54" i="12"/>
  <c r="O53" i="12"/>
  <c r="O50" i="12"/>
  <c r="O14" i="11"/>
  <c r="O16" i="5"/>
  <c r="O5" i="5"/>
  <c r="O12" i="9"/>
  <c r="O16" i="4"/>
  <c r="N46" i="13"/>
  <c r="O23" i="8"/>
  <c r="O21" i="12"/>
  <c r="O26" i="10"/>
  <c r="O19" i="4"/>
  <c r="O33" i="12"/>
  <c r="O37" i="10"/>
  <c r="N12" i="13"/>
  <c r="O11" i="8"/>
  <c r="O16" i="12"/>
  <c r="O14" i="12"/>
  <c r="O13" i="12"/>
  <c r="O11" i="12"/>
  <c r="O9" i="12"/>
  <c r="O7" i="12"/>
  <c r="O5" i="12"/>
  <c r="O15" i="12"/>
  <c r="O12" i="12"/>
  <c r="O10" i="12"/>
  <c r="O8" i="12"/>
  <c r="O6" i="12"/>
  <c r="O10" i="10"/>
  <c r="O18" i="10"/>
  <c r="O12" i="10"/>
  <c r="O15" i="10"/>
  <c r="O16" i="10"/>
  <c r="O13" i="10"/>
  <c r="O11" i="10"/>
  <c r="O17" i="10"/>
  <c r="O14" i="10"/>
  <c r="O9" i="10"/>
  <c r="N66" i="13"/>
  <c r="O33" i="11"/>
  <c r="N10" i="13"/>
  <c r="I56" i="14" l="1"/>
  <c r="I38" i="14" l="1"/>
  <c r="I37" i="14"/>
  <c r="I36" i="14"/>
  <c r="I35" i="14"/>
  <c r="I34" i="14"/>
  <c r="I33" i="14"/>
  <c r="I56" i="13" l="1"/>
  <c r="I55" i="13"/>
  <c r="I53" i="13"/>
  <c r="I23" i="13" l="1"/>
  <c r="I22" i="13"/>
  <c r="J65" i="12" l="1"/>
  <c r="I19" i="13" l="1"/>
  <c r="J17" i="8"/>
  <c r="J12" i="8"/>
  <c r="J14" i="8"/>
  <c r="J64" i="12"/>
  <c r="I20" i="13"/>
  <c r="I75" i="13" l="1"/>
  <c r="J30" i="11" l="1"/>
  <c r="J29" i="11"/>
  <c r="J22" i="11"/>
  <c r="J8" i="11"/>
  <c r="J5" i="11"/>
  <c r="J14" i="5"/>
  <c r="J12" i="11"/>
  <c r="J17" i="11"/>
  <c r="J18" i="5"/>
  <c r="J10" i="5"/>
  <c r="J11" i="5"/>
  <c r="J13" i="5"/>
  <c r="J22" i="5"/>
  <c r="J23" i="5"/>
  <c r="J13" i="2"/>
  <c r="J10" i="2"/>
  <c r="J11" i="2"/>
  <c r="J12" i="2"/>
  <c r="J22" i="4"/>
  <c r="J14" i="4"/>
  <c r="J13" i="4"/>
  <c r="J15" i="4"/>
  <c r="J28" i="4"/>
  <c r="J23" i="4"/>
  <c r="J26" i="4"/>
  <c r="J19" i="10"/>
  <c r="J20" i="10"/>
  <c r="J3" i="4"/>
  <c r="J29" i="4"/>
  <c r="J24" i="4"/>
  <c r="J17" i="9"/>
  <c r="J14" i="9"/>
  <c r="J3" i="9"/>
  <c r="J41" i="10"/>
  <c r="J28" i="10"/>
  <c r="J32" i="12"/>
  <c r="J8" i="8"/>
  <c r="J34" i="10"/>
  <c r="J21" i="5"/>
  <c r="J19" i="5"/>
  <c r="I26" i="14"/>
  <c r="J9" i="5"/>
  <c r="J8" i="5"/>
  <c r="I62" i="14"/>
  <c r="J12" i="5"/>
  <c r="J13" i="8"/>
  <c r="J18" i="11"/>
  <c r="I61" i="14"/>
  <c r="J38" i="12"/>
  <c r="I11" i="14"/>
  <c r="I12" i="14"/>
  <c r="I15" i="14"/>
  <c r="I16" i="14"/>
  <c r="I4" i="14" l="1"/>
  <c r="I4" i="13"/>
  <c r="J4" i="12"/>
  <c r="J15" i="11"/>
  <c r="J4" i="8"/>
  <c r="J9" i="9"/>
  <c r="J7" i="5"/>
  <c r="J9" i="2"/>
  <c r="J6" i="10"/>
  <c r="J9" i="4"/>
  <c r="I8" i="14"/>
  <c r="J57" i="12"/>
  <c r="I6" i="13"/>
  <c r="J8" i="4"/>
  <c r="J52" i="12"/>
  <c r="J7" i="4"/>
  <c r="J8" i="9"/>
  <c r="J6" i="9"/>
  <c r="J6" i="5"/>
  <c r="J5" i="9"/>
  <c r="J51" i="12"/>
  <c r="J13" i="11"/>
  <c r="J8" i="2"/>
  <c r="J7" i="9"/>
  <c r="I76" i="13"/>
  <c r="J44" i="10"/>
  <c r="J28" i="5"/>
  <c r="J27" i="5"/>
  <c r="J45" i="10"/>
  <c r="I81" i="14"/>
  <c r="J54" i="8"/>
  <c r="J38" i="11"/>
  <c r="J43" i="10"/>
  <c r="J24" i="9"/>
  <c r="I77" i="13"/>
  <c r="I80" i="14"/>
  <c r="J53" i="8"/>
  <c r="J29" i="2"/>
  <c r="J67" i="12"/>
  <c r="J66" i="12"/>
  <c r="J39" i="11"/>
  <c r="I79" i="14"/>
  <c r="J52" i="8"/>
  <c r="J25" i="5"/>
  <c r="J22" i="9"/>
  <c r="J24" i="5"/>
  <c r="J28" i="2"/>
  <c r="J51" i="8"/>
  <c r="J70" i="12"/>
  <c r="J69" i="12"/>
  <c r="J23" i="9"/>
  <c r="J25" i="9"/>
  <c r="J37" i="11"/>
  <c r="J26" i="5"/>
  <c r="I78" i="13"/>
  <c r="J68" i="12"/>
  <c r="J46" i="10"/>
  <c r="J42" i="10"/>
  <c r="I71" i="14"/>
  <c r="I67" i="13"/>
  <c r="I75" i="14"/>
  <c r="I71" i="13"/>
  <c r="J18" i="12"/>
  <c r="J61" i="12"/>
  <c r="J24" i="10"/>
  <c r="J60" i="12"/>
  <c r="I60" i="13"/>
  <c r="I59" i="13"/>
  <c r="J44" i="8"/>
  <c r="I64" i="14"/>
  <c r="J30" i="10"/>
  <c r="I63" i="14"/>
  <c r="J36" i="11"/>
  <c r="I5" i="14"/>
  <c r="J45" i="12"/>
  <c r="J11" i="9"/>
  <c r="J8" i="10"/>
  <c r="J11" i="4"/>
  <c r="I5" i="13"/>
  <c r="J5" i="8"/>
  <c r="J16" i="11"/>
  <c r="J44" i="12"/>
  <c r="I72" i="14"/>
  <c r="I68" i="13"/>
  <c r="I18" i="14"/>
  <c r="I25" i="13"/>
  <c r="I66" i="14"/>
  <c r="I63" i="13"/>
  <c r="J39" i="8"/>
  <c r="I41" i="14"/>
  <c r="I44" i="13"/>
  <c r="I59" i="14"/>
  <c r="J3" i="10"/>
  <c r="J23" i="12"/>
  <c r="J25" i="11"/>
  <c r="J26" i="11"/>
  <c r="I58" i="13"/>
  <c r="J19" i="2"/>
  <c r="J46" i="12"/>
  <c r="J42" i="12"/>
  <c r="J47" i="12"/>
  <c r="J43" i="12"/>
  <c r="I7" i="14"/>
  <c r="I6" i="14"/>
  <c r="I16" i="13"/>
  <c r="J6" i="8"/>
  <c r="I15" i="13"/>
  <c r="I76" i="14"/>
  <c r="J19" i="8"/>
  <c r="I72" i="13"/>
  <c r="J49" i="8"/>
  <c r="J5" i="10"/>
  <c r="J37" i="12"/>
  <c r="I58" i="14"/>
  <c r="J19" i="4"/>
  <c r="J26" i="10"/>
  <c r="J21" i="12"/>
  <c r="I77" i="14"/>
  <c r="I73" i="13"/>
  <c r="J20" i="8"/>
  <c r="J58" i="12"/>
  <c r="J34" i="11"/>
  <c r="I53" i="14"/>
  <c r="I52" i="13"/>
  <c r="J48" i="8"/>
  <c r="J7" i="10"/>
  <c r="J34" i="12"/>
  <c r="J20" i="4"/>
  <c r="J30" i="8"/>
  <c r="I36" i="13"/>
  <c r="J24" i="2"/>
  <c r="J27" i="11"/>
  <c r="I32" i="14"/>
  <c r="I28" i="14"/>
  <c r="I57" i="14"/>
  <c r="J22" i="12"/>
  <c r="J27" i="4"/>
  <c r="J35" i="10"/>
  <c r="I55" i="14"/>
  <c r="J36" i="10"/>
  <c r="J31" i="12"/>
  <c r="J40" i="12"/>
  <c r="J21" i="10"/>
  <c r="J17" i="12"/>
  <c r="J41" i="12"/>
  <c r="I65" i="14"/>
  <c r="I61" i="13"/>
  <c r="I20" i="14"/>
  <c r="I14" i="13"/>
  <c r="I29" i="13"/>
  <c r="I27" i="13"/>
  <c r="I26" i="13"/>
  <c r="J15" i="5"/>
  <c r="J4" i="5"/>
  <c r="I23" i="14"/>
  <c r="I34" i="13"/>
  <c r="J28" i="8"/>
  <c r="J24" i="11"/>
  <c r="J18" i="2"/>
  <c r="I60" i="14"/>
  <c r="I57" i="13"/>
  <c r="J26" i="8"/>
  <c r="J9" i="11"/>
  <c r="J13" i="12"/>
  <c r="J13" i="10"/>
  <c r="J16" i="10"/>
  <c r="J5" i="12"/>
  <c r="J11" i="10"/>
  <c r="J18" i="10"/>
  <c r="J10" i="12"/>
  <c r="J9" i="10"/>
  <c r="J17" i="10"/>
  <c r="J14" i="10"/>
  <c r="J12" i="10"/>
  <c r="J15" i="12"/>
  <c r="J15" i="10"/>
  <c r="J8" i="12"/>
  <c r="J10" i="10"/>
  <c r="J11" i="12"/>
  <c r="J12" i="12"/>
  <c r="J7" i="12"/>
  <c r="J16" i="12"/>
  <c r="J9" i="12"/>
  <c r="J14" i="12"/>
  <c r="J6" i="12"/>
  <c r="I78" i="14"/>
  <c r="I74" i="13"/>
  <c r="J47" i="8"/>
  <c r="I48" i="14"/>
  <c r="I49" i="14"/>
  <c r="I51" i="13"/>
  <c r="I31" i="14"/>
  <c r="I27" i="14"/>
  <c r="J25" i="2"/>
  <c r="I37" i="13"/>
  <c r="J31" i="8"/>
  <c r="J28" i="11"/>
  <c r="I54" i="14"/>
  <c r="J27" i="10"/>
  <c r="J30" i="12"/>
  <c r="J23" i="10"/>
  <c r="J48" i="12"/>
  <c r="I44" i="14"/>
  <c r="I49" i="13"/>
  <c r="J11" i="11"/>
  <c r="I41" i="13"/>
  <c r="J35" i="8"/>
  <c r="J7" i="2"/>
  <c r="J36" i="12"/>
  <c r="J32" i="10"/>
  <c r="I9" i="14"/>
  <c r="J26" i="2"/>
  <c r="J19" i="12"/>
  <c r="J20" i="2"/>
  <c r="J22" i="2"/>
  <c r="J17" i="5"/>
  <c r="J18" i="9"/>
  <c r="J31" i="10"/>
  <c r="I7" i="13"/>
  <c r="J21" i="4"/>
  <c r="J31" i="11"/>
  <c r="J21" i="2"/>
  <c r="J23" i="2"/>
  <c r="J25" i="4"/>
  <c r="J16" i="9"/>
  <c r="J20" i="5"/>
  <c r="J63" i="12"/>
  <c r="I17" i="14"/>
  <c r="I24" i="13"/>
  <c r="I30" i="14"/>
  <c r="J14" i="2"/>
  <c r="J19" i="11"/>
  <c r="I38" i="13"/>
  <c r="J32" i="8"/>
  <c r="I40" i="14"/>
  <c r="I42" i="13"/>
  <c r="J36" i="8"/>
  <c r="J27" i="12"/>
  <c r="J12" i="4"/>
  <c r="J22" i="10"/>
  <c r="J33" i="10"/>
  <c r="J29" i="12"/>
  <c r="I21" i="14"/>
  <c r="J4" i="2"/>
  <c r="J6" i="11"/>
  <c r="I31" i="13"/>
  <c r="J24" i="8"/>
  <c r="J4" i="11"/>
  <c r="I40" i="13"/>
  <c r="J34" i="8"/>
  <c r="J6" i="2"/>
  <c r="J10" i="11"/>
  <c r="J54" i="12"/>
  <c r="I8" i="13"/>
  <c r="J10" i="8"/>
  <c r="J56" i="12"/>
  <c r="J53" i="12"/>
  <c r="J14" i="11"/>
  <c r="J59" i="12"/>
  <c r="J50" i="12"/>
  <c r="I3" i="14"/>
  <c r="J3" i="8"/>
  <c r="J3" i="2"/>
  <c r="J3" i="12"/>
  <c r="J6" i="4"/>
  <c r="J4" i="10"/>
  <c r="J4" i="9"/>
  <c r="I3" i="13"/>
  <c r="J3" i="11"/>
  <c r="J3" i="5"/>
  <c r="I14" i="14"/>
  <c r="I10" i="13"/>
  <c r="I73" i="14"/>
  <c r="I69" i="13"/>
  <c r="J21" i="8"/>
  <c r="I29" i="14"/>
  <c r="I39" i="13"/>
  <c r="J33" i="8"/>
  <c r="J20" i="11"/>
  <c r="J15" i="2"/>
  <c r="I39" i="14"/>
  <c r="I43" i="13"/>
  <c r="J37" i="8"/>
  <c r="J12" i="9"/>
  <c r="J16" i="4"/>
  <c r="I45" i="13"/>
  <c r="J45" i="8"/>
  <c r="J28" i="12"/>
  <c r="J4" i="4"/>
  <c r="J37" i="10"/>
  <c r="J33" i="12"/>
  <c r="I10" i="14"/>
  <c r="I30" i="13"/>
  <c r="I28" i="13"/>
  <c r="I21" i="13"/>
  <c r="I11" i="13"/>
  <c r="J20" i="12"/>
  <c r="I42" i="14"/>
  <c r="I48" i="13"/>
  <c r="J40" i="8"/>
  <c r="J7" i="8"/>
  <c r="J9" i="8"/>
  <c r="J49" i="12"/>
  <c r="J55" i="12"/>
  <c r="I18" i="13"/>
  <c r="I17" i="13"/>
  <c r="I69" i="14"/>
  <c r="I65" i="13"/>
  <c r="I68" i="14"/>
  <c r="I64" i="13"/>
  <c r="J50" i="8"/>
  <c r="I13" i="14"/>
  <c r="I9" i="13"/>
  <c r="J15" i="8"/>
  <c r="J32" i="11"/>
  <c r="J62" i="12"/>
  <c r="I74" i="14"/>
  <c r="I70" i="13"/>
  <c r="I22" i="14"/>
  <c r="I32" i="13"/>
  <c r="J25" i="8"/>
  <c r="J5" i="2"/>
  <c r="J7" i="11"/>
  <c r="I50" i="13"/>
  <c r="I47" i="14"/>
  <c r="J42" i="8"/>
  <c r="I46" i="14"/>
  <c r="I45" i="14"/>
  <c r="I51" i="14"/>
  <c r="J31" i="4"/>
  <c r="J27" i="2"/>
  <c r="J38" i="10"/>
  <c r="J24" i="12"/>
  <c r="J35" i="11"/>
  <c r="J20" i="9"/>
  <c r="I54" i="13"/>
  <c r="I52" i="14"/>
  <c r="J43" i="8"/>
  <c r="J13" i="9"/>
  <c r="J17" i="4"/>
  <c r="J26" i="12"/>
  <c r="J29" i="10"/>
  <c r="I19" i="14"/>
  <c r="I13" i="13"/>
  <c r="J22" i="8"/>
  <c r="J18" i="8"/>
  <c r="J16" i="8"/>
  <c r="I70" i="14"/>
  <c r="I66" i="13"/>
  <c r="J33" i="11"/>
  <c r="I25" i="14"/>
  <c r="J21" i="11"/>
  <c r="I35" i="13"/>
  <c r="J27" i="8"/>
  <c r="J16" i="2"/>
  <c r="I43" i="14"/>
  <c r="I47" i="13"/>
  <c r="J41" i="8"/>
  <c r="I46" i="13"/>
  <c r="J23" i="8"/>
  <c r="I50" i="14"/>
  <c r="J46" i="8"/>
  <c r="J18" i="4"/>
  <c r="J25" i="10"/>
  <c r="J15" i="9"/>
  <c r="J25" i="12"/>
  <c r="J40" i="10"/>
  <c r="J19" i="9"/>
  <c r="J30" i="4"/>
  <c r="J11" i="8"/>
  <c r="I12" i="13"/>
  <c r="I24" i="14"/>
  <c r="I33" i="13"/>
  <c r="J29" i="8"/>
  <c r="J17" i="2"/>
  <c r="J23" i="11"/>
  <c r="J35" i="12"/>
  <c r="J21" i="9"/>
  <c r="J39" i="10"/>
  <c r="J32" i="4"/>
  <c r="J10" i="9"/>
  <c r="J10" i="4"/>
  <c r="J39" i="12"/>
  <c r="J5" i="4"/>
  <c r="I67" i="14"/>
  <c r="I62" i="13"/>
  <c r="J38" i="8"/>
  <c r="J16" i="5"/>
  <c r="J5" i="5"/>
</calcChain>
</file>

<file path=xl/sharedStrings.xml><?xml version="1.0" encoding="utf-8"?>
<sst xmlns="http://schemas.openxmlformats.org/spreadsheetml/2006/main" count="2143" uniqueCount="865">
  <si>
    <t>VolumeType</t>
  </si>
  <si>
    <t>VolumeCode</t>
  </si>
  <si>
    <t>VolumeCodeTable</t>
  </si>
  <si>
    <t>ColorAndStyle</t>
  </si>
  <si>
    <t>DVHLineWidth</t>
  </si>
  <si>
    <t>SearchCTLow</t>
  </si>
  <si>
    <t>SearchCTHigh</t>
  </si>
  <si>
    <t>DVHLineColor</t>
  </si>
  <si>
    <t>DVHLineStyle</t>
  </si>
  <si>
    <t>CC003_PCI Brain</t>
  </si>
  <si>
    <t>Structure</t>
  </si>
  <si>
    <t>NRG-CC003:  RANDOMIZED PHASE II/III TRIAL OF PROPHYLACTIC CRANIAL IRRADIATION WITH OR WITHOUT HIPPOCAMPAL AVOIDANCE FOR SMALL CELL LUNG CANCER</t>
  </si>
  <si>
    <t>SCLC PCI Brain</t>
  </si>
  <si>
    <t>cjos</t>
  </si>
  <si>
    <t>.CNS</t>
  </si>
  <si>
    <t>BrainStem</t>
  </si>
  <si>
    <t>optOpticNerve</t>
  </si>
  <si>
    <t>BODY</t>
  </si>
  <si>
    <t>Body Outline</t>
  </si>
  <si>
    <t>CTV_2500</t>
  </si>
  <si>
    <t>CTV</t>
  </si>
  <si>
    <t>OpticChiasm</t>
  </si>
  <si>
    <t>Brain</t>
  </si>
  <si>
    <t>Hippo_R</t>
  </si>
  <si>
    <t>PTV_2500</t>
  </si>
  <si>
    <t>PTV</t>
  </si>
  <si>
    <t>Hippocampi_5mm</t>
  </si>
  <si>
    <t>Hippocampi</t>
  </si>
  <si>
    <t>DPV</t>
  </si>
  <si>
    <t>Hippo_L</t>
  </si>
  <si>
    <t>Orbit - left</t>
  </si>
  <si>
    <t>Orbit - right</t>
  </si>
  <si>
    <t>Spinal Canal</t>
  </si>
  <si>
    <t>Cord</t>
  </si>
  <si>
    <t>Cochlea - left</t>
  </si>
  <si>
    <t>Cochlea - right</t>
  </si>
  <si>
    <t>OpticNerve_R</t>
  </si>
  <si>
    <t>OpticNerve_L</t>
  </si>
  <si>
    <t>optPTV1</t>
  </si>
  <si>
    <t>optPTV2</t>
  </si>
  <si>
    <t>optPTV3</t>
  </si>
  <si>
    <t>optPTVu</t>
  </si>
  <si>
    <t>GA1_TOPGEAR_TROG</t>
  </si>
  <si>
    <t>resectable gastric cancer</t>
  </si>
  <si>
    <t>optPTV</t>
  </si>
  <si>
    <t>HGL</t>
  </si>
  <si>
    <t>Hepatogast. lig.</t>
  </si>
  <si>
    <t>Small Bowel</t>
  </si>
  <si>
    <t>Small bowel</t>
  </si>
  <si>
    <t>CTVstomach</t>
  </si>
  <si>
    <t>LT LUNG</t>
  </si>
  <si>
    <t>Aorta</t>
  </si>
  <si>
    <t>Extra Structure</t>
  </si>
  <si>
    <t>Infrapyloric LN</t>
  </si>
  <si>
    <t>Paraaortic nodes</t>
  </si>
  <si>
    <t>Retropanc nodes</t>
  </si>
  <si>
    <t>A_Celiac</t>
  </si>
  <si>
    <t>Celiac Artery</t>
  </si>
  <si>
    <t>SH</t>
  </si>
  <si>
    <t>Splenic Hilum</t>
  </si>
  <si>
    <t>Oesophagus</t>
  </si>
  <si>
    <t>Esophagus</t>
  </si>
  <si>
    <t>Duodenum</t>
  </si>
  <si>
    <t>Hepatoduod nodes</t>
  </si>
  <si>
    <t>Heart</t>
  </si>
  <si>
    <t>Pancreas</t>
  </si>
  <si>
    <t>RT LUNG</t>
  </si>
  <si>
    <t>Stomach</t>
  </si>
  <si>
    <t>GTV</t>
  </si>
  <si>
    <t>SpCord</t>
  </si>
  <si>
    <t>Spinal Cord</t>
  </si>
  <si>
    <t>Liver</t>
  </si>
  <si>
    <t>Kidney_R</t>
  </si>
  <si>
    <t>Kidney - right</t>
  </si>
  <si>
    <t>Kidney_L</t>
  </si>
  <si>
    <t>Kidney - left</t>
  </si>
  <si>
    <t>PH</t>
  </si>
  <si>
    <t>Porta hepatis (extrahepatic portal vein)</t>
  </si>
  <si>
    <t>SMA</t>
  </si>
  <si>
    <t>Superior Mesentric Artery</t>
  </si>
  <si>
    <t>BilatLung-GTV</t>
  </si>
  <si>
    <t>Lungs - GTV</t>
  </si>
  <si>
    <t>GU001 BLADDER</t>
  </si>
  <si>
    <t>Femur_L</t>
  </si>
  <si>
    <t>Region Of Interest</t>
  </si>
  <si>
    <t>Body</t>
  </si>
  <si>
    <t>Rectum</t>
  </si>
  <si>
    <t>Femur_R</t>
  </si>
  <si>
    <t>PTV_5040</t>
  </si>
  <si>
    <t>BoneMarrow</t>
  </si>
  <si>
    <t>CTV_5040</t>
  </si>
  <si>
    <t>Vessels</t>
  </si>
  <si>
    <t>Presacral</t>
  </si>
  <si>
    <t>neoBladder</t>
  </si>
  <si>
    <t>BowelSpace</t>
  </si>
  <si>
    <t>HIP_L</t>
  </si>
  <si>
    <t>HIP_R</t>
  </si>
  <si>
    <t>Sacrum</t>
  </si>
  <si>
    <t>Obturator</t>
  </si>
  <si>
    <t>optPTV_5040</t>
  </si>
  <si>
    <t>optBladder</t>
  </si>
  <si>
    <t>optRectum</t>
  </si>
  <si>
    <t>optBowelSpace</t>
  </si>
  <si>
    <t>optBoneMarrow</t>
  </si>
  <si>
    <t>Skin</t>
  </si>
  <si>
    <t>Bladder</t>
  </si>
  <si>
    <t>Structure nomenclatures as required in NRG HN002 Clinical Trial for patients with p16 positive advanced oropharyngeal cancer. (Some of the contours are mainly for CCSEO dosimetry purposes and not required by the trial)</t>
  </si>
  <si>
    <t>OROP - oropharynx</t>
  </si>
  <si>
    <t>Larynx</t>
  </si>
  <si>
    <t>Lips</t>
  </si>
  <si>
    <t>BRAIN</t>
  </si>
  <si>
    <t>LEYE</t>
  </si>
  <si>
    <t>Orbit or Globe- left</t>
  </si>
  <si>
    <t>REYE</t>
  </si>
  <si>
    <t>Orbit or Globe- right</t>
  </si>
  <si>
    <t>Parotid_L</t>
  </si>
  <si>
    <t>Parotid_R</t>
  </si>
  <si>
    <t>SpinalCord</t>
  </si>
  <si>
    <t>LLENS</t>
  </si>
  <si>
    <t>ESOPHAGUS</t>
  </si>
  <si>
    <t>RLENS</t>
  </si>
  <si>
    <t>Submandibula_R</t>
  </si>
  <si>
    <t>Submandibula_L</t>
  </si>
  <si>
    <t>CHIASM</t>
  </si>
  <si>
    <t>Optic Chiasm</t>
  </si>
  <si>
    <t>GTVp_6000</t>
  </si>
  <si>
    <t>Esophagus_Up</t>
  </si>
  <si>
    <t>CTV_6000</t>
  </si>
  <si>
    <t>CTV_4800</t>
  </si>
  <si>
    <t>NonPTV</t>
  </si>
  <si>
    <t>OralCavity</t>
  </si>
  <si>
    <t>Pharynx</t>
  </si>
  <si>
    <t>optLPTV48b</t>
  </si>
  <si>
    <t>GTVn_6000</t>
  </si>
  <si>
    <t>Cochlea_L</t>
  </si>
  <si>
    <t>Left Cochlea</t>
  </si>
  <si>
    <t>Cochlea_R</t>
  </si>
  <si>
    <t>Right Cochlea</t>
  </si>
  <si>
    <t>Optic Nerve - right</t>
  </si>
  <si>
    <t>Optic Nerve - left</t>
  </si>
  <si>
    <t>optRPTV48a</t>
  </si>
  <si>
    <t>optRPTV48b</t>
  </si>
  <si>
    <t>SpinalCord_05</t>
  </si>
  <si>
    <t>PRV5mm-CORD</t>
  </si>
  <si>
    <t>optLPTV48a</t>
  </si>
  <si>
    <t>Mandible</t>
  </si>
  <si>
    <t>BrainStem_03</t>
  </si>
  <si>
    <t>PRV3mm</t>
  </si>
  <si>
    <t>CTVp_6000</t>
  </si>
  <si>
    <t>CTV_5400</t>
  </si>
  <si>
    <t>PTV_4800</t>
  </si>
  <si>
    <t>PTV_6000</t>
  </si>
  <si>
    <t>PTVn_6000</t>
  </si>
  <si>
    <t>optLPAROTID</t>
  </si>
  <si>
    <t>optPTV60</t>
  </si>
  <si>
    <t>CTVn_6000</t>
  </si>
  <si>
    <t>PTV_5400</t>
  </si>
  <si>
    <t>PTVp_6000</t>
  </si>
  <si>
    <t>optRPAROTID</t>
  </si>
  <si>
    <t>optPTV54</t>
  </si>
  <si>
    <t>POST AVOIDANCE</t>
  </si>
  <si>
    <t>Structure template for NCIC HE1 Clincal Trial on palliative RT for symptomatic heaptocellular  ca and liver mets</t>
  </si>
  <si>
    <t>LIVR - liver</t>
  </si>
  <si>
    <t>CTV2</t>
  </si>
  <si>
    <t>CTV1</t>
  </si>
  <si>
    <t>CTV3</t>
  </si>
  <si>
    <t>PTV(combined from all CTVs)</t>
  </si>
  <si>
    <t>PeritonealCavity</t>
  </si>
  <si>
    <t>modPTV</t>
  </si>
  <si>
    <t>PTV (cropped 5mm from Skin)</t>
  </si>
  <si>
    <t>Duodenum (Contour required when hot point dose 9.5Gy and higher)</t>
  </si>
  <si>
    <t>Small Bowel (Contour required when hot point dose 9.5Gy or high)</t>
  </si>
  <si>
    <t>Large Bowel</t>
  </si>
  <si>
    <t>Large Bowel (Contour required when hot point dose 9.5Gy or high)</t>
  </si>
  <si>
    <t>Bilateral Kidney</t>
  </si>
  <si>
    <t>LUNG - LUSTRE</t>
  </si>
  <si>
    <t>Strucutres for LUSTRE - OCOG protocol for LUNG SABR (48Gy/4, 60Gy/8) and Non-SABR (60Gy/15)</t>
  </si>
  <si>
    <t>GTV_10</t>
  </si>
  <si>
    <t>Body_(PTV+2CM)</t>
  </si>
  <si>
    <t>TRACHEA</t>
  </si>
  <si>
    <t>PTV+2CM</t>
  </si>
  <si>
    <t>LIVER</t>
  </si>
  <si>
    <t>SKIN</t>
  </si>
  <si>
    <t>VESSELS</t>
  </si>
  <si>
    <t>GTV_0</t>
  </si>
  <si>
    <t>BLUNG</t>
  </si>
  <si>
    <t>Pulmonary_Artery</t>
  </si>
  <si>
    <t>ITV</t>
  </si>
  <si>
    <t>GTV_PET</t>
  </si>
  <si>
    <t>HEART</t>
  </si>
  <si>
    <t>PROXTREE</t>
  </si>
  <si>
    <t>LLUNG</t>
  </si>
  <si>
    <t>RLUNG</t>
  </si>
  <si>
    <t>GTV_40</t>
  </si>
  <si>
    <t>GTV_50</t>
  </si>
  <si>
    <t>GTV_70</t>
  </si>
  <si>
    <t>GTV_20</t>
  </si>
  <si>
    <t>GTV_80</t>
  </si>
  <si>
    <t>ProxBronchZone</t>
  </si>
  <si>
    <t>RIBS</t>
  </si>
  <si>
    <t>GTV_60</t>
  </si>
  <si>
    <t>SPINALCANAL</t>
  </si>
  <si>
    <t>GTV_30</t>
  </si>
  <si>
    <t>GTV_90</t>
  </si>
  <si>
    <t>PRVSC5mm</t>
  </si>
  <si>
    <t>PRVSC5</t>
  </si>
  <si>
    <t>GTV_MIP</t>
  </si>
  <si>
    <t>GTV_AVEIP</t>
  </si>
  <si>
    <t>RPLEXUS</t>
  </si>
  <si>
    <t>LPLEXUS</t>
  </si>
  <si>
    <t>STOMACH</t>
  </si>
  <si>
    <t>Template Structures</t>
  </si>
  <si>
    <t>Structure Code</t>
  </si>
  <si>
    <t>Volume Type</t>
  </si>
  <si>
    <t>Color</t>
  </si>
  <si>
    <t>DVH</t>
  </si>
  <si>
    <t>HU Values</t>
  </si>
  <si>
    <t>Attribute</t>
  </si>
  <si>
    <t>Value</t>
  </si>
  <si>
    <t>ID</t>
  </si>
  <si>
    <t>Name</t>
  </si>
  <si>
    <t>Label</t>
  </si>
  <si>
    <t>Code</t>
  </si>
  <si>
    <t>CodeScheme</t>
  </si>
  <si>
    <t>CodeSchemeVersion</t>
  </si>
  <si>
    <t>Category</t>
  </si>
  <si>
    <t>Description</t>
  </si>
  <si>
    <t>PTV int</t>
  </si>
  <si>
    <t>Diagnosis</t>
  </si>
  <si>
    <t>TreatmentSite</t>
  </si>
  <si>
    <t>Avoid</t>
  </si>
  <si>
    <t>ApprovalStatus</t>
  </si>
  <si>
    <t>Reviewed</t>
  </si>
  <si>
    <t>Spinal Canal PRV</t>
  </si>
  <si>
    <t>RO Helper</t>
  </si>
  <si>
    <t>Z1</t>
  </si>
  <si>
    <t>RO Helper Structure</t>
  </si>
  <si>
    <t>Z2</t>
  </si>
  <si>
    <t>Optic Nerve R</t>
  </si>
  <si>
    <t>Optic Nerve L</t>
  </si>
  <si>
    <t>PTV for optimizer</t>
  </si>
  <si>
    <t>Kidney L</t>
  </si>
  <si>
    <t>Kidney R</t>
  </si>
  <si>
    <t>Portal Vein</t>
  </si>
  <si>
    <t>Superior Mesenteric Artery</t>
  </si>
  <si>
    <t>Lung L</t>
  </si>
  <si>
    <t>Lung R</t>
  </si>
  <si>
    <t>Femoral Head L</t>
  </si>
  <si>
    <t>Femoral Head R</t>
  </si>
  <si>
    <t>Bladder opt</t>
  </si>
  <si>
    <t>Rectum opt</t>
  </si>
  <si>
    <t>Z3</t>
  </si>
  <si>
    <t>Z4</t>
  </si>
  <si>
    <t>Z5</t>
  </si>
  <si>
    <t>HN002_H+N</t>
  </si>
  <si>
    <t>Lens L</t>
  </si>
  <si>
    <t>Lens R</t>
  </si>
  <si>
    <t>Parotid L</t>
  </si>
  <si>
    <t>Parotid R</t>
  </si>
  <si>
    <t>Submandibular L</t>
  </si>
  <si>
    <t>Submandibular R</t>
  </si>
  <si>
    <t>CTV high</t>
  </si>
  <si>
    <t>CTV int</t>
  </si>
  <si>
    <t>Normal Tissue</t>
  </si>
  <si>
    <t>Oral Cavity</t>
  </si>
  <si>
    <t>CTV low</t>
  </si>
  <si>
    <t>GTVn</t>
  </si>
  <si>
    <t>Brain Stem PRV</t>
  </si>
  <si>
    <t>PTV high</t>
  </si>
  <si>
    <t>PTV low</t>
  </si>
  <si>
    <t>PTVn</t>
  </si>
  <si>
    <t>CTVn</t>
  </si>
  <si>
    <t>Parotid R opt</t>
  </si>
  <si>
    <t>Parotid L opt</t>
  </si>
  <si>
    <t>LIVR_HE1 Protocol</t>
  </si>
  <si>
    <t>Kidney B</t>
  </si>
  <si>
    <t>Peritoneal Cavity</t>
  </si>
  <si>
    <t>Trachea</t>
  </si>
  <si>
    <t>Lung B</t>
  </si>
  <si>
    <t>PulmonaryArtery</t>
  </si>
  <si>
    <t>GTV PET</t>
  </si>
  <si>
    <t>Ribs</t>
  </si>
  <si>
    <t>GTV MIP</t>
  </si>
  <si>
    <t>GTV AveIP</t>
  </si>
  <si>
    <t>TMV</t>
  </si>
  <si>
    <t>Irradiated Volume</t>
  </si>
  <si>
    <t>Bronchial Tree PRV</t>
  </si>
  <si>
    <t>BrachialPlexus L</t>
  </si>
  <si>
    <t>BrachialPlexus R</t>
  </si>
  <si>
    <t>BronchialTree</t>
  </si>
  <si>
    <t>Great Vessels</t>
  </si>
  <si>
    <t>Optic Nerves PRV</t>
  </si>
  <si>
    <t>Lung B - GTV</t>
  </si>
  <si>
    <t>Hippocampus R</t>
  </si>
  <si>
    <t>Hippocampus L</t>
  </si>
  <si>
    <t>Hippocampus B</t>
  </si>
  <si>
    <t>Hippocampus B PRV</t>
  </si>
  <si>
    <t>Bone Marrow</t>
  </si>
  <si>
    <t>Presacral space</t>
  </si>
  <si>
    <t>Bowel</t>
  </si>
  <si>
    <t>Node Obturator</t>
  </si>
  <si>
    <t>Hip L</t>
  </si>
  <si>
    <t>Hip R</t>
  </si>
  <si>
    <t>Node Subpyloric</t>
  </si>
  <si>
    <t>Node Hepatoduod</t>
  </si>
  <si>
    <t>Node Hepatogastro</t>
  </si>
  <si>
    <t>Node Pancreatic</t>
  </si>
  <si>
    <t>Cochlea R</t>
  </si>
  <si>
    <t>Cochlea L</t>
  </si>
  <si>
    <t>Left lens</t>
  </si>
  <si>
    <t>Right lens</t>
  </si>
  <si>
    <t>.Abdomen</t>
  </si>
  <si>
    <t>.Bladder</t>
  </si>
  <si>
    <t>.Lung</t>
  </si>
  <si>
    <t>PTV low L a opt</t>
  </si>
  <si>
    <t>PTV low R a opt</t>
  </si>
  <si>
    <t>PTV low R b opt</t>
  </si>
  <si>
    <t>Node Int iliac</t>
  </si>
  <si>
    <t>Node Para-Aortic</t>
  </si>
  <si>
    <t>IGTV</t>
  </si>
  <si>
    <t>Internal Gross Target Volume</t>
  </si>
  <si>
    <t>Brain Stem</t>
  </si>
  <si>
    <t>Globe L</t>
  </si>
  <si>
    <t>Globe R</t>
  </si>
  <si>
    <t>Brain opt</t>
  </si>
  <si>
    <t>Brain Stem opt</t>
  </si>
  <si>
    <t>opt BrainStem</t>
  </si>
  <si>
    <t>Brain  Stem for Optimizer</t>
  </si>
  <si>
    <t>PRV5 BrainStem</t>
  </si>
  <si>
    <t>Brain Stem PRV 5mm</t>
  </si>
  <si>
    <t>Cochlea Left</t>
  </si>
  <si>
    <t>Cochlea Right</t>
  </si>
  <si>
    <t>Contrast</t>
  </si>
  <si>
    <t>Edema</t>
  </si>
  <si>
    <t>Edema based on MRI T2</t>
  </si>
  <si>
    <t>CTV High Risk</t>
  </si>
  <si>
    <t>CTV - Edema</t>
  </si>
  <si>
    <t>CTV excluding Edema</t>
  </si>
  <si>
    <t>Dose Prescription Volume</t>
  </si>
  <si>
    <t>C71.9</t>
  </si>
  <si>
    <t>GTV Primary</t>
  </si>
  <si>
    <t>GTV MRI</t>
  </si>
  <si>
    <t>GTV T1</t>
  </si>
  <si>
    <t>MRI T1 based GTV</t>
  </si>
  <si>
    <t>HTV</t>
  </si>
  <si>
    <t>GTV - Edema</t>
  </si>
  <si>
    <t>GTV excluding Edema</t>
  </si>
  <si>
    <t>Lens Left</t>
  </si>
  <si>
    <t>Lens Right</t>
  </si>
  <si>
    <t>Optic Nerve Left</t>
  </si>
  <si>
    <t>Optic Nerve Right</t>
  </si>
  <si>
    <t>PTV High Risk</t>
  </si>
  <si>
    <t>PTV - Edema</t>
  </si>
  <si>
    <t>PTV excluding Edema</t>
  </si>
  <si>
    <t>PTV opt</t>
  </si>
  <si>
    <t>opt PTV</t>
  </si>
  <si>
    <t>PTV for Optimizer</t>
  </si>
  <si>
    <t>Ring</t>
  </si>
  <si>
    <t>Ring 5</t>
  </si>
  <si>
    <t>Avoidance ring 5mm</t>
  </si>
  <si>
    <t>SpinalCanal</t>
  </si>
  <si>
    <t>PRV5 SpinalCanal</t>
  </si>
  <si>
    <t>SpinalCanal PRV 5mm</t>
  </si>
  <si>
    <t>Brain-PTV_6000</t>
  </si>
  <si>
    <t>Brain-PTV</t>
  </si>
  <si>
    <t>Lens_L</t>
  </si>
  <si>
    <t>Lens_R</t>
  </si>
  <si>
    <t>Chiasm</t>
  </si>
  <si>
    <t>OpticNerve_L_03</t>
  </si>
  <si>
    <t>OpticNerve_R_03</t>
  </si>
  <si>
    <t>Optic Nerve Left PRV 3mm</t>
  </si>
  <si>
    <t>Optic Nerve Right PRV 3mm</t>
  </si>
  <si>
    <t>Eye_L</t>
  </si>
  <si>
    <t>Eye_R</t>
  </si>
  <si>
    <t>Eyeball Left</t>
  </si>
  <si>
    <t>Eyeball Right</t>
  </si>
  <si>
    <t>PRV</t>
  </si>
  <si>
    <t>Optic Chiasm PRV</t>
  </si>
  <si>
    <t>OpticChiasm_03</t>
  </si>
  <si>
    <t>Contralateral Brain</t>
  </si>
  <si>
    <t>Brain_CL</t>
  </si>
  <si>
    <t>CE8-Brain</t>
  </si>
  <si>
    <t>Structures fo CE8-Brain</t>
  </si>
  <si>
    <t>Lacrimal L</t>
  </si>
  <si>
    <t>Lacrimal R</t>
  </si>
  <si>
    <t>LacrimalGland_L</t>
  </si>
  <si>
    <t>LacrimalGland_R</t>
  </si>
  <si>
    <t>Lacrimal Glands Left</t>
  </si>
  <si>
    <t>Lacrimal Glands Right</t>
  </si>
  <si>
    <t>Status</t>
  </si>
  <si>
    <t>Active</t>
  </si>
  <si>
    <t>Author</t>
  </si>
  <si>
    <t>CE8-Brain.xml</t>
  </si>
  <si>
    <t>Trial</t>
  </si>
  <si>
    <t>CC003_PCI Brain.xml</t>
  </si>
  <si>
    <t>Columns</t>
  </si>
  <si>
    <t>GA1_TOPGEAR_TROG.xml</t>
  </si>
  <si>
    <t>HN002_HN.xml</t>
  </si>
  <si>
    <t>LIVR_HE1.xml</t>
  </si>
  <si>
    <t>TemplateID</t>
  </si>
  <si>
    <t>TemplateCategory</t>
  </si>
  <si>
    <t>TemplateType</t>
  </si>
  <si>
    <t>GU001 BLADDER.xml</t>
  </si>
  <si>
    <t>LUNG - LUSTRE.xml</t>
  </si>
  <si>
    <t>C34.9</t>
  </si>
  <si>
    <t>ICD-10</t>
  </si>
  <si>
    <t>GTV 4D0</t>
  </si>
  <si>
    <t>GTV 4D Phase 0</t>
  </si>
  <si>
    <t>GTV 4D10</t>
  </si>
  <si>
    <t>GTV 4D Phase 10</t>
  </si>
  <si>
    <t>GTV 4D20</t>
  </si>
  <si>
    <t>GTV 4D Phase 20</t>
  </si>
  <si>
    <t>GTV 4D30</t>
  </si>
  <si>
    <t>GTV 4D Phase 30</t>
  </si>
  <si>
    <t>GTV 4D40</t>
  </si>
  <si>
    <t>GTV 4D Phase 40</t>
  </si>
  <si>
    <t>GTV 4D50</t>
  </si>
  <si>
    <t>GTV 4D Phase 50</t>
  </si>
  <si>
    <t>GTV 4D60</t>
  </si>
  <si>
    <t>GTV 4D Phase 60</t>
  </si>
  <si>
    <t>GTV 4D70</t>
  </si>
  <si>
    <t>GTV 4D Phase 70</t>
  </si>
  <si>
    <t>GTV 4D80</t>
  </si>
  <si>
    <t>GTV 4D Phase 80</t>
  </si>
  <si>
    <t>GTV 4D90</t>
  </si>
  <si>
    <t>GTV 4D Phase 90</t>
  </si>
  <si>
    <t>GTV AVE</t>
  </si>
  <si>
    <t>GTV Average Intensity</t>
  </si>
  <si>
    <t>GTV Maximum Intensity</t>
  </si>
  <si>
    <t>GTV from PET</t>
  </si>
  <si>
    <t>PTV eval</t>
  </si>
  <si>
    <t>eval PTV</t>
  </si>
  <si>
    <t>PTV for DVH</t>
  </si>
  <si>
    <t>Left Lung</t>
  </si>
  <si>
    <t>Right Lung</t>
  </si>
  <si>
    <t>Both Lungs</t>
  </si>
  <si>
    <t>Proximal Bronchial Tree</t>
  </si>
  <si>
    <t>Ascending and descending aorta</t>
  </si>
  <si>
    <t>Pulmonary Artery</t>
  </si>
  <si>
    <t>Left Brachial Plexus</t>
  </si>
  <si>
    <t>Right Brachial Plexus</t>
  </si>
  <si>
    <t>Intercostal muscle</t>
  </si>
  <si>
    <t>Chest Wall</t>
  </si>
  <si>
    <t>Intercostal muscle and ribs as defined by margin from lung</t>
  </si>
  <si>
    <t>Dose</t>
  </si>
  <si>
    <t>Dose105[%]-PTV</t>
  </si>
  <si>
    <t>105% Dose outside of PTV</t>
  </si>
  <si>
    <t>PMH PET BOOST</t>
  </si>
  <si>
    <t>aker</t>
  </si>
  <si>
    <t>PET BOOST.xml</t>
  </si>
  <si>
    <t>PMH PET BOOST Study</t>
  </si>
  <si>
    <t>ITV-T</t>
  </si>
  <si>
    <t>ITV for primary</t>
  </si>
  <si>
    <t>PTV TOTAL</t>
  </si>
  <si>
    <t>PTV-T-6000</t>
  </si>
  <si>
    <t>PTV for primary</t>
  </si>
  <si>
    <t>LT_LUNG</t>
  </si>
  <si>
    <t>RT_LUNG</t>
  </si>
  <si>
    <t>CANAL</t>
  </si>
  <si>
    <t>PROX_BRONCHUS</t>
  </si>
  <si>
    <t>GREAT_VESSELS</t>
  </si>
  <si>
    <t>L_PLEXUS</t>
  </si>
  <si>
    <t>R_PLEXUS</t>
  </si>
  <si>
    <t>PTV+10</t>
  </si>
  <si>
    <t>PTV with 1cm expansion</t>
  </si>
  <si>
    <t>Body-PTV+10</t>
  </si>
  <si>
    <t>Body excluding PTV+10</t>
  </si>
  <si>
    <t>NONGTVLUNG</t>
  </si>
  <si>
    <t>Both Lungs-GTV</t>
  </si>
  <si>
    <t>PET-GTV-T_ex</t>
  </si>
  <si>
    <t>exhale primary PET GTV</t>
  </si>
  <si>
    <t>PET-GTV-T_in</t>
  </si>
  <si>
    <t>Primary inhale PET GTV</t>
  </si>
  <si>
    <t>PET-GTV-N_ex</t>
  </si>
  <si>
    <t>Nodal exhale PET GTV</t>
  </si>
  <si>
    <t>PET-GTV-N_in</t>
  </si>
  <si>
    <t>Nodal inhale PET GTV</t>
  </si>
  <si>
    <t>GTV-T_in</t>
  </si>
  <si>
    <t>inhale primary GTV</t>
  </si>
  <si>
    <t>GTV-T_ex</t>
  </si>
  <si>
    <t>exhale primary gtv</t>
  </si>
  <si>
    <t>GTV-N_in</t>
  </si>
  <si>
    <t>inhale nodal GTV</t>
  </si>
  <si>
    <t>GTV-N_ex</t>
  </si>
  <si>
    <t>exhale nodal GTV</t>
  </si>
  <si>
    <t>GTVNT TOTAL</t>
  </si>
  <si>
    <t>nodal GTV</t>
  </si>
  <si>
    <t>PET-CTV-T</t>
  </si>
  <si>
    <t>PET Primary CTV</t>
  </si>
  <si>
    <t>PET-CTV-N</t>
  </si>
  <si>
    <t>PET Nodal CTV</t>
  </si>
  <si>
    <t>CTV-T_in</t>
  </si>
  <si>
    <t>inhale primary CTV</t>
  </si>
  <si>
    <t>CTV-T_ex</t>
  </si>
  <si>
    <t>exhale primary CTV</t>
  </si>
  <si>
    <t>CTV-N_in</t>
  </si>
  <si>
    <t>inhale nodal CTV</t>
  </si>
  <si>
    <t>CTV-N_ex</t>
  </si>
  <si>
    <t>exhale nodal CTV</t>
  </si>
  <si>
    <t>PET-ITV-T</t>
  </si>
  <si>
    <t>Pet primary ITV</t>
  </si>
  <si>
    <t>PET-ITV-N</t>
  </si>
  <si>
    <t>Pet nodal ITV</t>
  </si>
  <si>
    <t>PET ITV TOTAL</t>
  </si>
  <si>
    <t>PET ITV Ring</t>
  </si>
  <si>
    <t>ITV-N</t>
  </si>
  <si>
    <t>ITV for nodes</t>
  </si>
  <si>
    <t>ITV TOTAL</t>
  </si>
  <si>
    <t>Internal CTV</t>
  </si>
  <si>
    <t>optITV 60</t>
  </si>
  <si>
    <t>PTV-N-6000</t>
  </si>
  <si>
    <t>PTV for node</t>
  </si>
  <si>
    <t>PTV_High</t>
  </si>
  <si>
    <t>optPTV 60</t>
  </si>
  <si>
    <t>PTV int opt</t>
  </si>
  <si>
    <t>TemplateFileName</t>
  </si>
  <si>
    <t>HN10</t>
  </si>
  <si>
    <t>xmei</t>
  </si>
  <si>
    <t>GTVp</t>
  </si>
  <si>
    <t>Primary gross tumour volume</t>
  </si>
  <si>
    <t>CTVp_7000</t>
  </si>
  <si>
    <t>5 mm expansion on GTVp</t>
  </si>
  <si>
    <t>PTVp_7000</t>
  </si>
  <si>
    <t>3-5 mm expansion on CTVp_7000</t>
  </si>
  <si>
    <t>Eval_PTVp_7000</t>
  </si>
  <si>
    <t>PTVp_7000 trimmed from critical OARs and skin</t>
  </si>
  <si>
    <t>GTVn_X_R</t>
  </si>
  <si>
    <t>Nodal gross tumour volume within right level X</t>
  </si>
  <si>
    <t>GTVn_X_L</t>
  </si>
  <si>
    <t>Nodal gross tumour volume within left level X</t>
  </si>
  <si>
    <t>CTVn_X_R_7000</t>
  </si>
  <si>
    <t>5 mm expansion on GTVn_X_R</t>
  </si>
  <si>
    <t>CTVn_X_L_7000</t>
  </si>
  <si>
    <t>PTVn_X_R_7000</t>
  </si>
  <si>
    <t>3-5 mm expansion on CTVn_X_R_7000</t>
  </si>
  <si>
    <t>PTVn_X_L_7000</t>
  </si>
  <si>
    <t>3-5 mm expansion on CTVn_X_L_7000</t>
  </si>
  <si>
    <t>Eval_PTVn_X_R_7000</t>
  </si>
  <si>
    <t>PTVn_X_R_7000 trimmed from critical OARs and skin</t>
  </si>
  <si>
    <t>Eval_PTVn_X_L_7000</t>
  </si>
  <si>
    <t>PTVn_X_L_7000 trimmed from critical OARs and skin</t>
  </si>
  <si>
    <t>Eval_PTV_7000</t>
  </si>
  <si>
    <t>Merged volume</t>
  </si>
  <si>
    <t>CTVp_5600</t>
  </si>
  <si>
    <t>10 mm expansion on GTVp</t>
  </si>
  <si>
    <t>PTVp_5600</t>
  </si>
  <si>
    <t>3-5 mm expansion on CTVp_5600</t>
  </si>
  <si>
    <t>PTV low eval</t>
  </si>
  <si>
    <t>Eval_PTVp_5600</t>
  </si>
  <si>
    <t>PTVp_5600 trimmed from critical OARs and skin</t>
  </si>
  <si>
    <t>CTVn R</t>
  </si>
  <si>
    <t>CTVn_R_5600</t>
  </si>
  <si>
    <t>Right neck ENI CTV</t>
  </si>
  <si>
    <t>CTVn L</t>
  </si>
  <si>
    <t>CTVn_L_5600</t>
  </si>
  <si>
    <t>Left neck ENI CTV</t>
  </si>
  <si>
    <t>PTV low R</t>
  </si>
  <si>
    <t>PTVn_R_5600</t>
  </si>
  <si>
    <t>3-5 mm expansion on CTVn_R_5600</t>
  </si>
  <si>
    <t>PTV low L</t>
  </si>
  <si>
    <t>PTVn_L_5600</t>
  </si>
  <si>
    <t>3-5 mm expansion on CTVn_L_5600</t>
  </si>
  <si>
    <t>Eval_PTVn_R_5600</t>
  </si>
  <si>
    <t>PTVn_R_5600 trimmed from critical OARs and skin</t>
  </si>
  <si>
    <t>Eval_PTVn_L_5600</t>
  </si>
  <si>
    <t>PTVn_L_5600 trimmed from critical OARs and skin</t>
  </si>
  <si>
    <t>Eval_PTV_5600</t>
  </si>
  <si>
    <t>CTVp_6300</t>
  </si>
  <si>
    <t>Optional expansion on GTVp</t>
  </si>
  <si>
    <t>PTVp_6300</t>
  </si>
  <si>
    <t>3-5 mm expansion on CTVp_6300</t>
  </si>
  <si>
    <t>PTV int eval</t>
  </si>
  <si>
    <t>Eval_PTV_6300</t>
  </si>
  <si>
    <t>PTVp_6300 trimmed from critical OARs and skin</t>
  </si>
  <si>
    <t>Brainstem</t>
  </si>
  <si>
    <t>Brainstem_PRV03</t>
  </si>
  <si>
    <t>PRV Brainstem</t>
  </si>
  <si>
    <t>SpinalCord_PRV05</t>
  </si>
  <si>
    <t>PRV Spinal Cord</t>
  </si>
  <si>
    <t>OpticNrv_R</t>
  </si>
  <si>
    <t>Right Optic Nerves</t>
  </si>
  <si>
    <t>OpticNrv_L</t>
  </si>
  <si>
    <t>Left Optic Nerves</t>
  </si>
  <si>
    <t>Submand_R</t>
  </si>
  <si>
    <t>Right Submandibular Glands</t>
  </si>
  <si>
    <t>Submand_L</t>
  </si>
  <si>
    <t>Left Submandibular Glands</t>
  </si>
  <si>
    <t>Right Parotid Glands</t>
  </si>
  <si>
    <t>Left Parotid Glands</t>
  </si>
  <si>
    <t>Musc_Constrict</t>
  </si>
  <si>
    <t>Pharyngeal constrictors</t>
  </si>
  <si>
    <t>Cervical Esophagus</t>
  </si>
  <si>
    <t>Body - PTV</t>
  </si>
  <si>
    <t>External-PTV</t>
  </si>
  <si>
    <t>Unspecified normal tissues outside defined PTVs</t>
  </si>
  <si>
    <t>Nodes_R</t>
  </si>
  <si>
    <t>ref_NECK_R</t>
  </si>
  <si>
    <t>Contoured right neck nodal levels outside the PTVs</t>
  </si>
  <si>
    <t>Nodes_L</t>
  </si>
  <si>
    <t>ref_NECK_L</t>
  </si>
  <si>
    <t>Contoured left neck nodal levels outside the PTVs</t>
  </si>
  <si>
    <t>Avoid Post</t>
  </si>
  <si>
    <t>Post Neck Avoidance Structure</t>
  </si>
  <si>
    <t>Avoid Shoulder</t>
  </si>
  <si>
    <t>Shoulder Avoidance Structure</t>
  </si>
  <si>
    <t>Larynx opt</t>
  </si>
  <si>
    <t>opt Larynx</t>
  </si>
  <si>
    <t>Larynx for optimizer</t>
  </si>
  <si>
    <t>PRV5 OpticNerve</t>
  </si>
  <si>
    <t>Optic Nerve PRV 5mm</t>
  </si>
  <si>
    <t>Globe Left</t>
  </si>
  <si>
    <t>Globe Right</t>
  </si>
  <si>
    <t>opt Parotid L</t>
  </si>
  <si>
    <t>Parotid Left for optimizer</t>
  </si>
  <si>
    <t>opt Parotid R</t>
  </si>
  <si>
    <t>Parotid Right for optimizer</t>
  </si>
  <si>
    <t>Parotid B</t>
  </si>
  <si>
    <t>Both Parotids</t>
  </si>
  <si>
    <t>opt PTV 56 L a</t>
  </si>
  <si>
    <t>PTV low Risk Left 56Gy for optimizer a</t>
  </si>
  <si>
    <t>PTV low L b opt</t>
  </si>
  <si>
    <t>opt PTV 56 L b</t>
  </si>
  <si>
    <t>PTV low Risk Left 56Gy for optimizer b</t>
  </si>
  <si>
    <t>PTV low L c opt</t>
  </si>
  <si>
    <t>opt PTV 56 L c</t>
  </si>
  <si>
    <t>PTV low Risk Left 56Gy for optimizer c</t>
  </si>
  <si>
    <t>opt PTV 56 R a</t>
  </si>
  <si>
    <t>PTV low Risk Right 56Gy for optimizer a</t>
  </si>
  <si>
    <t>opt PTV 56 R b</t>
  </si>
  <si>
    <t>PTV low Risk Right 56Gy for optimizer b</t>
  </si>
  <si>
    <t>PTV low R c opt</t>
  </si>
  <si>
    <t>opt PTV 56 R c</t>
  </si>
  <si>
    <t>PTV low Risk Right 56Gy for optimizer c</t>
  </si>
  <si>
    <t>PTV int a opt</t>
  </si>
  <si>
    <t>opt PTV 63 a</t>
  </si>
  <si>
    <t>PTV Intermediate Risk 63Gy for optimizer a</t>
  </si>
  <si>
    <t>PTV int b opt</t>
  </si>
  <si>
    <t>opt PTV 63 b</t>
  </si>
  <si>
    <t>PTV Intermediate Risk 63Gy for optimizer b</t>
  </si>
  <si>
    <t>opt PTV 70</t>
  </si>
  <si>
    <t>PTV High Risk 70Gy for optimizer</t>
  </si>
  <si>
    <t>PRV8 SpinalCanal</t>
  </si>
  <si>
    <t>SpinalCanal PRV 8mm</t>
  </si>
  <si>
    <t>Submandibular B</t>
  </si>
  <si>
    <t>Both Submandibular Glands</t>
  </si>
  <si>
    <t>z GTV</t>
  </si>
  <si>
    <t>z CTV</t>
  </si>
  <si>
    <t>z PTV</t>
  </si>
  <si>
    <t>z PTV eval</t>
  </si>
  <si>
    <t>z CTV low</t>
  </si>
  <si>
    <t>z PTV low</t>
  </si>
  <si>
    <t>z PTV low eval</t>
  </si>
  <si>
    <t>z CTV int R</t>
  </si>
  <si>
    <t>z CTV int L</t>
  </si>
  <si>
    <t>z PTV low R</t>
  </si>
  <si>
    <t>z PTV low L</t>
  </si>
  <si>
    <t>z CTV int</t>
  </si>
  <si>
    <t>z PTV int</t>
  </si>
  <si>
    <t>z PTV int eval</t>
  </si>
  <si>
    <t>z Brain Stem</t>
  </si>
  <si>
    <t>z BR STM PRV</t>
  </si>
  <si>
    <t>z Spinal Canal</t>
  </si>
  <si>
    <t>zSpinalCanal PRV</t>
  </si>
  <si>
    <t>z Brain</t>
  </si>
  <si>
    <t>z Optic Nerve R</t>
  </si>
  <si>
    <t>z Optic Nerve L</t>
  </si>
  <si>
    <t>z Optic Chiasm</t>
  </si>
  <si>
    <t>zSubmandibular R</t>
  </si>
  <si>
    <t>zSubmandibular L</t>
  </si>
  <si>
    <t>z Larynx</t>
  </si>
  <si>
    <t>z Parotid R</t>
  </si>
  <si>
    <t>z Parotid L</t>
  </si>
  <si>
    <t>z Lips</t>
  </si>
  <si>
    <t>z Duodenum</t>
  </si>
  <si>
    <t>z Esophagus</t>
  </si>
  <si>
    <t>z Bone Rendering</t>
  </si>
  <si>
    <t>z Old Body</t>
  </si>
  <si>
    <t>zNode Intiliac R</t>
  </si>
  <si>
    <t>zNode Intiliac L</t>
  </si>
  <si>
    <t>z Body</t>
  </si>
  <si>
    <t>z DPV</t>
  </si>
  <si>
    <t>z Control</t>
  </si>
  <si>
    <t>z Cochlea L</t>
  </si>
  <si>
    <t>z Cochlea R</t>
  </si>
  <si>
    <t>z Lens L</t>
  </si>
  <si>
    <t>z Lens R</t>
  </si>
  <si>
    <t>z OP PRV</t>
  </si>
  <si>
    <t>z Orbit L</t>
  </si>
  <si>
    <t>z Orbit R</t>
  </si>
  <si>
    <t>z Parotid B</t>
  </si>
  <si>
    <t>z PTV low L a</t>
  </si>
  <si>
    <t>z PTV low L b</t>
  </si>
  <si>
    <t>z PTV low L c</t>
  </si>
  <si>
    <t>z PTV low R a</t>
  </si>
  <si>
    <t>z PTV low R b</t>
  </si>
  <si>
    <t>z PTV low R c</t>
  </si>
  <si>
    <t>z PTV int a</t>
  </si>
  <si>
    <t>z PTV int b</t>
  </si>
  <si>
    <t>z PTV opt</t>
  </si>
  <si>
    <t>zSubmandibular B</t>
  </si>
  <si>
    <t>z RO Helper</t>
  </si>
  <si>
    <t>z Oral cavity</t>
  </si>
  <si>
    <t>HN10_Trial.xml</t>
  </si>
  <si>
    <t>HN9</t>
  </si>
  <si>
    <t>HN9_Trial.xml</t>
  </si>
  <si>
    <t>HN10 Clinical Trial of low-risk hpv-related oropharyngeal squamous cell carcinoma.  Includes CCSEO dosimetry structures and not required by the trial.</t>
  </si>
  <si>
    <t>gsal</t>
  </si>
  <si>
    <t>HN9 Clinical Trial of intermediate risk hpv-positive locoregionally advanced oropharyngeal squamous cell cancer.  Includes CCSEO dosimetry structures and not required by the trial.</t>
  </si>
  <si>
    <t>RX</t>
  </si>
  <si>
    <t>Right at risk nodes of level X</t>
  </si>
  <si>
    <t>LX</t>
  </si>
  <si>
    <t>Left at risk nodes of level X</t>
  </si>
  <si>
    <t>CTV 70</t>
  </si>
  <si>
    <t>CTV High Risk 70Gy</t>
  </si>
  <si>
    <t>PTV 70</t>
  </si>
  <si>
    <t>PTV High Risk 70Gy</t>
  </si>
  <si>
    <t>eval PTV 70</t>
  </si>
  <si>
    <t>PTV High Risk 70Gy for DVH</t>
  </si>
  <si>
    <t>CTV int L</t>
  </si>
  <si>
    <t>CTV 63 L</t>
  </si>
  <si>
    <t>CTV Intermediate Risk Left 63Gy</t>
  </si>
  <si>
    <t>CTV int R</t>
  </si>
  <si>
    <t>CTV 63 R</t>
  </si>
  <si>
    <t>CTV Intermediate Risk Right 63Gy</t>
  </si>
  <si>
    <t>PTV 63</t>
  </si>
  <si>
    <t>PTV Intermediate Risk 63Gy</t>
  </si>
  <si>
    <t>eval PTV 63</t>
  </si>
  <si>
    <t>PTV Intermediate Risk 63Gy for DVH</t>
  </si>
  <si>
    <t>CTV low L</t>
  </si>
  <si>
    <t>CTV 56 L</t>
  </si>
  <si>
    <t>CTV Low Risk Left 56Gy</t>
  </si>
  <si>
    <t>CTV low R</t>
  </si>
  <si>
    <t>CTV 56 R</t>
  </si>
  <si>
    <t>CTV Low Risk Right 56Gy</t>
  </si>
  <si>
    <t>PTV 56 L</t>
  </si>
  <si>
    <t>PTV low Risk Left 56Gy</t>
  </si>
  <si>
    <t>PTV 56 R</t>
  </si>
  <si>
    <t>PTV low Risk Right 56Gy</t>
  </si>
  <si>
    <t>PTV 56</t>
  </si>
  <si>
    <t>PTV low Risk 56Gy</t>
  </si>
  <si>
    <t>eval PTV 56</t>
  </si>
  <si>
    <t>PTV low Risk 56Gy for DVH</t>
  </si>
  <si>
    <t>brain</t>
  </si>
  <si>
    <t>BRSTEM</t>
  </si>
  <si>
    <t>brainstem</t>
  </si>
  <si>
    <t>ROPTIC</t>
  </si>
  <si>
    <t>right optic nerve</t>
  </si>
  <si>
    <t>LOPTIC</t>
  </si>
  <si>
    <t>left optic nerve</t>
  </si>
  <si>
    <t>optic chiasm</t>
  </si>
  <si>
    <t>Optic Nerve B</t>
  </si>
  <si>
    <t>OPTIC</t>
  </si>
  <si>
    <t>chiasm/right and left optic nerves</t>
  </si>
  <si>
    <t>right globe</t>
  </si>
  <si>
    <t>left globe</t>
  </si>
  <si>
    <t>right lens</t>
  </si>
  <si>
    <t>left lens</t>
  </si>
  <si>
    <t>RCHAMBER</t>
  </si>
  <si>
    <t>includes right lens and vitreous canals</t>
  </si>
  <si>
    <t>LCHAMBER</t>
  </si>
  <si>
    <t>includes left lens and vitreous canals</t>
  </si>
  <si>
    <t>Ear Inner R</t>
  </si>
  <si>
    <t>RIEAR</t>
  </si>
  <si>
    <t>right inner ear</t>
  </si>
  <si>
    <t>Ear Inner L</t>
  </si>
  <si>
    <t>LIEAR</t>
  </si>
  <si>
    <t>left inner ear</t>
  </si>
  <si>
    <t>Ear Middle R</t>
  </si>
  <si>
    <t>RMEAR</t>
  </si>
  <si>
    <t>right middle ear</t>
  </si>
  <si>
    <t>Ear Middle L</t>
  </si>
  <si>
    <t>LMEAR</t>
  </si>
  <si>
    <t>left middle ear</t>
  </si>
  <si>
    <t>Ear R</t>
  </si>
  <si>
    <t>RACOUSTIC</t>
  </si>
  <si>
    <t>middle and inner ear</t>
  </si>
  <si>
    <t>Ear L</t>
  </si>
  <si>
    <t>LACOUSTIC</t>
  </si>
  <si>
    <t>RPAROTID</t>
  </si>
  <si>
    <t>right parotid gland</t>
  </si>
  <si>
    <t>LPAROTID</t>
  </si>
  <si>
    <t>left parotid gland</t>
  </si>
  <si>
    <t>PAROTIDS</t>
  </si>
  <si>
    <t>parotid glands</t>
  </si>
  <si>
    <t>RSUB</t>
  </si>
  <si>
    <t>right submandibular gland</t>
  </si>
  <si>
    <t>LSUB</t>
  </si>
  <si>
    <t>left submandibular gland</t>
  </si>
  <si>
    <t>RMANDIBLE</t>
  </si>
  <si>
    <t>right mandible</t>
  </si>
  <si>
    <t>LMANDIBLE</t>
  </si>
  <si>
    <t>left mandible</t>
  </si>
  <si>
    <t>MANDIBLE</t>
  </si>
  <si>
    <t>mandible</t>
  </si>
  <si>
    <t>LARYNX</t>
  </si>
  <si>
    <t>LARYNX_GLOTTIC</t>
  </si>
  <si>
    <t>glottic larynx</t>
  </si>
  <si>
    <t>POSTCRICOID</t>
  </si>
  <si>
    <t>postcricoid pharynx</t>
  </si>
  <si>
    <t>CORD</t>
  </si>
  <si>
    <t>spinal cord</t>
  </si>
  <si>
    <t>spinal bone canal</t>
  </si>
  <si>
    <t>esophagus</t>
  </si>
  <si>
    <t>right brachial plexus</t>
  </si>
  <si>
    <t>left brachial plexus</t>
  </si>
  <si>
    <t>BrachialPlexus B</t>
  </si>
  <si>
    <t>BRACHIALPLEXS</t>
  </si>
  <si>
    <t>brachial plexus</t>
  </si>
  <si>
    <t>right lung</t>
  </si>
  <si>
    <t>left lung</t>
  </si>
  <si>
    <t>BRSTEM_PRV</t>
  </si>
  <si>
    <t>PRV brainstem</t>
  </si>
  <si>
    <t>Neural Optic PRV</t>
  </si>
  <si>
    <t>PRV BR + op</t>
  </si>
  <si>
    <t>Brain Stem and Optic Nerves PRV</t>
  </si>
  <si>
    <t>BrStem+Cord</t>
  </si>
  <si>
    <t>NEURO</t>
  </si>
  <si>
    <t>brainstem and spinal cord</t>
  </si>
  <si>
    <t>CORD_PRV</t>
  </si>
  <si>
    <t>PRV spinal cord</t>
  </si>
  <si>
    <t>Internal Target Volume</t>
  </si>
  <si>
    <t>PTV defined by Radiation Oncologist</t>
  </si>
  <si>
    <t>Prox Bronch Zone</t>
  </si>
  <si>
    <t>PTV+20</t>
  </si>
  <si>
    <t>PTV with 2cm expansion</t>
  </si>
  <si>
    <t>Body-PTV+20</t>
  </si>
  <si>
    <t>Body excluding PTV+20</t>
  </si>
  <si>
    <t>z TMV</t>
  </si>
  <si>
    <t>z GTV PET</t>
  </si>
  <si>
    <t>z IGTV</t>
  </si>
  <si>
    <t>z ITV</t>
  </si>
  <si>
    <t>z Lung L</t>
  </si>
  <si>
    <t>z Lung R</t>
  </si>
  <si>
    <t>z Lung B</t>
  </si>
  <si>
    <t>z Trachea</t>
  </si>
  <si>
    <t>z BronchialTree</t>
  </si>
  <si>
    <t>z Heart</t>
  </si>
  <si>
    <t>zBrachialPlexusL</t>
  </si>
  <si>
    <t>zBrachialPlexusR</t>
  </si>
  <si>
    <t>zIntercostmuscle</t>
  </si>
  <si>
    <t>z Skin</t>
  </si>
  <si>
    <t>z Stomach</t>
  </si>
  <si>
    <t>z Liver</t>
  </si>
  <si>
    <t>zBronchialTrPRV</t>
  </si>
  <si>
    <t>z Irradiated Vol</t>
  </si>
  <si>
    <t>z Normal Tissue</t>
  </si>
  <si>
    <t>z Dose</t>
  </si>
  <si>
    <t>MK_3475.xml</t>
  </si>
  <si>
    <t>Spinal cord</t>
  </si>
  <si>
    <t>Proximal Trachea</t>
  </si>
  <si>
    <t>Whole Lung</t>
  </si>
  <si>
    <t>Proximal Bronchial Tree Plus 2 cm</t>
  </si>
  <si>
    <t>Aorta and PulmonaryArtery</t>
  </si>
  <si>
    <t>Trachea_Prox</t>
  </si>
  <si>
    <t>Kidney Left</t>
  </si>
  <si>
    <t>z Kidney L</t>
  </si>
  <si>
    <t>Kidney Right</t>
  </si>
  <si>
    <t>z Kidney R</t>
  </si>
  <si>
    <t>Kidney Both</t>
  </si>
  <si>
    <t>z Kidney B</t>
  </si>
  <si>
    <t>z Large Bowel</t>
  </si>
  <si>
    <t>z Small Bowel</t>
  </si>
  <si>
    <t>z Great Vessels</t>
  </si>
  <si>
    <t>MK_3475 Lung SABR</t>
  </si>
  <si>
    <t xml:space="preserve">MK-3475  Clinical Trial Lung SABR </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</si>
</sst>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3"/>
      <name val="Cambria"/>
      <family val="2"/>
      <scheme val="major"/>
    </font>
    <font>
      <b/>
      <sz val="14"/>
      <color theme="1"/>
      <name val="Calibri"/>
      <family val="2"/>
      <scheme val="minor"/>
    </font>
    <font>
      <b/>
      <sz val="12"/>
      <color theme="1"/>
      <name val="Calibri"/>
      <family val="2"/>
      <scheme val="minor"/>
    </font>
    <font>
      <sz val="11"/>
      <color rgb="FF000000"/>
      <name val="Calibri"/>
      <family val="2"/>
      <scheme val="minor"/>
    </font>
    <font>
      <sz val="11"/>
      <color theme="1"/>
      <name val="Calibri"/>
      <family val="2"/>
      <scheme val="minor"/>
    </font>
    <fon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3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style="thin">
        <color theme="0" tint="-0.14996795556505021"/>
      </right>
      <top style="thin">
        <color theme="0" tint="-0.14996795556505021"/>
      </top>
      <bottom/>
      <diagonal/>
    </border>
    <border>
      <left style="thin">
        <color auto="1"/>
      </left>
      <right/>
      <top/>
      <bottom/>
      <diagonal/>
    </border>
    <border>
      <left/>
      <right style="thin">
        <color theme="0" tint="-0.14996795556505021"/>
      </right>
      <top style="thin">
        <color theme="0" tint="-0.14996795556505021"/>
      </top>
      <bottom style="thin">
        <color theme="0" tint="-0.14996795556505021"/>
      </bottom>
      <diagonal/>
    </border>
    <border>
      <left/>
      <right style="thin">
        <color auto="1"/>
      </right>
      <top style="thin">
        <color auto="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 fillId="0" borderId="0" applyNumberFormat="0" applyFill="0" applyBorder="0" applyAlignment="0" applyProtection="0"/>
  </cellStyleXfs>
  <cellXfs count="107">
    <xf numFmtId="0" fontId="0" fillId="0" borderId="0" xfId="0"/>
    <xf numFmtId="0" fontId="0" fillId="0" borderId="11" xfId="0" applyBorder="1"/>
    <xf numFmtId="0" fontId="0" fillId="0" borderId="0" xfId="0" applyBorder="1"/>
    <xf numFmtId="0" fontId="19" fillId="0" borderId="15" xfId="0" applyFont="1" applyBorder="1" applyAlignment="1">
      <alignment horizontal="center"/>
    </xf>
    <xf numFmtId="0" fontId="20" fillId="0" borderId="16" xfId="0" applyFont="1" applyBorder="1" applyAlignment="1">
      <alignment horizontal="center"/>
    </xf>
    <xf numFmtId="0" fontId="20" fillId="0" borderId="17" xfId="0" applyFont="1" applyBorder="1" applyAlignment="1">
      <alignment horizontal="center"/>
    </xf>
    <xf numFmtId="0" fontId="0" fillId="0" borderId="18" xfId="0" applyBorder="1"/>
    <xf numFmtId="0" fontId="20" fillId="0" borderId="19" xfId="0" applyFont="1" applyBorder="1" applyAlignment="1">
      <alignment horizontal="center"/>
    </xf>
    <xf numFmtId="49" fontId="20" fillId="0" borderId="19" xfId="0" applyNumberFormat="1" applyFont="1" applyBorder="1" applyAlignment="1">
      <alignment horizontal="center"/>
    </xf>
    <xf numFmtId="49" fontId="20" fillId="0" borderId="17" xfId="0" applyNumberFormat="1" applyFont="1" applyBorder="1" applyAlignment="1">
      <alignment horizontal="center"/>
    </xf>
    <xf numFmtId="0" fontId="20" fillId="0" borderId="20" xfId="0" applyNumberFormat="1" applyFont="1" applyBorder="1" applyAlignment="1">
      <alignment horizontal="center"/>
    </xf>
    <xf numFmtId="0" fontId="20" fillId="0" borderId="0" xfId="0" applyFont="1" applyBorder="1" applyAlignment="1">
      <alignment horizontal="center"/>
    </xf>
    <xf numFmtId="0" fontId="20" fillId="0" borderId="21" xfId="0" applyFont="1" applyBorder="1" applyAlignment="1">
      <alignment horizontal="center"/>
    </xf>
    <xf numFmtId="0" fontId="20" fillId="0" borderId="20" xfId="0" applyFont="1" applyBorder="1" applyAlignment="1">
      <alignment horizontal="center"/>
    </xf>
    <xf numFmtId="0" fontId="20" fillId="0" borderId="22" xfId="0" applyFont="1" applyBorder="1" applyAlignment="1">
      <alignment horizontal="center"/>
    </xf>
    <xf numFmtId="0" fontId="0" fillId="0" borderId="24" xfId="0" applyBorder="1"/>
    <xf numFmtId="0" fontId="0" fillId="0" borderId="23" xfId="0" applyFont="1" applyBorder="1" applyAlignment="1">
      <alignment horizontal="left"/>
    </xf>
    <xf numFmtId="0" fontId="0" fillId="0" borderId="10" xfId="0" applyFont="1" applyBorder="1" applyAlignment="1">
      <alignment horizontal="left"/>
    </xf>
    <xf numFmtId="49" fontId="0" fillId="0" borderId="10" xfId="0" applyNumberFormat="1" applyFont="1" applyFill="1" applyBorder="1" applyAlignment="1">
      <alignment horizontal="left"/>
    </xf>
    <xf numFmtId="0" fontId="0" fillId="0" borderId="10" xfId="0" applyBorder="1"/>
    <xf numFmtId="0" fontId="0" fillId="0" borderId="20" xfId="0" applyNumberFormat="1" applyFont="1" applyBorder="1" applyAlignment="1">
      <alignment horizontal="right"/>
    </xf>
    <xf numFmtId="0" fontId="0" fillId="0" borderId="0" xfId="0" applyNumberFormat="1" applyFont="1" applyBorder="1" applyAlignment="1">
      <alignment horizontal="right"/>
    </xf>
    <xf numFmtId="0" fontId="0" fillId="0" borderId="21" xfId="0" applyNumberFormat="1" applyFont="1" applyBorder="1" applyAlignment="1">
      <alignment horizontal="right"/>
    </xf>
    <xf numFmtId="0" fontId="0" fillId="0" borderId="20" xfId="0" applyFont="1" applyBorder="1"/>
    <xf numFmtId="0" fontId="0" fillId="0" borderId="0" xfId="0" applyBorder="1" applyAlignment="1">
      <alignment horizontal="right"/>
    </xf>
    <xf numFmtId="0" fontId="0" fillId="0" borderId="22" xfId="0" applyBorder="1" applyAlignment="1">
      <alignment horizontal="left"/>
    </xf>
    <xf numFmtId="0" fontId="0" fillId="0" borderId="20" xfId="0" applyBorder="1" applyAlignment="1">
      <alignment horizontal="left"/>
    </xf>
    <xf numFmtId="0" fontId="0" fillId="0" borderId="0" xfId="0" applyBorder="1" applyAlignment="1">
      <alignment horizontal="left"/>
    </xf>
    <xf numFmtId="0" fontId="0" fillId="0" borderId="21" xfId="0" applyBorder="1" applyAlignment="1">
      <alignment horizontal="left"/>
    </xf>
    <xf numFmtId="0" fontId="0" fillId="0" borderId="23" xfId="0" applyFont="1" applyBorder="1" applyAlignment="1"/>
    <xf numFmtId="49" fontId="0" fillId="0" borderId="10" xfId="0" applyNumberFormat="1" applyFont="1" applyBorder="1" applyAlignment="1">
      <alignment horizontal="left"/>
    </xf>
    <xf numFmtId="0" fontId="0" fillId="0" borderId="24" xfId="0" applyFill="1" applyBorder="1"/>
    <xf numFmtId="0" fontId="0" fillId="0" borderId="24" xfId="0" applyNumberFormat="1" applyBorder="1"/>
    <xf numFmtId="0" fontId="0" fillId="0" borderId="23" xfId="0" applyFont="1" applyFill="1" applyBorder="1" applyAlignment="1"/>
    <xf numFmtId="49" fontId="0" fillId="0" borderId="10" xfId="0" applyNumberFormat="1" applyBorder="1" applyAlignment="1">
      <alignment horizontal="left"/>
    </xf>
    <xf numFmtId="0" fontId="0" fillId="0" borderId="25" xfId="0" applyBorder="1"/>
    <xf numFmtId="49" fontId="0" fillId="0" borderId="23" xfId="0" applyNumberFormat="1" applyFont="1" applyBorder="1" applyAlignment="1">
      <alignment horizontal="left"/>
    </xf>
    <xf numFmtId="0" fontId="0" fillId="0" borderId="26" xfId="0" applyBorder="1"/>
    <xf numFmtId="0" fontId="0" fillId="0" borderId="10" xfId="0" applyNumberFormat="1" applyBorder="1"/>
    <xf numFmtId="0" fontId="0" fillId="0" borderId="27" xfId="0" applyNumberFormat="1" applyFont="1" applyBorder="1" applyAlignment="1">
      <alignment horizontal="right"/>
    </xf>
    <xf numFmtId="0" fontId="0" fillId="0" borderId="28" xfId="0" applyNumberFormat="1" applyFont="1" applyBorder="1" applyAlignment="1">
      <alignment horizontal="right"/>
    </xf>
    <xf numFmtId="0" fontId="0" fillId="0" borderId="29" xfId="0" applyNumberFormat="1" applyFont="1" applyBorder="1" applyAlignment="1">
      <alignment horizontal="right"/>
    </xf>
    <xf numFmtId="0" fontId="0" fillId="0" borderId="27" xfId="0" applyFont="1" applyBorder="1"/>
    <xf numFmtId="0" fontId="0" fillId="0" borderId="28" xfId="0" applyBorder="1" applyAlignment="1">
      <alignment horizontal="right"/>
    </xf>
    <xf numFmtId="0" fontId="0" fillId="0" borderId="30"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0" borderId="29" xfId="0" applyBorder="1" applyAlignment="1">
      <alignment horizontal="left"/>
    </xf>
    <xf numFmtId="0" fontId="0" fillId="0" borderId="0" xfId="0" applyFont="1" applyFill="1" applyBorder="1" applyAlignment="1">
      <alignment horizontal="left"/>
    </xf>
    <xf numFmtId="0" fontId="0" fillId="0" borderId="23" xfId="0" applyFont="1" applyFill="1" applyBorder="1" applyAlignment="1">
      <alignment horizontal="left"/>
    </xf>
    <xf numFmtId="0" fontId="0" fillId="0" borderId="0" xfId="0" applyFont="1" applyBorder="1" applyAlignment="1"/>
    <xf numFmtId="0" fontId="0" fillId="0" borderId="31" xfId="0" applyFont="1" applyBorder="1" applyAlignment="1"/>
    <xf numFmtId="0" fontId="0" fillId="0" borderId="0" xfId="0" applyFill="1" applyBorder="1" applyAlignment="1">
      <alignment horizontal="left"/>
    </xf>
    <xf numFmtId="49" fontId="0" fillId="0" borderId="23" xfId="0" applyNumberFormat="1" applyFont="1" applyFill="1" applyBorder="1" applyAlignment="1">
      <alignment horizontal="left"/>
    </xf>
    <xf numFmtId="0" fontId="0" fillId="0" borderId="0" xfId="0" applyFont="1" applyBorder="1" applyAlignment="1">
      <alignment horizontal="left"/>
    </xf>
    <xf numFmtId="49" fontId="0" fillId="0" borderId="24" xfId="0" applyNumberFormat="1" applyFont="1" applyBorder="1" applyAlignment="1">
      <alignment horizontal="left"/>
    </xf>
    <xf numFmtId="0" fontId="0" fillId="0" borderId="10" xfId="0" applyFont="1" applyBorder="1" applyAlignment="1"/>
    <xf numFmtId="49" fontId="0" fillId="0" borderId="0" xfId="0" applyNumberFormat="1" applyFill="1" applyBorder="1" applyAlignment="1">
      <alignment horizontal="left"/>
    </xf>
    <xf numFmtId="0" fontId="21" fillId="0" borderId="0" xfId="0" applyFont="1" applyFill="1" applyBorder="1" applyAlignment="1">
      <alignment horizontal="left"/>
    </xf>
    <xf numFmtId="49" fontId="0" fillId="0" borderId="0" xfId="0" applyNumberFormat="1" applyFont="1" applyFill="1" applyBorder="1" applyAlignment="1">
      <alignment horizontal="left"/>
    </xf>
    <xf numFmtId="0" fontId="0" fillId="0" borderId="11" xfId="0" applyFont="1" applyFill="1" applyBorder="1" applyAlignment="1">
      <alignment horizontal="left"/>
    </xf>
    <xf numFmtId="0" fontId="1" fillId="0" borderId="0" xfId="0" applyFont="1" applyFill="1" applyAlignment="1">
      <alignment horizontal="left"/>
    </xf>
    <xf numFmtId="0" fontId="0" fillId="0" borderId="24" xfId="0" applyFont="1" applyBorder="1" applyAlignment="1"/>
    <xf numFmtId="0" fontId="0" fillId="0" borderId="0" xfId="0" applyFont="1" applyFill="1" applyAlignment="1">
      <alignment horizontal="left"/>
    </xf>
    <xf numFmtId="0" fontId="22" fillId="0" borderId="0" xfId="0" applyFont="1" applyFill="1" applyAlignment="1">
      <alignment horizontal="left"/>
    </xf>
    <xf numFmtId="0" fontId="0" fillId="0" borderId="32" xfId="0" applyFont="1" applyFill="1" applyBorder="1" applyAlignment="1">
      <alignment horizontal="left"/>
    </xf>
    <xf numFmtId="0" fontId="0" fillId="0" borderId="31" xfId="0" applyFill="1" applyBorder="1" applyAlignment="1">
      <alignment horizontal="left"/>
    </xf>
    <xf numFmtId="49" fontId="22" fillId="0" borderId="32" xfId="0" applyNumberFormat="1" applyFont="1" applyBorder="1" applyAlignment="1">
      <alignment horizontal="left"/>
    </xf>
    <xf numFmtId="0" fontId="22" fillId="0" borderId="32" xfId="0" applyFont="1" applyFill="1" applyBorder="1" applyAlignment="1">
      <alignment horizontal="left"/>
    </xf>
    <xf numFmtId="0" fontId="1" fillId="0" borderId="23" xfId="0" applyFont="1" applyFill="1" applyBorder="1" applyAlignment="1">
      <alignment horizontal="left"/>
    </xf>
    <xf numFmtId="0" fontId="0" fillId="0" borderId="0" xfId="0" applyBorder="1"/>
    <xf numFmtId="49" fontId="0" fillId="33" borderId="10" xfId="0" applyNumberFormat="1" applyFont="1" applyFill="1" applyBorder="1" applyAlignment="1">
      <alignment horizontal="left"/>
    </xf>
    <xf numFmtId="0" fontId="0" fillId="0" borderId="25" xfId="0" applyFont="1" applyBorder="1" applyAlignment="1"/>
    <xf numFmtId="0" fontId="0" fillId="33" borderId="23" xfId="0" applyFont="1" applyFill="1" applyBorder="1" applyAlignment="1">
      <alignment horizontal="left"/>
    </xf>
    <xf numFmtId="49" fontId="0" fillId="0" borderId="0" xfId="0" applyNumberFormat="1" applyFont="1" applyBorder="1" applyAlignment="1">
      <alignment horizontal="left"/>
    </xf>
    <xf numFmtId="0" fontId="0" fillId="0" borderId="33" xfId="0" applyBorder="1"/>
    <xf numFmtId="0" fontId="0" fillId="0" borderId="25" xfId="0" applyFont="1" applyFill="1" applyBorder="1" applyAlignment="1">
      <alignment horizontal="left"/>
    </xf>
    <xf numFmtId="49" fontId="0" fillId="0" borderId="26" xfId="0" applyNumberFormat="1" applyFont="1" applyBorder="1" applyAlignment="1">
      <alignment horizontal="left"/>
    </xf>
    <xf numFmtId="0" fontId="0" fillId="0" borderId="33" xfId="0" applyFont="1" applyFill="1" applyBorder="1" applyAlignment="1">
      <alignment horizontal="left"/>
    </xf>
    <xf numFmtId="0" fontId="23" fillId="0" borderId="33" xfId="0" applyFont="1" applyFill="1" applyBorder="1" applyAlignment="1">
      <alignment horizontal="left"/>
    </xf>
    <xf numFmtId="49" fontId="23" fillId="0" borderId="0" xfId="0" applyNumberFormat="1" applyFont="1" applyBorder="1" applyAlignment="1">
      <alignment horizontal="left"/>
    </xf>
    <xf numFmtId="49" fontId="23" fillId="0" borderId="0" xfId="0" applyNumberFormat="1" applyFont="1" applyFill="1" applyBorder="1" applyAlignment="1">
      <alignment horizontal="left"/>
    </xf>
    <xf numFmtId="0" fontId="1" fillId="0" borderId="34" xfId="0" applyFont="1" applyFill="1" applyBorder="1" applyAlignment="1">
      <alignment horizontal="left"/>
    </xf>
    <xf numFmtId="0" fontId="0" fillId="33" borderId="25" xfId="0" applyFont="1" applyFill="1" applyBorder="1" applyAlignment="1">
      <alignment horizontal="left"/>
    </xf>
    <xf numFmtId="0" fontId="23" fillId="0" borderId="23" xfId="0" applyFont="1" applyBorder="1" applyAlignment="1"/>
    <xf numFmtId="49" fontId="23" fillId="0" borderId="10" xfId="0" applyNumberFormat="1" applyFont="1" applyBorder="1" applyAlignment="1">
      <alignment horizontal="left"/>
    </xf>
    <xf numFmtId="0" fontId="0" fillId="0" borderId="0" xfId="0" applyBorder="1" applyAlignment="1">
      <alignment horizontal="left" vertical="center"/>
    </xf>
    <xf numFmtId="0" fontId="0" fillId="0" borderId="0" xfId="0" applyBorder="1" applyAlignment="1">
      <alignment vertical="center"/>
    </xf>
    <xf numFmtId="49" fontId="23" fillId="0" borderId="10" xfId="0" applyNumberFormat="1" applyFont="1" applyFill="1" applyBorder="1" applyAlignment="1">
      <alignment horizontal="left"/>
    </xf>
    <xf numFmtId="0" fontId="23" fillId="0" borderId="35" xfId="0" applyFont="1" applyBorder="1" applyAlignment="1"/>
    <xf numFmtId="49" fontId="23" fillId="0" borderId="11" xfId="0" applyNumberFormat="1" applyFont="1" applyBorder="1" applyAlignment="1">
      <alignment horizontal="left"/>
    </xf>
    <xf numFmtId="49" fontId="23" fillId="0" borderId="11" xfId="0" applyNumberFormat="1" applyFont="1" applyFill="1" applyBorder="1" applyAlignment="1">
      <alignment horizontal="left"/>
    </xf>
    <xf numFmtId="0" fontId="0" fillId="0" borderId="0" xfId="0" applyBorder="1"/>
    <xf numFmtId="0" fontId="0" fillId="0" borderId="21" xfId="0" applyBorder="1" applyAlignment="1">
      <alignment horizontal="left"/>
    </xf>
    <xf numFmtId="0" fontId="0" fillId="0" borderId="20" xfId="0" applyBorder="1" applyAlignment="1">
      <alignment horizontal="left"/>
    </xf>
    <xf numFmtId="0" fontId="0" fillId="0" borderId="0" xfId="0" applyBorder="1" applyAlignment="1">
      <alignment horizontal="left"/>
    </xf>
    <xf numFmtId="0" fontId="0" fillId="0" borderId="22" xfId="0" applyBorder="1" applyAlignment="1">
      <alignment horizontal="left"/>
    </xf>
    <xf numFmtId="0" fontId="0" fillId="0" borderId="0" xfId="0" applyBorder="1" applyAlignment="1">
      <alignment horizontal="right"/>
    </xf>
    <xf numFmtId="0" fontId="0" fillId="0" borderId="20" xfId="0" applyFont="1" applyBorder="1"/>
    <xf numFmtId="0" fontId="0" fillId="0" borderId="21" xfId="0" applyNumberFormat="1" applyFont="1" applyBorder="1" applyAlignment="1">
      <alignment horizontal="right"/>
    </xf>
    <xf numFmtId="0" fontId="0" fillId="0" borderId="0" xfId="0" applyNumberFormat="1" applyFont="1" applyBorder="1" applyAlignment="1">
      <alignment horizontal="right"/>
    </xf>
    <xf numFmtId="0" fontId="0" fillId="0" borderId="20" xfId="0" applyNumberFormat="1" applyFont="1" applyBorder="1" applyAlignment="1">
      <alignment horizontal="right"/>
    </xf>
    <xf numFmtId="0" fontId="19" fillId="0" borderId="12" xfId="0" applyFont="1" applyBorder="1" applyAlignment="1">
      <alignment horizontal="center"/>
    </xf>
    <xf numFmtId="0" fontId="19" fillId="0" borderId="14" xfId="0" applyFont="1" applyBorder="1" applyAlignment="1">
      <alignment horizontal="center"/>
    </xf>
    <xf numFmtId="0" fontId="18" fillId="0" borderId="10" xfId="42" applyFont="1" applyBorder="1" applyAlignment="1">
      <alignment horizontal="center"/>
    </xf>
    <xf numFmtId="0" fontId="19" fillId="0" borderId="13" xfId="0" applyFont="1" applyBorder="1" applyAlignment="1">
      <alignment horizontal="center"/>
    </xf>
    <xf numFmtId="0" fontId="18" fillId="0" borderId="11" xfId="42" applyFont="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itle 2" xfId="42"/>
    <cellStyle name="Total" xfId="17" builtinId="25" customBuiltin="1"/>
    <cellStyle name="Warning Text" xfId="14" builtinId="11" customBuiltin="1"/>
  </cellStyles>
  <dxfs count="151">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0" justifyLastLine="0" shrinkToFit="0" readingOrder="0"/>
      <border diagonalUp="0" diagonalDown="0">
        <left style="thin">
          <color auto="1"/>
        </left>
        <right/>
        <top/>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0" justifyLastLine="0" shrinkToFit="0" readingOrder="0"/>
      <border diagonalUp="0" diagonalDown="0">
        <left style="thin">
          <color auto="1"/>
        </left>
        <right/>
        <top/>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
      <numFmt numFmtId="0" formatCode="General"/>
      <border diagonalUp="0" diagonalDown="0">
        <left style="thin">
          <color auto="1"/>
        </left>
        <right/>
        <top style="thin">
          <color auto="1"/>
        </top>
        <bottom style="thin">
          <color auto="1"/>
        </bottom>
        <vertical/>
        <horizontal/>
      </border>
    </dxf>
    <dxf>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
      <numFmt numFmtId="0" formatCode="General"/>
      <border diagonalUp="0" diagonalDown="0">
        <left style="thin">
          <color auto="1"/>
        </left>
        <right/>
        <top style="thin">
          <color auto="1"/>
        </top>
        <bottom style="thin">
          <color auto="1"/>
        </bottom>
        <vertical/>
        <horizontal/>
      </border>
    </dxf>
    <dxf>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top style="thin">
          <color auto="1"/>
        </top>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
      <numFmt numFmtId="0" formatCode="General"/>
      <border diagonalUp="0" diagonalDown="0">
        <left style="thin">
          <color auto="1"/>
        </left>
        <right/>
        <top style="thin">
          <color auto="1"/>
        </top>
        <bottom style="thin">
          <color auto="1"/>
        </bottom>
        <vertical/>
        <horizontal/>
      </border>
    </dxf>
    <dxf>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
      <numFmt numFmtId="0" formatCode="General"/>
      <border diagonalUp="0" diagonalDown="0">
        <left style="thin">
          <color auto="1"/>
        </left>
        <right/>
        <top style="thin">
          <color auto="1"/>
        </top>
        <bottom style="thin">
          <color auto="1"/>
        </bottom>
        <vertical/>
        <horizontal/>
      </border>
    </dxf>
    <dxf>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
      <numFmt numFmtId="0" formatCode="General"/>
      <border diagonalUp="0" diagonalDown="0">
        <left style="thin">
          <color auto="1"/>
        </left>
        <right/>
        <top style="thin">
          <color auto="1"/>
        </top>
        <bottom style="thin">
          <color auto="1"/>
        </bottom>
        <vertical/>
        <horizontal/>
      </border>
    </dxf>
    <dxf>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
      <numFmt numFmtId="0" formatCode="General"/>
      <border diagonalUp="0" diagonalDown="0">
        <left style="thin">
          <color auto="1"/>
        </left>
        <right/>
        <top style="thin">
          <color auto="1"/>
        </top>
        <bottom style="thin">
          <color auto="1"/>
        </bottom>
        <vertical/>
        <horizontal/>
      </border>
    </dxf>
    <dxf>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
      <numFmt numFmtId="0" formatCode="General"/>
      <border diagonalUp="0" diagonalDown="0">
        <left style="thin">
          <color auto="1"/>
        </left>
        <right/>
        <top style="thin">
          <color auto="1"/>
        </top>
        <bottom style="thin">
          <color auto="1"/>
        </bottom>
        <vertical/>
        <horizontal/>
      </border>
    </dxf>
    <dxf>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
      <numFmt numFmtId="0" formatCode="General"/>
      <border diagonalUp="0" diagonalDown="0">
        <left style="thin">
          <color auto="1"/>
        </left>
        <right/>
        <top style="thin">
          <color auto="1"/>
        </top>
        <bottom style="thin">
          <color auto="1"/>
        </bottom>
        <vertical/>
        <horizontal/>
      </border>
    </dxf>
    <dxf>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ucture%20Looku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ructure Dictionary Assignment"/>
      <sheetName val="Volume Types"/>
      <sheetName val="Structure colors"/>
      <sheetName val="CT Search"/>
      <sheetName val="DVH Lines"/>
      <sheetName val="Dictionary Assignment"/>
      <sheetName val="Non-Organ Dictionary items"/>
      <sheetName val="FMA"/>
      <sheetName val="ICD-10 Codes"/>
      <sheetName val="Color Chart"/>
      <sheetName val="Original Structure color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ables/table1.xml><?xml version="1.0" encoding="utf-8"?>
<table xmlns="http://schemas.openxmlformats.org/spreadsheetml/2006/main" id="1" name="Table33132" displayName="Table33132" ref="A2:B13" totalsRowShown="0" headerRowDxfId="150" headerRowBorderDxfId="149" tableBorderDxfId="148" totalsRowBorderDxfId="147">
  <tableColumns count="2">
    <tableColumn id="1" name="Attribute"/>
    <tableColumn id="2" name="Value" dataDxfId="146"/>
  </tableColumns>
  <tableStyleInfo name="TableStyleLight11" showFirstColumn="0" showLastColumn="0" showRowStripes="1" showColumnStripes="0"/>
</table>
</file>

<file path=xl/tables/table10.xml><?xml version="1.0" encoding="utf-8"?>
<table xmlns="http://schemas.openxmlformats.org/spreadsheetml/2006/main" id="16" name="Table5337911131517" displayName="Table5337911131517" ref="D2:H25" totalsRowShown="0" headerRowDxfId="89" headerRowBorderDxfId="88" tableBorderDxfId="87" totalsRowBorderDxfId="86">
  <sortState ref="D3:H25">
    <sortCondition ref="E5"/>
  </sortState>
  <tableColumns count="5">
    <tableColumn id="1" name="Structure" dataDxfId="85"/>
    <tableColumn id="2" name="ID" dataDxfId="84"/>
    <tableColumn id="3" name="Name" dataDxfId="83"/>
    <tableColumn id="4" name="VolumeCode" dataDxfId="82"/>
    <tableColumn id="5" name="VolumeCodeTable" dataDxfId="81"/>
  </tableColumns>
  <tableStyleInfo name="TableStyleMedium2" showFirstColumn="0" showLastColumn="0" showRowStripes="1" showColumnStripes="0"/>
</table>
</file>

<file path=xl/tables/table11.xml><?xml version="1.0" encoding="utf-8"?>
<table xmlns="http://schemas.openxmlformats.org/spreadsheetml/2006/main" id="17" name="Table33132681012141618" displayName="Table33132681012141618" ref="A2:B13" totalsRowShown="0" headerRowDxfId="80" headerRowBorderDxfId="79" tableBorderDxfId="78" totalsRowBorderDxfId="77">
  <tableColumns count="2">
    <tableColumn id="1" name="Attribute"/>
    <tableColumn id="2" name="Value" dataDxfId="76"/>
  </tableColumns>
  <tableStyleInfo name="TableStyleLight11" showFirstColumn="0" showLastColumn="0" showRowStripes="1" showColumnStripes="0"/>
</table>
</file>

<file path=xl/tables/table12.xml><?xml version="1.0" encoding="utf-8"?>
<table xmlns="http://schemas.openxmlformats.org/spreadsheetml/2006/main" id="18" name="Table533791113151719" displayName="Table533791113151719" ref="D2:H46" totalsRowShown="0" headerRowDxfId="75" headerRowBorderDxfId="74" tableBorderDxfId="73" totalsRowBorderDxfId="72">
  <sortState ref="D3:H46">
    <sortCondition ref="E4"/>
  </sortState>
  <tableColumns count="5">
    <tableColumn id="1" name="Structure" dataDxfId="71"/>
    <tableColumn id="2" name="ID" dataDxfId="70"/>
    <tableColumn id="3" name="Name" dataDxfId="69"/>
    <tableColumn id="4" name="VolumeCode" dataDxfId="68"/>
    <tableColumn id="5" name="VolumeCodeTable" dataDxfId="67"/>
  </tableColumns>
  <tableStyleInfo name="TableStyleMedium2" showFirstColumn="0" showLastColumn="0" showRowStripes="1" showColumnStripes="0"/>
</table>
</file>

<file path=xl/tables/table13.xml><?xml version="1.0" encoding="utf-8"?>
<table xmlns="http://schemas.openxmlformats.org/spreadsheetml/2006/main" id="3" name="Table3569" displayName="Table3569" ref="A2:B13" totalsRowShown="0" headerRowDxfId="66" headerRowBorderDxfId="65" tableBorderDxfId="64" totalsRowBorderDxfId="63">
  <tableColumns count="2">
    <tableColumn id="1" name="Attribute"/>
    <tableColumn id="2" name="Value" dataDxfId="62"/>
  </tableColumns>
  <tableStyleInfo name="TableStyleLight11" showFirstColumn="0" showLastColumn="0" showRowStripes="1" showColumnStripes="0"/>
</table>
</file>

<file path=xl/tables/table14.xml><?xml version="1.0" encoding="utf-8"?>
<table xmlns="http://schemas.openxmlformats.org/spreadsheetml/2006/main" id="4" name="Table570" displayName="Table570" ref="D2:H39" totalsRowShown="0" headerRowDxfId="61" headerRowBorderDxfId="60" tableBorderDxfId="59" totalsRowBorderDxfId="58">
  <sortState ref="D3:H37">
    <sortCondition ref="D3:D37"/>
    <sortCondition ref="E3:E37"/>
  </sortState>
  <tableColumns count="5">
    <tableColumn id="1" name="Structure" dataDxfId="57"/>
    <tableColumn id="2" name="ID" dataDxfId="56"/>
    <tableColumn id="3" name="Name" dataDxfId="55"/>
    <tableColumn id="4" name="VolumeCode" dataDxfId="54">
      <calculatedColumnFormula>IF(EXACT(D3,"DPV"),VLOOKUP(REPLACE($B$8,1,1,""),[1]!ICD_Codes[#All],2,FALSE),"")</calculatedColumnFormula>
    </tableColumn>
    <tableColumn id="5" name="VolumeCodeTable" dataDxfId="53">
      <calculatedColumnFormula>IF(EXACT(D3,"DPV"),"ICD-10","")</calculatedColumnFormula>
    </tableColumn>
  </tableColumns>
  <tableStyleInfo name="TableStyleMedium2" showFirstColumn="0" showLastColumn="0" showRowStripes="1" showColumnStripes="0"/>
</table>
</file>

<file path=xl/tables/table15.xml><?xml version="1.0" encoding="utf-8"?>
<table xmlns="http://schemas.openxmlformats.org/spreadsheetml/2006/main" id="9" name="Table3313234" displayName="Table3313234" ref="A2:B13" totalsRowShown="0" headerRowDxfId="52" headerRowBorderDxfId="51" tableBorderDxfId="50" totalsRowBorderDxfId="49">
  <tableColumns count="2">
    <tableColumn id="1" name="Attribute"/>
    <tableColumn id="2" name="Value" dataDxfId="48"/>
  </tableColumns>
  <tableStyleInfo name="TableStyleLight11" showFirstColumn="0" showLastColumn="0" showRowStripes="1" showColumnStripes="0"/>
</table>
</file>

<file path=xl/tables/table16.xml><?xml version="1.0" encoding="utf-8"?>
<table xmlns="http://schemas.openxmlformats.org/spreadsheetml/2006/main" id="10" name="Table53335" displayName="Table53335" ref="D2:H70" totalsRowShown="0" headerRowDxfId="47" headerRowBorderDxfId="46" tableBorderDxfId="45" totalsRowBorderDxfId="44">
  <tableColumns count="5">
    <tableColumn id="1" name="Structure" dataDxfId="43"/>
    <tableColumn id="2" name="ID" dataDxfId="42"/>
    <tableColumn id="3" name="Name" dataDxfId="41"/>
    <tableColumn id="4" name="VolumeCode" dataDxfId="40"/>
    <tableColumn id="5" name="VolumeCodeTable" dataDxfId="39"/>
  </tableColumns>
  <tableStyleInfo name="TableStyleMedium2" showFirstColumn="0" showLastColumn="0" showRowStripes="1" showColumnStripes="0"/>
</table>
</file>

<file path=xl/tables/table17.xml><?xml version="1.0" encoding="utf-8"?>
<table xmlns="http://schemas.openxmlformats.org/spreadsheetml/2006/main" id="19" name="Table33132681012141220" displayName="Table33132681012141220" ref="A2:B13" totalsRowShown="0" headerRowDxfId="38" headerRowBorderDxfId="37" tableBorderDxfId="36" totalsRowBorderDxfId="35">
  <tableColumns count="2">
    <tableColumn id="1" name="Attribute"/>
    <tableColumn id="2" name="Value" dataDxfId="34"/>
  </tableColumns>
  <tableStyleInfo name="TableStyleLight11" showFirstColumn="0" showLastColumn="0" showRowStripes="1" showColumnStripes="0"/>
</table>
</file>

<file path=xl/tables/table18.xml><?xml version="1.0" encoding="utf-8"?>
<table xmlns="http://schemas.openxmlformats.org/spreadsheetml/2006/main" id="20" name="Table533791113151321" displayName="Table533791113151321" ref="D2:G81" totalsRowShown="0" headerRowDxfId="33" headerRowBorderDxfId="32" tableBorderDxfId="31" totalsRowBorderDxfId="30">
  <sortState ref="D3:I82">
    <sortCondition ref="E3:E82"/>
  </sortState>
  <tableColumns count="4">
    <tableColumn id="1" name="Structure" dataDxfId="29"/>
    <tableColumn id="2" name="ID" dataDxfId="28"/>
    <tableColumn id="3" name="Name" dataDxfId="27"/>
    <tableColumn id="6" name="ColorAndStyle" dataDxfId="26"/>
  </tableColumns>
  <tableStyleInfo name="TableStyleMedium2" showFirstColumn="0" showLastColumn="0" showRowStripes="1" showColumnStripes="0"/>
</table>
</file>

<file path=xl/tables/table19.xml><?xml version="1.0" encoding="utf-8"?>
<table xmlns="http://schemas.openxmlformats.org/spreadsheetml/2006/main" id="11" name="Table331326810121412" displayName="Table331326810121412" ref="A2:B13" totalsRowShown="0" headerRowDxfId="25" headerRowBorderDxfId="24" tableBorderDxfId="23" totalsRowBorderDxfId="22">
  <tableColumns count="2">
    <tableColumn id="1" name="Attribute"/>
    <tableColumn id="2" name="Value" dataDxfId="21"/>
  </tableColumns>
  <tableStyleInfo name="TableStyleLight11" showFirstColumn="0" showLastColumn="0" showRowStripes="1" showColumnStripes="0"/>
</table>
</file>

<file path=xl/tables/table2.xml><?xml version="1.0" encoding="utf-8"?>
<table xmlns="http://schemas.openxmlformats.org/spreadsheetml/2006/main" id="2" name="Table533" displayName="Table533" ref="D2:H29" totalsRowShown="0" headerRowDxfId="145" headerRowBorderDxfId="144" tableBorderDxfId="143" totalsRowBorderDxfId="142">
  <sortState ref="D3:H29">
    <sortCondition ref="E3:E29"/>
  </sortState>
  <tableColumns count="5">
    <tableColumn id="1" name="Structure" dataDxfId="141"/>
    <tableColumn id="2" name="ID" dataDxfId="140"/>
    <tableColumn id="3" name="Name" dataDxfId="139"/>
    <tableColumn id="4" name="VolumeCode" dataDxfId="138"/>
    <tableColumn id="5" name="VolumeCodeTable" dataDxfId="137"/>
  </tableColumns>
  <tableStyleInfo name="TableStyleMedium2" showFirstColumn="0" showLastColumn="0" showRowStripes="1" showColumnStripes="0"/>
</table>
</file>

<file path=xl/tables/table20.xml><?xml version="1.0" encoding="utf-8"?>
<table xmlns="http://schemas.openxmlformats.org/spreadsheetml/2006/main" id="12" name="Table5337911131513" displayName="Table5337911131513" ref="D2:G78" totalsRowShown="0" headerRowDxfId="20" headerRowBorderDxfId="19" tableBorderDxfId="18" totalsRowBorderDxfId="17">
  <sortState ref="D3:I82">
    <sortCondition ref="E3:E82"/>
  </sortState>
  <tableColumns count="4">
    <tableColumn id="1" name="Structure" dataDxfId="16"/>
    <tableColumn id="2" name="ID" dataDxfId="15"/>
    <tableColumn id="3" name="Name" dataDxfId="14"/>
    <tableColumn id="6" name="ColorAndStyle" dataDxfId="13"/>
  </tableColumns>
  <tableStyleInfo name="TableStyleMedium2" showFirstColumn="0" showLastColumn="0" showRowStripes="1" showColumnStripes="0"/>
</table>
</file>

<file path=xl/tables/table21.xml><?xml version="1.0" encoding="utf-8"?>
<table xmlns="http://schemas.openxmlformats.org/spreadsheetml/2006/main" id="21" name="Table331323422" displayName="Table331323422" ref="A2:B13" totalsRowShown="0" headerRowDxfId="12" headerRowBorderDxfId="11" tableBorderDxfId="10" totalsRowBorderDxfId="9">
  <tableColumns count="2">
    <tableColumn id="1" name="Attribute"/>
    <tableColumn id="2" name="Value" dataDxfId="8"/>
  </tableColumns>
  <tableStyleInfo name="TableStyleLight11" showFirstColumn="0" showLastColumn="0" showRowStripes="1" showColumnStripes="0"/>
</table>
</file>

<file path=xl/tables/table22.xml><?xml version="1.0" encoding="utf-8"?>
<table xmlns="http://schemas.openxmlformats.org/spreadsheetml/2006/main" id="22" name="Table5333523" displayName="Table5333523" ref="D2:G55" totalsRowShown="0" headerRowDxfId="7" headerRowBorderDxfId="6" tableBorderDxfId="5" totalsRowBorderDxfId="4">
  <tableColumns count="4">
    <tableColumn id="1" name="Structure" dataDxfId="3"/>
    <tableColumn id="2" name="ID" dataDxfId="2"/>
    <tableColumn id="3" name="Name" dataDxfId="1"/>
    <tableColumn id="6" name="ColorAndStyle" dataDxfId="0"/>
  </tableColumns>
  <tableStyleInfo name="TableStyleMedium2" showFirstColumn="0" showLastColumn="0" showRowStripes="1" showColumnStripes="0"/>
</table>
</file>

<file path=xl/tables/table3.xml><?xml version="1.0" encoding="utf-8"?>
<table xmlns="http://schemas.openxmlformats.org/spreadsheetml/2006/main" id="5" name="Table331326" displayName="Table331326" ref="A2:B13" totalsRowShown="0" headerRowDxfId="136" headerRowBorderDxfId="135" tableBorderDxfId="134" totalsRowBorderDxfId="133">
  <tableColumns count="2">
    <tableColumn id="1" name="Attribute"/>
    <tableColumn id="2" name="Value" dataDxfId="132"/>
  </tableColumns>
  <tableStyleInfo name="TableStyleLight11" showFirstColumn="0" showLastColumn="0" showRowStripes="1" showColumnStripes="0"/>
</table>
</file>

<file path=xl/tables/table4.xml><?xml version="1.0" encoding="utf-8"?>
<table xmlns="http://schemas.openxmlformats.org/spreadsheetml/2006/main" id="6" name="Table5337" displayName="Table5337" ref="D2:H32" totalsRowShown="0" headerRowDxfId="131" headerRowBorderDxfId="130" tableBorderDxfId="129" totalsRowBorderDxfId="128">
  <sortState ref="D3:H32">
    <sortCondition ref="E3:E32"/>
  </sortState>
  <tableColumns count="5">
    <tableColumn id="1" name="Structure" dataDxfId="127"/>
    <tableColumn id="2" name="ID" dataDxfId="126"/>
    <tableColumn id="3" name="Name" dataDxfId="125"/>
    <tableColumn id="4" name="VolumeCode" dataDxfId="124"/>
    <tableColumn id="5" name="VolumeCodeTable" dataDxfId="123"/>
  </tableColumns>
  <tableStyleInfo name="TableStyleMedium2" showFirstColumn="0" showLastColumn="0" showRowStripes="1" showColumnStripes="0"/>
</table>
</file>

<file path=xl/tables/table5.xml><?xml version="1.0" encoding="utf-8"?>
<table xmlns="http://schemas.openxmlformats.org/spreadsheetml/2006/main" id="7" name="Table3313268" displayName="Table3313268" ref="A2:B13" totalsRowShown="0" headerRowDxfId="122" headerRowBorderDxfId="121" tableBorderDxfId="120" totalsRowBorderDxfId="119">
  <tableColumns count="2">
    <tableColumn id="1" name="Attribute"/>
    <tableColumn id="2" name="Value" dataDxfId="118"/>
  </tableColumns>
  <tableStyleInfo name="TableStyleLight11" showFirstColumn="0" showLastColumn="0" showRowStripes="1" showColumnStripes="0"/>
</table>
</file>

<file path=xl/tables/table6.xml><?xml version="1.0" encoding="utf-8"?>
<table xmlns="http://schemas.openxmlformats.org/spreadsheetml/2006/main" id="8" name="Table53379" displayName="Table53379" ref="D2:H28" totalsRowShown="0" headerRowDxfId="117" headerRowBorderDxfId="116" tableBorderDxfId="115" totalsRowBorderDxfId="114">
  <sortState ref="D3:H28">
    <sortCondition ref="E3:E28"/>
  </sortState>
  <tableColumns count="5">
    <tableColumn id="1" name="Structure" dataDxfId="113"/>
    <tableColumn id="2" name="ID" dataDxfId="112"/>
    <tableColumn id="3" name="Name" dataDxfId="111"/>
    <tableColumn id="4" name="VolumeCode" dataDxfId="110"/>
    <tableColumn id="5" name="VolumeCodeTable" dataDxfId="109"/>
  </tableColumns>
  <tableStyleInfo name="TableStyleMedium2" showFirstColumn="0" showLastColumn="0" showRowStripes="1" showColumnStripes="0"/>
</table>
</file>

<file path=xl/tables/table7.xml><?xml version="1.0" encoding="utf-8"?>
<table xmlns="http://schemas.openxmlformats.org/spreadsheetml/2006/main" id="13" name="Table3313268101214" displayName="Table3313268101214" ref="A2:B13" totalsRowShown="0" headerRowDxfId="108" headerRowBorderDxfId="107" tableBorderDxfId="106" totalsRowBorderDxfId="105">
  <tableColumns count="2">
    <tableColumn id="1" name="Attribute"/>
    <tableColumn id="2" name="Value" dataDxfId="104"/>
  </tableColumns>
  <tableStyleInfo name="TableStyleLight11" showFirstColumn="0" showLastColumn="0" showRowStripes="1" showColumnStripes="0"/>
</table>
</file>

<file path=xl/tables/table8.xml><?xml version="1.0" encoding="utf-8"?>
<table xmlns="http://schemas.openxmlformats.org/spreadsheetml/2006/main" id="14" name="Table53379111315" displayName="Table53379111315" ref="D2:H54" totalsRowShown="0" headerRowDxfId="103" headerRowBorderDxfId="102" tableBorderDxfId="101" totalsRowBorderDxfId="100">
  <sortState ref="D3:H15">
    <sortCondition ref="E3:E15"/>
  </sortState>
  <tableColumns count="5">
    <tableColumn id="1" name="Structure" dataDxfId="99"/>
    <tableColumn id="2" name="ID" dataDxfId="98"/>
    <tableColumn id="3" name="Name" dataDxfId="97"/>
    <tableColumn id="4" name="VolumeCode" dataDxfId="96"/>
    <tableColumn id="5" name="VolumeCodeTable" dataDxfId="95"/>
  </tableColumns>
  <tableStyleInfo name="TableStyleMedium2" showFirstColumn="0" showLastColumn="0" showRowStripes="1" showColumnStripes="0"/>
</table>
</file>

<file path=xl/tables/table9.xml><?xml version="1.0" encoding="utf-8"?>
<table xmlns="http://schemas.openxmlformats.org/spreadsheetml/2006/main" id="15" name="Table331326810121416" displayName="Table331326810121416" ref="A2:B13" totalsRowShown="0" headerRowDxfId="94" headerRowBorderDxfId="93" tableBorderDxfId="92" totalsRowBorderDxfId="91">
  <tableColumns count="2">
    <tableColumn id="1" name="Attribute"/>
    <tableColumn id="2" name="Value" dataDxfId="9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table" Target="../tables/table1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table" Target="../tables/table2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table" Target="../tables/table1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29"/>
  <sheetViews>
    <sheetView workbookViewId="0">
      <selection activeCell="A2" sqref="A2"/>
    </sheetView>
  </sheetViews>
  <sheetFormatPr defaultRowHeight="15" x14ac:dyDescent="0.25"/>
  <cols>
    <col min="1" max="1" width="14.5703125" style="2" bestFit="1" customWidth="1"/>
    <col min="2" max="2" width="20.28515625" style="2" bestFit="1" customWidth="1"/>
    <col min="3" max="3" width="5.42578125" style="2" customWidth="1"/>
    <col min="4" max="4" width="18.85546875" style="2" bestFit="1" customWidth="1"/>
    <col min="5" max="5" width="17.28515625" style="2" bestFit="1" customWidth="1"/>
    <col min="6" max="6" width="18.85546875" style="2" bestFit="1" customWidth="1"/>
    <col min="7" max="7" width="13.42578125" style="2" bestFit="1" customWidth="1"/>
    <col min="8" max="8" width="18.85546875" style="2" bestFit="1" customWidth="1"/>
    <col min="9" max="9" width="5.85546875" style="2" bestFit="1" customWidth="1"/>
    <col min="10" max="10" width="18.140625" style="2" bestFit="1" customWidth="1"/>
    <col min="11" max="11" width="15.42578125" style="2" bestFit="1" customWidth="1"/>
    <col min="12" max="12" width="19.7109375" style="2" bestFit="1" customWidth="1"/>
    <col min="13" max="13" width="21" style="2" bestFit="1" customWidth="1"/>
    <col min="14" max="14" width="9.7109375" style="2" bestFit="1" customWidth="1"/>
    <col min="15" max="15" width="15.42578125" style="2" bestFit="1" customWidth="1"/>
    <col min="16" max="16" width="16" style="2" bestFit="1" customWidth="1"/>
    <col min="17" max="17" width="14.42578125" style="2" bestFit="1" customWidth="1"/>
    <col min="18" max="18" width="14.140625" style="2" bestFit="1" customWidth="1"/>
    <col min="19" max="19" width="15.42578125" style="2" bestFit="1" customWidth="1"/>
    <col min="20" max="20" width="14" style="2" bestFit="1" customWidth="1"/>
    <col min="21" max="21" width="14.42578125" style="2" bestFit="1" customWidth="1"/>
    <col min="22" max="16384" width="9.140625" style="2"/>
  </cols>
  <sheetData>
    <row r="1" spans="1:21" ht="21" thickBot="1" x14ac:dyDescent="0.35">
      <c r="A1" s="104" t="s">
        <v>9</v>
      </c>
      <c r="B1" s="104"/>
      <c r="C1" s="1"/>
      <c r="D1" s="104" t="s">
        <v>211</v>
      </c>
      <c r="E1" s="104"/>
      <c r="F1" s="104"/>
      <c r="G1" s="104"/>
      <c r="H1" s="104"/>
      <c r="J1" s="102" t="s">
        <v>212</v>
      </c>
      <c r="K1" s="105"/>
      <c r="L1" s="105"/>
      <c r="M1" s="103"/>
      <c r="N1" s="102" t="s">
        <v>213</v>
      </c>
      <c r="O1" s="105"/>
      <c r="P1" s="3" t="s">
        <v>214</v>
      </c>
      <c r="Q1" s="102" t="s">
        <v>215</v>
      </c>
      <c r="R1" s="105"/>
      <c r="S1" s="103"/>
      <c r="T1" s="102" t="s">
        <v>216</v>
      </c>
      <c r="U1" s="103"/>
    </row>
    <row r="2" spans="1:21" ht="15.75" x14ac:dyDescent="0.25">
      <c r="A2" s="4" t="s">
        <v>217</v>
      </c>
      <c r="B2" s="5" t="s">
        <v>218</v>
      </c>
      <c r="C2" s="6"/>
      <c r="D2" s="4" t="s">
        <v>10</v>
      </c>
      <c r="E2" s="7" t="s">
        <v>219</v>
      </c>
      <c r="F2" s="8" t="s">
        <v>220</v>
      </c>
      <c r="G2" s="8" t="s">
        <v>1</v>
      </c>
      <c r="H2" s="9" t="s">
        <v>2</v>
      </c>
      <c r="J2" s="10" t="s">
        <v>221</v>
      </c>
      <c r="K2" s="11" t="s">
        <v>222</v>
      </c>
      <c r="L2" s="11" t="s">
        <v>223</v>
      </c>
      <c r="M2" s="12" t="s">
        <v>224</v>
      </c>
      <c r="N2" s="13" t="s">
        <v>225</v>
      </c>
      <c r="O2" s="11" t="s">
        <v>0</v>
      </c>
      <c r="P2" s="14" t="s">
        <v>3</v>
      </c>
      <c r="Q2" s="13" t="s">
        <v>7</v>
      </c>
      <c r="R2" s="11" t="s">
        <v>8</v>
      </c>
      <c r="S2" s="12" t="s">
        <v>4</v>
      </c>
      <c r="T2" s="13" t="s">
        <v>5</v>
      </c>
      <c r="U2" s="12" t="s">
        <v>6</v>
      </c>
    </row>
    <row r="3" spans="1:21" x14ac:dyDescent="0.25">
      <c r="A3" s="70" t="s">
        <v>399</v>
      </c>
      <c r="B3" s="15" t="s">
        <v>9</v>
      </c>
      <c r="C3" s="6"/>
      <c r="D3" s="29" t="s">
        <v>85</v>
      </c>
      <c r="E3" s="17" t="s">
        <v>17</v>
      </c>
      <c r="F3" s="30" t="s">
        <v>18</v>
      </c>
      <c r="G3" s="19"/>
      <c r="H3" s="15"/>
      <c r="J3" s="20" t="str">
        <f>VLOOKUP(D3,[1]!Dictionary[#All],3,FALSE)</f>
        <v>Body</v>
      </c>
      <c r="K3" s="21" t="str">
        <f>VLOOKUP(D3,[1]!Dictionary[#All],4,FALSE)</f>
        <v>BODY</v>
      </c>
      <c r="L3" s="21" t="str">
        <f>VLOOKUP(D3,[1]!Dictionary[#All],5,FALSE)</f>
        <v>99VMS_STRUCTCODE</v>
      </c>
      <c r="M3" s="22" t="str">
        <f>VLOOKUP(D3,[1]!Dictionary[#All],6,FALSE)</f>
        <v>1.0</v>
      </c>
      <c r="N3" s="23" t="str">
        <f>VLOOKUP(D3,[1]!VolumeType[#All],2,FALSE)</f>
        <v>Special</v>
      </c>
      <c r="O3" s="24" t="str">
        <f>VLOOKUP(D3,[1]!VolumeType[#All],3,FALSE)</f>
        <v>BODY</v>
      </c>
      <c r="P3" s="25" t="str">
        <f>VLOOKUP(D3,[1]!Colors[#All],3,FALSE)</f>
        <v>z Body</v>
      </c>
      <c r="Q3" s="26" t="str">
        <f>IFERROR(VLOOKUP(D3,[1]!DVH_lines[#Data],2,FALSE),"")</f>
        <v/>
      </c>
      <c r="R3" s="27" t="str">
        <f>IFERROR(VLOOKUP(D3,[1]!DVH_lines[#Data],3,FALSE),"")</f>
        <v/>
      </c>
      <c r="S3" s="28" t="str">
        <f>IFERROR(VLOOKUP(D3,[1]!DVH_lines[#Data],4,FALSE),"")</f>
        <v/>
      </c>
      <c r="T3" s="26">
        <f>IFERROR(VLOOKUP(D3,[1]!SearchCT[#Data],2,FALSE),"")</f>
        <v>-350</v>
      </c>
      <c r="U3" s="28">
        <f>IFERROR(VLOOKUP(D3,[1]!SearchCT[#Data],3,FALSE),"")</f>
        <v>-50</v>
      </c>
    </row>
    <row r="4" spans="1:21" x14ac:dyDescent="0.25">
      <c r="A4" s="70" t="s">
        <v>401</v>
      </c>
      <c r="B4" s="15" t="s">
        <v>10</v>
      </c>
      <c r="C4" s="6"/>
      <c r="D4" s="51" t="s">
        <v>22</v>
      </c>
      <c r="E4" s="30" t="s">
        <v>22</v>
      </c>
      <c r="F4" s="30" t="s">
        <v>22</v>
      </c>
      <c r="G4" s="19"/>
      <c r="H4" s="15"/>
      <c r="J4" s="20" t="str">
        <f>VLOOKUP(D4,[1]!Dictionary[#All],3,FALSE)</f>
        <v>Brain</v>
      </c>
      <c r="K4" s="21">
        <f>VLOOKUP(D4,[1]!Dictionary[#All],4,FALSE)</f>
        <v>50801</v>
      </c>
      <c r="L4" s="21" t="str">
        <f>VLOOKUP(D4,[1]!Dictionary[#All],5,FALSE)</f>
        <v>FMA</v>
      </c>
      <c r="M4" s="22" t="str">
        <f>VLOOKUP(D4,[1]!Dictionary[#All],6,FALSE)</f>
        <v>3.2</v>
      </c>
      <c r="N4" s="23" t="str">
        <f>VLOOKUP(D4,[1]!VolumeType[#All],2,FALSE)</f>
        <v>Organ</v>
      </c>
      <c r="O4" s="24" t="str">
        <f>VLOOKUP(D4,[1]!VolumeType[#All],3,FALSE)</f>
        <v>Organ</v>
      </c>
      <c r="P4" s="25" t="str">
        <f>VLOOKUP(D4,[1]!Colors[#All],3,FALSE)</f>
        <v>z Brain</v>
      </c>
      <c r="Q4" s="26" t="str">
        <f>IFERROR(VLOOKUP(D4,[1]!DVH_lines[#Data],2,FALSE),"")</f>
        <v/>
      </c>
      <c r="R4" s="27" t="str">
        <f>IFERROR(VLOOKUP(D4,[1]!DVH_lines[#Data],3,FALSE),"")</f>
        <v/>
      </c>
      <c r="S4" s="28" t="str">
        <f>IFERROR(VLOOKUP(D4,[1]!DVH_lines[#Data],4,FALSE),"")</f>
        <v/>
      </c>
      <c r="T4" s="26">
        <f>IFERROR(VLOOKUP(D4,[1]!SearchCT[#Data],2,FALSE),"")</f>
        <v>10</v>
      </c>
      <c r="U4" s="28">
        <f>IFERROR(VLOOKUP(D4,[1]!SearchCT[#Data],3,FALSE),"")</f>
        <v>50</v>
      </c>
    </row>
    <row r="5" spans="1:21" x14ac:dyDescent="0.25">
      <c r="A5" s="70" t="s">
        <v>226</v>
      </c>
      <c r="B5" s="15" t="s">
        <v>11</v>
      </c>
      <c r="C5" s="6"/>
      <c r="D5" s="17" t="s">
        <v>321</v>
      </c>
      <c r="E5" s="17" t="s">
        <v>15</v>
      </c>
      <c r="F5" s="18" t="s">
        <v>15</v>
      </c>
      <c r="G5" s="19"/>
      <c r="H5" s="15"/>
      <c r="J5" s="20" t="str">
        <f>VLOOKUP(D5,[1]!Dictionary[#All],3,FALSE)</f>
        <v>Brainstem</v>
      </c>
      <c r="K5" s="21">
        <f>VLOOKUP(D5,[1]!Dictionary[#All],4,FALSE)</f>
        <v>79876</v>
      </c>
      <c r="L5" s="21" t="str">
        <f>VLOOKUP(D5,[1]!Dictionary[#All],5,FALSE)</f>
        <v>FMA</v>
      </c>
      <c r="M5" s="22" t="str">
        <f>VLOOKUP(D5,[1]!Dictionary[#All],6,FALSE)</f>
        <v>3.2</v>
      </c>
      <c r="N5" s="23" t="str">
        <f>VLOOKUP(D5,[1]!VolumeType[#All],2,FALSE)</f>
        <v>Organ</v>
      </c>
      <c r="O5" s="24" t="str">
        <f>VLOOKUP(D5,[1]!VolumeType[#All],3,FALSE)</f>
        <v>Organ</v>
      </c>
      <c r="P5" s="25" t="str">
        <f>VLOOKUP(D5,[1]!Colors[#All],3,FALSE)</f>
        <v>z Brain Stem</v>
      </c>
      <c r="Q5" s="26" t="str">
        <f>IFERROR(VLOOKUP(D5,[1]!DVH_lines[#Data],2,FALSE),"")</f>
        <v/>
      </c>
      <c r="R5" s="27" t="str">
        <f>IFERROR(VLOOKUP(D5,[1]!DVH_lines[#Data],3,FALSE),"")</f>
        <v/>
      </c>
      <c r="S5" s="28" t="str">
        <f>IFERROR(VLOOKUP(D5,[1]!DVH_lines[#Data],4,FALSE),"")</f>
        <v/>
      </c>
      <c r="T5" s="26" t="str">
        <f>IFERROR(VLOOKUP(D5,[1]!SearchCT[#Data],2,FALSE),"")</f>
        <v/>
      </c>
      <c r="U5" s="28" t="str">
        <f>IFERROR(VLOOKUP(D5,[1]!SearchCT[#Data],3,FALSE),"")</f>
        <v/>
      </c>
    </row>
    <row r="6" spans="1:21" x14ac:dyDescent="0.25">
      <c r="A6" s="70" t="s">
        <v>395</v>
      </c>
      <c r="B6" s="15">
        <v>5</v>
      </c>
      <c r="C6" s="6"/>
      <c r="D6" s="49" t="s">
        <v>308</v>
      </c>
      <c r="E6" s="30" t="s">
        <v>34</v>
      </c>
      <c r="F6" s="30" t="s">
        <v>34</v>
      </c>
      <c r="G6" s="38"/>
      <c r="H6" s="32"/>
      <c r="J6" s="20" t="str">
        <f>VLOOKUP(D6,[1]!Dictionary[#All],3,FALSE)</f>
        <v>Left cochlea</v>
      </c>
      <c r="K6" s="21">
        <f>VLOOKUP(D6,[1]!Dictionary[#All],4,FALSE)</f>
        <v>60203</v>
      </c>
      <c r="L6" s="21" t="str">
        <f>VLOOKUP(D6,[1]!Dictionary[#All],5,FALSE)</f>
        <v>FMA</v>
      </c>
      <c r="M6" s="22" t="str">
        <f>VLOOKUP(D6,[1]!Dictionary[#All],6,FALSE)</f>
        <v>3.2</v>
      </c>
      <c r="N6" s="23" t="str">
        <f>VLOOKUP(D6,[1]!VolumeType[#All],2,FALSE)</f>
        <v>Organ</v>
      </c>
      <c r="O6" s="24" t="str">
        <f>VLOOKUP(D6,[1]!VolumeType[#All],3,FALSE)</f>
        <v>Organ</v>
      </c>
      <c r="P6" s="25" t="str">
        <f>VLOOKUP(D6,[1]!Colors[#All],3,FALSE)</f>
        <v>z Cochlea L</v>
      </c>
      <c r="Q6" s="26" t="str">
        <f>IFERROR(VLOOKUP(D6,[1]!DVH_lines[#Data],2,FALSE),"")</f>
        <v/>
      </c>
      <c r="R6" s="27" t="str">
        <f>IFERROR(VLOOKUP(D6,[1]!DVH_lines[#Data],3,FALSE),"")</f>
        <v/>
      </c>
      <c r="S6" s="28" t="str">
        <f>IFERROR(VLOOKUP(D6,[1]!DVH_lines[#Data],4,FALSE),"")</f>
        <v/>
      </c>
      <c r="T6" s="26" t="str">
        <f>IFERROR(VLOOKUP(D6,[1]!SearchCT[#Data],2,FALSE),"")</f>
        <v/>
      </c>
      <c r="U6" s="28" t="str">
        <f>IFERROR(VLOOKUP(D6,[1]!SearchCT[#Data],3,FALSE),"")</f>
        <v/>
      </c>
    </row>
    <row r="7" spans="1:21" x14ac:dyDescent="0.25">
      <c r="A7" s="70" t="s">
        <v>228</v>
      </c>
      <c r="B7" s="31" t="s">
        <v>12</v>
      </c>
      <c r="D7" s="49" t="s">
        <v>307</v>
      </c>
      <c r="E7" s="30" t="s">
        <v>35</v>
      </c>
      <c r="F7" s="30" t="s">
        <v>35</v>
      </c>
      <c r="G7" s="38"/>
      <c r="H7" s="32"/>
      <c r="J7" s="20" t="str">
        <f>VLOOKUP(D7,[1]!Dictionary[#All],3,FALSE)</f>
        <v>Right cochlea</v>
      </c>
      <c r="K7" s="21">
        <f>VLOOKUP(D7,[1]!Dictionary[#All],4,FALSE)</f>
        <v>60202</v>
      </c>
      <c r="L7" s="21" t="str">
        <f>VLOOKUP(D7,[1]!Dictionary[#All],5,FALSE)</f>
        <v>FMA</v>
      </c>
      <c r="M7" s="22" t="str">
        <f>VLOOKUP(D7,[1]!Dictionary[#All],6,FALSE)</f>
        <v>3.2</v>
      </c>
      <c r="N7" s="23" t="str">
        <f>VLOOKUP(D7,[1]!VolumeType[#All],2,FALSE)</f>
        <v>Organ</v>
      </c>
      <c r="O7" s="24" t="str">
        <f>VLOOKUP(D7,[1]!VolumeType[#All],3,FALSE)</f>
        <v>Organ</v>
      </c>
      <c r="P7" s="25" t="str">
        <f>VLOOKUP(D7,[1]!Colors[#All],3,FALSE)</f>
        <v>z Cochlea R</v>
      </c>
      <c r="Q7" s="26" t="str">
        <f>IFERROR(VLOOKUP(D7,[1]!DVH_lines[#Data],2,FALSE),"")</f>
        <v/>
      </c>
      <c r="R7" s="27" t="str">
        <f>IFERROR(VLOOKUP(D7,[1]!DVH_lines[#Data],3,FALSE),"")</f>
        <v/>
      </c>
      <c r="S7" s="28" t="str">
        <f>IFERROR(VLOOKUP(D7,[1]!DVH_lines[#Data],4,FALSE),"")</f>
        <v/>
      </c>
      <c r="T7" s="26" t="str">
        <f>IFERROR(VLOOKUP(D7,[1]!SearchCT[#Data],2,FALSE),"")</f>
        <v/>
      </c>
      <c r="U7" s="28" t="str">
        <f>IFERROR(VLOOKUP(D7,[1]!SearchCT[#Data],3,FALSE),"")</f>
        <v/>
      </c>
    </row>
    <row r="8" spans="1:21" x14ac:dyDescent="0.25">
      <c r="A8" s="70" t="s">
        <v>229</v>
      </c>
      <c r="B8" t="s">
        <v>14</v>
      </c>
      <c r="D8" s="33" t="s">
        <v>20</v>
      </c>
      <c r="E8" s="30" t="s">
        <v>19</v>
      </c>
      <c r="F8" s="18" t="s">
        <v>19</v>
      </c>
      <c r="G8" s="19"/>
      <c r="H8" s="15"/>
      <c r="J8" s="20" t="str">
        <f>VLOOKUP(D8,[1]!Dictionary[#All],3,FALSE)</f>
        <v>CTV Primary</v>
      </c>
      <c r="K8" s="21" t="str">
        <f>VLOOKUP(D8,[1]!Dictionary[#All],4,FALSE)</f>
        <v>CTVp</v>
      </c>
      <c r="L8" s="21" t="str">
        <f>VLOOKUP(D8,[1]!Dictionary[#All],5,FALSE)</f>
        <v>99VMS_STRUCTCODE</v>
      </c>
      <c r="M8" s="22" t="str">
        <f>VLOOKUP(D8,[1]!Dictionary[#All],6,FALSE)</f>
        <v>1.0</v>
      </c>
      <c r="N8" s="23" t="str">
        <f>VLOOKUP(D8,[1]!VolumeType[#All],2,FALSE)</f>
        <v>CTV</v>
      </c>
      <c r="O8" s="24" t="str">
        <f>VLOOKUP(D8,[1]!VolumeType[#All],3,FALSE)</f>
        <v>CTV</v>
      </c>
      <c r="P8" s="25" t="str">
        <f>VLOOKUP(D8,[1]!Colors[#All],3,FALSE)</f>
        <v>z CTV</v>
      </c>
      <c r="Q8" s="26" t="str">
        <f>IFERROR(VLOOKUP(D8,[1]!DVH_lines[#Data],2,FALSE),"")</f>
        <v/>
      </c>
      <c r="R8" s="27" t="str">
        <f>IFERROR(VLOOKUP(D8,[1]!DVH_lines[#Data],3,FALSE),"")</f>
        <v/>
      </c>
      <c r="S8" s="28" t="str">
        <f>IFERROR(VLOOKUP(D8,[1]!DVH_lines[#Data],4,FALSE),"")</f>
        <v/>
      </c>
      <c r="T8" s="26" t="str">
        <f>IFERROR(VLOOKUP(D8,[1]!SearchCT[#Data],2,FALSE),"")</f>
        <v/>
      </c>
      <c r="U8" s="28" t="str">
        <f>IFERROR(VLOOKUP(D8,[1]!SearchCT[#Data],3,FALSE),"")</f>
        <v/>
      </c>
    </row>
    <row r="9" spans="1:21" x14ac:dyDescent="0.25">
      <c r="A9" s="70" t="s">
        <v>400</v>
      </c>
      <c r="B9" s="31" t="s">
        <v>393</v>
      </c>
      <c r="D9" s="29" t="s">
        <v>28</v>
      </c>
      <c r="E9" s="30" t="s">
        <v>28</v>
      </c>
      <c r="F9" s="30" t="s">
        <v>28</v>
      </c>
      <c r="G9" s="38"/>
      <c r="H9" s="32"/>
      <c r="J9" s="20" t="str">
        <f>VLOOKUP(D9,[1]!Dictionary[#All],3,FALSE)</f>
        <v>Treated Volume</v>
      </c>
      <c r="K9" s="21" t="str">
        <f>VLOOKUP(D9,[1]!Dictionary[#All],4,FALSE)</f>
        <v>Treated Volume</v>
      </c>
      <c r="L9" s="21" t="str">
        <f>VLOOKUP(D9,[1]!Dictionary[#All],5,FALSE)</f>
        <v>99VMS_STRUCTCODE</v>
      </c>
      <c r="M9" s="22" t="str">
        <f>VLOOKUP(D9,[1]!Dictionary[#All],6,FALSE)</f>
        <v>1.0</v>
      </c>
      <c r="N9" s="23" t="str">
        <f>VLOOKUP(D9,[1]!VolumeType[#All],2,FALSE)</f>
        <v>Special</v>
      </c>
      <c r="O9" s="24" t="str">
        <f>VLOOKUP(D9,[1]!VolumeType[#All],3,FALSE)</f>
        <v>PTV</v>
      </c>
      <c r="P9" s="25" t="str">
        <f>VLOOKUP(D9,[1]!Colors[#All],3,FALSE)</f>
        <v>z DPV</v>
      </c>
      <c r="Q9" s="26" t="str">
        <f>IFERROR(VLOOKUP(D9,[1]!DVH_lines[#Data],2,FALSE),"")</f>
        <v/>
      </c>
      <c r="R9" s="27" t="str">
        <f>IFERROR(VLOOKUP(D9,[1]!DVH_lines[#Data],3,FALSE),"")</f>
        <v/>
      </c>
      <c r="S9" s="28" t="str">
        <f>IFERROR(VLOOKUP(D9,[1]!DVH_lines[#Data],4,FALSE),"")</f>
        <v/>
      </c>
      <c r="T9" s="26" t="str">
        <f>IFERROR(VLOOKUP(D9,[1]!SearchCT[#Data],2,FALSE),"")</f>
        <v/>
      </c>
      <c r="U9" s="28" t="str">
        <f>IFERROR(VLOOKUP(D9,[1]!SearchCT[#Data],3,FALSE),"")</f>
        <v/>
      </c>
    </row>
    <row r="10" spans="1:21" x14ac:dyDescent="0.25">
      <c r="A10" s="70" t="s">
        <v>389</v>
      </c>
      <c r="B10" s="31" t="s">
        <v>390</v>
      </c>
      <c r="D10" s="64" t="s">
        <v>294</v>
      </c>
      <c r="E10" s="30" t="s">
        <v>29</v>
      </c>
      <c r="F10" s="30" t="s">
        <v>29</v>
      </c>
      <c r="G10" s="38"/>
      <c r="H10" s="32"/>
      <c r="J10" s="20" t="str">
        <f>VLOOKUP(D10,[1]!Dictionary[#All],3,FALSE)</f>
        <v>Left hippocampus</v>
      </c>
      <c r="K10" s="21">
        <f>VLOOKUP(D10,[1]!Dictionary[#All],4,FALSE)</f>
        <v>275024</v>
      </c>
      <c r="L10" s="21" t="str">
        <f>VLOOKUP(D10,[1]!Dictionary[#All],5,FALSE)</f>
        <v>FMA</v>
      </c>
      <c r="M10" s="22" t="str">
        <f>VLOOKUP(D10,[1]!Dictionary[#All],6,FALSE)</f>
        <v>3.2</v>
      </c>
      <c r="N10" s="23" t="str">
        <f>VLOOKUP(D10,[1]!VolumeType[#All],2,FALSE)</f>
        <v>Organ</v>
      </c>
      <c r="O10" s="24" t="str">
        <f>VLOOKUP(D10,[1]!VolumeType[#All],3,FALSE)</f>
        <v>Organ</v>
      </c>
      <c r="P10" s="25" t="str">
        <f>VLOOKUP(D10,[1]!Colors[#All],3,FALSE)</f>
        <v>z Hippocampus L</v>
      </c>
      <c r="Q10" s="26" t="str">
        <f>IFERROR(VLOOKUP(D10,[1]!DVH_lines[#Data],2,FALSE),"")</f>
        <v/>
      </c>
      <c r="R10" s="27" t="str">
        <f>IFERROR(VLOOKUP(D10,[1]!DVH_lines[#Data],3,FALSE),"")</f>
        <v/>
      </c>
      <c r="S10" s="28" t="str">
        <f>IFERROR(VLOOKUP(D10,[1]!DVH_lines[#Data],4,FALSE),"")</f>
        <v/>
      </c>
      <c r="T10" s="26" t="str">
        <f>IFERROR(VLOOKUP(D10,[1]!SearchCT[#Data],2,FALSE),"")</f>
        <v/>
      </c>
      <c r="U10" s="28" t="str">
        <f>IFERROR(VLOOKUP(D10,[1]!SearchCT[#Data],3,FALSE),"")</f>
        <v/>
      </c>
    </row>
    <row r="11" spans="1:21" x14ac:dyDescent="0.25">
      <c r="A11" s="70" t="s">
        <v>515</v>
      </c>
      <c r="B11" s="31" t="s">
        <v>394</v>
      </c>
      <c r="D11" s="64" t="s">
        <v>293</v>
      </c>
      <c r="E11" s="30" t="s">
        <v>23</v>
      </c>
      <c r="F11" s="30" t="s">
        <v>23</v>
      </c>
      <c r="G11" s="38"/>
      <c r="H11" s="32"/>
      <c r="J11" s="20" t="str">
        <f>VLOOKUP(D11,[1]!Dictionary[#All],3,FALSE)</f>
        <v>Right hippocampus</v>
      </c>
      <c r="K11" s="21">
        <f>VLOOKUP(D11,[1]!Dictionary[#All],4,FALSE)</f>
        <v>275022</v>
      </c>
      <c r="L11" s="21" t="str">
        <f>VLOOKUP(D11,[1]!Dictionary[#All],5,FALSE)</f>
        <v>FMA</v>
      </c>
      <c r="M11" s="22" t="str">
        <f>VLOOKUP(D11,[1]!Dictionary[#All],6,FALSE)</f>
        <v>3.2</v>
      </c>
      <c r="N11" s="23" t="str">
        <f>VLOOKUP(D11,[1]!VolumeType[#All],2,FALSE)</f>
        <v>Organ</v>
      </c>
      <c r="O11" s="24" t="str">
        <f>VLOOKUP(D11,[1]!VolumeType[#All],3,FALSE)</f>
        <v>Organ</v>
      </c>
      <c r="P11" s="25" t="str">
        <f>VLOOKUP(D11,[1]!Colors[#All],3,FALSE)</f>
        <v>z Hippocampus R</v>
      </c>
      <c r="Q11" s="26" t="str">
        <f>IFERROR(VLOOKUP(D11,[1]!DVH_lines[#Data],2,FALSE),"")</f>
        <v/>
      </c>
      <c r="R11" s="27" t="str">
        <f>IFERROR(VLOOKUP(D11,[1]!DVH_lines[#Data],3,FALSE),"")</f>
        <v/>
      </c>
      <c r="S11" s="28" t="str">
        <f>IFERROR(VLOOKUP(D11,[1]!DVH_lines[#Data],4,FALSE),"")</f>
        <v/>
      </c>
      <c r="T11" s="26" t="str">
        <f>IFERROR(VLOOKUP(D11,[1]!SearchCT[#Data],2,FALSE),"")</f>
        <v/>
      </c>
      <c r="U11" s="28" t="str">
        <f>IFERROR(VLOOKUP(D11,[1]!SearchCT[#Data],3,FALSE),"")</f>
        <v/>
      </c>
    </row>
    <row r="12" spans="1:21" x14ac:dyDescent="0.25">
      <c r="A12" s="70" t="s">
        <v>391</v>
      </c>
      <c r="B12" s="15" t="s">
        <v>13</v>
      </c>
      <c r="D12" s="64" t="s">
        <v>295</v>
      </c>
      <c r="E12" s="30" t="s">
        <v>27</v>
      </c>
      <c r="F12" s="30" t="s">
        <v>27</v>
      </c>
      <c r="G12" s="38"/>
      <c r="H12" s="32"/>
      <c r="J12" s="20" t="str">
        <f>VLOOKUP(D12,[1]!Dictionary[#All],3,FALSE)</f>
        <v>Hippocampus</v>
      </c>
      <c r="K12" s="21">
        <f>VLOOKUP(D12,[1]!Dictionary[#All],4,FALSE)</f>
        <v>275020</v>
      </c>
      <c r="L12" s="21" t="str">
        <f>VLOOKUP(D12,[1]!Dictionary[#All],5,FALSE)</f>
        <v>FMA</v>
      </c>
      <c r="M12" s="22" t="str">
        <f>VLOOKUP(D12,[1]!Dictionary[#All],6,FALSE)</f>
        <v>3.2</v>
      </c>
      <c r="N12" s="23" t="str">
        <f>VLOOKUP(D12,[1]!VolumeType[#All],2,FALSE)</f>
        <v>Organ</v>
      </c>
      <c r="O12" s="24" t="str">
        <f>VLOOKUP(D12,[1]!VolumeType[#All],3,FALSE)</f>
        <v>Organ</v>
      </c>
      <c r="P12" s="25" t="str">
        <f>VLOOKUP(D12,[1]!Colors[#All],3,FALSE)</f>
        <v>z Hippocampus B</v>
      </c>
      <c r="Q12" s="26" t="str">
        <f>IFERROR(VLOOKUP(D12,[1]!DVH_lines[#Data],2,FALSE),"")</f>
        <v/>
      </c>
      <c r="R12" s="27" t="str">
        <f>IFERROR(VLOOKUP(D12,[1]!DVH_lines[#Data],3,FALSE),"")</f>
        <v/>
      </c>
      <c r="S12" s="28" t="str">
        <f>IFERROR(VLOOKUP(D12,[1]!DVH_lines[#Data],4,FALSE),"")</f>
        <v/>
      </c>
      <c r="T12" s="26" t="str">
        <f>IFERROR(VLOOKUP(D12,[1]!SearchCT[#Data],2,FALSE),"")</f>
        <v/>
      </c>
      <c r="U12" s="28" t="str">
        <f>IFERROR(VLOOKUP(D12,[1]!SearchCT[#Data],3,FALSE),"")</f>
        <v/>
      </c>
    </row>
    <row r="13" spans="1:21" x14ac:dyDescent="0.25">
      <c r="A13" s="70" t="s">
        <v>231</v>
      </c>
      <c r="B13" s="35" t="s">
        <v>232</v>
      </c>
      <c r="D13" s="64" t="s">
        <v>296</v>
      </c>
      <c r="E13" s="30" t="s">
        <v>26</v>
      </c>
      <c r="F13" s="30" t="s">
        <v>26</v>
      </c>
      <c r="G13" s="38"/>
      <c r="H13" s="32"/>
      <c r="J13" s="20" t="str">
        <f>VLOOKUP(D13,[1]!Dictionary[#All],3,FALSE)</f>
        <v>PRV</v>
      </c>
      <c r="K13" s="21" t="str">
        <f>VLOOKUP(D13,[1]!Dictionary[#All],4,FALSE)</f>
        <v>PRV</v>
      </c>
      <c r="L13" s="21" t="str">
        <f>VLOOKUP(D13,[1]!Dictionary[#All],5,FALSE)</f>
        <v>99VMS_STRUCTCODE</v>
      </c>
      <c r="M13" s="22" t="str">
        <f>VLOOKUP(D13,[1]!Dictionary[#All],6,FALSE)</f>
        <v>1.0</v>
      </c>
      <c r="N13" s="23" t="str">
        <f>VLOOKUP(D13,[1]!VolumeType[#All],2,FALSE)</f>
        <v>Control</v>
      </c>
      <c r="O13" s="24" t="str">
        <f>VLOOKUP(D13,[1]!VolumeType[#All],3,FALSE)</f>
        <v>Avoidance</v>
      </c>
      <c r="P13" s="25" t="str">
        <f>VLOOKUP(D13,[1]!Colors[#All],3,FALSE)</f>
        <v>z Hippo B PRV</v>
      </c>
      <c r="Q13" s="26" t="str">
        <f>IFERROR(VLOOKUP(D13,[1]!DVH_lines[#Data],2,FALSE),"")</f>
        <v/>
      </c>
      <c r="R13" s="27" t="str">
        <f>IFERROR(VLOOKUP(D13,[1]!DVH_lines[#Data],3,FALSE),"")</f>
        <v/>
      </c>
      <c r="S13" s="28" t="str">
        <f>IFERROR(VLOOKUP(D13,[1]!DVH_lines[#Data],4,FALSE),"")</f>
        <v/>
      </c>
      <c r="T13" s="26" t="str">
        <f>IFERROR(VLOOKUP(D13,[1]!SearchCT[#Data],2,FALSE),"")</f>
        <v/>
      </c>
      <c r="U13" s="28" t="str">
        <f>IFERROR(VLOOKUP(D13,[1]!SearchCT[#Data],3,FALSE),"")</f>
        <v/>
      </c>
    </row>
    <row r="14" spans="1:21" x14ac:dyDescent="0.25">
      <c r="A14" s="37"/>
      <c r="B14" s="37"/>
      <c r="D14" s="49" t="s">
        <v>255</v>
      </c>
      <c r="E14" s="30" t="s">
        <v>255</v>
      </c>
      <c r="F14" s="30" t="s">
        <v>255</v>
      </c>
      <c r="G14" s="38"/>
      <c r="H14" s="32"/>
      <c r="J14" s="20" t="str">
        <f>VLOOKUP(D14,[1]!Dictionary[#All],3,FALSE)</f>
        <v>Left lens</v>
      </c>
      <c r="K14" s="21">
        <f>VLOOKUP(D14,[1]!Dictionary[#All],4,FALSE)</f>
        <v>58243</v>
      </c>
      <c r="L14" s="21" t="str">
        <f>VLOOKUP(D14,[1]!Dictionary[#All],5,FALSE)</f>
        <v>FMA</v>
      </c>
      <c r="M14" s="22" t="str">
        <f>VLOOKUP(D14,[1]!Dictionary[#All],6,FALSE)</f>
        <v>3.2</v>
      </c>
      <c r="N14" s="23" t="str">
        <f>VLOOKUP(D14,[1]!VolumeType[#All],2,FALSE)</f>
        <v>Organ</v>
      </c>
      <c r="O14" s="24" t="str">
        <f>VLOOKUP(D14,[1]!VolumeType[#All],3,FALSE)</f>
        <v>Organ</v>
      </c>
      <c r="P14" s="25" t="str">
        <f>VLOOKUP(D14,[1]!Colors[#All],3,FALSE)</f>
        <v>z Lens L</v>
      </c>
      <c r="Q14" s="26" t="str">
        <f>IFERROR(VLOOKUP(D14,[1]!DVH_lines[#Data],2,FALSE),"")</f>
        <v/>
      </c>
      <c r="R14" s="27" t="str">
        <f>IFERROR(VLOOKUP(D14,[1]!DVH_lines[#Data],3,FALSE),"")</f>
        <v/>
      </c>
      <c r="S14" s="28" t="str">
        <f>IFERROR(VLOOKUP(D14,[1]!DVH_lines[#Data],4,FALSE),"")</f>
        <v/>
      </c>
      <c r="T14" s="26" t="str">
        <f>IFERROR(VLOOKUP(D14,[1]!SearchCT[#Data],2,FALSE),"")</f>
        <v/>
      </c>
      <c r="U14" s="28" t="str">
        <f>IFERROR(VLOOKUP(D14,[1]!SearchCT[#Data],3,FALSE),"")</f>
        <v/>
      </c>
    </row>
    <row r="15" spans="1:21" x14ac:dyDescent="0.25">
      <c r="D15" s="48" t="s">
        <v>256</v>
      </c>
      <c r="E15" s="30" t="s">
        <v>256</v>
      </c>
      <c r="F15" s="30" t="s">
        <v>256</v>
      </c>
      <c r="G15" s="38"/>
      <c r="H15" s="32"/>
      <c r="J15" s="20" t="str">
        <f>VLOOKUP(D15,[1]!Dictionary[#All],3,FALSE)</f>
        <v>Right lens</v>
      </c>
      <c r="K15" s="21">
        <f>VLOOKUP(D15,[1]!Dictionary[#All],4,FALSE)</f>
        <v>58242</v>
      </c>
      <c r="L15" s="21" t="str">
        <f>VLOOKUP(D15,[1]!Dictionary[#All],5,FALSE)</f>
        <v>FMA</v>
      </c>
      <c r="M15" s="22" t="str">
        <f>VLOOKUP(D15,[1]!Dictionary[#All],6,FALSE)</f>
        <v>3.2</v>
      </c>
      <c r="N15" s="23" t="str">
        <f>VLOOKUP(D15,[1]!VolumeType[#All],2,FALSE)</f>
        <v>Organ</v>
      </c>
      <c r="O15" s="24" t="str">
        <f>VLOOKUP(D15,[1]!VolumeType[#All],3,FALSE)</f>
        <v>Organ</v>
      </c>
      <c r="P15" s="25" t="str">
        <f>VLOOKUP(D15,[1]!Colors[#All],3,FALSE)</f>
        <v>z Lens R</v>
      </c>
      <c r="Q15" s="26" t="str">
        <f>IFERROR(VLOOKUP(D15,[1]!DVH_lines[#Data],2,FALSE),"")</f>
        <v/>
      </c>
      <c r="R15" s="27" t="str">
        <f>IFERROR(VLOOKUP(D15,[1]!DVH_lines[#Data],3,FALSE),"")</f>
        <v/>
      </c>
      <c r="S15" s="28" t="str">
        <f>IFERROR(VLOOKUP(D15,[1]!DVH_lines[#Data],4,FALSE),"")</f>
        <v/>
      </c>
      <c r="T15" s="26" t="str">
        <f>IFERROR(VLOOKUP(D15,[1]!SearchCT[#Data],2,FALSE),"")</f>
        <v/>
      </c>
      <c r="U15" s="28" t="str">
        <f>IFERROR(VLOOKUP(D15,[1]!SearchCT[#Data],3,FALSE),"")</f>
        <v/>
      </c>
    </row>
    <row r="16" spans="1:21" x14ac:dyDescent="0.25">
      <c r="D16" s="33" t="s">
        <v>124</v>
      </c>
      <c r="E16" s="17" t="s">
        <v>21</v>
      </c>
      <c r="F16" s="34" t="s">
        <v>21</v>
      </c>
      <c r="G16" s="19"/>
      <c r="H16" s="15"/>
      <c r="J16" s="20" t="str">
        <f>VLOOKUP(D16,[1]!Dictionary[#All],3,FALSE)</f>
        <v>Optic chiasm</v>
      </c>
      <c r="K16" s="21">
        <f>VLOOKUP(D16,[1]!Dictionary[#All],4,FALSE)</f>
        <v>62045</v>
      </c>
      <c r="L16" s="21" t="str">
        <f>VLOOKUP(D16,[1]!Dictionary[#All],5,FALSE)</f>
        <v>FMA</v>
      </c>
      <c r="M16" s="22" t="str">
        <f>VLOOKUP(D16,[1]!Dictionary[#All],6,FALSE)</f>
        <v>3.2</v>
      </c>
      <c r="N16" s="23" t="str">
        <f>VLOOKUP(D16,[1]!VolumeType[#All],2,FALSE)</f>
        <v>Organ</v>
      </c>
      <c r="O16" s="24" t="str">
        <f>VLOOKUP(D16,[1]!VolumeType[#All],3,FALSE)</f>
        <v>Organ</v>
      </c>
      <c r="P16" s="25" t="str">
        <f>VLOOKUP(D16,[1]!Colors[#All],3,FALSE)</f>
        <v>z Optic Chiasm</v>
      </c>
      <c r="Q16" s="26" t="str">
        <f>IFERROR(VLOOKUP(D16,[1]!DVH_lines[#Data],2,FALSE),"")</f>
        <v/>
      </c>
      <c r="R16" s="27" t="str">
        <f>IFERROR(VLOOKUP(D16,[1]!DVH_lines[#Data],3,FALSE),"")</f>
        <v/>
      </c>
      <c r="S16" s="28" t="str">
        <f>IFERROR(VLOOKUP(D16,[1]!DVH_lines[#Data],4,FALSE),"")</f>
        <v/>
      </c>
      <c r="T16" s="26" t="str">
        <f>IFERROR(VLOOKUP(D16,[1]!SearchCT[#Data],2,FALSE),"")</f>
        <v/>
      </c>
      <c r="U16" s="28" t="str">
        <f>IFERROR(VLOOKUP(D16,[1]!SearchCT[#Data],3,FALSE),"")</f>
        <v/>
      </c>
    </row>
    <row r="17" spans="4:21" x14ac:dyDescent="0.25">
      <c r="D17" s="48" t="s">
        <v>239</v>
      </c>
      <c r="E17" s="30" t="s">
        <v>37</v>
      </c>
      <c r="F17" s="30" t="s">
        <v>37</v>
      </c>
      <c r="G17" s="38"/>
      <c r="H17" s="32"/>
      <c r="J17" s="20" t="str">
        <f>VLOOKUP(D17,[1]!Dictionary[#All],3,FALSE)</f>
        <v>Left optic nerve</v>
      </c>
      <c r="K17" s="21">
        <f>VLOOKUP(D17,[1]!Dictionary[#All],4,FALSE)</f>
        <v>50878</v>
      </c>
      <c r="L17" s="21" t="str">
        <f>VLOOKUP(D17,[1]!Dictionary[#All],5,FALSE)</f>
        <v>FMA</v>
      </c>
      <c r="M17" s="22" t="str">
        <f>VLOOKUP(D17,[1]!Dictionary[#All],6,FALSE)</f>
        <v>3.2</v>
      </c>
      <c r="N17" s="23" t="str">
        <f>VLOOKUP(D17,[1]!VolumeType[#All],2,FALSE)</f>
        <v>Organ</v>
      </c>
      <c r="O17" s="24" t="str">
        <f>VLOOKUP(D17,[1]!VolumeType[#All],3,FALSE)</f>
        <v>Organ</v>
      </c>
      <c r="P17" s="25" t="str">
        <f>VLOOKUP(D17,[1]!Colors[#All],3,FALSE)</f>
        <v>z Optic Nerve L</v>
      </c>
      <c r="Q17" s="26" t="str">
        <f>IFERROR(VLOOKUP(D17,[1]!DVH_lines[#Data],2,FALSE),"")</f>
        <v/>
      </c>
      <c r="R17" s="27" t="str">
        <f>IFERROR(VLOOKUP(D17,[1]!DVH_lines[#Data],3,FALSE),"")</f>
        <v/>
      </c>
      <c r="S17" s="28" t="str">
        <f>IFERROR(VLOOKUP(D17,[1]!DVH_lines[#Data],4,FALSE),"")</f>
        <v/>
      </c>
      <c r="T17" s="26" t="str">
        <f>IFERROR(VLOOKUP(D17,[1]!SearchCT[#Data],2,FALSE),"")</f>
        <v/>
      </c>
      <c r="U17" s="28" t="str">
        <f>IFERROR(VLOOKUP(D17,[1]!SearchCT[#Data],3,FALSE),"")</f>
        <v/>
      </c>
    </row>
    <row r="18" spans="4:21" x14ac:dyDescent="0.25">
      <c r="D18" s="49" t="s">
        <v>238</v>
      </c>
      <c r="E18" s="30" t="s">
        <v>36</v>
      </c>
      <c r="F18" s="30" t="s">
        <v>36</v>
      </c>
      <c r="G18" s="38"/>
      <c r="H18" s="32"/>
      <c r="J18" s="20" t="str">
        <f>VLOOKUP(D18,[1]!Dictionary[#All],3,FALSE)</f>
        <v>Right optic nerve</v>
      </c>
      <c r="K18" s="21">
        <f>VLOOKUP(D18,[1]!Dictionary[#All],4,FALSE)</f>
        <v>50875</v>
      </c>
      <c r="L18" s="21" t="str">
        <f>VLOOKUP(D18,[1]!Dictionary[#All],5,FALSE)</f>
        <v>FMA</v>
      </c>
      <c r="M18" s="22" t="str">
        <f>VLOOKUP(D18,[1]!Dictionary[#All],6,FALSE)</f>
        <v>3.2</v>
      </c>
      <c r="N18" s="23" t="str">
        <f>VLOOKUP(D18,[1]!VolumeType[#All],2,FALSE)</f>
        <v>Organ</v>
      </c>
      <c r="O18" s="24" t="str">
        <f>VLOOKUP(D18,[1]!VolumeType[#All],3,FALSE)</f>
        <v>Organ</v>
      </c>
      <c r="P18" s="25" t="str">
        <f>VLOOKUP(D18,[1]!Colors[#All],3,FALSE)</f>
        <v>z Optic Nerve R</v>
      </c>
      <c r="Q18" s="26" t="str">
        <f>IFERROR(VLOOKUP(D18,[1]!DVH_lines[#Data],2,FALSE),"")</f>
        <v/>
      </c>
      <c r="R18" s="27" t="str">
        <f>IFERROR(VLOOKUP(D18,[1]!DVH_lines[#Data],3,FALSE),"")</f>
        <v/>
      </c>
      <c r="S18" s="28" t="str">
        <f>IFERROR(VLOOKUP(D18,[1]!DVH_lines[#Data],4,FALSE),"")</f>
        <v/>
      </c>
      <c r="T18" s="26" t="str">
        <f>IFERROR(VLOOKUP(D18,[1]!SearchCT[#Data],2,FALSE),"")</f>
        <v/>
      </c>
      <c r="U18" s="28" t="str">
        <f>IFERROR(VLOOKUP(D18,[1]!SearchCT[#Data],3,FALSE),"")</f>
        <v/>
      </c>
    </row>
    <row r="19" spans="4:21" x14ac:dyDescent="0.25">
      <c r="D19" s="48" t="s">
        <v>291</v>
      </c>
      <c r="E19" s="17" t="s">
        <v>16</v>
      </c>
      <c r="F19" s="18"/>
      <c r="G19" s="19"/>
      <c r="H19" s="15"/>
      <c r="J19" s="20" t="str">
        <f>VLOOKUP(D19,[1]!Dictionary[#All],3,FALSE)</f>
        <v>PRV</v>
      </c>
      <c r="K19" s="21" t="str">
        <f>VLOOKUP(D19,[1]!Dictionary[#All],4,FALSE)</f>
        <v>PRV</v>
      </c>
      <c r="L19" s="21" t="str">
        <f>VLOOKUP(D19,[1]!Dictionary[#All],5,FALSE)</f>
        <v>99VMS_STRUCTCODE</v>
      </c>
      <c r="M19" s="22" t="str">
        <f>VLOOKUP(D19,[1]!Dictionary[#All],6,FALSE)</f>
        <v>1.0</v>
      </c>
      <c r="N19" s="23" t="str">
        <f>VLOOKUP(D19,[1]!VolumeType[#All],2,FALSE)</f>
        <v>Control</v>
      </c>
      <c r="O19" s="24" t="str">
        <f>VLOOKUP(D19,[1]!VolumeType[#All],3,FALSE)</f>
        <v>Avoidance</v>
      </c>
      <c r="P19" s="25" t="str">
        <f>VLOOKUP(D19,[1]!Colors[#All],3,FALSE)</f>
        <v>z OP PRV</v>
      </c>
      <c r="Q19" s="26" t="str">
        <f>IFERROR(VLOOKUP(D19,[1]!DVH_lines[#Data],2,FALSE),"")</f>
        <v/>
      </c>
      <c r="R19" s="27" t="str">
        <f>IFERROR(VLOOKUP(D19,[1]!DVH_lines[#Data],3,FALSE),"")</f>
        <v/>
      </c>
      <c r="S19" s="28" t="str">
        <f>IFERROR(VLOOKUP(D19,[1]!DVH_lines[#Data],4,FALSE),"")</f>
        <v/>
      </c>
      <c r="T19" s="26" t="str">
        <f>IFERROR(VLOOKUP(D19,[1]!SearchCT[#Data],2,FALSE),"")</f>
        <v/>
      </c>
      <c r="U19" s="28" t="str">
        <f>IFERROR(VLOOKUP(D19,[1]!SearchCT[#Data],3,FALSE),"")</f>
        <v/>
      </c>
    </row>
    <row r="20" spans="4:21" x14ac:dyDescent="0.25">
      <c r="D20" s="50" t="s">
        <v>25</v>
      </c>
      <c r="E20" s="30" t="s">
        <v>38</v>
      </c>
      <c r="F20" s="30" t="s">
        <v>240</v>
      </c>
      <c r="G20" s="38"/>
      <c r="H20" s="32"/>
      <c r="J20" s="20" t="str">
        <f>VLOOKUP(D20,[1]!Dictionary[#All],3,FALSE)</f>
        <v>PTV Primary</v>
      </c>
      <c r="K20" s="21" t="str">
        <f>VLOOKUP(D20,[1]!Dictionary[#All],4,FALSE)</f>
        <v>PTVp</v>
      </c>
      <c r="L20" s="21" t="str">
        <f>VLOOKUP(D20,[1]!Dictionary[#All],5,FALSE)</f>
        <v>99VMS_STRUCTCODE</v>
      </c>
      <c r="M20" s="22" t="str">
        <f>VLOOKUP(D20,[1]!Dictionary[#All],6,FALSE)</f>
        <v>1.0</v>
      </c>
      <c r="N20" s="23" t="str">
        <f>VLOOKUP(D20,[1]!VolumeType[#All],2,FALSE)</f>
        <v>PTV</v>
      </c>
      <c r="O20" s="24" t="str">
        <f>VLOOKUP(D20,[1]!VolumeType[#All],3,FALSE)</f>
        <v>PTV</v>
      </c>
      <c r="P20" s="25" t="str">
        <f>VLOOKUP(D20,[1]!Colors[#All],3,FALSE)</f>
        <v>z PTV</v>
      </c>
      <c r="Q20" s="26" t="str">
        <f>IFERROR(VLOOKUP(D20,[1]!DVH_lines[#Data],2,FALSE),"")</f>
        <v/>
      </c>
      <c r="R20" s="27" t="str">
        <f>IFERROR(VLOOKUP(D20,[1]!DVH_lines[#Data],3,FALSE),"")</f>
        <v/>
      </c>
      <c r="S20" s="28" t="str">
        <f>IFERROR(VLOOKUP(D20,[1]!DVH_lines[#Data],4,FALSE),"")</f>
        <v/>
      </c>
      <c r="T20" s="26" t="str">
        <f>IFERROR(VLOOKUP(D20,[1]!SearchCT[#Data],2,FALSE),"")</f>
        <v/>
      </c>
      <c r="U20" s="28" t="str">
        <f>IFERROR(VLOOKUP(D20,[1]!SearchCT[#Data],3,FALSE),"")</f>
        <v/>
      </c>
    </row>
    <row r="21" spans="4:21" x14ac:dyDescent="0.25">
      <c r="D21" s="51" t="s">
        <v>25</v>
      </c>
      <c r="E21" s="30" t="s">
        <v>39</v>
      </c>
      <c r="F21" s="30" t="s">
        <v>39</v>
      </c>
      <c r="G21" s="38"/>
      <c r="H21" s="32"/>
      <c r="J21" s="20" t="str">
        <f>VLOOKUP(D21,[1]!Dictionary[#All],3,FALSE)</f>
        <v>PTV Primary</v>
      </c>
      <c r="K21" s="21" t="str">
        <f>VLOOKUP(D21,[1]!Dictionary[#All],4,FALSE)</f>
        <v>PTVp</v>
      </c>
      <c r="L21" s="21" t="str">
        <f>VLOOKUP(D21,[1]!Dictionary[#All],5,FALSE)</f>
        <v>99VMS_STRUCTCODE</v>
      </c>
      <c r="M21" s="22" t="str">
        <f>VLOOKUP(D21,[1]!Dictionary[#All],6,FALSE)</f>
        <v>1.0</v>
      </c>
      <c r="N21" s="23" t="str">
        <f>VLOOKUP(D21,[1]!VolumeType[#All],2,FALSE)</f>
        <v>PTV</v>
      </c>
      <c r="O21" s="24" t="str">
        <f>VLOOKUP(D21,[1]!VolumeType[#All],3,FALSE)</f>
        <v>PTV</v>
      </c>
      <c r="P21" s="25" t="str">
        <f>VLOOKUP(D21,[1]!Colors[#All],3,FALSE)</f>
        <v>z PTV</v>
      </c>
      <c r="Q21" s="26" t="str">
        <f>IFERROR(VLOOKUP(D21,[1]!DVH_lines[#Data],2,FALSE),"")</f>
        <v/>
      </c>
      <c r="R21" s="27" t="str">
        <f>IFERROR(VLOOKUP(D21,[1]!DVH_lines[#Data],3,FALSE),"")</f>
        <v/>
      </c>
      <c r="S21" s="28" t="str">
        <f>IFERROR(VLOOKUP(D21,[1]!DVH_lines[#Data],4,FALSE),"")</f>
        <v/>
      </c>
      <c r="T21" s="26" t="str">
        <f>IFERROR(VLOOKUP(D21,[1]!SearchCT[#Data],2,FALSE),"")</f>
        <v/>
      </c>
      <c r="U21" s="28" t="str">
        <f>IFERROR(VLOOKUP(D21,[1]!SearchCT[#Data],3,FALSE),"")</f>
        <v/>
      </c>
    </row>
    <row r="22" spans="4:21" x14ac:dyDescent="0.25">
      <c r="D22" s="50" t="s">
        <v>25</v>
      </c>
      <c r="E22" s="30" t="s">
        <v>40</v>
      </c>
      <c r="F22" s="30" t="s">
        <v>40</v>
      </c>
      <c r="G22" s="38"/>
      <c r="H22" s="32"/>
      <c r="J22" s="20" t="str">
        <f>VLOOKUP(D22,[1]!Dictionary[#All],3,FALSE)</f>
        <v>PTV Primary</v>
      </c>
      <c r="K22" s="21" t="str">
        <f>VLOOKUP(D22,[1]!Dictionary[#All],4,FALSE)</f>
        <v>PTVp</v>
      </c>
      <c r="L22" s="21" t="str">
        <f>VLOOKUP(D22,[1]!Dictionary[#All],5,FALSE)</f>
        <v>99VMS_STRUCTCODE</v>
      </c>
      <c r="M22" s="22" t="str">
        <f>VLOOKUP(D22,[1]!Dictionary[#All],6,FALSE)</f>
        <v>1.0</v>
      </c>
      <c r="N22" s="23" t="str">
        <f>VLOOKUP(D22,[1]!VolumeType[#All],2,FALSE)</f>
        <v>PTV</v>
      </c>
      <c r="O22" s="24" t="str">
        <f>VLOOKUP(D22,[1]!VolumeType[#All],3,FALSE)</f>
        <v>PTV</v>
      </c>
      <c r="P22" s="25" t="str">
        <f>VLOOKUP(D22,[1]!Colors[#All],3,FALSE)</f>
        <v>z PTV</v>
      </c>
      <c r="Q22" s="26" t="str">
        <f>IFERROR(VLOOKUP(D22,[1]!DVH_lines[#Data],2,FALSE),"")</f>
        <v/>
      </c>
      <c r="R22" s="27" t="str">
        <f>IFERROR(VLOOKUP(D22,[1]!DVH_lines[#Data],3,FALSE),"")</f>
        <v/>
      </c>
      <c r="S22" s="28" t="str">
        <f>IFERROR(VLOOKUP(D22,[1]!DVH_lines[#Data],4,FALSE),"")</f>
        <v/>
      </c>
      <c r="T22" s="26" t="str">
        <f>IFERROR(VLOOKUP(D22,[1]!SearchCT[#Data],2,FALSE),"")</f>
        <v/>
      </c>
      <c r="U22" s="28" t="str">
        <f>IFERROR(VLOOKUP(D22,[1]!SearchCT[#Data],3,FALSE),"")</f>
        <v/>
      </c>
    </row>
    <row r="23" spans="4:21" x14ac:dyDescent="0.25">
      <c r="D23" s="50" t="s">
        <v>25</v>
      </c>
      <c r="E23" s="30" t="s">
        <v>41</v>
      </c>
      <c r="F23" s="30" t="s">
        <v>41</v>
      </c>
      <c r="G23" s="38"/>
      <c r="H23" s="32"/>
      <c r="J23" s="20" t="str">
        <f>VLOOKUP(D23,[1]!Dictionary[#All],3,FALSE)</f>
        <v>PTV Primary</v>
      </c>
      <c r="K23" s="21" t="str">
        <f>VLOOKUP(D23,[1]!Dictionary[#All],4,FALSE)</f>
        <v>PTVp</v>
      </c>
      <c r="L23" s="21" t="str">
        <f>VLOOKUP(D23,[1]!Dictionary[#All],5,FALSE)</f>
        <v>99VMS_STRUCTCODE</v>
      </c>
      <c r="M23" s="22" t="str">
        <f>VLOOKUP(D23,[1]!Dictionary[#All],6,FALSE)</f>
        <v>1.0</v>
      </c>
      <c r="N23" s="23" t="str">
        <f>VLOOKUP(D23,[1]!VolumeType[#All],2,FALSE)</f>
        <v>PTV</v>
      </c>
      <c r="O23" s="24" t="str">
        <f>VLOOKUP(D23,[1]!VolumeType[#All],3,FALSE)</f>
        <v>PTV</v>
      </c>
      <c r="P23" s="25" t="str">
        <f>VLOOKUP(D23,[1]!Colors[#All],3,FALSE)</f>
        <v>z PTV</v>
      </c>
      <c r="Q23" s="26" t="str">
        <f>IFERROR(VLOOKUP(D23,[1]!DVH_lines[#Data],2,FALSE),"")</f>
        <v/>
      </c>
      <c r="R23" s="27" t="str">
        <f>IFERROR(VLOOKUP(D23,[1]!DVH_lines[#Data],3,FALSE),"")</f>
        <v/>
      </c>
      <c r="S23" s="28" t="str">
        <f>IFERROR(VLOOKUP(D23,[1]!DVH_lines[#Data],4,FALSE),"")</f>
        <v/>
      </c>
      <c r="T23" s="26" t="str">
        <f>IFERROR(VLOOKUP(D23,[1]!SearchCT[#Data],2,FALSE),"")</f>
        <v/>
      </c>
      <c r="U23" s="28" t="str">
        <f>IFERROR(VLOOKUP(D23,[1]!SearchCT[#Data],3,FALSE),"")</f>
        <v/>
      </c>
    </row>
    <row r="24" spans="4:21" x14ac:dyDescent="0.25">
      <c r="D24" s="69" t="s">
        <v>322</v>
      </c>
      <c r="E24" s="30" t="s">
        <v>30</v>
      </c>
      <c r="F24" s="30" t="s">
        <v>30</v>
      </c>
      <c r="G24" s="38"/>
      <c r="H24" s="32"/>
      <c r="J24" s="20" t="str">
        <f>VLOOKUP(D24,[1]!Dictionary[#All],3,FALSE)</f>
        <v>Left eyeball</v>
      </c>
      <c r="K24" s="21">
        <f>VLOOKUP(D24,[1]!Dictionary[#All],4,FALSE)</f>
        <v>12515</v>
      </c>
      <c r="L24" s="21" t="str">
        <f>VLOOKUP(D24,[1]!Dictionary[#All],5,FALSE)</f>
        <v>FMA</v>
      </c>
      <c r="M24" s="22" t="str">
        <f>VLOOKUP(D24,[1]!Dictionary[#All],6,FALSE)</f>
        <v>3.2</v>
      </c>
      <c r="N24" s="23" t="str">
        <f>VLOOKUP(D24,[1]!VolumeType[#All],2,FALSE)</f>
        <v>Organ</v>
      </c>
      <c r="O24" s="24" t="str">
        <f>VLOOKUP(D24,[1]!VolumeType[#All],3,FALSE)</f>
        <v>Organ</v>
      </c>
      <c r="P24" s="25" t="str">
        <f>VLOOKUP(D24,[1]!Colors[#All],3,FALSE)</f>
        <v>z Orbit L</v>
      </c>
      <c r="Q24" s="26" t="str">
        <f>IFERROR(VLOOKUP(D24,[1]!DVH_lines[#Data],2,FALSE),"")</f>
        <v/>
      </c>
      <c r="R24" s="27" t="str">
        <f>IFERROR(VLOOKUP(D24,[1]!DVH_lines[#Data],3,FALSE),"")</f>
        <v/>
      </c>
      <c r="S24" s="28" t="str">
        <f>IFERROR(VLOOKUP(D24,[1]!DVH_lines[#Data],4,FALSE),"")</f>
        <v/>
      </c>
      <c r="T24" s="26" t="str">
        <f>IFERROR(VLOOKUP(D24,[1]!SearchCT[#Data],2,FALSE),"")</f>
        <v/>
      </c>
      <c r="U24" s="28" t="str">
        <f>IFERROR(VLOOKUP(D24,[1]!SearchCT[#Data],3,FALSE),"")</f>
        <v/>
      </c>
    </row>
    <row r="25" spans="4:21" x14ac:dyDescent="0.25">
      <c r="D25" s="69" t="s">
        <v>323</v>
      </c>
      <c r="E25" s="30" t="s">
        <v>31</v>
      </c>
      <c r="F25" s="30" t="s">
        <v>31</v>
      </c>
      <c r="G25" s="38"/>
      <c r="H25" s="32"/>
      <c r="J25" s="20" t="str">
        <f>VLOOKUP(D25,[1]!Dictionary[#All],3,FALSE)</f>
        <v>Right eyeball</v>
      </c>
      <c r="K25" s="21">
        <f>VLOOKUP(D25,[1]!Dictionary[#All],4,FALSE)</f>
        <v>12514</v>
      </c>
      <c r="L25" s="21" t="str">
        <f>VLOOKUP(D25,[1]!Dictionary[#All],5,FALSE)</f>
        <v>FMA</v>
      </c>
      <c r="M25" s="22" t="str">
        <f>VLOOKUP(D25,[1]!Dictionary[#All],6,FALSE)</f>
        <v>3.2</v>
      </c>
      <c r="N25" s="23" t="str">
        <f>VLOOKUP(D25,[1]!VolumeType[#All],2,FALSE)</f>
        <v>Organ</v>
      </c>
      <c r="O25" s="24" t="str">
        <f>VLOOKUP(D25,[1]!VolumeType[#All],3,FALSE)</f>
        <v>Organ</v>
      </c>
      <c r="P25" s="25" t="str">
        <f>VLOOKUP(D25,[1]!Colors[#All],3,FALSE)</f>
        <v>z Orbit R</v>
      </c>
      <c r="Q25" s="26" t="str">
        <f>IFERROR(VLOOKUP(D25,[1]!DVH_lines[#Data],2,FALSE),"")</f>
        <v/>
      </c>
      <c r="R25" s="27" t="str">
        <f>IFERROR(VLOOKUP(D25,[1]!DVH_lines[#Data],3,FALSE),"")</f>
        <v/>
      </c>
      <c r="S25" s="28" t="str">
        <f>IFERROR(VLOOKUP(D25,[1]!DVH_lines[#Data],4,FALSE),"")</f>
        <v/>
      </c>
      <c r="T25" s="26" t="str">
        <f>IFERROR(VLOOKUP(D25,[1]!SearchCT[#Data],2,FALSE),"")</f>
        <v/>
      </c>
      <c r="U25" s="28" t="str">
        <f>IFERROR(VLOOKUP(D25,[1]!SearchCT[#Data],3,FALSE),"")</f>
        <v/>
      </c>
    </row>
    <row r="26" spans="4:21" x14ac:dyDescent="0.25">
      <c r="D26" s="29" t="s">
        <v>25</v>
      </c>
      <c r="E26" s="30" t="s">
        <v>24</v>
      </c>
      <c r="F26" s="30" t="s">
        <v>24</v>
      </c>
      <c r="G26" s="38"/>
      <c r="H26" s="32"/>
      <c r="J26" s="20" t="str">
        <f>VLOOKUP(D26,[1]!Dictionary[#All],3,FALSE)</f>
        <v>PTV Primary</v>
      </c>
      <c r="K26" s="21" t="str">
        <f>VLOOKUP(D26,[1]!Dictionary[#All],4,FALSE)</f>
        <v>PTVp</v>
      </c>
      <c r="L26" s="21" t="str">
        <f>VLOOKUP(D26,[1]!Dictionary[#All],5,FALSE)</f>
        <v>99VMS_STRUCTCODE</v>
      </c>
      <c r="M26" s="22" t="str">
        <f>VLOOKUP(D26,[1]!Dictionary[#All],6,FALSE)</f>
        <v>1.0</v>
      </c>
      <c r="N26" s="23" t="str">
        <f>VLOOKUP(D26,[1]!VolumeType[#All],2,FALSE)</f>
        <v>PTV</v>
      </c>
      <c r="O26" s="24" t="str">
        <f>VLOOKUP(D26,[1]!VolumeType[#All],3,FALSE)</f>
        <v>PTV</v>
      </c>
      <c r="P26" s="25" t="str">
        <f>VLOOKUP(D26,[1]!Colors[#All],3,FALSE)</f>
        <v>z PTV</v>
      </c>
      <c r="Q26" s="26" t="str">
        <f>IFERROR(VLOOKUP(D26,[1]!DVH_lines[#Data],2,FALSE),"")</f>
        <v/>
      </c>
      <c r="R26" s="27" t="str">
        <f>IFERROR(VLOOKUP(D26,[1]!DVH_lines[#Data],3,FALSE),"")</f>
        <v/>
      </c>
      <c r="S26" s="28" t="str">
        <f>IFERROR(VLOOKUP(D26,[1]!DVH_lines[#Data],4,FALSE),"")</f>
        <v/>
      </c>
      <c r="T26" s="26" t="str">
        <f>IFERROR(VLOOKUP(D26,[1]!SearchCT[#Data],2,FALSE),"")</f>
        <v/>
      </c>
      <c r="U26" s="28" t="str">
        <f>IFERROR(VLOOKUP(D26,[1]!SearchCT[#Data],3,FALSE),"")</f>
        <v/>
      </c>
    </row>
    <row r="27" spans="4:21" x14ac:dyDescent="0.25">
      <c r="D27" s="53" t="s">
        <v>32</v>
      </c>
      <c r="E27" s="30" t="s">
        <v>32</v>
      </c>
      <c r="F27" s="30" t="s">
        <v>33</v>
      </c>
      <c r="G27" s="38"/>
      <c r="H27" s="32"/>
      <c r="J27" s="20" t="str">
        <f>VLOOKUP(D27,[1]!Dictionary[#All],3,FALSE)</f>
        <v>Spinal cord</v>
      </c>
      <c r="K27" s="21">
        <f>VLOOKUP(D27,[1]!Dictionary[#All],4,FALSE)</f>
        <v>7647</v>
      </c>
      <c r="L27" s="21" t="str">
        <f>VLOOKUP(D27,[1]!Dictionary[#All],5,FALSE)</f>
        <v>FMA</v>
      </c>
      <c r="M27" s="22" t="str">
        <f>VLOOKUP(D27,[1]!Dictionary[#All],6,FALSE)</f>
        <v>3.2</v>
      </c>
      <c r="N27" s="23" t="str">
        <f>VLOOKUP(D27,[1]!VolumeType[#All],2,FALSE)</f>
        <v>Organ</v>
      </c>
      <c r="O27" s="24" t="str">
        <f>VLOOKUP(D27,[1]!VolumeType[#All],3,FALSE)</f>
        <v>Organ</v>
      </c>
      <c r="P27" s="25" t="str">
        <f>VLOOKUP(D27,[1]!Colors[#All],3,FALSE)</f>
        <v>z Spinal Canal</v>
      </c>
      <c r="Q27" s="26" t="str">
        <f>IFERROR(VLOOKUP(D27,[1]!DVH_lines[#Data],2,FALSE),"")</f>
        <v/>
      </c>
      <c r="R27" s="27" t="str">
        <f>IFERROR(VLOOKUP(D27,[1]!DVH_lines[#Data],3,FALSE),"")</f>
        <v/>
      </c>
      <c r="S27" s="28" t="str">
        <f>IFERROR(VLOOKUP(D27,[1]!DVH_lines[#Data],4,FALSE),"")</f>
        <v/>
      </c>
      <c r="T27" s="26">
        <f>IFERROR(VLOOKUP(D27,[1]!SearchCT[#Data],2,FALSE),"")</f>
        <v>20</v>
      </c>
      <c r="U27" s="28">
        <f>IFERROR(VLOOKUP(D27,[1]!SearchCT[#Data],3,FALSE),"")</f>
        <v>40</v>
      </c>
    </row>
    <row r="28" spans="4:21" x14ac:dyDescent="0.25">
      <c r="D28" s="29" t="s">
        <v>234</v>
      </c>
      <c r="E28" s="30" t="s">
        <v>235</v>
      </c>
      <c r="F28" s="30" t="s">
        <v>236</v>
      </c>
      <c r="G28" s="19"/>
      <c r="H28" s="15"/>
      <c r="J28" s="20" t="str">
        <f>VLOOKUP(D28,[1]!Dictionary[#All],3,FALSE)</f>
        <v>Artifact</v>
      </c>
      <c r="K28" s="21">
        <f>VLOOKUP(D28,[1]!Dictionary[#All],4,FALSE)</f>
        <v>11296</v>
      </c>
      <c r="L28" s="21" t="str">
        <f>VLOOKUP(D28,[1]!Dictionary[#All],5,FALSE)</f>
        <v>RADLEX</v>
      </c>
      <c r="M28" s="22">
        <f>VLOOKUP(D28,[1]!Dictionary[#All],6,FALSE)</f>
        <v>3.8</v>
      </c>
      <c r="N28" s="23" t="str">
        <f>VLOOKUP(D28,[1]!VolumeType[#All],2,FALSE)</f>
        <v>Artifact</v>
      </c>
      <c r="O28" s="24" t="str">
        <f>VLOOKUP(D28,[1]!VolumeType[#All],3,FALSE)</f>
        <v>None</v>
      </c>
      <c r="P28" s="25" t="str">
        <f>VLOOKUP(D28,[1]!Colors[#All],3,FALSE)</f>
        <v>z RO Helper</v>
      </c>
      <c r="Q28" s="26" t="str">
        <f>IFERROR(VLOOKUP(D28,[1]!DVH_lines[#Data],2,FALSE),"")</f>
        <v/>
      </c>
      <c r="R28" s="27" t="str">
        <f>IFERROR(VLOOKUP(D28,[1]!DVH_lines[#Data],3,FALSE),"")</f>
        <v/>
      </c>
      <c r="S28" s="28" t="str">
        <f>IFERROR(VLOOKUP(D28,[1]!DVH_lines[#Data],4,FALSE),"")</f>
        <v/>
      </c>
      <c r="T28" s="26" t="str">
        <f>IFERROR(VLOOKUP(D28,[1]!SearchCT[#Data],2,FALSE),"")</f>
        <v/>
      </c>
      <c r="U28" s="28" t="str">
        <f>IFERROR(VLOOKUP(D28,[1]!SearchCT[#Data],3,FALSE),"")</f>
        <v/>
      </c>
    </row>
    <row r="29" spans="4:21" ht="15.75" thickBot="1" x14ac:dyDescent="0.3">
      <c r="D29" s="29" t="s">
        <v>234</v>
      </c>
      <c r="E29" s="30" t="s">
        <v>237</v>
      </c>
      <c r="F29" s="30" t="s">
        <v>236</v>
      </c>
      <c r="G29" s="38"/>
      <c r="H29" s="32"/>
      <c r="J29" s="39" t="str">
        <f>VLOOKUP(D29,[1]!Dictionary[#All],3,FALSE)</f>
        <v>Artifact</v>
      </c>
      <c r="K29" s="40">
        <f>VLOOKUP(D29,[1]!Dictionary[#All],4,FALSE)</f>
        <v>11296</v>
      </c>
      <c r="L29" s="40" t="str">
        <f>VLOOKUP(D29,[1]!Dictionary[#All],5,FALSE)</f>
        <v>RADLEX</v>
      </c>
      <c r="M29" s="41">
        <f>VLOOKUP(D29,[1]!Dictionary[#All],6,FALSE)</f>
        <v>3.8</v>
      </c>
      <c r="N29" s="42" t="str">
        <f>VLOOKUP(D29,[1]!VolumeType[#All],2,FALSE)</f>
        <v>Artifact</v>
      </c>
      <c r="O29" s="43" t="str">
        <f>VLOOKUP(D29,[1]!VolumeType[#All],3,FALSE)</f>
        <v>None</v>
      </c>
      <c r="P29" s="44" t="str">
        <f>VLOOKUP(D29,[1]!Colors[#All],3,FALSE)</f>
        <v>z RO Helper</v>
      </c>
      <c r="Q29" s="45" t="str">
        <f>IFERROR(VLOOKUP(D29,[1]!DVH_lines[#Data],2,FALSE),"")</f>
        <v/>
      </c>
      <c r="R29" s="46" t="str">
        <f>IFERROR(VLOOKUP(D29,[1]!DVH_lines[#Data],3,FALSE),"")</f>
        <v/>
      </c>
      <c r="S29" s="47" t="str">
        <f>IFERROR(VLOOKUP(D29,[1]!DVH_lines[#Data],4,FALSE),"")</f>
        <v/>
      </c>
      <c r="T29" s="45" t="str">
        <f>IFERROR(VLOOKUP(D29,[1]!SearchCT[#Data],2,FALSE),"")</f>
        <v/>
      </c>
      <c r="U29" s="47" t="str">
        <f>IFERROR(VLOOKUP(D29,[1]!SearchCT[#Data],3,FALSE),"")</f>
        <v/>
      </c>
    </row>
  </sheetData>
  <mergeCells count="6">
    <mergeCell ref="T1:U1"/>
    <mergeCell ref="A1:B1"/>
    <mergeCell ref="D1:H1"/>
    <mergeCell ref="J1:M1"/>
    <mergeCell ref="N1:O1"/>
    <mergeCell ref="Q1:S1"/>
  </mergeCells>
  <pageMargins left="0.7" right="0.7" top="0.75" bottom="0.75" header="0.3" footer="0.3"/>
  <pageSetup scale="93" orientation="landscape" horizontalDpi="300" verticalDpi="30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78"/>
  <sheetViews>
    <sheetView topLeftCell="A61" zoomScaleNormal="100" workbookViewId="0">
      <selection activeCell="G2" sqref="G2:G78"/>
    </sheetView>
  </sheetViews>
  <sheetFormatPr defaultRowHeight="15" x14ac:dyDescent="0.25"/>
  <cols>
    <col min="1" max="1" width="14.5703125" style="70" bestFit="1" customWidth="1"/>
    <col min="2" max="2" width="20.28515625" style="70" bestFit="1" customWidth="1"/>
    <col min="3" max="3" width="5.42578125" style="70" customWidth="1"/>
    <col min="4" max="4" width="16.5703125" style="70" bestFit="1" customWidth="1"/>
    <col min="5" max="5" width="19.7109375" style="70" bestFit="1" customWidth="1"/>
    <col min="6" max="6" width="48.140625" style="70" bestFit="1" customWidth="1"/>
    <col min="7" max="7" width="17" style="70" bestFit="1" customWidth="1"/>
    <col min="8" max="8" width="6" style="70" customWidth="1"/>
    <col min="9" max="9" width="27.85546875" style="70" bestFit="1" customWidth="1"/>
    <col min="10" max="10" width="17.42578125" style="70" bestFit="1" customWidth="1"/>
    <col min="11" max="11" width="19.7109375" style="70" bestFit="1" customWidth="1"/>
    <col min="12" max="12" width="21" style="70" bestFit="1" customWidth="1"/>
    <col min="13" max="13" width="9.7109375" style="70" bestFit="1" customWidth="1"/>
    <col min="14" max="14" width="13.28515625" style="70" bestFit="1" customWidth="1"/>
    <col min="15" max="15" width="17" style="70" bestFit="1" customWidth="1"/>
    <col min="16" max="16" width="14.42578125" style="70" bestFit="1" customWidth="1"/>
    <col min="17" max="17" width="14.140625" style="70" bestFit="1" customWidth="1"/>
    <col min="18" max="18" width="15.42578125" style="70" bestFit="1" customWidth="1"/>
    <col min="19" max="19" width="14" style="70" bestFit="1" customWidth="1"/>
    <col min="20" max="20" width="14.42578125" style="70" bestFit="1" customWidth="1"/>
    <col min="21" max="16384" width="9.140625" style="70"/>
  </cols>
  <sheetData>
    <row r="1" spans="1:20" ht="21" thickBot="1" x14ac:dyDescent="0.35">
      <c r="A1" s="104" t="s">
        <v>516</v>
      </c>
      <c r="B1" s="104"/>
      <c r="C1" s="1"/>
      <c r="D1" s="104" t="s">
        <v>211</v>
      </c>
      <c r="E1" s="104"/>
      <c r="F1" s="104"/>
      <c r="G1" s="104"/>
      <c r="I1" s="102" t="s">
        <v>212</v>
      </c>
      <c r="J1" s="105"/>
      <c r="K1" s="105"/>
      <c r="L1" s="103"/>
      <c r="M1" s="102" t="s">
        <v>213</v>
      </c>
      <c r="N1" s="105"/>
      <c r="O1" s="3" t="s">
        <v>214</v>
      </c>
      <c r="P1" s="102" t="s">
        <v>215</v>
      </c>
      <c r="Q1" s="105"/>
      <c r="R1" s="103"/>
      <c r="S1" s="102" t="s">
        <v>216</v>
      </c>
      <c r="T1" s="103"/>
    </row>
    <row r="2" spans="1:20" ht="15.75" x14ac:dyDescent="0.25">
      <c r="A2" s="4" t="s">
        <v>217</v>
      </c>
      <c r="B2" s="5" t="s">
        <v>218</v>
      </c>
      <c r="C2" s="6"/>
      <c r="D2" s="4" t="s">
        <v>10</v>
      </c>
      <c r="E2" s="7" t="s">
        <v>219</v>
      </c>
      <c r="F2" s="8" t="s">
        <v>220</v>
      </c>
      <c r="G2" s="8" t="s">
        <v>3</v>
      </c>
      <c r="I2" s="10" t="s">
        <v>221</v>
      </c>
      <c r="J2" s="11" t="s">
        <v>222</v>
      </c>
      <c r="K2" s="11" t="s">
        <v>223</v>
      </c>
      <c r="L2" s="12" t="s">
        <v>224</v>
      </c>
      <c r="M2" s="13" t="s">
        <v>225</v>
      </c>
      <c r="N2" s="11" t="s">
        <v>0</v>
      </c>
      <c r="O2" s="14" t="s">
        <v>3</v>
      </c>
      <c r="P2" s="13" t="s">
        <v>7</v>
      </c>
      <c r="Q2" s="11" t="s">
        <v>8</v>
      </c>
      <c r="R2" s="12" t="s">
        <v>4</v>
      </c>
      <c r="S2" s="13" t="s">
        <v>5</v>
      </c>
      <c r="T2" s="12" t="s">
        <v>6</v>
      </c>
    </row>
    <row r="3" spans="1:20" x14ac:dyDescent="0.25">
      <c r="A3" s="70" t="s">
        <v>399</v>
      </c>
      <c r="B3" s="15" t="s">
        <v>516</v>
      </c>
      <c r="C3" s="75"/>
      <c r="D3" s="78" t="s">
        <v>85</v>
      </c>
      <c r="E3" s="74" t="s">
        <v>17</v>
      </c>
      <c r="F3" s="74" t="s">
        <v>18</v>
      </c>
      <c r="G3" s="74" t="s">
        <v>679</v>
      </c>
      <c r="I3" s="20" t="str">
        <f>VLOOKUP(D3,[1]!Dictionary[#All],3,FALSE)</f>
        <v>Body</v>
      </c>
      <c r="J3" s="21" t="str">
        <f>VLOOKUP(D3,[1]!Dictionary[#All],4,FALSE)</f>
        <v>BODY</v>
      </c>
      <c r="K3" s="21" t="str">
        <f>VLOOKUP(D3,[1]!Dictionary[#All],5,FALSE)</f>
        <v>99VMS_STRUCTCODE</v>
      </c>
      <c r="L3" s="22" t="str">
        <f>VLOOKUP(D3,[1]!Dictionary[#All],6,FALSE)</f>
        <v>1.0</v>
      </c>
      <c r="M3" s="23" t="str">
        <f>VLOOKUP(D3,[1]!VolumeType[#All],2,FALSE)</f>
        <v>Special</v>
      </c>
      <c r="N3" s="24" t="str">
        <f>VLOOKUP(D3,[1]!VolumeType[#All],3,FALSE)</f>
        <v>BODY</v>
      </c>
      <c r="O3" s="25" t="str">
        <f>VLOOKUP(D3,[1]!Colors[#All],3,FALSE)</f>
        <v>z Body</v>
      </c>
      <c r="P3" s="26" t="str">
        <f>IFERROR(VLOOKUP(D3,[1]!DVH_lines[#Data],2,FALSE),"")</f>
        <v/>
      </c>
      <c r="Q3" s="27" t="str">
        <f>IFERROR(VLOOKUP(D3,[1]!DVH_lines[#Data],3,FALSE),"")</f>
        <v/>
      </c>
      <c r="R3" s="28" t="str">
        <f>IFERROR(VLOOKUP(D3,[1]!DVH_lines[#Data],4,FALSE),"")</f>
        <v/>
      </c>
      <c r="S3" s="26">
        <f>IFERROR(VLOOKUP(D3,[1]!SearchCT[#Data],2,FALSE),"")</f>
        <v>-350</v>
      </c>
      <c r="T3" s="28">
        <f>IFERROR(VLOOKUP(D3,[1]!SearchCT[#Data],3,FALSE),"")</f>
        <v>-50</v>
      </c>
    </row>
    <row r="4" spans="1:20" x14ac:dyDescent="0.25">
      <c r="A4" s="70" t="s">
        <v>401</v>
      </c>
      <c r="B4" s="15" t="s">
        <v>10</v>
      </c>
      <c r="C4" s="75"/>
      <c r="D4" s="78" t="s">
        <v>28</v>
      </c>
      <c r="E4" s="74" t="s">
        <v>28</v>
      </c>
      <c r="F4" s="74" t="s">
        <v>338</v>
      </c>
      <c r="G4" s="74" t="s">
        <v>680</v>
      </c>
      <c r="I4" s="20" t="str">
        <f>VLOOKUP(D4,[1]!Dictionary[#All],3,FALSE)</f>
        <v>Treated Volume</v>
      </c>
      <c r="J4" s="21" t="str">
        <f>VLOOKUP(D4,[1]!Dictionary[#All],4,FALSE)</f>
        <v>Treated Volume</v>
      </c>
      <c r="K4" s="21" t="str">
        <f>VLOOKUP(D4,[1]!Dictionary[#All],5,FALSE)</f>
        <v>99VMS_STRUCTCODE</v>
      </c>
      <c r="L4" s="22" t="str">
        <f>VLOOKUP(D4,[1]!Dictionary[#All],6,FALSE)</f>
        <v>1.0</v>
      </c>
      <c r="M4" s="23" t="str">
        <f>VLOOKUP(D4,[1]!VolumeType[#All],2,FALSE)</f>
        <v>Special</v>
      </c>
      <c r="N4" s="24" t="str">
        <f>VLOOKUP(D4,[1]!VolumeType[#All],3,FALSE)</f>
        <v>PTV</v>
      </c>
      <c r="O4" s="25" t="str">
        <f>VLOOKUP(D4,[1]!Colors[#All],3,FALSE)</f>
        <v>z DPV</v>
      </c>
      <c r="P4" s="26" t="str">
        <f>IFERROR(VLOOKUP(D4,[1]!DVH_lines[#Data],2,FALSE),"")</f>
        <v/>
      </c>
      <c r="Q4" s="27" t="str">
        <f>IFERROR(VLOOKUP(D4,[1]!DVH_lines[#Data],3,FALSE),"")</f>
        <v/>
      </c>
      <c r="R4" s="28" t="str">
        <f>IFERROR(VLOOKUP(D4,[1]!DVH_lines[#Data],4,FALSE),"")</f>
        <v/>
      </c>
      <c r="S4" s="26" t="str">
        <f>IFERROR(VLOOKUP(D4,[1]!SearchCT[#Data],2,FALSE),"")</f>
        <v/>
      </c>
      <c r="T4" s="28" t="str">
        <f>IFERROR(VLOOKUP(D4,[1]!SearchCT[#Data],3,FALSE),"")</f>
        <v/>
      </c>
    </row>
    <row r="5" spans="1:20" x14ac:dyDescent="0.25">
      <c r="A5" s="70" t="s">
        <v>226</v>
      </c>
      <c r="B5" s="15" t="s">
        <v>705</v>
      </c>
      <c r="C5" s="75"/>
      <c r="D5" s="78" t="s">
        <v>68</v>
      </c>
      <c r="E5" s="74" t="s">
        <v>518</v>
      </c>
      <c r="F5" s="74" t="s">
        <v>519</v>
      </c>
      <c r="G5" s="74" t="s">
        <v>645</v>
      </c>
      <c r="I5" s="20" t="str">
        <f>VLOOKUP(D5,[1]!Dictionary[#All],3,FALSE)</f>
        <v>GTV Primary</v>
      </c>
      <c r="J5" s="21" t="str">
        <f>VLOOKUP(D5,[1]!Dictionary[#All],4,FALSE)</f>
        <v>GTVp</v>
      </c>
      <c r="K5" s="21" t="str">
        <f>VLOOKUP(D5,[1]!Dictionary[#All],5,FALSE)</f>
        <v>99VMS_STRUCTCODE</v>
      </c>
      <c r="L5" s="22" t="str">
        <f>VLOOKUP(D5,[1]!Dictionary[#All],6,FALSE)</f>
        <v>1.0</v>
      </c>
      <c r="M5" s="23" t="str">
        <f>VLOOKUP(D5,[1]!VolumeType[#All],2,FALSE)</f>
        <v>GTV</v>
      </c>
      <c r="N5" s="24" t="str">
        <f>VLOOKUP(D5,[1]!VolumeType[#All],3,FALSE)</f>
        <v>GTV</v>
      </c>
      <c r="O5" s="25" t="str">
        <f>VLOOKUP(D5,[1]!Colors[#All],3,FALSE)</f>
        <v>z GTV</v>
      </c>
      <c r="P5" s="26" t="str">
        <f>IFERROR(VLOOKUP(D5,[1]!DVH_lines[#Data],2,FALSE),"")</f>
        <v/>
      </c>
      <c r="Q5" s="27" t="str">
        <f>IFERROR(VLOOKUP(D5,[1]!DVH_lines[#Data],3,FALSE),"")</f>
        <v/>
      </c>
      <c r="R5" s="28" t="str">
        <f>IFERROR(VLOOKUP(D5,[1]!DVH_lines[#Data],4,FALSE),"")</f>
        <v/>
      </c>
      <c r="S5" s="26" t="str">
        <f>IFERROR(VLOOKUP(D5,[1]!SearchCT[#Data],2,FALSE),"")</f>
        <v/>
      </c>
      <c r="T5" s="28" t="str">
        <f>IFERROR(VLOOKUP(D5,[1]!SearchCT[#Data],3,FALSE),"")</f>
        <v/>
      </c>
    </row>
    <row r="6" spans="1:20" x14ac:dyDescent="0.25">
      <c r="A6" s="70" t="s">
        <v>395</v>
      </c>
      <c r="B6" s="15">
        <v>4</v>
      </c>
      <c r="C6" s="75"/>
      <c r="D6" s="78" t="s">
        <v>20</v>
      </c>
      <c r="E6" s="74" t="s">
        <v>520</v>
      </c>
      <c r="F6" s="74" t="s">
        <v>521</v>
      </c>
      <c r="G6" s="74" t="s">
        <v>646</v>
      </c>
      <c r="I6" s="20" t="str">
        <f>VLOOKUP(D6,[1]!Dictionary[#All],3,FALSE)</f>
        <v>CTV Primary</v>
      </c>
      <c r="J6" s="21" t="str">
        <f>VLOOKUP(D6,[1]!Dictionary[#All],4,FALSE)</f>
        <v>CTVp</v>
      </c>
      <c r="K6" s="21" t="str">
        <f>VLOOKUP(D6,[1]!Dictionary[#All],5,FALSE)</f>
        <v>99VMS_STRUCTCODE</v>
      </c>
      <c r="L6" s="22" t="str">
        <f>VLOOKUP(D6,[1]!Dictionary[#All],6,FALSE)</f>
        <v>1.0</v>
      </c>
      <c r="M6" s="23" t="str">
        <f>VLOOKUP(D6,[1]!VolumeType[#All],2,FALSE)</f>
        <v>CTV</v>
      </c>
      <c r="N6" s="24" t="str">
        <f>VLOOKUP(D6,[1]!VolumeType[#All],3,FALSE)</f>
        <v>CTV</v>
      </c>
      <c r="O6" s="25" t="str">
        <f>VLOOKUP(D6,[1]!Colors[#All],3,FALSE)</f>
        <v>z CTV</v>
      </c>
      <c r="P6" s="26" t="str">
        <f>IFERROR(VLOOKUP(D6,[1]!DVH_lines[#Data],2,FALSE),"")</f>
        <v/>
      </c>
      <c r="Q6" s="27" t="str">
        <f>IFERROR(VLOOKUP(D6,[1]!DVH_lines[#Data],3,FALSE),"")</f>
        <v/>
      </c>
      <c r="R6" s="28" t="str">
        <f>IFERROR(VLOOKUP(D6,[1]!DVH_lines[#Data],4,FALSE),"")</f>
        <v/>
      </c>
      <c r="S6" s="26" t="str">
        <f>IFERROR(VLOOKUP(D6,[1]!SearchCT[#Data],2,FALSE),"")</f>
        <v/>
      </c>
      <c r="T6" s="28" t="str">
        <f>IFERROR(VLOOKUP(D6,[1]!SearchCT[#Data],3,FALSE),"")</f>
        <v/>
      </c>
    </row>
    <row r="7" spans="1:20" x14ac:dyDescent="0.25">
      <c r="A7" s="70" t="s">
        <v>228</v>
      </c>
      <c r="B7" s="31"/>
      <c r="D7" s="78" t="s">
        <v>25</v>
      </c>
      <c r="E7" s="74" t="s">
        <v>522</v>
      </c>
      <c r="F7" s="74" t="s">
        <v>523</v>
      </c>
      <c r="G7" s="74" t="s">
        <v>647</v>
      </c>
      <c r="I7" s="20" t="str">
        <f>VLOOKUP(D7,[1]!Dictionary[#All],3,FALSE)</f>
        <v>PTV Primary</v>
      </c>
      <c r="J7" s="21" t="str">
        <f>VLOOKUP(D7,[1]!Dictionary[#All],4,FALSE)</f>
        <v>PTVp</v>
      </c>
      <c r="K7" s="21" t="str">
        <f>VLOOKUP(D7,[1]!Dictionary[#All],5,FALSE)</f>
        <v>99VMS_STRUCTCODE</v>
      </c>
      <c r="L7" s="22" t="str">
        <f>VLOOKUP(D7,[1]!Dictionary[#All],6,FALSE)</f>
        <v>1.0</v>
      </c>
      <c r="M7" s="23" t="str">
        <f>VLOOKUP(D7,[1]!VolumeType[#All],2,FALSE)</f>
        <v>PTV</v>
      </c>
      <c r="N7" s="24" t="str">
        <f>VLOOKUP(D7,[1]!VolumeType[#All],3,FALSE)</f>
        <v>PTV</v>
      </c>
      <c r="O7" s="25" t="str">
        <f>VLOOKUP(D7,[1]!Colors[#All],3,FALSE)</f>
        <v>z PTV</v>
      </c>
      <c r="P7" s="26" t="str">
        <f>IFERROR(VLOOKUP(D7,[1]!DVH_lines[#Data],2,FALSE),"")</f>
        <v/>
      </c>
      <c r="Q7" s="27" t="str">
        <f>IFERROR(VLOOKUP(D7,[1]!DVH_lines[#Data],3,FALSE),"")</f>
        <v/>
      </c>
      <c r="R7" s="28" t="str">
        <f>IFERROR(VLOOKUP(D7,[1]!DVH_lines[#Data],4,FALSE),"")</f>
        <v/>
      </c>
      <c r="S7" s="26" t="str">
        <f>IFERROR(VLOOKUP(D7,[1]!SearchCT[#Data],2,FALSE),"")</f>
        <v/>
      </c>
      <c r="T7" s="28" t="str">
        <f>IFERROR(VLOOKUP(D7,[1]!SearchCT[#Data],3,FALSE),"")</f>
        <v/>
      </c>
    </row>
    <row r="8" spans="1:20" x14ac:dyDescent="0.25">
      <c r="A8" s="70" t="s">
        <v>229</v>
      </c>
      <c r="B8"/>
      <c r="D8" s="78" t="s">
        <v>262</v>
      </c>
      <c r="E8" s="74" t="s">
        <v>567</v>
      </c>
      <c r="F8" s="74" t="s">
        <v>568</v>
      </c>
      <c r="G8" s="74" t="s">
        <v>656</v>
      </c>
      <c r="I8" s="20" t="str">
        <f>VLOOKUP(D8,[1]!Dictionary[#All],3,FALSE)</f>
        <v>CTV Intermediate Risk</v>
      </c>
      <c r="J8" s="21" t="str">
        <f>VLOOKUP(D8,[1]!Dictionary[#All],4,FALSE)</f>
        <v>CTV_Intermediate</v>
      </c>
      <c r="K8" s="21" t="str">
        <f>VLOOKUP(D8,[1]!Dictionary[#All],5,FALSE)</f>
        <v>99VMS_STRUCTCODE</v>
      </c>
      <c r="L8" s="22" t="str">
        <f>VLOOKUP(D8,[1]!Dictionary[#All],6,FALSE)</f>
        <v>1.0</v>
      </c>
      <c r="M8" s="23" t="str">
        <f>VLOOKUP(D8,[1]!VolumeType[#All],2,FALSE)</f>
        <v>CTV</v>
      </c>
      <c r="N8" s="24" t="str">
        <f>VLOOKUP(D8,[1]!VolumeType[#All],3,FALSE)</f>
        <v>CTV</v>
      </c>
      <c r="O8" s="25" t="str">
        <f>VLOOKUP(D8,[1]!Colors[#All],3,FALSE)</f>
        <v>z CTV int</v>
      </c>
      <c r="P8" s="26" t="str">
        <f>IFERROR(VLOOKUP(D8,[1]!DVH_lines[#Data],2,FALSE),"")</f>
        <v/>
      </c>
      <c r="Q8" s="27" t="str">
        <f>IFERROR(VLOOKUP(D8,[1]!DVH_lines[#Data],3,FALSE),"")</f>
        <v/>
      </c>
      <c r="R8" s="28" t="str">
        <f>IFERROR(VLOOKUP(D8,[1]!DVH_lines[#Data],4,FALSE),"")</f>
        <v/>
      </c>
      <c r="S8" s="26" t="str">
        <f>IFERROR(VLOOKUP(D8,[1]!SearchCT[#Data],2,FALSE),"")</f>
        <v/>
      </c>
      <c r="T8" s="28" t="str">
        <f>IFERROR(VLOOKUP(D8,[1]!SearchCT[#Data],3,FALSE),"")</f>
        <v/>
      </c>
    </row>
    <row r="9" spans="1:20" x14ac:dyDescent="0.25">
      <c r="A9" s="70" t="s">
        <v>400</v>
      </c>
      <c r="B9" s="31" t="s">
        <v>393</v>
      </c>
      <c r="D9" s="78" t="s">
        <v>227</v>
      </c>
      <c r="E9" s="74" t="s">
        <v>569</v>
      </c>
      <c r="F9" s="74" t="s">
        <v>570</v>
      </c>
      <c r="G9" s="74" t="s">
        <v>657</v>
      </c>
      <c r="I9" s="20" t="str">
        <f>VLOOKUP(D9,[1]!Dictionary[#All],3,FALSE)</f>
        <v>PTV Intermediate Risk</v>
      </c>
      <c r="J9" s="21" t="str">
        <f>VLOOKUP(D9,[1]!Dictionary[#All],4,FALSE)</f>
        <v>PTV_Intermediate</v>
      </c>
      <c r="K9" s="21" t="str">
        <f>VLOOKUP(D9,[1]!Dictionary[#All],5,FALSE)</f>
        <v>99VMS_STRUCTCODE</v>
      </c>
      <c r="L9" s="22" t="str">
        <f>VLOOKUP(D9,[1]!Dictionary[#All],6,FALSE)</f>
        <v>1.0</v>
      </c>
      <c r="M9" s="23" t="str">
        <f>VLOOKUP(D9,[1]!VolumeType[#All],2,FALSE)</f>
        <v>PTV</v>
      </c>
      <c r="N9" s="24" t="str">
        <f>VLOOKUP(D9,[1]!VolumeType[#All],3,FALSE)</f>
        <v>PTV</v>
      </c>
      <c r="O9" s="25" t="str">
        <f>VLOOKUP(D9,[1]!Colors[#All],3,FALSE)</f>
        <v>z PTV int</v>
      </c>
      <c r="P9" s="26" t="str">
        <f>IFERROR(VLOOKUP(D9,[1]!DVH_lines[#Data],2,FALSE),"")</f>
        <v/>
      </c>
      <c r="Q9" s="27" t="str">
        <f>IFERROR(VLOOKUP(D9,[1]!DVH_lines[#Data],3,FALSE),"")</f>
        <v/>
      </c>
      <c r="R9" s="28" t="str">
        <f>IFERROR(VLOOKUP(D9,[1]!DVH_lines[#Data],4,FALSE),"")</f>
        <v/>
      </c>
      <c r="S9" s="26" t="str">
        <f>IFERROR(VLOOKUP(D9,[1]!SearchCT[#Data],2,FALSE),"")</f>
        <v/>
      </c>
      <c r="T9" s="28" t="str">
        <f>IFERROR(VLOOKUP(D9,[1]!SearchCT[#Data],3,FALSE),"")</f>
        <v/>
      </c>
    </row>
    <row r="10" spans="1:20" x14ac:dyDescent="0.25">
      <c r="A10" s="70" t="s">
        <v>389</v>
      </c>
      <c r="B10" s="31" t="s">
        <v>390</v>
      </c>
      <c r="D10" s="78" t="s">
        <v>571</v>
      </c>
      <c r="E10" s="74" t="s">
        <v>572</v>
      </c>
      <c r="F10" s="74" t="s">
        <v>573</v>
      </c>
      <c r="G10" s="74" t="s">
        <v>658</v>
      </c>
      <c r="I10" s="20" t="str">
        <f>VLOOKUP(D10,[1]!Dictionary[#All],3,FALSE)</f>
        <v>PTV Intermediate Risk</v>
      </c>
      <c r="J10" s="21" t="str">
        <f>VLOOKUP(D10,[1]!Dictionary[#All],4,FALSE)</f>
        <v>PTV_Intermediate</v>
      </c>
      <c r="K10" s="21" t="str">
        <f>VLOOKUP(D10,[1]!Dictionary[#All],5,FALSE)</f>
        <v>99VMS_STRUCTCODE</v>
      </c>
      <c r="L10" s="22" t="str">
        <f>VLOOKUP(D10,[1]!Dictionary[#All],6,FALSE)</f>
        <v>1.0</v>
      </c>
      <c r="M10" s="23" t="str">
        <f>VLOOKUP(D10,[1]!VolumeType[#All],2,FALSE)</f>
        <v>PTV</v>
      </c>
      <c r="N10" s="24" t="str">
        <f>VLOOKUP(D10,[1]!VolumeType[#All],3,FALSE)</f>
        <v>PTV</v>
      </c>
      <c r="O10" s="25" t="str">
        <f>VLOOKUP(D10,[1]!Colors[#All],3,FALSE)</f>
        <v>z PTV int eval</v>
      </c>
      <c r="P10" s="26">
        <f>IFERROR(VLOOKUP(D10,[1]!DVH_lines[#Data],2,FALSE),"")</f>
        <v>-16777216</v>
      </c>
      <c r="Q10" s="27">
        <f>IFERROR(VLOOKUP(D10,[1]!DVH_lines[#Data],3,FALSE),"")</f>
        <v>0</v>
      </c>
      <c r="R10" s="28">
        <f>IFERROR(VLOOKUP(D10,[1]!DVH_lines[#Data],4,FALSE),"")</f>
        <v>5</v>
      </c>
      <c r="S10" s="26" t="str">
        <f>IFERROR(VLOOKUP(D10,[1]!SearchCT[#Data],2,FALSE),"")</f>
        <v/>
      </c>
      <c r="T10" s="28" t="str">
        <f>IFERROR(VLOOKUP(D10,[1]!SearchCT[#Data],3,FALSE),"")</f>
        <v/>
      </c>
    </row>
    <row r="11" spans="1:20" x14ac:dyDescent="0.25">
      <c r="A11" s="70" t="s">
        <v>515</v>
      </c>
      <c r="B11" s="31" t="s">
        <v>702</v>
      </c>
      <c r="D11" s="78" t="s">
        <v>430</v>
      </c>
      <c r="E11" s="74" t="s">
        <v>524</v>
      </c>
      <c r="F11" s="74" t="s">
        <v>525</v>
      </c>
      <c r="G11" s="74" t="s">
        <v>648</v>
      </c>
      <c r="I11" s="20" t="str">
        <f>VLOOKUP(D11,[1]!Dictionary[#All],3,FALSE)</f>
        <v>PTV Primary</v>
      </c>
      <c r="J11" s="21" t="str">
        <f>VLOOKUP(D11,[1]!Dictionary[#All],4,FALSE)</f>
        <v>PTVp</v>
      </c>
      <c r="K11" s="21" t="str">
        <f>VLOOKUP(D11,[1]!Dictionary[#All],5,FALSE)</f>
        <v>99VMS_STRUCTCODE</v>
      </c>
      <c r="L11" s="22" t="str">
        <f>VLOOKUP(D11,[1]!Dictionary[#All],6,FALSE)</f>
        <v>1.0</v>
      </c>
      <c r="M11" s="23" t="str">
        <f>VLOOKUP(D11,[1]!VolumeType[#All],2,FALSE)</f>
        <v>PTV</v>
      </c>
      <c r="N11" s="24" t="str">
        <f>VLOOKUP(D11,[1]!VolumeType[#All],3,FALSE)</f>
        <v>PTV</v>
      </c>
      <c r="O11" s="25" t="str">
        <f>VLOOKUP(D11,[1]!Colors[#All],3,FALSE)</f>
        <v>z PTV eval</v>
      </c>
      <c r="P11" s="26">
        <f>IFERROR(VLOOKUP(D11,[1]!DVH_lines[#Data],2,FALSE),"")</f>
        <v>-16777216</v>
      </c>
      <c r="Q11" s="27">
        <f>IFERROR(VLOOKUP(D11,[1]!DVH_lines[#Data],3,FALSE),"")</f>
        <v>0</v>
      </c>
      <c r="R11" s="28">
        <f>IFERROR(VLOOKUP(D11,[1]!DVH_lines[#Data],4,FALSE),"")</f>
        <v>5</v>
      </c>
      <c r="S11" s="26" t="str">
        <f>IFERROR(VLOOKUP(D11,[1]!SearchCT[#Data],2,FALSE),"")</f>
        <v/>
      </c>
      <c r="T11" s="28" t="str">
        <f>IFERROR(VLOOKUP(D11,[1]!SearchCT[#Data],3,FALSE),"")</f>
        <v/>
      </c>
    </row>
    <row r="12" spans="1:20" x14ac:dyDescent="0.25">
      <c r="A12" s="70" t="s">
        <v>391</v>
      </c>
      <c r="B12" s="15" t="s">
        <v>517</v>
      </c>
      <c r="D12" s="78" t="s">
        <v>265</v>
      </c>
      <c r="E12" s="74" t="s">
        <v>543</v>
      </c>
      <c r="F12" s="74" t="s">
        <v>544</v>
      </c>
      <c r="G12" s="74" t="s">
        <v>649</v>
      </c>
      <c r="I12" s="20" t="str">
        <f>VLOOKUP(D12,[1]!Dictionary[#All],3,FALSE)</f>
        <v>CTV Low Risk</v>
      </c>
      <c r="J12" s="21" t="str">
        <f>VLOOKUP(D12,[1]!Dictionary[#All],4,FALSE)</f>
        <v>CTV_Low</v>
      </c>
      <c r="K12" s="21" t="str">
        <f>VLOOKUP(D12,[1]!Dictionary[#All],5,FALSE)</f>
        <v>99VMS_STRUCTCODE</v>
      </c>
      <c r="L12" s="22" t="str">
        <f>VLOOKUP(D12,[1]!Dictionary[#All],6,FALSE)</f>
        <v>1.0</v>
      </c>
      <c r="M12" s="23" t="str">
        <f>VLOOKUP(D12,[1]!VolumeType[#All],2,FALSE)</f>
        <v>CTV</v>
      </c>
      <c r="N12" s="24" t="str">
        <f>VLOOKUP(D12,[1]!VolumeType[#All],3,FALSE)</f>
        <v>CTV</v>
      </c>
      <c r="O12" s="25" t="str">
        <f>VLOOKUP(D12,[1]!Colors[#All],3,FALSE)</f>
        <v>z CTV low</v>
      </c>
      <c r="P12" s="26" t="str">
        <f>IFERROR(VLOOKUP(D12,[1]!DVH_lines[#Data],2,FALSE),"")</f>
        <v/>
      </c>
      <c r="Q12" s="27" t="str">
        <f>IFERROR(VLOOKUP(D12,[1]!DVH_lines[#Data],3,FALSE),"")</f>
        <v/>
      </c>
      <c r="R12" s="28" t="str">
        <f>IFERROR(VLOOKUP(D12,[1]!DVH_lines[#Data],4,FALSE),"")</f>
        <v/>
      </c>
      <c r="S12" s="26" t="str">
        <f>IFERROR(VLOOKUP(D12,[1]!SearchCT[#Data],2,FALSE),"")</f>
        <v/>
      </c>
      <c r="T12" s="28" t="str">
        <f>IFERROR(VLOOKUP(D12,[1]!SearchCT[#Data],3,FALSE),"")</f>
        <v/>
      </c>
    </row>
    <row r="13" spans="1:20" x14ac:dyDescent="0.25">
      <c r="A13" s="70" t="s">
        <v>231</v>
      </c>
      <c r="B13" s="35" t="s">
        <v>232</v>
      </c>
      <c r="D13" s="78" t="s">
        <v>269</v>
      </c>
      <c r="E13" s="74" t="s">
        <v>545</v>
      </c>
      <c r="F13" s="74" t="s">
        <v>546</v>
      </c>
      <c r="G13" s="74" t="s">
        <v>650</v>
      </c>
      <c r="I13" s="20" t="str">
        <f>VLOOKUP(D13,[1]!Dictionary[#All],3,FALSE)</f>
        <v>PTV Low Risk</v>
      </c>
      <c r="J13" s="21" t="str">
        <f>VLOOKUP(D13,[1]!Dictionary[#All],4,FALSE)</f>
        <v>PTV_Low</v>
      </c>
      <c r="K13" s="21" t="str">
        <f>VLOOKUP(D13,[1]!Dictionary[#All],5,FALSE)</f>
        <v>99VMS_STRUCTCODE</v>
      </c>
      <c r="L13" s="22" t="str">
        <f>VLOOKUP(D13,[1]!Dictionary[#All],6,FALSE)</f>
        <v>1.0</v>
      </c>
      <c r="M13" s="23" t="str">
        <f>VLOOKUP(D13,[1]!VolumeType[#All],2,FALSE)</f>
        <v>PTV</v>
      </c>
      <c r="N13" s="24" t="str">
        <f>VLOOKUP(D13,[1]!VolumeType[#All],3,FALSE)</f>
        <v>PTV</v>
      </c>
      <c r="O13" s="25" t="str">
        <f>VLOOKUP(D13,[1]!Colors[#All],3,FALSE)</f>
        <v>z PTV low</v>
      </c>
      <c r="P13" s="26" t="str">
        <f>IFERROR(VLOOKUP(D13,[1]!DVH_lines[#Data],2,FALSE),"")</f>
        <v/>
      </c>
      <c r="Q13" s="27" t="str">
        <f>IFERROR(VLOOKUP(D13,[1]!DVH_lines[#Data],3,FALSE),"")</f>
        <v/>
      </c>
      <c r="R13" s="28" t="str">
        <f>IFERROR(VLOOKUP(D13,[1]!DVH_lines[#Data],4,FALSE),"")</f>
        <v/>
      </c>
      <c r="S13" s="26" t="str">
        <f>IFERROR(VLOOKUP(D13,[1]!SearchCT[#Data],2,FALSE),"")</f>
        <v/>
      </c>
      <c r="T13" s="28" t="str">
        <f>IFERROR(VLOOKUP(D13,[1]!SearchCT[#Data],3,FALSE),"")</f>
        <v/>
      </c>
    </row>
    <row r="14" spans="1:20" x14ac:dyDescent="0.25">
      <c r="D14" s="78" t="s">
        <v>547</v>
      </c>
      <c r="E14" s="74" t="s">
        <v>548</v>
      </c>
      <c r="F14" s="74" t="s">
        <v>549</v>
      </c>
      <c r="G14" s="74" t="s">
        <v>651</v>
      </c>
      <c r="I14" s="20" t="str">
        <f>VLOOKUP(D14,[1]!Dictionary[#All],3,FALSE)</f>
        <v>PTV Low Risk</v>
      </c>
      <c r="J14" s="21" t="str">
        <f>VLOOKUP(D14,[1]!Dictionary[#All],4,FALSE)</f>
        <v>PTV_Low</v>
      </c>
      <c r="K14" s="21" t="str">
        <f>VLOOKUP(D14,[1]!Dictionary[#All],5,FALSE)</f>
        <v>99VMS_STRUCTCODE</v>
      </c>
      <c r="L14" s="22" t="str">
        <f>VLOOKUP(D14,[1]!Dictionary[#All],6,FALSE)</f>
        <v>1.0</v>
      </c>
      <c r="M14" s="23" t="str">
        <f>VLOOKUP(D14,[1]!VolumeType[#All],2,FALSE)</f>
        <v>PTV</v>
      </c>
      <c r="N14" s="24" t="str">
        <f>VLOOKUP(D14,[1]!VolumeType[#All],3,FALSE)</f>
        <v>PTV</v>
      </c>
      <c r="O14" s="25" t="str">
        <f>VLOOKUP(D14,[1]!Colors[#All],3,FALSE)</f>
        <v>z PTV low eval</v>
      </c>
      <c r="P14" s="26">
        <f>IFERROR(VLOOKUP(D14,[1]!DVH_lines[#Data],2,FALSE),"")</f>
        <v>-16777216</v>
      </c>
      <c r="Q14" s="27">
        <f>IFERROR(VLOOKUP(D14,[1]!DVH_lines[#Data],3,FALSE),"")</f>
        <v>0</v>
      </c>
      <c r="R14" s="28">
        <f>IFERROR(VLOOKUP(D14,[1]!DVH_lines[#Data],4,FALSE),"")</f>
        <v>5</v>
      </c>
      <c r="S14" s="26" t="str">
        <f>IFERROR(VLOOKUP(D14,[1]!SearchCT[#Data],2,FALSE),"")</f>
        <v/>
      </c>
      <c r="T14" s="28" t="str">
        <f>IFERROR(VLOOKUP(D14,[1]!SearchCT[#Data],3,FALSE),"")</f>
        <v/>
      </c>
    </row>
    <row r="15" spans="1:20" x14ac:dyDescent="0.25">
      <c r="D15" s="78" t="s">
        <v>266</v>
      </c>
      <c r="E15" s="74" t="s">
        <v>528</v>
      </c>
      <c r="F15" s="74" t="s">
        <v>529</v>
      </c>
      <c r="G15" s="74" t="s">
        <v>645</v>
      </c>
      <c r="I15" s="20" t="str">
        <f>VLOOKUP(D15,[1]!Dictionary[#All],3,FALSE)</f>
        <v>GTV Nodal</v>
      </c>
      <c r="J15" s="21" t="str">
        <f>VLOOKUP(D15,[1]!Dictionary[#All],4,FALSE)</f>
        <v>GTVn</v>
      </c>
      <c r="K15" s="21" t="str">
        <f>VLOOKUP(D15,[1]!Dictionary[#All],5,FALSE)</f>
        <v>99VMS_STRUCTCODE</v>
      </c>
      <c r="L15" s="22" t="str">
        <f>VLOOKUP(D15,[1]!Dictionary[#All],6,FALSE)</f>
        <v>1.0</v>
      </c>
      <c r="M15" s="23" t="str">
        <f>VLOOKUP(D15,[1]!VolumeType[#All],2,FALSE)</f>
        <v>GTV</v>
      </c>
      <c r="N15" s="24" t="str">
        <f>VLOOKUP(D15,[1]!VolumeType[#All],3,FALSE)</f>
        <v>Nodes</v>
      </c>
      <c r="O15" s="25" t="str">
        <f>VLOOKUP(D15,[1]!Colors[#All],3,FALSE)</f>
        <v>z GTV</v>
      </c>
      <c r="P15" s="26" t="str">
        <f>IFERROR(VLOOKUP(D15,[1]!DVH_lines[#Data],2,FALSE),"")</f>
        <v/>
      </c>
      <c r="Q15" s="27" t="str">
        <f>IFERROR(VLOOKUP(D15,[1]!DVH_lines[#Data],3,FALSE),"")</f>
        <v/>
      </c>
      <c r="R15" s="28" t="str">
        <f>IFERROR(VLOOKUP(D15,[1]!DVH_lines[#Data],4,FALSE),"")</f>
        <v/>
      </c>
      <c r="S15" s="26" t="str">
        <f>IFERROR(VLOOKUP(D15,[1]!SearchCT[#Data],2,FALSE),"")</f>
        <v/>
      </c>
      <c r="T15" s="28" t="str">
        <f>IFERROR(VLOOKUP(D15,[1]!SearchCT[#Data],3,FALSE),"")</f>
        <v/>
      </c>
    </row>
    <row r="16" spans="1:20" x14ac:dyDescent="0.25">
      <c r="D16" s="78" t="s">
        <v>266</v>
      </c>
      <c r="E16" s="74" t="s">
        <v>526</v>
      </c>
      <c r="F16" s="74" t="s">
        <v>527</v>
      </c>
      <c r="G16" s="74" t="s">
        <v>645</v>
      </c>
      <c r="I16" s="20" t="str">
        <f>VLOOKUP(D16,[1]!Dictionary[#All],3,FALSE)</f>
        <v>GTV Nodal</v>
      </c>
      <c r="J16" s="21" t="str">
        <f>VLOOKUP(D16,[1]!Dictionary[#All],4,FALSE)</f>
        <v>GTVn</v>
      </c>
      <c r="K16" s="21" t="str">
        <f>VLOOKUP(D16,[1]!Dictionary[#All],5,FALSE)</f>
        <v>99VMS_STRUCTCODE</v>
      </c>
      <c r="L16" s="22" t="str">
        <f>VLOOKUP(D16,[1]!Dictionary[#All],6,FALSE)</f>
        <v>1.0</v>
      </c>
      <c r="M16" s="23" t="str">
        <f>VLOOKUP(D16,[1]!VolumeType[#All],2,FALSE)</f>
        <v>GTV</v>
      </c>
      <c r="N16" s="24" t="str">
        <f>VLOOKUP(D16,[1]!VolumeType[#All],3,FALSE)</f>
        <v>Nodes</v>
      </c>
      <c r="O16" s="25" t="str">
        <f>VLOOKUP(D16,[1]!Colors[#All],3,FALSE)</f>
        <v>z GTV</v>
      </c>
      <c r="P16" s="26" t="str">
        <f>IFERROR(VLOOKUP(D16,[1]!DVH_lines[#Data],2,FALSE),"")</f>
        <v/>
      </c>
      <c r="Q16" s="27" t="str">
        <f>IFERROR(VLOOKUP(D16,[1]!DVH_lines[#Data],3,FALSE),"")</f>
        <v/>
      </c>
      <c r="R16" s="28" t="str">
        <f>IFERROR(VLOOKUP(D16,[1]!DVH_lines[#Data],4,FALSE),"")</f>
        <v/>
      </c>
      <c r="S16" s="26" t="str">
        <f>IFERROR(VLOOKUP(D16,[1]!SearchCT[#Data],2,FALSE),"")</f>
        <v/>
      </c>
      <c r="T16" s="28" t="str">
        <f>IFERROR(VLOOKUP(D16,[1]!SearchCT[#Data],3,FALSE),"")</f>
        <v/>
      </c>
    </row>
    <row r="17" spans="4:20" x14ac:dyDescent="0.25">
      <c r="D17" s="78" t="s">
        <v>261</v>
      </c>
      <c r="E17" s="74" t="s">
        <v>532</v>
      </c>
      <c r="F17" s="74" t="s">
        <v>531</v>
      </c>
      <c r="G17" s="74" t="s">
        <v>646</v>
      </c>
      <c r="I17" s="20" t="str">
        <f>VLOOKUP(D17,[1]!Dictionary[#All],3,FALSE)</f>
        <v>CTV High Risk</v>
      </c>
      <c r="J17" s="21" t="str">
        <f>VLOOKUP(D17,[1]!Dictionary[#All],4,FALSE)</f>
        <v>CTV_High</v>
      </c>
      <c r="K17" s="21" t="str">
        <f>VLOOKUP(D17,[1]!Dictionary[#All],5,FALSE)</f>
        <v>99VMS_STRUCTCODE</v>
      </c>
      <c r="L17" s="22" t="str">
        <f>VLOOKUP(D17,[1]!Dictionary[#All],6,FALSE)</f>
        <v>1.0</v>
      </c>
      <c r="M17" s="23" t="str">
        <f>VLOOKUP(D17,[1]!VolumeType[#All],2,FALSE)</f>
        <v>CTV</v>
      </c>
      <c r="N17" s="24" t="str">
        <f>VLOOKUP(D17,[1]!VolumeType[#All],3,FALSE)</f>
        <v>CTV</v>
      </c>
      <c r="O17" s="25" t="str">
        <f>VLOOKUP(D17,[1]!Colors[#All],3,FALSE)</f>
        <v>z CTV</v>
      </c>
      <c r="P17" s="26" t="str">
        <f>IFERROR(VLOOKUP(D17,[1]!DVH_lines[#Data],2,FALSE),"")</f>
        <v/>
      </c>
      <c r="Q17" s="27" t="str">
        <f>IFERROR(VLOOKUP(D17,[1]!DVH_lines[#Data],3,FALSE),"")</f>
        <v/>
      </c>
      <c r="R17" s="28" t="str">
        <f>IFERROR(VLOOKUP(D17,[1]!DVH_lines[#Data],4,FALSE),"")</f>
        <v/>
      </c>
      <c r="S17" s="26" t="str">
        <f>IFERROR(VLOOKUP(D17,[1]!SearchCT[#Data],2,FALSE),"")</f>
        <v/>
      </c>
      <c r="T17" s="28" t="str">
        <f>IFERROR(VLOOKUP(D17,[1]!SearchCT[#Data],3,FALSE),"")</f>
        <v/>
      </c>
    </row>
    <row r="18" spans="4:20" x14ac:dyDescent="0.25">
      <c r="D18" s="78" t="s">
        <v>261</v>
      </c>
      <c r="E18" s="74" t="s">
        <v>530</v>
      </c>
      <c r="F18" s="74" t="s">
        <v>531</v>
      </c>
      <c r="G18" s="74" t="s">
        <v>646</v>
      </c>
      <c r="I18" s="20" t="str">
        <f>VLOOKUP(D18,[1]!Dictionary[#All],3,FALSE)</f>
        <v>CTV High Risk</v>
      </c>
      <c r="J18" s="21" t="str">
        <f>VLOOKUP(D18,[1]!Dictionary[#All],4,FALSE)</f>
        <v>CTV_High</v>
      </c>
      <c r="K18" s="21" t="str">
        <f>VLOOKUP(D18,[1]!Dictionary[#All],5,FALSE)</f>
        <v>99VMS_STRUCTCODE</v>
      </c>
      <c r="L18" s="22" t="str">
        <f>VLOOKUP(D18,[1]!Dictionary[#All],6,FALSE)</f>
        <v>1.0</v>
      </c>
      <c r="M18" s="23" t="str">
        <f>VLOOKUP(D18,[1]!VolumeType[#All],2,FALSE)</f>
        <v>CTV</v>
      </c>
      <c r="N18" s="24" t="str">
        <f>VLOOKUP(D18,[1]!VolumeType[#All],3,FALSE)</f>
        <v>CTV</v>
      </c>
      <c r="O18" s="25" t="str">
        <f>VLOOKUP(D18,[1]!Colors[#All],3,FALSE)</f>
        <v>z CTV</v>
      </c>
      <c r="P18" s="26" t="str">
        <f>IFERROR(VLOOKUP(D18,[1]!DVH_lines[#Data],2,FALSE),"")</f>
        <v/>
      </c>
      <c r="Q18" s="27" t="str">
        <f>IFERROR(VLOOKUP(D18,[1]!DVH_lines[#Data],3,FALSE),"")</f>
        <v/>
      </c>
      <c r="R18" s="28" t="str">
        <f>IFERROR(VLOOKUP(D18,[1]!DVH_lines[#Data],4,FALSE),"")</f>
        <v/>
      </c>
      <c r="S18" s="26" t="str">
        <f>IFERROR(VLOOKUP(D18,[1]!SearchCT[#Data],2,FALSE),"")</f>
        <v/>
      </c>
      <c r="T18" s="28" t="str">
        <f>IFERROR(VLOOKUP(D18,[1]!SearchCT[#Data],3,FALSE),"")</f>
        <v/>
      </c>
    </row>
    <row r="19" spans="4:20" x14ac:dyDescent="0.25">
      <c r="D19" s="78" t="s">
        <v>268</v>
      </c>
      <c r="E19" s="74" t="s">
        <v>535</v>
      </c>
      <c r="F19" s="74" t="s">
        <v>536</v>
      </c>
      <c r="G19" s="74" t="s">
        <v>647</v>
      </c>
      <c r="I19" s="20" t="str">
        <f>VLOOKUP(D19,[1]!Dictionary[#All],3,FALSE)</f>
        <v>PTV High Risk</v>
      </c>
      <c r="J19" s="21" t="str">
        <f>VLOOKUP(D19,[1]!Dictionary[#All],4,FALSE)</f>
        <v>PTV_High</v>
      </c>
      <c r="K19" s="21" t="str">
        <f>VLOOKUP(D19,[1]!Dictionary[#All],5,FALSE)</f>
        <v>99VMS_STRUCTCODE</v>
      </c>
      <c r="L19" s="22" t="str">
        <f>VLOOKUP(D19,[1]!Dictionary[#All],6,FALSE)</f>
        <v>1.0</v>
      </c>
      <c r="M19" s="23" t="str">
        <f>VLOOKUP(D19,[1]!VolumeType[#All],2,FALSE)</f>
        <v>PTV</v>
      </c>
      <c r="N19" s="24" t="str">
        <f>VLOOKUP(D19,[1]!VolumeType[#All],3,FALSE)</f>
        <v>PTV</v>
      </c>
      <c r="O19" s="25" t="str">
        <f>VLOOKUP(D19,[1]!Colors[#All],3,FALSE)</f>
        <v>z PTV</v>
      </c>
      <c r="P19" s="26" t="str">
        <f>IFERROR(VLOOKUP(D19,[1]!DVH_lines[#Data],2,FALSE),"")</f>
        <v/>
      </c>
      <c r="Q19" s="27" t="str">
        <f>IFERROR(VLOOKUP(D19,[1]!DVH_lines[#Data],3,FALSE),"")</f>
        <v/>
      </c>
      <c r="R19" s="28" t="str">
        <f>IFERROR(VLOOKUP(D19,[1]!DVH_lines[#Data],4,FALSE),"")</f>
        <v/>
      </c>
      <c r="S19" s="26" t="str">
        <f>IFERROR(VLOOKUP(D19,[1]!SearchCT[#Data],2,FALSE),"")</f>
        <v/>
      </c>
      <c r="T19" s="28" t="str">
        <f>IFERROR(VLOOKUP(D19,[1]!SearchCT[#Data],3,FALSE),"")</f>
        <v/>
      </c>
    </row>
    <row r="20" spans="4:20" x14ac:dyDescent="0.25">
      <c r="D20" s="78" t="s">
        <v>268</v>
      </c>
      <c r="E20" s="74" t="s">
        <v>533</v>
      </c>
      <c r="F20" s="74" t="s">
        <v>534</v>
      </c>
      <c r="G20" s="74" t="s">
        <v>647</v>
      </c>
      <c r="I20" s="20" t="str">
        <f>VLOOKUP(D20,[1]!Dictionary[#All],3,FALSE)</f>
        <v>PTV High Risk</v>
      </c>
      <c r="J20" s="21" t="str">
        <f>VLOOKUP(D20,[1]!Dictionary[#All],4,FALSE)</f>
        <v>PTV_High</v>
      </c>
      <c r="K20" s="21" t="str">
        <f>VLOOKUP(D20,[1]!Dictionary[#All],5,FALSE)</f>
        <v>99VMS_STRUCTCODE</v>
      </c>
      <c r="L20" s="22" t="str">
        <f>VLOOKUP(D20,[1]!Dictionary[#All],6,FALSE)</f>
        <v>1.0</v>
      </c>
      <c r="M20" s="23" t="str">
        <f>VLOOKUP(D20,[1]!VolumeType[#All],2,FALSE)</f>
        <v>PTV</v>
      </c>
      <c r="N20" s="24" t="str">
        <f>VLOOKUP(D20,[1]!VolumeType[#All],3,FALSE)</f>
        <v>PTV</v>
      </c>
      <c r="O20" s="25" t="str">
        <f>VLOOKUP(D20,[1]!Colors[#All],3,FALSE)</f>
        <v>z PTV</v>
      </c>
      <c r="P20" s="26" t="str">
        <f>IFERROR(VLOOKUP(D20,[1]!DVH_lines[#Data],2,FALSE),"")</f>
        <v/>
      </c>
      <c r="Q20" s="27" t="str">
        <f>IFERROR(VLOOKUP(D20,[1]!DVH_lines[#Data],3,FALSE),"")</f>
        <v/>
      </c>
      <c r="R20" s="28" t="str">
        <f>IFERROR(VLOOKUP(D20,[1]!DVH_lines[#Data],4,FALSE),"")</f>
        <v/>
      </c>
      <c r="S20" s="26" t="str">
        <f>IFERROR(VLOOKUP(D20,[1]!SearchCT[#Data],2,FALSE),"")</f>
        <v/>
      </c>
      <c r="T20" s="28" t="str">
        <f>IFERROR(VLOOKUP(D20,[1]!SearchCT[#Data],3,FALSE),"")</f>
        <v/>
      </c>
    </row>
    <row r="21" spans="4:20" x14ac:dyDescent="0.25">
      <c r="D21" s="78" t="s">
        <v>430</v>
      </c>
      <c r="E21" s="74" t="s">
        <v>537</v>
      </c>
      <c r="F21" s="74" t="s">
        <v>538</v>
      </c>
      <c r="G21" s="74" t="s">
        <v>648</v>
      </c>
      <c r="I21" s="20" t="str">
        <f>VLOOKUP(D21,[1]!Dictionary[#All],3,FALSE)</f>
        <v>PTV Primary</v>
      </c>
      <c r="J21" s="21" t="str">
        <f>VLOOKUP(D21,[1]!Dictionary[#All],4,FALSE)</f>
        <v>PTVp</v>
      </c>
      <c r="K21" s="21" t="str">
        <f>VLOOKUP(D21,[1]!Dictionary[#All],5,FALSE)</f>
        <v>99VMS_STRUCTCODE</v>
      </c>
      <c r="L21" s="22" t="str">
        <f>VLOOKUP(D21,[1]!Dictionary[#All],6,FALSE)</f>
        <v>1.0</v>
      </c>
      <c r="M21" s="23" t="str">
        <f>VLOOKUP(D21,[1]!VolumeType[#All],2,FALSE)</f>
        <v>PTV</v>
      </c>
      <c r="N21" s="24" t="str">
        <f>VLOOKUP(D21,[1]!VolumeType[#All],3,FALSE)</f>
        <v>PTV</v>
      </c>
      <c r="O21" s="25" t="str">
        <f>VLOOKUP(D21,[1]!Colors[#All],3,FALSE)</f>
        <v>z PTV eval</v>
      </c>
      <c r="P21" s="26">
        <f>IFERROR(VLOOKUP(D21,[1]!DVH_lines[#Data],2,FALSE),"")</f>
        <v>-16777216</v>
      </c>
      <c r="Q21" s="27">
        <f>IFERROR(VLOOKUP(D21,[1]!DVH_lines[#Data],3,FALSE),"")</f>
        <v>0</v>
      </c>
      <c r="R21" s="28">
        <f>IFERROR(VLOOKUP(D21,[1]!DVH_lines[#Data],4,FALSE),"")</f>
        <v>5</v>
      </c>
      <c r="S21" s="26" t="str">
        <f>IFERROR(VLOOKUP(D21,[1]!SearchCT[#Data],2,FALSE),"")</f>
        <v/>
      </c>
      <c r="T21" s="28" t="str">
        <f>IFERROR(VLOOKUP(D21,[1]!SearchCT[#Data],3,FALSE),"")</f>
        <v/>
      </c>
    </row>
    <row r="22" spans="4:20" x14ac:dyDescent="0.25">
      <c r="D22" s="78" t="s">
        <v>553</v>
      </c>
      <c r="E22" s="74" t="s">
        <v>554</v>
      </c>
      <c r="F22" s="74" t="s">
        <v>555</v>
      </c>
      <c r="G22" s="74" t="s">
        <v>653</v>
      </c>
      <c r="I22" s="20" t="str">
        <f>VLOOKUP(D22,[1]!Dictionary[#All],3,FALSE)</f>
        <v>CTV Intermediate Risk</v>
      </c>
      <c r="J22" s="21" t="str">
        <f>VLOOKUP(D22,[1]!Dictionary[#All],4,FALSE)</f>
        <v>CTV_Intermediate</v>
      </c>
      <c r="K22" s="21" t="str">
        <f>VLOOKUP(D22,[1]!Dictionary[#All],5,FALSE)</f>
        <v>99VMS_STRUCTCODE</v>
      </c>
      <c r="L22" s="22" t="str">
        <f>VLOOKUP(D22,[1]!Dictionary[#All],6,FALSE)</f>
        <v>1.0</v>
      </c>
      <c r="M22" s="23" t="str">
        <f>VLOOKUP(D22,[1]!VolumeType[#All],2,FALSE)</f>
        <v>CTV</v>
      </c>
      <c r="N22" s="24" t="str">
        <f>VLOOKUP(D22,[1]!VolumeType[#All],3,FALSE)</f>
        <v>CTV</v>
      </c>
      <c r="O22" s="25" t="str">
        <f>VLOOKUP(D22,[1]!Colors[#All],3,FALSE)</f>
        <v>z CTV int L</v>
      </c>
      <c r="P22" s="26" t="str">
        <f>IFERROR(VLOOKUP(D22,[1]!DVH_lines[#Data],2,FALSE),"")</f>
        <v/>
      </c>
      <c r="Q22" s="27" t="str">
        <f>IFERROR(VLOOKUP(D22,[1]!DVH_lines[#Data],3,FALSE),"")</f>
        <v/>
      </c>
      <c r="R22" s="28" t="str">
        <f>IFERROR(VLOOKUP(D22,[1]!DVH_lines[#Data],4,FALSE),"")</f>
        <v/>
      </c>
      <c r="S22" s="26" t="str">
        <f>IFERROR(VLOOKUP(D22,[1]!SearchCT[#Data],2,FALSE),"")</f>
        <v/>
      </c>
      <c r="T22" s="28" t="str">
        <f>IFERROR(VLOOKUP(D22,[1]!SearchCT[#Data],3,FALSE),"")</f>
        <v/>
      </c>
    </row>
    <row r="23" spans="4:20" x14ac:dyDescent="0.25">
      <c r="D23" s="78" t="s">
        <v>550</v>
      </c>
      <c r="E23" s="74" t="s">
        <v>551</v>
      </c>
      <c r="F23" s="74" t="s">
        <v>552</v>
      </c>
      <c r="G23" s="74" t="s">
        <v>652</v>
      </c>
      <c r="I23" s="20" t="str">
        <f>VLOOKUP(D23,[1]!Dictionary[#All],3,FALSE)</f>
        <v>CTV Intermediate Risk</v>
      </c>
      <c r="J23" s="21" t="str">
        <f>VLOOKUP(D23,[1]!Dictionary[#All],4,FALSE)</f>
        <v>CTV_Intermediate</v>
      </c>
      <c r="K23" s="21" t="str">
        <f>VLOOKUP(D23,[1]!Dictionary[#All],5,FALSE)</f>
        <v>99VMS_STRUCTCODE</v>
      </c>
      <c r="L23" s="22" t="str">
        <f>VLOOKUP(D23,[1]!Dictionary[#All],6,FALSE)</f>
        <v>1.0</v>
      </c>
      <c r="M23" s="23" t="str">
        <f>VLOOKUP(D23,[1]!VolumeType[#All],2,FALSE)</f>
        <v>CTV</v>
      </c>
      <c r="N23" s="24" t="str">
        <f>VLOOKUP(D23,[1]!VolumeType[#All],3,FALSE)</f>
        <v>CTV</v>
      </c>
      <c r="O23" s="25" t="str">
        <f>VLOOKUP(D23,[1]!Colors[#All],3,FALSE)</f>
        <v>z CTV int R</v>
      </c>
      <c r="P23" s="26" t="str">
        <f>IFERROR(VLOOKUP(D23,[1]!DVH_lines[#Data],2,FALSE),"")</f>
        <v/>
      </c>
      <c r="Q23" s="27" t="str">
        <f>IFERROR(VLOOKUP(D23,[1]!DVH_lines[#Data],3,FALSE),"")</f>
        <v/>
      </c>
      <c r="R23" s="28" t="str">
        <f>IFERROR(VLOOKUP(D23,[1]!DVH_lines[#Data],4,FALSE),"")</f>
        <v/>
      </c>
      <c r="S23" s="26" t="str">
        <f>IFERROR(VLOOKUP(D23,[1]!SearchCT[#Data],2,FALSE),"")</f>
        <v/>
      </c>
      <c r="T23" s="28" t="str">
        <f>IFERROR(VLOOKUP(D23,[1]!SearchCT[#Data],3,FALSE),"")</f>
        <v/>
      </c>
    </row>
    <row r="24" spans="4:20" x14ac:dyDescent="0.25">
      <c r="D24" s="78" t="s">
        <v>559</v>
      </c>
      <c r="E24" s="74" t="s">
        <v>560</v>
      </c>
      <c r="F24" s="74" t="s">
        <v>561</v>
      </c>
      <c r="G24" s="74" t="s">
        <v>655</v>
      </c>
      <c r="I24" s="20" t="str">
        <f>VLOOKUP(D24,[1]!Dictionary[#All],3,FALSE)</f>
        <v>PTV Low Risk</v>
      </c>
      <c r="J24" s="21" t="str">
        <f>VLOOKUP(D24,[1]!Dictionary[#All],4,FALSE)</f>
        <v>PTV_Low</v>
      </c>
      <c r="K24" s="21" t="str">
        <f>VLOOKUP(D24,[1]!Dictionary[#All],5,FALSE)</f>
        <v>99VMS_STRUCTCODE</v>
      </c>
      <c r="L24" s="22" t="str">
        <f>VLOOKUP(D24,[1]!Dictionary[#All],6,FALSE)</f>
        <v>1.0</v>
      </c>
      <c r="M24" s="23" t="str">
        <f>VLOOKUP(D24,[1]!VolumeType[#All],2,FALSE)</f>
        <v>PTV</v>
      </c>
      <c r="N24" s="24" t="str">
        <f>VLOOKUP(D24,[1]!VolumeType[#All],3,FALSE)</f>
        <v>PTV</v>
      </c>
      <c r="O24" s="25" t="str">
        <f>VLOOKUP(D24,[1]!Colors[#All],3,FALSE)</f>
        <v>z PTV low L</v>
      </c>
      <c r="P24" s="26" t="str">
        <f>IFERROR(VLOOKUP(D24,[1]!DVH_lines[#Data],2,FALSE),"")</f>
        <v/>
      </c>
      <c r="Q24" s="27" t="str">
        <f>IFERROR(VLOOKUP(D24,[1]!DVH_lines[#Data],3,FALSE),"")</f>
        <v/>
      </c>
      <c r="R24" s="28" t="str">
        <f>IFERROR(VLOOKUP(D24,[1]!DVH_lines[#Data],4,FALSE),"")</f>
        <v/>
      </c>
      <c r="S24" s="26" t="str">
        <f>IFERROR(VLOOKUP(D24,[1]!SearchCT[#Data],2,FALSE),"")</f>
        <v/>
      </c>
      <c r="T24" s="28" t="str">
        <f>IFERROR(VLOOKUP(D24,[1]!SearchCT[#Data],3,FALSE),"")</f>
        <v/>
      </c>
    </row>
    <row r="25" spans="4:20" x14ac:dyDescent="0.25">
      <c r="D25" s="78" t="s">
        <v>556</v>
      </c>
      <c r="E25" s="74" t="s">
        <v>557</v>
      </c>
      <c r="F25" s="74" t="s">
        <v>558</v>
      </c>
      <c r="G25" s="74" t="s">
        <v>654</v>
      </c>
      <c r="I25" s="20" t="str">
        <f>VLOOKUP(D25,[1]!Dictionary[#All],3,FALSE)</f>
        <v>PTV Low Risk</v>
      </c>
      <c r="J25" s="21" t="str">
        <f>VLOOKUP(D25,[1]!Dictionary[#All],4,FALSE)</f>
        <v>PTV_Low</v>
      </c>
      <c r="K25" s="21" t="str">
        <f>VLOOKUP(D25,[1]!Dictionary[#All],5,FALSE)</f>
        <v>99VMS_STRUCTCODE</v>
      </c>
      <c r="L25" s="22" t="str">
        <f>VLOOKUP(D25,[1]!Dictionary[#All],6,FALSE)</f>
        <v>1.0</v>
      </c>
      <c r="M25" s="23" t="str">
        <f>VLOOKUP(D25,[1]!VolumeType[#All],2,FALSE)</f>
        <v>PTV</v>
      </c>
      <c r="N25" s="24" t="str">
        <f>VLOOKUP(D25,[1]!VolumeType[#All],3,FALSE)</f>
        <v>PTV</v>
      </c>
      <c r="O25" s="25" t="str">
        <f>VLOOKUP(D25,[1]!Colors[#All],3,FALSE)</f>
        <v>z PTV low R</v>
      </c>
      <c r="P25" s="26" t="str">
        <f>IFERROR(VLOOKUP(D25,[1]!DVH_lines[#Data],2,FALSE),"")</f>
        <v/>
      </c>
      <c r="Q25" s="27" t="str">
        <f>IFERROR(VLOOKUP(D25,[1]!DVH_lines[#Data],3,FALSE),"")</f>
        <v/>
      </c>
      <c r="R25" s="28" t="str">
        <f>IFERROR(VLOOKUP(D25,[1]!DVH_lines[#Data],4,FALSE),"")</f>
        <v/>
      </c>
      <c r="S25" s="26" t="str">
        <f>IFERROR(VLOOKUP(D25,[1]!SearchCT[#Data],2,FALSE),"")</f>
        <v/>
      </c>
      <c r="T25" s="28" t="str">
        <f>IFERROR(VLOOKUP(D25,[1]!SearchCT[#Data],3,FALSE),"")</f>
        <v/>
      </c>
    </row>
    <row r="26" spans="4:20" x14ac:dyDescent="0.25">
      <c r="D26" s="78" t="s">
        <v>547</v>
      </c>
      <c r="E26" s="74" t="s">
        <v>564</v>
      </c>
      <c r="F26" s="74" t="s">
        <v>565</v>
      </c>
      <c r="G26" s="74" t="s">
        <v>651</v>
      </c>
      <c r="I26" s="20" t="str">
        <f>VLOOKUP(D26,[1]!Dictionary[#All],3,FALSE)</f>
        <v>PTV Low Risk</v>
      </c>
      <c r="J26" s="21" t="str">
        <f>VLOOKUP(D26,[1]!Dictionary[#All],4,FALSE)</f>
        <v>PTV_Low</v>
      </c>
      <c r="K26" s="21" t="str">
        <f>VLOOKUP(D26,[1]!Dictionary[#All],5,FALSE)</f>
        <v>99VMS_STRUCTCODE</v>
      </c>
      <c r="L26" s="22" t="str">
        <f>VLOOKUP(D26,[1]!Dictionary[#All],6,FALSE)</f>
        <v>1.0</v>
      </c>
      <c r="M26" s="23" t="str">
        <f>VLOOKUP(D26,[1]!VolumeType[#All],2,FALSE)</f>
        <v>PTV</v>
      </c>
      <c r="N26" s="24" t="str">
        <f>VLOOKUP(D26,[1]!VolumeType[#All],3,FALSE)</f>
        <v>PTV</v>
      </c>
      <c r="O26" s="25" t="str">
        <f>VLOOKUP(D26,[1]!Colors[#All],3,FALSE)</f>
        <v>z PTV low eval</v>
      </c>
      <c r="P26" s="26">
        <f>IFERROR(VLOOKUP(D26,[1]!DVH_lines[#Data],2,FALSE),"")</f>
        <v>-16777216</v>
      </c>
      <c r="Q26" s="27">
        <f>IFERROR(VLOOKUP(D26,[1]!DVH_lines[#Data],3,FALSE),"")</f>
        <v>0</v>
      </c>
      <c r="R26" s="28">
        <f>IFERROR(VLOOKUP(D26,[1]!DVH_lines[#Data],4,FALSE),"")</f>
        <v>5</v>
      </c>
      <c r="S26" s="26" t="str">
        <f>IFERROR(VLOOKUP(D26,[1]!SearchCT[#Data],2,FALSE),"")</f>
        <v/>
      </c>
      <c r="T26" s="28" t="str">
        <f>IFERROR(VLOOKUP(D26,[1]!SearchCT[#Data],3,FALSE),"")</f>
        <v/>
      </c>
    </row>
    <row r="27" spans="4:20" x14ac:dyDescent="0.25">
      <c r="D27" s="78" t="s">
        <v>547</v>
      </c>
      <c r="E27" s="74" t="s">
        <v>562</v>
      </c>
      <c r="F27" s="74" t="s">
        <v>563</v>
      </c>
      <c r="G27" s="74" t="s">
        <v>651</v>
      </c>
      <c r="I27" s="20" t="str">
        <f>VLOOKUP(D27,[1]!Dictionary[#All],3,FALSE)</f>
        <v>PTV Low Risk</v>
      </c>
      <c r="J27" s="21" t="str">
        <f>VLOOKUP(D27,[1]!Dictionary[#All],4,FALSE)</f>
        <v>PTV_Low</v>
      </c>
      <c r="K27" s="21" t="str">
        <f>VLOOKUP(D27,[1]!Dictionary[#All],5,FALSE)</f>
        <v>99VMS_STRUCTCODE</v>
      </c>
      <c r="L27" s="22" t="str">
        <f>VLOOKUP(D27,[1]!Dictionary[#All],6,FALSE)</f>
        <v>1.0</v>
      </c>
      <c r="M27" s="23" t="str">
        <f>VLOOKUP(D27,[1]!VolumeType[#All],2,FALSE)</f>
        <v>PTV</v>
      </c>
      <c r="N27" s="24" t="str">
        <f>VLOOKUP(D27,[1]!VolumeType[#All],3,FALSE)</f>
        <v>PTV</v>
      </c>
      <c r="O27" s="25" t="str">
        <f>VLOOKUP(D27,[1]!Colors[#All],3,FALSE)</f>
        <v>z PTV low eval</v>
      </c>
      <c r="P27" s="26">
        <f>IFERROR(VLOOKUP(D27,[1]!DVH_lines[#Data],2,FALSE),"")</f>
        <v>-16777216</v>
      </c>
      <c r="Q27" s="27">
        <f>IFERROR(VLOOKUP(D27,[1]!DVH_lines[#Data],3,FALSE),"")</f>
        <v>0</v>
      </c>
      <c r="R27" s="28">
        <f>IFERROR(VLOOKUP(D27,[1]!DVH_lines[#Data],4,FALSE),"")</f>
        <v>5</v>
      </c>
      <c r="S27" s="26" t="str">
        <f>IFERROR(VLOOKUP(D27,[1]!SearchCT[#Data],2,FALSE),"")</f>
        <v/>
      </c>
      <c r="T27" s="28" t="str">
        <f>IFERROR(VLOOKUP(D27,[1]!SearchCT[#Data],3,FALSE),"")</f>
        <v/>
      </c>
    </row>
    <row r="28" spans="4:20" x14ac:dyDescent="0.25">
      <c r="D28" s="78" t="s">
        <v>430</v>
      </c>
      <c r="E28" s="74" t="s">
        <v>539</v>
      </c>
      <c r="F28" s="74" t="s">
        <v>540</v>
      </c>
      <c r="G28" s="74" t="s">
        <v>648</v>
      </c>
      <c r="I28" s="20" t="str">
        <f>VLOOKUP(D28,[1]!Dictionary[#All],3,FALSE)</f>
        <v>PTV Primary</v>
      </c>
      <c r="J28" s="21" t="str">
        <f>VLOOKUP(D28,[1]!Dictionary[#All],4,FALSE)</f>
        <v>PTVp</v>
      </c>
      <c r="K28" s="21" t="str">
        <f>VLOOKUP(D28,[1]!Dictionary[#All],5,FALSE)</f>
        <v>99VMS_STRUCTCODE</v>
      </c>
      <c r="L28" s="22" t="str">
        <f>VLOOKUP(D28,[1]!Dictionary[#All],6,FALSE)</f>
        <v>1.0</v>
      </c>
      <c r="M28" s="23" t="str">
        <f>VLOOKUP(D28,[1]!VolumeType[#All],2,FALSE)</f>
        <v>PTV</v>
      </c>
      <c r="N28" s="24" t="str">
        <f>VLOOKUP(D28,[1]!VolumeType[#All],3,FALSE)</f>
        <v>PTV</v>
      </c>
      <c r="O28" s="25" t="str">
        <f>VLOOKUP(D28,[1]!Colors[#All],3,FALSE)</f>
        <v>z PTV eval</v>
      </c>
      <c r="P28" s="26">
        <f>IFERROR(VLOOKUP(D28,[1]!DVH_lines[#Data],2,FALSE),"")</f>
        <v>-16777216</v>
      </c>
      <c r="Q28" s="27">
        <f>IFERROR(VLOOKUP(D28,[1]!DVH_lines[#Data],3,FALSE),"")</f>
        <v>0</v>
      </c>
      <c r="R28" s="28">
        <f>IFERROR(VLOOKUP(D28,[1]!DVH_lines[#Data],4,FALSE),"")</f>
        <v>5</v>
      </c>
      <c r="S28" s="26" t="str">
        <f>IFERROR(VLOOKUP(D28,[1]!SearchCT[#Data],2,FALSE),"")</f>
        <v/>
      </c>
      <c r="T28" s="28" t="str">
        <f>IFERROR(VLOOKUP(D28,[1]!SearchCT[#Data],3,FALSE),"")</f>
        <v/>
      </c>
    </row>
    <row r="29" spans="4:20" x14ac:dyDescent="0.25">
      <c r="D29" s="78" t="s">
        <v>547</v>
      </c>
      <c r="E29" s="74" t="s">
        <v>566</v>
      </c>
      <c r="F29" s="74" t="s">
        <v>542</v>
      </c>
      <c r="G29" s="74" t="s">
        <v>651</v>
      </c>
      <c r="I29" s="20" t="str">
        <f>VLOOKUP(D29,[1]!Dictionary[#All],3,FALSE)</f>
        <v>PTV Low Risk</v>
      </c>
      <c r="J29" s="21" t="str">
        <f>VLOOKUP(D29,[1]!Dictionary[#All],4,FALSE)</f>
        <v>PTV_Low</v>
      </c>
      <c r="K29" s="21" t="str">
        <f>VLOOKUP(D29,[1]!Dictionary[#All],5,FALSE)</f>
        <v>99VMS_STRUCTCODE</v>
      </c>
      <c r="L29" s="22" t="str">
        <f>VLOOKUP(D29,[1]!Dictionary[#All],6,FALSE)</f>
        <v>1.0</v>
      </c>
      <c r="M29" s="23" t="str">
        <f>VLOOKUP(D29,[1]!VolumeType[#All],2,FALSE)</f>
        <v>PTV</v>
      </c>
      <c r="N29" s="24" t="str">
        <f>VLOOKUP(D29,[1]!VolumeType[#All],3,FALSE)</f>
        <v>PTV</v>
      </c>
      <c r="O29" s="25" t="str">
        <f>VLOOKUP(D29,[1]!Colors[#All],3,FALSE)</f>
        <v>z PTV low eval</v>
      </c>
      <c r="P29" s="26">
        <f>IFERROR(VLOOKUP(D29,[1]!DVH_lines[#Data],2,FALSE),"")</f>
        <v>-16777216</v>
      </c>
      <c r="Q29" s="27">
        <f>IFERROR(VLOOKUP(D29,[1]!DVH_lines[#Data],3,FALSE),"")</f>
        <v>0</v>
      </c>
      <c r="R29" s="28">
        <f>IFERROR(VLOOKUP(D29,[1]!DVH_lines[#Data],4,FALSE),"")</f>
        <v>5</v>
      </c>
      <c r="S29" s="26" t="str">
        <f>IFERROR(VLOOKUP(D29,[1]!SearchCT[#Data],2,FALSE),"")</f>
        <v/>
      </c>
      <c r="T29" s="28" t="str">
        <f>IFERROR(VLOOKUP(D29,[1]!SearchCT[#Data],3,FALSE),"")</f>
        <v/>
      </c>
    </row>
    <row r="30" spans="4:20" x14ac:dyDescent="0.25">
      <c r="D30" s="78" t="s">
        <v>430</v>
      </c>
      <c r="E30" s="74" t="s">
        <v>541</v>
      </c>
      <c r="F30" s="74" t="s">
        <v>542</v>
      </c>
      <c r="G30" s="74" t="s">
        <v>648</v>
      </c>
      <c r="I30" s="20" t="str">
        <f>VLOOKUP(D30,[1]!Dictionary[#All],3,FALSE)</f>
        <v>PTV Primary</v>
      </c>
      <c r="J30" s="21" t="str">
        <f>VLOOKUP(D30,[1]!Dictionary[#All],4,FALSE)</f>
        <v>PTVp</v>
      </c>
      <c r="K30" s="21" t="str">
        <f>VLOOKUP(D30,[1]!Dictionary[#All],5,FALSE)</f>
        <v>99VMS_STRUCTCODE</v>
      </c>
      <c r="L30" s="22" t="str">
        <f>VLOOKUP(D30,[1]!Dictionary[#All],6,FALSE)</f>
        <v>1.0</v>
      </c>
      <c r="M30" s="23" t="str">
        <f>VLOOKUP(D30,[1]!VolumeType[#All],2,FALSE)</f>
        <v>PTV</v>
      </c>
      <c r="N30" s="24" t="str">
        <f>VLOOKUP(D30,[1]!VolumeType[#All],3,FALSE)</f>
        <v>PTV</v>
      </c>
      <c r="O30" s="25" t="str">
        <f>VLOOKUP(D30,[1]!Colors[#All],3,FALSE)</f>
        <v>z PTV eval</v>
      </c>
      <c r="P30" s="26">
        <f>IFERROR(VLOOKUP(D30,[1]!DVH_lines[#Data],2,FALSE),"")</f>
        <v>-16777216</v>
      </c>
      <c r="Q30" s="27">
        <f>IFERROR(VLOOKUP(D30,[1]!DVH_lines[#Data],3,FALSE),"")</f>
        <v>0</v>
      </c>
      <c r="R30" s="28">
        <f>IFERROR(VLOOKUP(D30,[1]!DVH_lines[#Data],4,FALSE),"")</f>
        <v>5</v>
      </c>
      <c r="S30" s="26" t="str">
        <f>IFERROR(VLOOKUP(D30,[1]!SearchCT[#Data],2,FALSE),"")</f>
        <v/>
      </c>
      <c r="T30" s="28" t="str">
        <f>IFERROR(VLOOKUP(D30,[1]!SearchCT[#Data],3,FALSE),"")</f>
        <v/>
      </c>
    </row>
    <row r="31" spans="4:20" x14ac:dyDescent="0.25">
      <c r="D31" s="78" t="s">
        <v>22</v>
      </c>
      <c r="E31" s="74" t="s">
        <v>22</v>
      </c>
      <c r="F31" s="74" t="s">
        <v>22</v>
      </c>
      <c r="G31" s="74" t="s">
        <v>663</v>
      </c>
      <c r="I31" s="20" t="str">
        <f>VLOOKUP(D31,[1]!Dictionary[#All],3,FALSE)</f>
        <v>Brain</v>
      </c>
      <c r="J31" s="21">
        <f>VLOOKUP(D31,[1]!Dictionary[#All],4,FALSE)</f>
        <v>50801</v>
      </c>
      <c r="K31" s="21" t="str">
        <f>VLOOKUP(D31,[1]!Dictionary[#All],5,FALSE)</f>
        <v>FMA</v>
      </c>
      <c r="L31" s="22" t="str">
        <f>VLOOKUP(D31,[1]!Dictionary[#All],6,FALSE)</f>
        <v>3.2</v>
      </c>
      <c r="M31" s="23" t="str">
        <f>VLOOKUP(D31,[1]!VolumeType[#All],2,FALSE)</f>
        <v>Organ</v>
      </c>
      <c r="N31" s="24" t="str">
        <f>VLOOKUP(D31,[1]!VolumeType[#All],3,FALSE)</f>
        <v>Organ</v>
      </c>
      <c r="O31" s="25" t="str">
        <f>VLOOKUP(D31,[1]!Colors[#All],3,FALSE)</f>
        <v>z Brain</v>
      </c>
      <c r="P31" s="26" t="str">
        <f>IFERROR(VLOOKUP(D31,[1]!DVH_lines[#Data],2,FALSE),"")</f>
        <v/>
      </c>
      <c r="Q31" s="27" t="str">
        <f>IFERROR(VLOOKUP(D31,[1]!DVH_lines[#Data],3,FALSE),"")</f>
        <v/>
      </c>
      <c r="R31" s="28" t="str">
        <f>IFERROR(VLOOKUP(D31,[1]!DVH_lines[#Data],4,FALSE),"")</f>
        <v/>
      </c>
      <c r="S31" s="26">
        <f>IFERROR(VLOOKUP(D31,[1]!SearchCT[#Data],2,FALSE),"")</f>
        <v>10</v>
      </c>
      <c r="T31" s="28">
        <f>IFERROR(VLOOKUP(D31,[1]!SearchCT[#Data],3,FALSE),"")</f>
        <v>50</v>
      </c>
    </row>
    <row r="32" spans="4:20" x14ac:dyDescent="0.25">
      <c r="D32" s="78" t="s">
        <v>321</v>
      </c>
      <c r="E32" s="74" t="s">
        <v>574</v>
      </c>
      <c r="F32" s="74" t="s">
        <v>574</v>
      </c>
      <c r="G32" s="74" t="s">
        <v>659</v>
      </c>
      <c r="I32" s="20" t="str">
        <f>VLOOKUP(D32,[1]!Dictionary[#All],3,FALSE)</f>
        <v>Brainstem</v>
      </c>
      <c r="J32" s="21">
        <f>VLOOKUP(D32,[1]!Dictionary[#All],4,FALSE)</f>
        <v>79876</v>
      </c>
      <c r="K32" s="21" t="str">
        <f>VLOOKUP(D32,[1]!Dictionary[#All],5,FALSE)</f>
        <v>FMA</v>
      </c>
      <c r="L32" s="22" t="str">
        <f>VLOOKUP(D32,[1]!Dictionary[#All],6,FALSE)</f>
        <v>3.2</v>
      </c>
      <c r="M32" s="23" t="str">
        <f>VLOOKUP(D32,[1]!VolumeType[#All],2,FALSE)</f>
        <v>Organ</v>
      </c>
      <c r="N32" s="24" t="str">
        <f>VLOOKUP(D32,[1]!VolumeType[#All],3,FALSE)</f>
        <v>Organ</v>
      </c>
      <c r="O32" s="25" t="str">
        <f>VLOOKUP(D32,[1]!Colors[#All],3,FALSE)</f>
        <v>z Brain Stem</v>
      </c>
      <c r="P32" s="26" t="str">
        <f>IFERROR(VLOOKUP(D32,[1]!DVH_lines[#Data],2,FALSE),"")</f>
        <v/>
      </c>
      <c r="Q32" s="27" t="str">
        <f>IFERROR(VLOOKUP(D32,[1]!DVH_lines[#Data],3,FALSE),"")</f>
        <v/>
      </c>
      <c r="R32" s="28" t="str">
        <f>IFERROR(VLOOKUP(D32,[1]!DVH_lines[#Data],4,FALSE),"")</f>
        <v/>
      </c>
      <c r="S32" s="26" t="str">
        <f>IFERROR(VLOOKUP(D32,[1]!SearchCT[#Data],2,FALSE),"")</f>
        <v/>
      </c>
      <c r="T32" s="28" t="str">
        <f>IFERROR(VLOOKUP(D32,[1]!SearchCT[#Data],3,FALSE),"")</f>
        <v/>
      </c>
    </row>
    <row r="33" spans="4:20" x14ac:dyDescent="0.25">
      <c r="D33" s="78" t="s">
        <v>239</v>
      </c>
      <c r="E33" s="74" t="s">
        <v>581</v>
      </c>
      <c r="F33" s="74" t="s">
        <v>582</v>
      </c>
      <c r="G33" s="74" t="s">
        <v>665</v>
      </c>
      <c r="I33" s="20" t="str">
        <f>VLOOKUP(D33,[1]!Dictionary[#All],3,FALSE)</f>
        <v>Left optic nerve</v>
      </c>
      <c r="J33" s="21">
        <f>VLOOKUP(D33,[1]!Dictionary[#All],4,FALSE)</f>
        <v>50878</v>
      </c>
      <c r="K33" s="21" t="str">
        <f>VLOOKUP(D33,[1]!Dictionary[#All],5,FALSE)</f>
        <v>FMA</v>
      </c>
      <c r="L33" s="22" t="str">
        <f>VLOOKUP(D33,[1]!Dictionary[#All],6,FALSE)</f>
        <v>3.2</v>
      </c>
      <c r="M33" s="23" t="str">
        <f>VLOOKUP(D33,[1]!VolumeType[#All],2,FALSE)</f>
        <v>Organ</v>
      </c>
      <c r="N33" s="24" t="str">
        <f>VLOOKUP(D33,[1]!VolumeType[#All],3,FALSE)</f>
        <v>Organ</v>
      </c>
      <c r="O33" s="25" t="str">
        <f>VLOOKUP(D33,[1]!Colors[#All],3,FALSE)</f>
        <v>z Optic Nerve L</v>
      </c>
      <c r="P33" s="26" t="str">
        <f>IFERROR(VLOOKUP(D33,[1]!DVH_lines[#Data],2,FALSE),"")</f>
        <v/>
      </c>
      <c r="Q33" s="27" t="str">
        <f>IFERROR(VLOOKUP(D33,[1]!DVH_lines[#Data],3,FALSE),"")</f>
        <v/>
      </c>
      <c r="R33" s="28" t="str">
        <f>IFERROR(VLOOKUP(D33,[1]!DVH_lines[#Data],4,FALSE),"")</f>
        <v/>
      </c>
      <c r="S33" s="26" t="str">
        <f>IFERROR(VLOOKUP(D33,[1]!SearchCT[#Data],2,FALSE),"")</f>
        <v/>
      </c>
      <c r="T33" s="28" t="str">
        <f>IFERROR(VLOOKUP(D33,[1]!SearchCT[#Data],3,FALSE),"")</f>
        <v/>
      </c>
    </row>
    <row r="34" spans="4:20" x14ac:dyDescent="0.25">
      <c r="D34" s="78" t="s">
        <v>238</v>
      </c>
      <c r="E34" s="74" t="s">
        <v>579</v>
      </c>
      <c r="F34" s="74" t="s">
        <v>580</v>
      </c>
      <c r="G34" s="74" t="s">
        <v>664</v>
      </c>
      <c r="I34" s="20" t="str">
        <f>VLOOKUP(D34,[1]!Dictionary[#All],3,FALSE)</f>
        <v>Right optic nerve</v>
      </c>
      <c r="J34" s="21">
        <f>VLOOKUP(D34,[1]!Dictionary[#All],4,FALSE)</f>
        <v>50875</v>
      </c>
      <c r="K34" s="21" t="str">
        <f>VLOOKUP(D34,[1]!Dictionary[#All],5,FALSE)</f>
        <v>FMA</v>
      </c>
      <c r="L34" s="22" t="str">
        <f>VLOOKUP(D34,[1]!Dictionary[#All],6,FALSE)</f>
        <v>3.2</v>
      </c>
      <c r="M34" s="23" t="str">
        <f>VLOOKUP(D34,[1]!VolumeType[#All],2,FALSE)</f>
        <v>Organ</v>
      </c>
      <c r="N34" s="24" t="str">
        <f>VLOOKUP(D34,[1]!VolumeType[#All],3,FALSE)</f>
        <v>Organ</v>
      </c>
      <c r="O34" s="25" t="str">
        <f>VLOOKUP(D34,[1]!Colors[#All],3,FALSE)</f>
        <v>z Optic Nerve R</v>
      </c>
      <c r="P34" s="26" t="str">
        <f>IFERROR(VLOOKUP(D34,[1]!DVH_lines[#Data],2,FALSE),"")</f>
        <v/>
      </c>
      <c r="Q34" s="27" t="str">
        <f>IFERROR(VLOOKUP(D34,[1]!DVH_lines[#Data],3,FALSE),"")</f>
        <v/>
      </c>
      <c r="R34" s="28" t="str">
        <f>IFERROR(VLOOKUP(D34,[1]!DVH_lines[#Data],4,FALSE),"")</f>
        <v/>
      </c>
      <c r="S34" s="26" t="str">
        <f>IFERROR(VLOOKUP(D34,[1]!SearchCT[#Data],2,FALSE),"")</f>
        <v/>
      </c>
      <c r="T34" s="28" t="str">
        <f>IFERROR(VLOOKUP(D34,[1]!SearchCT[#Data],3,FALSE),"")</f>
        <v/>
      </c>
    </row>
    <row r="35" spans="4:20" x14ac:dyDescent="0.25">
      <c r="D35" s="78" t="s">
        <v>124</v>
      </c>
      <c r="E35" s="74" t="s">
        <v>367</v>
      </c>
      <c r="F35" s="74" t="s">
        <v>367</v>
      </c>
      <c r="G35" s="74" t="s">
        <v>666</v>
      </c>
      <c r="I35" s="20" t="str">
        <f>VLOOKUP(D35,[1]!Dictionary[#All],3,FALSE)</f>
        <v>Optic chiasm</v>
      </c>
      <c r="J35" s="21">
        <f>VLOOKUP(D35,[1]!Dictionary[#All],4,FALSE)</f>
        <v>62045</v>
      </c>
      <c r="K35" s="21" t="str">
        <f>VLOOKUP(D35,[1]!Dictionary[#All],5,FALSE)</f>
        <v>FMA</v>
      </c>
      <c r="L35" s="22" t="str">
        <f>VLOOKUP(D35,[1]!Dictionary[#All],6,FALSE)</f>
        <v>3.2</v>
      </c>
      <c r="M35" s="23" t="str">
        <f>VLOOKUP(D35,[1]!VolumeType[#All],2,FALSE)</f>
        <v>Organ</v>
      </c>
      <c r="N35" s="24" t="str">
        <f>VLOOKUP(D35,[1]!VolumeType[#All],3,FALSE)</f>
        <v>Organ</v>
      </c>
      <c r="O35" s="25" t="str">
        <f>VLOOKUP(D35,[1]!Colors[#All],3,FALSE)</f>
        <v>z Optic Chiasm</v>
      </c>
      <c r="P35" s="26" t="str">
        <f>IFERROR(VLOOKUP(D35,[1]!DVH_lines[#Data],2,FALSE),"")</f>
        <v/>
      </c>
      <c r="Q35" s="27" t="str">
        <f>IFERROR(VLOOKUP(D35,[1]!DVH_lines[#Data],3,FALSE),"")</f>
        <v/>
      </c>
      <c r="R35" s="28" t="str">
        <f>IFERROR(VLOOKUP(D35,[1]!DVH_lines[#Data],4,FALSE),"")</f>
        <v/>
      </c>
      <c r="S35" s="26" t="str">
        <f>IFERROR(VLOOKUP(D35,[1]!SearchCT[#Data],2,FALSE),"")</f>
        <v/>
      </c>
      <c r="T35" s="28" t="str">
        <f>IFERROR(VLOOKUP(D35,[1]!SearchCT[#Data],3,FALSE),"")</f>
        <v/>
      </c>
    </row>
    <row r="36" spans="4:20" x14ac:dyDescent="0.25">
      <c r="D36" s="78" t="s">
        <v>322</v>
      </c>
      <c r="E36" s="74" t="s">
        <v>322</v>
      </c>
      <c r="F36" s="74" t="s">
        <v>610</v>
      </c>
      <c r="G36" s="59" t="s">
        <v>687</v>
      </c>
      <c r="I36" s="20" t="str">
        <f>VLOOKUP(D36,[1]!Dictionary[#All],3,FALSE)</f>
        <v>Left eyeball</v>
      </c>
      <c r="J36" s="21">
        <f>VLOOKUP(D36,[1]!Dictionary[#All],4,FALSE)</f>
        <v>12515</v>
      </c>
      <c r="K36" s="21" t="str">
        <f>VLOOKUP(D36,[1]!Dictionary[#All],5,FALSE)</f>
        <v>FMA</v>
      </c>
      <c r="L36" s="22" t="str">
        <f>VLOOKUP(D36,[1]!Dictionary[#All],6,FALSE)</f>
        <v>3.2</v>
      </c>
      <c r="M36" s="23" t="str">
        <f>VLOOKUP(D36,[1]!VolumeType[#All],2,FALSE)</f>
        <v>Organ</v>
      </c>
      <c r="N36" s="24" t="str">
        <f>VLOOKUP(D36,[1]!VolumeType[#All],3,FALSE)</f>
        <v>Organ</v>
      </c>
      <c r="O36" s="25" t="str">
        <f>VLOOKUP(D36,[1]!Colors[#All],3,FALSE)</f>
        <v>z Orbit L</v>
      </c>
      <c r="P36" s="26" t="str">
        <f>IFERROR(VLOOKUP(D36,[1]!DVH_lines[#Data],2,FALSE),"")</f>
        <v/>
      </c>
      <c r="Q36" s="27" t="str">
        <f>IFERROR(VLOOKUP(D36,[1]!DVH_lines[#Data],3,FALSE),"")</f>
        <v/>
      </c>
      <c r="R36" s="28" t="str">
        <f>IFERROR(VLOOKUP(D36,[1]!DVH_lines[#Data],4,FALSE),"")</f>
        <v/>
      </c>
      <c r="S36" s="26" t="str">
        <f>IFERROR(VLOOKUP(D36,[1]!SearchCT[#Data],2,FALSE),"")</f>
        <v/>
      </c>
      <c r="T36" s="28" t="str">
        <f>IFERROR(VLOOKUP(D36,[1]!SearchCT[#Data],3,FALSE),"")</f>
        <v/>
      </c>
    </row>
    <row r="37" spans="4:20" x14ac:dyDescent="0.25">
      <c r="D37" s="78" t="s">
        <v>323</v>
      </c>
      <c r="E37" s="74" t="s">
        <v>323</v>
      </c>
      <c r="F37" s="74" t="s">
        <v>611</v>
      </c>
      <c r="G37" s="59" t="s">
        <v>688</v>
      </c>
      <c r="I37" s="20" t="str">
        <f>VLOOKUP(D37,[1]!Dictionary[#All],3,FALSE)</f>
        <v>Right eyeball</v>
      </c>
      <c r="J37" s="21">
        <f>VLOOKUP(D37,[1]!Dictionary[#All],4,FALSE)</f>
        <v>12514</v>
      </c>
      <c r="K37" s="21" t="str">
        <f>VLOOKUP(D37,[1]!Dictionary[#All],5,FALSE)</f>
        <v>FMA</v>
      </c>
      <c r="L37" s="22" t="str">
        <f>VLOOKUP(D37,[1]!Dictionary[#All],6,FALSE)</f>
        <v>3.2</v>
      </c>
      <c r="M37" s="23" t="str">
        <f>VLOOKUP(D37,[1]!VolumeType[#All],2,FALSE)</f>
        <v>Organ</v>
      </c>
      <c r="N37" s="24" t="str">
        <f>VLOOKUP(D37,[1]!VolumeType[#All],3,FALSE)</f>
        <v>Organ</v>
      </c>
      <c r="O37" s="25" t="str">
        <f>VLOOKUP(D37,[1]!Colors[#All],3,FALSE)</f>
        <v>z Orbit R</v>
      </c>
      <c r="P37" s="26" t="str">
        <f>IFERROR(VLOOKUP(D37,[1]!DVH_lines[#Data],2,FALSE),"")</f>
        <v/>
      </c>
      <c r="Q37" s="27" t="str">
        <f>IFERROR(VLOOKUP(D37,[1]!DVH_lines[#Data],3,FALSE),"")</f>
        <v/>
      </c>
      <c r="R37" s="28" t="str">
        <f>IFERROR(VLOOKUP(D37,[1]!DVH_lines[#Data],4,FALSE),"")</f>
        <v/>
      </c>
      <c r="S37" s="26" t="str">
        <f>IFERROR(VLOOKUP(D37,[1]!SearchCT[#Data],2,FALSE),"")</f>
        <v/>
      </c>
      <c r="T37" s="28" t="str">
        <f>IFERROR(VLOOKUP(D37,[1]!SearchCT[#Data],3,FALSE),"")</f>
        <v/>
      </c>
    </row>
    <row r="38" spans="4:20" x14ac:dyDescent="0.25">
      <c r="D38" s="78" t="s">
        <v>255</v>
      </c>
      <c r="E38" s="74" t="s">
        <v>255</v>
      </c>
      <c r="F38" s="74" t="s">
        <v>347</v>
      </c>
      <c r="G38" s="59" t="s">
        <v>684</v>
      </c>
      <c r="I38" s="20" t="str">
        <f>VLOOKUP(D38,[1]!Dictionary[#All],3,FALSE)</f>
        <v>Left lens</v>
      </c>
      <c r="J38" s="21">
        <f>VLOOKUP(D38,[1]!Dictionary[#All],4,FALSE)</f>
        <v>58243</v>
      </c>
      <c r="K38" s="21" t="str">
        <f>VLOOKUP(D38,[1]!Dictionary[#All],5,FALSE)</f>
        <v>FMA</v>
      </c>
      <c r="L38" s="22" t="str">
        <f>VLOOKUP(D38,[1]!Dictionary[#All],6,FALSE)</f>
        <v>3.2</v>
      </c>
      <c r="M38" s="23" t="str">
        <f>VLOOKUP(D38,[1]!VolumeType[#All],2,FALSE)</f>
        <v>Organ</v>
      </c>
      <c r="N38" s="24" t="str">
        <f>VLOOKUP(D38,[1]!VolumeType[#All],3,FALSE)</f>
        <v>Organ</v>
      </c>
      <c r="O38" s="25" t="str">
        <f>VLOOKUP(D38,[1]!Colors[#All],3,FALSE)</f>
        <v>z Lens L</v>
      </c>
      <c r="P38" s="26" t="str">
        <f>IFERROR(VLOOKUP(D38,[1]!DVH_lines[#Data],2,FALSE),"")</f>
        <v/>
      </c>
      <c r="Q38" s="27" t="str">
        <f>IFERROR(VLOOKUP(D38,[1]!DVH_lines[#Data],3,FALSE),"")</f>
        <v/>
      </c>
      <c r="R38" s="28" t="str">
        <f>IFERROR(VLOOKUP(D38,[1]!DVH_lines[#Data],4,FALSE),"")</f>
        <v/>
      </c>
      <c r="S38" s="26" t="str">
        <f>IFERROR(VLOOKUP(D38,[1]!SearchCT[#Data],2,FALSE),"")</f>
        <v/>
      </c>
      <c r="T38" s="28" t="str">
        <f>IFERROR(VLOOKUP(D38,[1]!SearchCT[#Data],3,FALSE),"")</f>
        <v/>
      </c>
    </row>
    <row r="39" spans="4:20" x14ac:dyDescent="0.25">
      <c r="D39" s="78" t="s">
        <v>256</v>
      </c>
      <c r="E39" s="74" t="s">
        <v>256</v>
      </c>
      <c r="F39" s="74" t="s">
        <v>348</v>
      </c>
      <c r="G39" s="59" t="s">
        <v>685</v>
      </c>
      <c r="I39" s="20" t="str">
        <f>VLOOKUP(D39,[1]!Dictionary[#All],3,FALSE)</f>
        <v>Right lens</v>
      </c>
      <c r="J39" s="21">
        <f>VLOOKUP(D39,[1]!Dictionary[#All],4,FALSE)</f>
        <v>58242</v>
      </c>
      <c r="K39" s="21" t="str">
        <f>VLOOKUP(D39,[1]!Dictionary[#All],5,FALSE)</f>
        <v>FMA</v>
      </c>
      <c r="L39" s="22" t="str">
        <f>VLOOKUP(D39,[1]!Dictionary[#All],6,FALSE)</f>
        <v>3.2</v>
      </c>
      <c r="M39" s="23" t="str">
        <f>VLOOKUP(D39,[1]!VolumeType[#All],2,FALSE)</f>
        <v>Organ</v>
      </c>
      <c r="N39" s="24" t="str">
        <f>VLOOKUP(D39,[1]!VolumeType[#All],3,FALSE)</f>
        <v>Organ</v>
      </c>
      <c r="O39" s="25" t="str">
        <f>VLOOKUP(D39,[1]!Colors[#All],3,FALSE)</f>
        <v>z Lens R</v>
      </c>
      <c r="P39" s="26" t="str">
        <f>IFERROR(VLOOKUP(D39,[1]!DVH_lines[#Data],2,FALSE),"")</f>
        <v/>
      </c>
      <c r="Q39" s="27" t="str">
        <f>IFERROR(VLOOKUP(D39,[1]!DVH_lines[#Data],3,FALSE),"")</f>
        <v/>
      </c>
      <c r="R39" s="28" t="str">
        <f>IFERROR(VLOOKUP(D39,[1]!DVH_lines[#Data],4,FALSE),"")</f>
        <v/>
      </c>
      <c r="S39" s="26" t="str">
        <f>IFERROR(VLOOKUP(D39,[1]!SearchCT[#Data],2,FALSE),"")</f>
        <v/>
      </c>
      <c r="T39" s="28" t="str">
        <f>IFERROR(VLOOKUP(D39,[1]!SearchCT[#Data],3,FALSE),"")</f>
        <v/>
      </c>
    </row>
    <row r="40" spans="4:20" x14ac:dyDescent="0.25">
      <c r="D40" s="78" t="s">
        <v>308</v>
      </c>
      <c r="E40" s="74" t="s">
        <v>308</v>
      </c>
      <c r="F40" s="74" t="s">
        <v>330</v>
      </c>
      <c r="G40" s="74" t="s">
        <v>682</v>
      </c>
      <c r="I40" s="20" t="str">
        <f>VLOOKUP(D40,[1]!Dictionary[#All],3,FALSE)</f>
        <v>Left cochlea</v>
      </c>
      <c r="J40" s="21">
        <f>VLOOKUP(D40,[1]!Dictionary[#All],4,FALSE)</f>
        <v>60203</v>
      </c>
      <c r="K40" s="21" t="str">
        <f>VLOOKUP(D40,[1]!Dictionary[#All],5,FALSE)</f>
        <v>FMA</v>
      </c>
      <c r="L40" s="22" t="str">
        <f>VLOOKUP(D40,[1]!Dictionary[#All],6,FALSE)</f>
        <v>3.2</v>
      </c>
      <c r="M40" s="23" t="str">
        <f>VLOOKUP(D40,[1]!VolumeType[#All],2,FALSE)</f>
        <v>Organ</v>
      </c>
      <c r="N40" s="24" t="str">
        <f>VLOOKUP(D40,[1]!VolumeType[#All],3,FALSE)</f>
        <v>Organ</v>
      </c>
      <c r="O40" s="25" t="str">
        <f>VLOOKUP(D40,[1]!Colors[#All],3,FALSE)</f>
        <v>z Cochlea L</v>
      </c>
      <c r="P40" s="26" t="str">
        <f>IFERROR(VLOOKUP(D40,[1]!DVH_lines[#Data],2,FALSE),"")</f>
        <v/>
      </c>
      <c r="Q40" s="27" t="str">
        <f>IFERROR(VLOOKUP(D40,[1]!DVH_lines[#Data],3,FALSE),"")</f>
        <v/>
      </c>
      <c r="R40" s="28" t="str">
        <f>IFERROR(VLOOKUP(D40,[1]!DVH_lines[#Data],4,FALSE),"")</f>
        <v/>
      </c>
      <c r="S40" s="26" t="str">
        <f>IFERROR(VLOOKUP(D40,[1]!SearchCT[#Data],2,FALSE),"")</f>
        <v/>
      </c>
      <c r="T40" s="28" t="str">
        <f>IFERROR(VLOOKUP(D40,[1]!SearchCT[#Data],3,FALSE),"")</f>
        <v/>
      </c>
    </row>
    <row r="41" spans="4:20" x14ac:dyDescent="0.25">
      <c r="D41" s="78" t="s">
        <v>307</v>
      </c>
      <c r="E41" s="74" t="s">
        <v>307</v>
      </c>
      <c r="F41" s="74" t="s">
        <v>331</v>
      </c>
      <c r="G41" s="74" t="s">
        <v>683</v>
      </c>
      <c r="I41" s="20" t="str">
        <f>VLOOKUP(D41,[1]!Dictionary[#All],3,FALSE)</f>
        <v>Right cochlea</v>
      </c>
      <c r="J41" s="21">
        <f>VLOOKUP(D41,[1]!Dictionary[#All],4,FALSE)</f>
        <v>60202</v>
      </c>
      <c r="K41" s="21" t="str">
        <f>VLOOKUP(D41,[1]!Dictionary[#All],5,FALSE)</f>
        <v>FMA</v>
      </c>
      <c r="L41" s="22" t="str">
        <f>VLOOKUP(D41,[1]!Dictionary[#All],6,FALSE)</f>
        <v>3.2</v>
      </c>
      <c r="M41" s="23" t="str">
        <f>VLOOKUP(D41,[1]!VolumeType[#All],2,FALSE)</f>
        <v>Organ</v>
      </c>
      <c r="N41" s="24" t="str">
        <f>VLOOKUP(D41,[1]!VolumeType[#All],3,FALSE)</f>
        <v>Organ</v>
      </c>
      <c r="O41" s="25" t="str">
        <f>VLOOKUP(D41,[1]!Colors[#All],3,FALSE)</f>
        <v>z Cochlea R</v>
      </c>
      <c r="P41" s="26" t="str">
        <f>IFERROR(VLOOKUP(D41,[1]!DVH_lines[#Data],2,FALSE),"")</f>
        <v/>
      </c>
      <c r="Q41" s="27" t="str">
        <f>IFERROR(VLOOKUP(D41,[1]!DVH_lines[#Data],3,FALSE),"")</f>
        <v/>
      </c>
      <c r="R41" s="28" t="str">
        <f>IFERROR(VLOOKUP(D41,[1]!DVH_lines[#Data],4,FALSE),"")</f>
        <v/>
      </c>
      <c r="S41" s="26" t="str">
        <f>IFERROR(VLOOKUP(D41,[1]!SearchCT[#Data],2,FALSE),"")</f>
        <v/>
      </c>
      <c r="T41" s="28" t="str">
        <f>IFERROR(VLOOKUP(D41,[1]!SearchCT[#Data],3,FALSE),"")</f>
        <v/>
      </c>
    </row>
    <row r="42" spans="4:20" x14ac:dyDescent="0.25">
      <c r="D42" s="78" t="s">
        <v>257</v>
      </c>
      <c r="E42" s="74" t="s">
        <v>115</v>
      </c>
      <c r="F42" s="74" t="s">
        <v>588</v>
      </c>
      <c r="G42" s="74" t="s">
        <v>671</v>
      </c>
      <c r="I42" s="20" t="str">
        <f>VLOOKUP(D42,[1]!Dictionary[#All],3,FALSE)</f>
        <v>Left parotid gland</v>
      </c>
      <c r="J42" s="21">
        <f>VLOOKUP(D42,[1]!Dictionary[#All],4,FALSE)</f>
        <v>59798</v>
      </c>
      <c r="K42" s="21" t="str">
        <f>VLOOKUP(D42,[1]!Dictionary[#All],5,FALSE)</f>
        <v>FMA</v>
      </c>
      <c r="L42" s="22" t="str">
        <f>VLOOKUP(D42,[1]!Dictionary[#All],6,FALSE)</f>
        <v>3.2</v>
      </c>
      <c r="M42" s="23" t="str">
        <f>VLOOKUP(D42,[1]!VolumeType[#All],2,FALSE)</f>
        <v>Organ</v>
      </c>
      <c r="N42" s="24" t="str">
        <f>VLOOKUP(D42,[1]!VolumeType[#All],3,FALSE)</f>
        <v>Organ</v>
      </c>
      <c r="O42" s="25" t="str">
        <f>VLOOKUP(D42,[1]!Colors[#All],3,FALSE)</f>
        <v>z Parotid L</v>
      </c>
      <c r="P42" s="26" t="str">
        <f>IFERROR(VLOOKUP(D42,[1]!DVH_lines[#Data],2,FALSE),"")</f>
        <v/>
      </c>
      <c r="Q42" s="27" t="str">
        <f>IFERROR(VLOOKUP(D42,[1]!DVH_lines[#Data],3,FALSE),"")</f>
        <v/>
      </c>
      <c r="R42" s="28" t="str">
        <f>IFERROR(VLOOKUP(D42,[1]!DVH_lines[#Data],4,FALSE),"")</f>
        <v/>
      </c>
      <c r="S42" s="26" t="str">
        <f>IFERROR(VLOOKUP(D42,[1]!SearchCT[#Data],2,FALSE),"")</f>
        <v/>
      </c>
      <c r="T42" s="28" t="str">
        <f>IFERROR(VLOOKUP(D42,[1]!SearchCT[#Data],3,FALSE),"")</f>
        <v/>
      </c>
    </row>
    <row r="43" spans="4:20" x14ac:dyDescent="0.25">
      <c r="D43" s="78" t="s">
        <v>258</v>
      </c>
      <c r="E43" s="74" t="s">
        <v>116</v>
      </c>
      <c r="F43" s="74" t="s">
        <v>587</v>
      </c>
      <c r="G43" s="74" t="s">
        <v>670</v>
      </c>
      <c r="I43" s="20" t="str">
        <f>VLOOKUP(D43,[1]!Dictionary[#All],3,FALSE)</f>
        <v>Right parotid gland</v>
      </c>
      <c r="J43" s="21">
        <f>VLOOKUP(D43,[1]!Dictionary[#All],4,FALSE)</f>
        <v>59797</v>
      </c>
      <c r="K43" s="21" t="str">
        <f>VLOOKUP(D43,[1]!Dictionary[#All],5,FALSE)</f>
        <v>FMA</v>
      </c>
      <c r="L43" s="22" t="str">
        <f>VLOOKUP(D43,[1]!Dictionary[#All],6,FALSE)</f>
        <v>3.2</v>
      </c>
      <c r="M43" s="23" t="str">
        <f>VLOOKUP(D43,[1]!VolumeType[#All],2,FALSE)</f>
        <v>Organ</v>
      </c>
      <c r="N43" s="24" t="str">
        <f>VLOOKUP(D43,[1]!VolumeType[#All],3,FALSE)</f>
        <v>Organ</v>
      </c>
      <c r="O43" s="25" t="str">
        <f>VLOOKUP(D43,[1]!Colors[#All],3,FALSE)</f>
        <v>z Parotid R</v>
      </c>
      <c r="P43" s="26" t="str">
        <f>IFERROR(VLOOKUP(D43,[1]!DVH_lines[#Data],2,FALSE),"")</f>
        <v/>
      </c>
      <c r="Q43" s="27" t="str">
        <f>IFERROR(VLOOKUP(D43,[1]!DVH_lines[#Data],3,FALSE),"")</f>
        <v/>
      </c>
      <c r="R43" s="28" t="str">
        <f>IFERROR(VLOOKUP(D43,[1]!DVH_lines[#Data],4,FALSE),"")</f>
        <v/>
      </c>
      <c r="S43" s="26" t="str">
        <f>IFERROR(VLOOKUP(D43,[1]!SearchCT[#Data],2,FALSE),"")</f>
        <v/>
      </c>
      <c r="T43" s="28" t="str">
        <f>IFERROR(VLOOKUP(D43,[1]!SearchCT[#Data],3,FALSE),"")</f>
        <v/>
      </c>
    </row>
    <row r="44" spans="4:20" x14ac:dyDescent="0.25">
      <c r="D44" s="78" t="s">
        <v>616</v>
      </c>
      <c r="E44" s="74" t="s">
        <v>616</v>
      </c>
      <c r="F44" s="74" t="s">
        <v>617</v>
      </c>
      <c r="G44" s="59" t="s">
        <v>689</v>
      </c>
      <c r="I44" s="20" t="str">
        <f>VLOOKUP(D44,[1]!Dictionary[#All],3,FALSE)</f>
        <v>Parotid Glands</v>
      </c>
      <c r="J44" s="21" t="str">
        <f>VLOOKUP(D44,[1]!Dictionary[#All],4,FALSE)</f>
        <v>Parotids</v>
      </c>
      <c r="K44" s="21" t="str">
        <f>VLOOKUP(D44,[1]!Dictionary[#All],5,FALSE)</f>
        <v>99VMS_STRUCTCODE</v>
      </c>
      <c r="L44" s="22" t="str">
        <f>VLOOKUP(D44,[1]!Dictionary[#All],6,FALSE)</f>
        <v>1.0</v>
      </c>
      <c r="M44" s="23" t="str">
        <f>VLOOKUP(D44,[1]!VolumeType[#All],2,FALSE)</f>
        <v>Organ</v>
      </c>
      <c r="N44" s="24" t="str">
        <f>VLOOKUP(D44,[1]!VolumeType[#All],3,FALSE)</f>
        <v>Organ</v>
      </c>
      <c r="O44" s="25" t="str">
        <f>VLOOKUP(D44,[1]!Colors[#All],3,FALSE)</f>
        <v>z Parotid B</v>
      </c>
      <c r="P44" s="26" t="str">
        <f>IFERROR(VLOOKUP(D44,[1]!DVH_lines[#Data],2,FALSE),"")</f>
        <v/>
      </c>
      <c r="Q44" s="27" t="str">
        <f>IFERROR(VLOOKUP(D44,[1]!DVH_lines[#Data],3,FALSE),"")</f>
        <v/>
      </c>
      <c r="R44" s="28" t="str">
        <f>IFERROR(VLOOKUP(D44,[1]!DVH_lines[#Data],4,FALSE),"")</f>
        <v/>
      </c>
      <c r="S44" s="26" t="str">
        <f>IFERROR(VLOOKUP(D44,[1]!SearchCT[#Data],2,FALSE),"")</f>
        <v/>
      </c>
      <c r="T44" s="28" t="str">
        <f>IFERROR(VLOOKUP(D44,[1]!SearchCT[#Data],3,FALSE),"")</f>
        <v/>
      </c>
    </row>
    <row r="45" spans="4:20" x14ac:dyDescent="0.25">
      <c r="D45" s="52" t="s">
        <v>264</v>
      </c>
      <c r="E45" s="74" t="s">
        <v>130</v>
      </c>
      <c r="F45" s="74" t="s">
        <v>264</v>
      </c>
      <c r="G45" s="74" t="s">
        <v>701</v>
      </c>
      <c r="I45" s="20" t="str">
        <f>VLOOKUP(D45,[1]!Dictionary[#All],3,FALSE)</f>
        <v>Cavity of mouth</v>
      </c>
      <c r="J45" s="21">
        <f>VLOOKUP(D45,[1]!Dictionary[#All],4,FALSE)</f>
        <v>20292</v>
      </c>
      <c r="K45" s="21" t="str">
        <f>VLOOKUP(D45,[1]!Dictionary[#All],5,FALSE)</f>
        <v>FMA</v>
      </c>
      <c r="L45" s="22" t="str">
        <f>VLOOKUP(D45,[1]!Dictionary[#All],6,FALSE)</f>
        <v>3.2</v>
      </c>
      <c r="M45" s="23" t="str">
        <f>VLOOKUP(D45,[1]!VolumeType[#All],2,FALSE)</f>
        <v>Organ</v>
      </c>
      <c r="N45" s="24" t="str">
        <f>VLOOKUP(D45,[1]!VolumeType[#All],3,FALSE)</f>
        <v>Organ</v>
      </c>
      <c r="O45" s="25" t="str">
        <f>VLOOKUP(D45,[1]!Colors[#All],3,FALSE)</f>
        <v>z Oral cavity</v>
      </c>
      <c r="P45" s="26" t="str">
        <f>IFERROR(VLOOKUP(D45,[1]!DVH_lines[#Data],2,FALSE),"")</f>
        <v/>
      </c>
      <c r="Q45" s="27" t="str">
        <f>IFERROR(VLOOKUP(D45,[1]!DVH_lines[#Data],3,FALSE),"")</f>
        <v/>
      </c>
      <c r="R45" s="28" t="str">
        <f>IFERROR(VLOOKUP(D45,[1]!DVH_lines[#Data],4,FALSE),"")</f>
        <v/>
      </c>
      <c r="S45" s="26" t="str">
        <f>IFERROR(VLOOKUP(D45,[1]!SearchCT[#Data],2,FALSE),"")</f>
        <v/>
      </c>
      <c r="T45" s="28" t="str">
        <f>IFERROR(VLOOKUP(D45,[1]!SearchCT[#Data],3,FALSE),"")</f>
        <v/>
      </c>
    </row>
    <row r="46" spans="4:20" x14ac:dyDescent="0.25">
      <c r="D46" s="78" t="s">
        <v>109</v>
      </c>
      <c r="E46" s="74" t="s">
        <v>109</v>
      </c>
      <c r="F46" s="74" t="s">
        <v>109</v>
      </c>
      <c r="G46" s="74" t="s">
        <v>672</v>
      </c>
      <c r="I46" s="20" t="str">
        <f>VLOOKUP(D46,[1]!Dictionary[#All],3,FALSE)</f>
        <v>Set of lips</v>
      </c>
      <c r="J46" s="21">
        <f>VLOOKUP(D46,[1]!Dictionary[#All],4,FALSE)</f>
        <v>268855</v>
      </c>
      <c r="K46" s="21" t="str">
        <f>VLOOKUP(D46,[1]!Dictionary[#All],5,FALSE)</f>
        <v>FMA</v>
      </c>
      <c r="L46" s="22" t="str">
        <f>VLOOKUP(D46,[1]!Dictionary[#All],6,FALSE)</f>
        <v>3.2</v>
      </c>
      <c r="M46" s="23" t="str">
        <f>VLOOKUP(D46,[1]!VolumeType[#All],2,FALSE)</f>
        <v>Organ</v>
      </c>
      <c r="N46" s="24" t="str">
        <f>VLOOKUP(D46,[1]!VolumeType[#All],3,FALSE)</f>
        <v>Organ</v>
      </c>
      <c r="O46" s="25" t="str">
        <f>VLOOKUP(D46,[1]!Colors[#All],3,FALSE)</f>
        <v>z Lips</v>
      </c>
      <c r="P46" s="26" t="str">
        <f>IFERROR(VLOOKUP(D46,[1]!DVH_lines[#Data],2,FALSE),"")</f>
        <v/>
      </c>
      <c r="Q46" s="27" t="str">
        <f>IFERROR(VLOOKUP(D46,[1]!DVH_lines[#Data],3,FALSE),"")</f>
        <v/>
      </c>
      <c r="R46" s="28" t="str">
        <f>IFERROR(VLOOKUP(D46,[1]!DVH_lines[#Data],4,FALSE),"")</f>
        <v/>
      </c>
      <c r="S46" s="26" t="str">
        <f>IFERROR(VLOOKUP(D46,[1]!SearchCT[#Data],2,FALSE),"")</f>
        <v/>
      </c>
      <c r="T46" s="28" t="str">
        <f>IFERROR(VLOOKUP(D46,[1]!SearchCT[#Data],3,FALSE),"")</f>
        <v/>
      </c>
    </row>
    <row r="47" spans="4:20" x14ac:dyDescent="0.25">
      <c r="D47" s="78" t="s">
        <v>259</v>
      </c>
      <c r="E47" s="74" t="s">
        <v>585</v>
      </c>
      <c r="F47" s="74" t="s">
        <v>586</v>
      </c>
      <c r="G47" s="74" t="s">
        <v>668</v>
      </c>
      <c r="I47" s="20" t="str">
        <f>VLOOKUP(D47,[1]!Dictionary[#All],3,FALSE)</f>
        <v>Left submandibular gland</v>
      </c>
      <c r="J47" s="21">
        <f>VLOOKUP(D47,[1]!Dictionary[#All],4,FALSE)</f>
        <v>59803</v>
      </c>
      <c r="K47" s="21" t="str">
        <f>VLOOKUP(D47,[1]!Dictionary[#All],5,FALSE)</f>
        <v>FMA</v>
      </c>
      <c r="L47" s="22" t="str">
        <f>VLOOKUP(D47,[1]!Dictionary[#All],6,FALSE)</f>
        <v>3.2</v>
      </c>
      <c r="M47" s="23" t="str">
        <f>VLOOKUP(D47,[1]!VolumeType[#All],2,FALSE)</f>
        <v>Organ</v>
      </c>
      <c r="N47" s="24" t="str">
        <f>VLOOKUP(D47,[1]!VolumeType[#All],3,FALSE)</f>
        <v>Organ</v>
      </c>
      <c r="O47" s="25" t="str">
        <f>VLOOKUP(D47,[1]!Colors[#All],3,FALSE)</f>
        <v>zSubmandibular L</v>
      </c>
      <c r="P47" s="26" t="str">
        <f>IFERROR(VLOOKUP(D47,[1]!DVH_lines[#Data],2,FALSE),"")</f>
        <v/>
      </c>
      <c r="Q47" s="27" t="str">
        <f>IFERROR(VLOOKUP(D47,[1]!DVH_lines[#Data],3,FALSE),"")</f>
        <v/>
      </c>
      <c r="R47" s="28" t="str">
        <f>IFERROR(VLOOKUP(D47,[1]!DVH_lines[#Data],4,FALSE),"")</f>
        <v/>
      </c>
      <c r="S47" s="26" t="str">
        <f>IFERROR(VLOOKUP(D47,[1]!SearchCT[#Data],2,FALSE),"")</f>
        <v/>
      </c>
      <c r="T47" s="28" t="str">
        <f>IFERROR(VLOOKUP(D47,[1]!SearchCT[#Data],3,FALSE),"")</f>
        <v/>
      </c>
    </row>
    <row r="48" spans="4:20" x14ac:dyDescent="0.25">
      <c r="D48" s="78" t="s">
        <v>260</v>
      </c>
      <c r="E48" s="74" t="s">
        <v>583</v>
      </c>
      <c r="F48" s="74" t="s">
        <v>584</v>
      </c>
      <c r="G48" s="74" t="s">
        <v>667</v>
      </c>
      <c r="I48" s="20" t="str">
        <f>VLOOKUP(D48,[1]!Dictionary[#All],3,FALSE)</f>
        <v>Right submandibular gland</v>
      </c>
      <c r="J48" s="21">
        <f>VLOOKUP(D48,[1]!Dictionary[#All],4,FALSE)</f>
        <v>59802</v>
      </c>
      <c r="K48" s="21" t="str">
        <f>VLOOKUP(D48,[1]!Dictionary[#All],5,FALSE)</f>
        <v>FMA</v>
      </c>
      <c r="L48" s="22" t="str">
        <f>VLOOKUP(D48,[1]!Dictionary[#All],6,FALSE)</f>
        <v>3.2</v>
      </c>
      <c r="M48" s="23" t="str">
        <f>VLOOKUP(D48,[1]!VolumeType[#All],2,FALSE)</f>
        <v>Organ</v>
      </c>
      <c r="N48" s="24" t="str">
        <f>VLOOKUP(D48,[1]!VolumeType[#All],3,FALSE)</f>
        <v>Organ</v>
      </c>
      <c r="O48" s="25" t="str">
        <f>VLOOKUP(D48,[1]!Colors[#All],3,FALSE)</f>
        <v>zSubmandibular R</v>
      </c>
      <c r="P48" s="26" t="str">
        <f>IFERROR(VLOOKUP(D48,[1]!DVH_lines[#Data],2,FALSE),"")</f>
        <v/>
      </c>
      <c r="Q48" s="27" t="str">
        <f>IFERROR(VLOOKUP(D48,[1]!DVH_lines[#Data],3,FALSE),"")</f>
        <v/>
      </c>
      <c r="R48" s="28" t="str">
        <f>IFERROR(VLOOKUP(D48,[1]!DVH_lines[#Data],4,FALSE),"")</f>
        <v/>
      </c>
      <c r="S48" s="26" t="str">
        <f>IFERROR(VLOOKUP(D48,[1]!SearchCT[#Data],2,FALSE),"")</f>
        <v/>
      </c>
      <c r="T48" s="28" t="str">
        <f>IFERROR(VLOOKUP(D48,[1]!SearchCT[#Data],3,FALSE),"")</f>
        <v/>
      </c>
    </row>
    <row r="49" spans="4:20" x14ac:dyDescent="0.25">
      <c r="D49" s="78" t="s">
        <v>643</v>
      </c>
      <c r="E49" s="74" t="s">
        <v>643</v>
      </c>
      <c r="F49" s="74" t="s">
        <v>644</v>
      </c>
      <c r="G49" s="59" t="s">
        <v>699</v>
      </c>
      <c r="I49" s="20" t="str">
        <f>VLOOKUP(D49,[1]!Dictionary[#All],3,FALSE)</f>
        <v>Submandibular Glands</v>
      </c>
      <c r="J49" s="21" t="str">
        <f>VLOOKUP(D49,[1]!Dictionary[#All],4,FALSE)</f>
        <v>Submandibular</v>
      </c>
      <c r="K49" s="21" t="str">
        <f>VLOOKUP(D49,[1]!Dictionary[#All],5,FALSE)</f>
        <v>99VMS_STRUCTCODE</v>
      </c>
      <c r="L49" s="22" t="str">
        <f>VLOOKUP(D49,[1]!Dictionary[#All],6,FALSE)</f>
        <v>1.0</v>
      </c>
      <c r="M49" s="23" t="str">
        <f>VLOOKUP(D49,[1]!VolumeType[#All],2,FALSE)</f>
        <v>Organ</v>
      </c>
      <c r="N49" s="24" t="str">
        <f>VLOOKUP(D49,[1]!VolumeType[#All],3,FALSE)</f>
        <v>Organ</v>
      </c>
      <c r="O49" s="25" t="str">
        <f>VLOOKUP(D49,[1]!Colors[#All],3,FALSE)</f>
        <v>zSubmandibular B</v>
      </c>
      <c r="P49" s="26" t="str">
        <f>IFERROR(VLOOKUP(D49,[1]!DVH_lines[#Data],2,FALSE),"")</f>
        <v/>
      </c>
      <c r="Q49" s="27" t="str">
        <f>IFERROR(VLOOKUP(D49,[1]!DVH_lines[#Data],3,FALSE),"")</f>
        <v/>
      </c>
      <c r="R49" s="28" t="str">
        <f>IFERROR(VLOOKUP(D49,[1]!DVH_lines[#Data],4,FALSE),"")</f>
        <v/>
      </c>
      <c r="S49" s="26" t="str">
        <f>IFERROR(VLOOKUP(D49,[1]!SearchCT[#Data],2,FALSE),"")</f>
        <v/>
      </c>
      <c r="T49" s="28" t="str">
        <f>IFERROR(VLOOKUP(D49,[1]!SearchCT[#Data],3,FALSE),"")</f>
        <v/>
      </c>
    </row>
    <row r="50" spans="4:20" x14ac:dyDescent="0.25">
      <c r="D50" s="78" t="s">
        <v>145</v>
      </c>
      <c r="E50" s="74" t="s">
        <v>145</v>
      </c>
      <c r="F50" s="74" t="s">
        <v>145</v>
      </c>
      <c r="G50" s="74" t="s">
        <v>675</v>
      </c>
      <c r="I50" s="20" t="str">
        <f>VLOOKUP(D50,[1]!Dictionary[#All],3,FALSE)</f>
        <v>Mandible</v>
      </c>
      <c r="J50" s="21">
        <f>VLOOKUP(D50,[1]!Dictionary[#All],4,FALSE)</f>
        <v>52748</v>
      </c>
      <c r="K50" s="21" t="str">
        <f>VLOOKUP(D50,[1]!Dictionary[#All],5,FALSE)</f>
        <v>FMA</v>
      </c>
      <c r="L50" s="22" t="str">
        <f>VLOOKUP(D50,[1]!Dictionary[#All],6,FALSE)</f>
        <v>3.2</v>
      </c>
      <c r="M50" s="23" t="str">
        <f>VLOOKUP(D50,[1]!VolumeType[#All],2,FALSE)</f>
        <v>Organ</v>
      </c>
      <c r="N50" s="24" t="str">
        <f>VLOOKUP(D50,[1]!VolumeType[#All],3,FALSE)</f>
        <v>Organ</v>
      </c>
      <c r="O50" s="25" t="str">
        <f>VLOOKUP(D50,[1]!Colors[#All],3,FALSE)</f>
        <v>z Bone Rendering</v>
      </c>
      <c r="P50" s="26" t="str">
        <f>IFERROR(VLOOKUP(D50,[1]!DVH_lines[#Data],2,FALSE),"")</f>
        <v/>
      </c>
      <c r="Q50" s="27" t="str">
        <f>IFERROR(VLOOKUP(D50,[1]!DVH_lines[#Data],3,FALSE),"")</f>
        <v/>
      </c>
      <c r="R50" s="28" t="str">
        <f>IFERROR(VLOOKUP(D50,[1]!DVH_lines[#Data],4,FALSE),"")</f>
        <v/>
      </c>
      <c r="S50" s="26">
        <f>IFERROR(VLOOKUP(D50,[1]!SearchCT[#Data],2,FALSE),"")</f>
        <v>200</v>
      </c>
      <c r="T50" s="28">
        <f>IFERROR(VLOOKUP(D50,[1]!SearchCT[#Data],3,FALSE),"")</f>
        <v>2500</v>
      </c>
    </row>
    <row r="51" spans="4:20" x14ac:dyDescent="0.25">
      <c r="D51" s="78" t="s">
        <v>108</v>
      </c>
      <c r="E51" s="74" t="s">
        <v>108</v>
      </c>
      <c r="F51" s="74" t="s">
        <v>108</v>
      </c>
      <c r="G51" s="74" t="s">
        <v>669</v>
      </c>
      <c r="I51" s="20" t="str">
        <f>VLOOKUP(D51,[1]!Dictionary[#All],3,FALSE)</f>
        <v>Larynx</v>
      </c>
      <c r="J51" s="21">
        <f>VLOOKUP(D51,[1]!Dictionary[#All],4,FALSE)</f>
        <v>55097</v>
      </c>
      <c r="K51" s="21" t="str">
        <f>VLOOKUP(D51,[1]!Dictionary[#All],5,FALSE)</f>
        <v>FMA</v>
      </c>
      <c r="L51" s="22" t="str">
        <f>VLOOKUP(D51,[1]!Dictionary[#All],6,FALSE)</f>
        <v>3.2</v>
      </c>
      <c r="M51" s="23" t="str">
        <f>VLOOKUP(D51,[1]!VolumeType[#All],2,FALSE)</f>
        <v>Organ</v>
      </c>
      <c r="N51" s="24" t="str">
        <f>VLOOKUP(D51,[1]!VolumeType[#All],3,FALSE)</f>
        <v>Organ</v>
      </c>
      <c r="O51" s="25" t="str">
        <f>VLOOKUP(D51,[1]!Colors[#All],3,FALSE)</f>
        <v>z Larynx</v>
      </c>
      <c r="P51" s="26" t="str">
        <f>IFERROR(VLOOKUP(D51,[1]!DVH_lines[#Data],2,FALSE),"")</f>
        <v/>
      </c>
      <c r="Q51" s="27" t="str">
        <f>IFERROR(VLOOKUP(D51,[1]!DVH_lines[#Data],3,FALSE),"")</f>
        <v/>
      </c>
      <c r="R51" s="28" t="str">
        <f>IFERROR(VLOOKUP(D51,[1]!DVH_lines[#Data],4,FALSE),"")</f>
        <v/>
      </c>
      <c r="S51" s="26" t="str">
        <f>IFERROR(VLOOKUP(D51,[1]!SearchCT[#Data],2,FALSE),"")</f>
        <v/>
      </c>
      <c r="T51" s="28" t="str">
        <f>IFERROR(VLOOKUP(D51,[1]!SearchCT[#Data],3,FALSE),"")</f>
        <v/>
      </c>
    </row>
    <row r="52" spans="4:20" x14ac:dyDescent="0.25">
      <c r="D52" s="78" t="s">
        <v>61</v>
      </c>
      <c r="E52" s="74" t="s">
        <v>61</v>
      </c>
      <c r="F52" s="74" t="s">
        <v>591</v>
      </c>
      <c r="G52" s="74" t="s">
        <v>674</v>
      </c>
      <c r="I52" s="20" t="str">
        <f>VLOOKUP(D52,[1]!Dictionary[#All],3,FALSE)</f>
        <v>Esophagus</v>
      </c>
      <c r="J52" s="21">
        <f>VLOOKUP(D52,[1]!Dictionary[#All],4,FALSE)</f>
        <v>7131</v>
      </c>
      <c r="K52" s="21" t="str">
        <f>VLOOKUP(D52,[1]!Dictionary[#All],5,FALSE)</f>
        <v>FMA</v>
      </c>
      <c r="L52" s="22" t="str">
        <f>VLOOKUP(D52,[1]!Dictionary[#All],6,FALSE)</f>
        <v>3.2</v>
      </c>
      <c r="M52" s="23" t="str">
        <f>VLOOKUP(D52,[1]!VolumeType[#All],2,FALSE)</f>
        <v>Organ</v>
      </c>
      <c r="N52" s="24" t="str">
        <f>VLOOKUP(D52,[1]!VolumeType[#All],3,FALSE)</f>
        <v>Organ</v>
      </c>
      <c r="O52" s="25" t="str">
        <f>VLOOKUP(D52,[1]!Colors[#All],3,FALSE)</f>
        <v>z Esophagus</v>
      </c>
      <c r="P52" s="26" t="str">
        <f>IFERROR(VLOOKUP(D52,[1]!DVH_lines[#Data],2,FALSE),"")</f>
        <v/>
      </c>
      <c r="Q52" s="27" t="str">
        <f>IFERROR(VLOOKUP(D52,[1]!DVH_lines[#Data],3,FALSE),"")</f>
        <v/>
      </c>
      <c r="R52" s="28" t="str">
        <f>IFERROR(VLOOKUP(D52,[1]!DVH_lines[#Data],4,FALSE),"")</f>
        <v/>
      </c>
      <c r="S52" s="26" t="str">
        <f>IFERROR(VLOOKUP(D52,[1]!SearchCT[#Data],2,FALSE),"")</f>
        <v/>
      </c>
      <c r="T52" s="28" t="str">
        <f>IFERROR(VLOOKUP(D52,[1]!SearchCT[#Data],3,FALSE),"")</f>
        <v/>
      </c>
    </row>
    <row r="53" spans="4:20" x14ac:dyDescent="0.25">
      <c r="D53" s="78" t="s">
        <v>589</v>
      </c>
      <c r="E53" s="74" t="s">
        <v>589</v>
      </c>
      <c r="F53" s="74" t="s">
        <v>590</v>
      </c>
      <c r="G53" s="74" t="s">
        <v>673</v>
      </c>
      <c r="I53" s="20" t="str">
        <f>VLOOKUP(D53,[1]!Dictionary[#All],3,FALSE)</f>
        <v>Constrictor muscle of pharynx</v>
      </c>
      <c r="J53" s="21">
        <f>VLOOKUP(D53,[1]!Dictionary[#All],4,FALSE)</f>
        <v>46620</v>
      </c>
      <c r="K53" s="21" t="str">
        <f>VLOOKUP(D53,[1]!Dictionary[#All],5,FALSE)</f>
        <v>FMA</v>
      </c>
      <c r="L53" s="22" t="str">
        <f>VLOOKUP(D53,[1]!Dictionary[#All],6,FALSE)</f>
        <v>3.2</v>
      </c>
      <c r="M53" s="23" t="str">
        <f>VLOOKUP(D53,[1]!VolumeType[#All],2,FALSE)</f>
        <v>Organ</v>
      </c>
      <c r="N53" s="24" t="str">
        <f>VLOOKUP(D53,[1]!VolumeType[#All],3,FALSE)</f>
        <v>Organ</v>
      </c>
      <c r="O53" s="25" t="str">
        <f>VLOOKUP(D53,[1]!Colors[#All],3,FALSE)</f>
        <v>z Duodenum</v>
      </c>
      <c r="P53" s="26" t="str">
        <f>IFERROR(VLOOKUP(D53,[1]!DVH_lines[#Data],2,FALSE),"")</f>
        <v/>
      </c>
      <c r="Q53" s="27" t="str">
        <f>IFERROR(VLOOKUP(D53,[1]!DVH_lines[#Data],3,FALSE),"")</f>
        <v/>
      </c>
      <c r="R53" s="28" t="str">
        <f>IFERROR(VLOOKUP(D53,[1]!DVH_lines[#Data],4,FALSE),"")</f>
        <v/>
      </c>
      <c r="S53" s="26" t="str">
        <f>IFERROR(VLOOKUP(D53,[1]!SearchCT[#Data],2,FALSE),"")</f>
        <v/>
      </c>
      <c r="T53" s="28" t="str">
        <f>IFERROR(VLOOKUP(D53,[1]!SearchCT[#Data],3,FALSE),"")</f>
        <v/>
      </c>
    </row>
    <row r="54" spans="4:20" x14ac:dyDescent="0.25">
      <c r="D54" s="78" t="s">
        <v>32</v>
      </c>
      <c r="E54" s="74" t="s">
        <v>117</v>
      </c>
      <c r="F54" s="74" t="s">
        <v>70</v>
      </c>
      <c r="G54" s="74" t="s">
        <v>661</v>
      </c>
      <c r="I54" s="20" t="str">
        <f>VLOOKUP(D54,[1]!Dictionary[#All],3,FALSE)</f>
        <v>Spinal cord</v>
      </c>
      <c r="J54" s="21">
        <f>VLOOKUP(D54,[1]!Dictionary[#All],4,FALSE)</f>
        <v>7647</v>
      </c>
      <c r="K54" s="21" t="str">
        <f>VLOOKUP(D54,[1]!Dictionary[#All],5,FALSE)</f>
        <v>FMA</v>
      </c>
      <c r="L54" s="22" t="str">
        <f>VLOOKUP(D54,[1]!Dictionary[#All],6,FALSE)</f>
        <v>3.2</v>
      </c>
      <c r="M54" s="23" t="str">
        <f>VLOOKUP(D54,[1]!VolumeType[#All],2,FALSE)</f>
        <v>Organ</v>
      </c>
      <c r="N54" s="24" t="str">
        <f>VLOOKUP(D54,[1]!VolumeType[#All],3,FALSE)</f>
        <v>Organ</v>
      </c>
      <c r="O54" s="25" t="str">
        <f>VLOOKUP(D54,[1]!Colors[#All],3,FALSE)</f>
        <v>z Spinal Canal</v>
      </c>
      <c r="P54" s="26" t="str">
        <f>IFERROR(VLOOKUP(D54,[1]!DVH_lines[#Data],2,FALSE),"")</f>
        <v/>
      </c>
      <c r="Q54" s="27" t="str">
        <f>IFERROR(VLOOKUP(D54,[1]!DVH_lines[#Data],3,FALSE),"")</f>
        <v/>
      </c>
      <c r="R54" s="28" t="str">
        <f>IFERROR(VLOOKUP(D54,[1]!DVH_lines[#Data],4,FALSE),"")</f>
        <v/>
      </c>
      <c r="S54" s="26">
        <f>IFERROR(VLOOKUP(D54,[1]!SearchCT[#Data],2,FALSE),"")</f>
        <v>20</v>
      </c>
      <c r="T54" s="28">
        <f>IFERROR(VLOOKUP(D54,[1]!SearchCT[#Data],3,FALSE),"")</f>
        <v>40</v>
      </c>
    </row>
    <row r="55" spans="4:20" x14ac:dyDescent="0.25">
      <c r="D55" s="78" t="s">
        <v>598</v>
      </c>
      <c r="E55" s="74" t="s">
        <v>599</v>
      </c>
      <c r="F55" s="74" t="s">
        <v>600</v>
      </c>
      <c r="G55" s="74" t="s">
        <v>678</v>
      </c>
      <c r="I55" s="20" t="str">
        <f>VLOOKUP(D55,[1]!Dictionary[#All],3,FALSE)</f>
        <v>Lymphatic chain</v>
      </c>
      <c r="J55" s="21">
        <f>VLOOKUP(D55,[1]!Dictionary[#All],4,FALSE)</f>
        <v>62865</v>
      </c>
      <c r="K55" s="21" t="str">
        <f>VLOOKUP(D55,[1]!Dictionary[#All],5,FALSE)</f>
        <v>FMA</v>
      </c>
      <c r="L55" s="22" t="str">
        <f>VLOOKUP(D55,[1]!Dictionary[#All],6,FALSE)</f>
        <v>3.2</v>
      </c>
      <c r="M55" s="23" t="str">
        <f>VLOOKUP(D55,[1]!VolumeType[#All],2,FALSE)</f>
        <v>CTV</v>
      </c>
      <c r="N55" s="24" t="str">
        <f>VLOOKUP(D55,[1]!VolumeType[#All],3,FALSE)</f>
        <v>Nodes</v>
      </c>
      <c r="O55" s="25" t="str">
        <f>VLOOKUP(D55,[1]!Colors[#All],3,FALSE)</f>
        <v>zNode Intiliac L</v>
      </c>
      <c r="P55" s="26" t="str">
        <f>IFERROR(VLOOKUP(D55,[1]!DVH_lines[#Data],2,FALSE),"")</f>
        <v/>
      </c>
      <c r="Q55" s="27" t="str">
        <f>IFERROR(VLOOKUP(D55,[1]!DVH_lines[#Data],3,FALSE),"")</f>
        <v/>
      </c>
      <c r="R55" s="28" t="str">
        <f>IFERROR(VLOOKUP(D55,[1]!DVH_lines[#Data],4,FALSE),"")</f>
        <v/>
      </c>
      <c r="S55" s="26" t="str">
        <f>IFERROR(VLOOKUP(D55,[1]!SearchCT[#Data],2,FALSE),"")</f>
        <v/>
      </c>
      <c r="T55" s="28" t="str">
        <f>IFERROR(VLOOKUP(D55,[1]!SearchCT[#Data],3,FALSE),"")</f>
        <v/>
      </c>
    </row>
    <row r="56" spans="4:20" x14ac:dyDescent="0.25">
      <c r="D56" s="78" t="s">
        <v>595</v>
      </c>
      <c r="E56" s="74" t="s">
        <v>596</v>
      </c>
      <c r="F56" s="74" t="s">
        <v>597</v>
      </c>
      <c r="G56" s="74" t="s">
        <v>677</v>
      </c>
      <c r="I56" s="20" t="str">
        <f>VLOOKUP(D56,[1]!Dictionary[#All],3,FALSE)</f>
        <v>Lymphatic chain</v>
      </c>
      <c r="J56" s="21">
        <f>VLOOKUP(D56,[1]!Dictionary[#All],4,FALSE)</f>
        <v>62865</v>
      </c>
      <c r="K56" s="21" t="str">
        <f>VLOOKUP(D56,[1]!Dictionary[#All],5,FALSE)</f>
        <v>FMA</v>
      </c>
      <c r="L56" s="22" t="str">
        <f>VLOOKUP(D56,[1]!Dictionary[#All],6,FALSE)</f>
        <v>3.2</v>
      </c>
      <c r="M56" s="23" t="str">
        <f>VLOOKUP(D56,[1]!VolumeType[#All],2,FALSE)</f>
        <v>CTV</v>
      </c>
      <c r="N56" s="24" t="str">
        <f>VLOOKUP(D56,[1]!VolumeType[#All],3,FALSE)</f>
        <v>Nodes</v>
      </c>
      <c r="O56" s="25" t="str">
        <f>VLOOKUP(D56,[1]!Colors[#All],3,FALSE)</f>
        <v>zNode Intiliac R</v>
      </c>
      <c r="P56" s="26" t="str">
        <f>IFERROR(VLOOKUP(D56,[1]!DVH_lines[#Data],2,FALSE),"")</f>
        <v/>
      </c>
      <c r="Q56" s="27" t="str">
        <f>IFERROR(VLOOKUP(D56,[1]!DVH_lines[#Data],3,FALSE),"")</f>
        <v/>
      </c>
      <c r="R56" s="28" t="str">
        <f>IFERROR(VLOOKUP(D56,[1]!DVH_lines[#Data],4,FALSE),"")</f>
        <v/>
      </c>
      <c r="S56" s="26" t="str">
        <f>IFERROR(VLOOKUP(D56,[1]!SearchCT[#Data],2,FALSE),"")</f>
        <v/>
      </c>
      <c r="T56" s="28" t="str">
        <f>IFERROR(VLOOKUP(D56,[1]!SearchCT[#Data],3,FALSE),"")</f>
        <v/>
      </c>
    </row>
    <row r="57" spans="4:20" x14ac:dyDescent="0.25">
      <c r="D57" s="78" t="s">
        <v>267</v>
      </c>
      <c r="E57" s="74" t="s">
        <v>575</v>
      </c>
      <c r="F57" s="74" t="s">
        <v>576</v>
      </c>
      <c r="G57" s="74" t="s">
        <v>660</v>
      </c>
      <c r="I57" s="20" t="str">
        <f>VLOOKUP(D57,[1]!Dictionary[#All],3,FALSE)</f>
        <v>PRV</v>
      </c>
      <c r="J57" s="21" t="str">
        <f>VLOOKUP(D57,[1]!Dictionary[#All],4,FALSE)</f>
        <v>PRV</v>
      </c>
      <c r="K57" s="21" t="str">
        <f>VLOOKUP(D57,[1]!Dictionary[#All],5,FALSE)</f>
        <v>99VMS_STRUCTCODE</v>
      </c>
      <c r="L57" s="22" t="str">
        <f>VLOOKUP(D57,[1]!Dictionary[#All],6,FALSE)</f>
        <v>1.0</v>
      </c>
      <c r="M57" s="23" t="str">
        <f>VLOOKUP(D57,[1]!VolumeType[#All],2,FALSE)</f>
        <v>Control</v>
      </c>
      <c r="N57" s="24" t="str">
        <f>VLOOKUP(D57,[1]!VolumeType[#All],3,FALSE)</f>
        <v>Avoidance</v>
      </c>
      <c r="O57" s="25" t="str">
        <f>VLOOKUP(D57,[1]!Colors[#All],3,FALSE)</f>
        <v>z BR STM PRV</v>
      </c>
      <c r="P57" s="26" t="str">
        <f>IFERROR(VLOOKUP(D57,[1]!DVH_lines[#Data],2,FALSE),"")</f>
        <v/>
      </c>
      <c r="Q57" s="27" t="str">
        <f>IFERROR(VLOOKUP(D57,[1]!DVH_lines[#Data],3,FALSE),"")</f>
        <v/>
      </c>
      <c r="R57" s="28" t="str">
        <f>IFERROR(VLOOKUP(D57,[1]!DVH_lines[#Data],4,FALSE),"")</f>
        <v/>
      </c>
      <c r="S57" s="26" t="str">
        <f>IFERROR(VLOOKUP(D57,[1]!SearchCT[#Data],2,FALSE),"")</f>
        <v/>
      </c>
      <c r="T57" s="28" t="str">
        <f>IFERROR(VLOOKUP(D57,[1]!SearchCT[#Data],3,FALSE),"")</f>
        <v/>
      </c>
    </row>
    <row r="58" spans="4:20" x14ac:dyDescent="0.25">
      <c r="D58" s="78" t="s">
        <v>291</v>
      </c>
      <c r="E58" s="74" t="s">
        <v>608</v>
      </c>
      <c r="F58" s="74" t="s">
        <v>609</v>
      </c>
      <c r="G58" s="59" t="s">
        <v>686</v>
      </c>
      <c r="I58" s="20" t="str">
        <f>VLOOKUP(D58,[1]!Dictionary[#All],3,FALSE)</f>
        <v>PRV</v>
      </c>
      <c r="J58" s="21" t="str">
        <f>VLOOKUP(D58,[1]!Dictionary[#All],4,FALSE)</f>
        <v>PRV</v>
      </c>
      <c r="K58" s="21" t="str">
        <f>VLOOKUP(D58,[1]!Dictionary[#All],5,FALSE)</f>
        <v>99VMS_STRUCTCODE</v>
      </c>
      <c r="L58" s="22" t="str">
        <f>VLOOKUP(D58,[1]!Dictionary[#All],6,FALSE)</f>
        <v>1.0</v>
      </c>
      <c r="M58" s="23" t="str">
        <f>VLOOKUP(D58,[1]!VolumeType[#All],2,FALSE)</f>
        <v>Control</v>
      </c>
      <c r="N58" s="24" t="str">
        <f>VLOOKUP(D58,[1]!VolumeType[#All],3,FALSE)</f>
        <v>Avoidance</v>
      </c>
      <c r="O58" s="25" t="str">
        <f>VLOOKUP(D58,[1]!Colors[#All],3,FALSE)</f>
        <v>z OP PRV</v>
      </c>
      <c r="P58" s="26" t="str">
        <f>IFERROR(VLOOKUP(D58,[1]!DVH_lines[#Data],2,FALSE),"")</f>
        <v/>
      </c>
      <c r="Q58" s="27" t="str">
        <f>IFERROR(VLOOKUP(D58,[1]!DVH_lines[#Data],3,FALSE),"")</f>
        <v/>
      </c>
      <c r="R58" s="28" t="str">
        <f>IFERROR(VLOOKUP(D58,[1]!DVH_lines[#Data],4,FALSE),"")</f>
        <v/>
      </c>
      <c r="S58" s="26" t="str">
        <f>IFERROR(VLOOKUP(D58,[1]!SearchCT[#Data],2,FALSE),"")</f>
        <v/>
      </c>
      <c r="T58" s="28" t="str">
        <f>IFERROR(VLOOKUP(D58,[1]!SearchCT[#Data],3,FALSE),"")</f>
        <v/>
      </c>
    </row>
    <row r="59" spans="4:20" x14ac:dyDescent="0.25">
      <c r="D59" s="78" t="s">
        <v>233</v>
      </c>
      <c r="E59" s="74" t="s">
        <v>641</v>
      </c>
      <c r="F59" s="74" t="s">
        <v>642</v>
      </c>
      <c r="G59" s="59" t="s">
        <v>662</v>
      </c>
      <c r="I59" s="20" t="str">
        <f>VLOOKUP(D59,[1]!Dictionary[#All],3,FALSE)</f>
        <v>PRV</v>
      </c>
      <c r="J59" s="21" t="str">
        <f>VLOOKUP(D59,[1]!Dictionary[#All],4,FALSE)</f>
        <v>PRV</v>
      </c>
      <c r="K59" s="21" t="str">
        <f>VLOOKUP(D59,[1]!Dictionary[#All],5,FALSE)</f>
        <v>99VMS_STRUCTCODE</v>
      </c>
      <c r="L59" s="22" t="str">
        <f>VLOOKUP(D59,[1]!Dictionary[#All],6,FALSE)</f>
        <v>1.0</v>
      </c>
      <c r="M59" s="23" t="str">
        <f>VLOOKUP(D59,[1]!VolumeType[#All],2,FALSE)</f>
        <v>Control</v>
      </c>
      <c r="N59" s="24" t="str">
        <f>VLOOKUP(D59,[1]!VolumeType[#All],3,FALSE)</f>
        <v>Avoidance</v>
      </c>
      <c r="O59" s="25" t="str">
        <f>VLOOKUP(D59,[1]!Colors[#All],3,FALSE)</f>
        <v>zSpinalCanal PRV</v>
      </c>
      <c r="P59" s="26" t="str">
        <f>IFERROR(VLOOKUP(D59,[1]!DVH_lines[#Data],2,FALSE),"")</f>
        <v/>
      </c>
      <c r="Q59" s="27" t="str">
        <f>IFERROR(VLOOKUP(D59,[1]!DVH_lines[#Data],3,FALSE),"")</f>
        <v/>
      </c>
      <c r="R59" s="28" t="str">
        <f>IFERROR(VLOOKUP(D59,[1]!DVH_lines[#Data],4,FALSE),"")</f>
        <v/>
      </c>
      <c r="S59" s="26" t="str">
        <f>IFERROR(VLOOKUP(D59,[1]!SearchCT[#Data],2,FALSE),"")</f>
        <v/>
      </c>
      <c r="T59" s="28" t="str">
        <f>IFERROR(VLOOKUP(D59,[1]!SearchCT[#Data],3,FALSE),"")</f>
        <v/>
      </c>
    </row>
    <row r="60" spans="4:20" x14ac:dyDescent="0.25">
      <c r="D60" s="78" t="s">
        <v>233</v>
      </c>
      <c r="E60" s="74" t="s">
        <v>577</v>
      </c>
      <c r="F60" s="74" t="s">
        <v>578</v>
      </c>
      <c r="G60" s="74" t="s">
        <v>662</v>
      </c>
      <c r="I60" s="20" t="str">
        <f>VLOOKUP(D60,[1]!Dictionary[#All],3,FALSE)</f>
        <v>PRV</v>
      </c>
      <c r="J60" s="21" t="str">
        <f>VLOOKUP(D60,[1]!Dictionary[#All],4,FALSE)</f>
        <v>PRV</v>
      </c>
      <c r="K60" s="21" t="str">
        <f>VLOOKUP(D60,[1]!Dictionary[#All],5,FALSE)</f>
        <v>99VMS_STRUCTCODE</v>
      </c>
      <c r="L60" s="22" t="str">
        <f>VLOOKUP(D60,[1]!Dictionary[#All],6,FALSE)</f>
        <v>1.0</v>
      </c>
      <c r="M60" s="23" t="str">
        <f>VLOOKUP(D60,[1]!VolumeType[#All],2,FALSE)</f>
        <v>Control</v>
      </c>
      <c r="N60" s="24" t="str">
        <f>VLOOKUP(D60,[1]!VolumeType[#All],3,FALSE)</f>
        <v>Avoidance</v>
      </c>
      <c r="O60" s="25" t="str">
        <f>VLOOKUP(D60,[1]!Colors[#All],3,FALSE)</f>
        <v>zSpinalCanal PRV</v>
      </c>
      <c r="P60" s="26" t="str">
        <f>IFERROR(VLOOKUP(D60,[1]!DVH_lines[#Data],2,FALSE),"")</f>
        <v/>
      </c>
      <c r="Q60" s="27" t="str">
        <f>IFERROR(VLOOKUP(D60,[1]!DVH_lines[#Data],3,FALSE),"")</f>
        <v/>
      </c>
      <c r="R60" s="28" t="str">
        <f>IFERROR(VLOOKUP(D60,[1]!DVH_lines[#Data],4,FALSE),"")</f>
        <v/>
      </c>
      <c r="S60" s="26" t="str">
        <f>IFERROR(VLOOKUP(D60,[1]!SearchCT[#Data],2,FALSE),"")</f>
        <v/>
      </c>
      <c r="T60" s="28" t="str">
        <f>IFERROR(VLOOKUP(D60,[1]!SearchCT[#Data],3,FALSE),"")</f>
        <v/>
      </c>
    </row>
    <row r="61" spans="4:20" x14ac:dyDescent="0.25">
      <c r="D61" s="78" t="s">
        <v>605</v>
      </c>
      <c r="E61" s="74" t="s">
        <v>606</v>
      </c>
      <c r="F61" s="74" t="s">
        <v>607</v>
      </c>
      <c r="G61" s="59" t="s">
        <v>669</v>
      </c>
      <c r="I61" s="20" t="str">
        <f>VLOOKUP(D61,[1]!Dictionary[#All],3,FALSE)</f>
        <v>Larynx</v>
      </c>
      <c r="J61" s="21">
        <f>VLOOKUP(D61,[1]!Dictionary[#All],4,FALSE)</f>
        <v>55097</v>
      </c>
      <c r="K61" s="21" t="str">
        <f>VLOOKUP(D61,[1]!Dictionary[#All],5,FALSE)</f>
        <v>FMA</v>
      </c>
      <c r="L61" s="22" t="str">
        <f>VLOOKUP(D61,[1]!Dictionary[#All],6,FALSE)</f>
        <v>3.2</v>
      </c>
      <c r="M61" s="23" t="str">
        <f>VLOOKUP(D61,[1]!VolumeType[#All],2,FALSE)</f>
        <v>Control</v>
      </c>
      <c r="N61" s="24" t="str">
        <f>VLOOKUP(D61,[1]!VolumeType[#All],3,FALSE)</f>
        <v>Avoidance</v>
      </c>
      <c r="O61" s="25" t="str">
        <f>VLOOKUP(D61,[1]!Colors[#All],3,FALSE)</f>
        <v>z Larynx</v>
      </c>
      <c r="P61" s="26">
        <f>IFERROR(VLOOKUP(D61,[1]!DVH_lines[#Data],2,FALSE),"")</f>
        <v>-16777216</v>
      </c>
      <c r="Q61" s="27">
        <f>IFERROR(VLOOKUP(D61,[1]!DVH_lines[#Data],3,FALSE),"")</f>
        <v>1</v>
      </c>
      <c r="R61" s="28">
        <f>IFERROR(VLOOKUP(D61,[1]!DVH_lines[#Data],4,FALSE),"")</f>
        <v>3</v>
      </c>
      <c r="S61" s="26" t="str">
        <f>IFERROR(VLOOKUP(D61,[1]!SearchCT[#Data],2,FALSE),"")</f>
        <v/>
      </c>
      <c r="T61" s="28" t="str">
        <f>IFERROR(VLOOKUP(D61,[1]!SearchCT[#Data],3,FALSE),"")</f>
        <v/>
      </c>
    </row>
    <row r="62" spans="4:20" x14ac:dyDescent="0.25">
      <c r="D62" s="78" t="s">
        <v>273</v>
      </c>
      <c r="E62" s="74" t="s">
        <v>612</v>
      </c>
      <c r="F62" s="74" t="s">
        <v>613</v>
      </c>
      <c r="G62" s="59" t="s">
        <v>671</v>
      </c>
      <c r="I62" s="20" t="str">
        <f>VLOOKUP(D62,[1]!Dictionary[#All],3,FALSE)</f>
        <v>Parotids sub PTVs</v>
      </c>
      <c r="J62" s="21" t="str">
        <f>VLOOKUP(D62,[1]!Dictionary[#All],4,FALSE)</f>
        <v>parotids-ptvs</v>
      </c>
      <c r="K62" s="21" t="str">
        <f>VLOOKUP(D62,[1]!Dictionary[#All],5,FALSE)</f>
        <v>99VMS_STRUCTCODE</v>
      </c>
      <c r="L62" s="22" t="str">
        <f>VLOOKUP(D62,[1]!Dictionary[#All],6,FALSE)</f>
        <v>1.0</v>
      </c>
      <c r="M62" s="23" t="str">
        <f>VLOOKUP(D62,[1]!VolumeType[#All],2,FALSE)</f>
        <v>Control</v>
      </c>
      <c r="N62" s="24" t="str">
        <f>VLOOKUP(D62,[1]!VolumeType[#All],3,FALSE)</f>
        <v>Avoidance</v>
      </c>
      <c r="O62" s="25" t="str">
        <f>VLOOKUP(D62,[1]!Colors[#All],3,FALSE)</f>
        <v>z Parotid L</v>
      </c>
      <c r="P62" s="26">
        <f>IFERROR(VLOOKUP(D62,[1]!DVH_lines[#Data],2,FALSE),"")</f>
        <v>-16777216</v>
      </c>
      <c r="Q62" s="27">
        <f>IFERROR(VLOOKUP(D62,[1]!DVH_lines[#Data],3,FALSE),"")</f>
        <v>1</v>
      </c>
      <c r="R62" s="28">
        <f>IFERROR(VLOOKUP(D62,[1]!DVH_lines[#Data],4,FALSE),"")</f>
        <v>3</v>
      </c>
      <c r="S62" s="26" t="str">
        <f>IFERROR(VLOOKUP(D62,[1]!SearchCT[#Data],2,FALSE),"")</f>
        <v/>
      </c>
      <c r="T62" s="28" t="str">
        <f>IFERROR(VLOOKUP(D62,[1]!SearchCT[#Data],3,FALSE),"")</f>
        <v/>
      </c>
    </row>
    <row r="63" spans="4:20" x14ac:dyDescent="0.25">
      <c r="D63" s="78" t="s">
        <v>272</v>
      </c>
      <c r="E63" s="74" t="s">
        <v>614</v>
      </c>
      <c r="F63" s="74" t="s">
        <v>615</v>
      </c>
      <c r="G63" s="59" t="s">
        <v>670</v>
      </c>
      <c r="I63" s="20" t="str">
        <f>VLOOKUP(D63,[1]!Dictionary[#All],3,FALSE)</f>
        <v>Parotids sub PTVs</v>
      </c>
      <c r="J63" s="21" t="str">
        <f>VLOOKUP(D63,[1]!Dictionary[#All],4,FALSE)</f>
        <v>parotids-ptvs</v>
      </c>
      <c r="K63" s="21" t="str">
        <f>VLOOKUP(D63,[1]!Dictionary[#All],5,FALSE)</f>
        <v>99VMS_STRUCTCODE</v>
      </c>
      <c r="L63" s="22" t="str">
        <f>VLOOKUP(D63,[1]!Dictionary[#All],6,FALSE)</f>
        <v>1.0</v>
      </c>
      <c r="M63" s="23" t="str">
        <f>VLOOKUP(D63,[1]!VolumeType[#All],2,FALSE)</f>
        <v>Control</v>
      </c>
      <c r="N63" s="24" t="str">
        <f>VLOOKUP(D63,[1]!VolumeType[#All],3,FALSE)</f>
        <v>Avoidance</v>
      </c>
      <c r="O63" s="25" t="str">
        <f>VLOOKUP(D63,[1]!Colors[#All],3,FALSE)</f>
        <v>z Parotid R</v>
      </c>
      <c r="P63" s="26">
        <f>IFERROR(VLOOKUP(D63,[1]!DVH_lines[#Data],2,FALSE),"")</f>
        <v>-16777216</v>
      </c>
      <c r="Q63" s="27">
        <f>IFERROR(VLOOKUP(D63,[1]!DVH_lines[#Data],3,FALSE),"")</f>
        <v>1</v>
      </c>
      <c r="R63" s="28">
        <f>IFERROR(VLOOKUP(D63,[1]!DVH_lines[#Data],4,FALSE),"")</f>
        <v>3</v>
      </c>
      <c r="S63" s="26" t="str">
        <f>IFERROR(VLOOKUP(D63,[1]!SearchCT[#Data],2,FALSE),"")</f>
        <v/>
      </c>
      <c r="T63" s="28" t="str">
        <f>IFERROR(VLOOKUP(D63,[1]!SearchCT[#Data],3,FALSE),"")</f>
        <v/>
      </c>
    </row>
    <row r="64" spans="4:20" x14ac:dyDescent="0.25">
      <c r="D64" s="76" t="s">
        <v>230</v>
      </c>
      <c r="E64" s="77" t="s">
        <v>601</v>
      </c>
      <c r="F64" s="77" t="s">
        <v>602</v>
      </c>
      <c r="G64" s="77" t="s">
        <v>681</v>
      </c>
      <c r="I64" s="20" t="str">
        <f>VLOOKUP(D64,[1]!Dictionary[#All],3,FALSE)</f>
        <v>Control Region</v>
      </c>
      <c r="J64" s="21" t="str">
        <f>VLOOKUP(D64,[1]!Dictionary[#All],4,FALSE)</f>
        <v>Control</v>
      </c>
      <c r="K64" s="21" t="str">
        <f>VLOOKUP(D64,[1]!Dictionary[#All],5,FALSE)</f>
        <v>99VMS_STRUCTCODE</v>
      </c>
      <c r="L64" s="22" t="str">
        <f>VLOOKUP(D64,[1]!Dictionary[#All],6,FALSE)</f>
        <v>1.0</v>
      </c>
      <c r="M64" s="23" t="str">
        <f>VLOOKUP(D64,[1]!VolumeType[#All],2,FALSE)</f>
        <v>Control</v>
      </c>
      <c r="N64" s="24" t="str">
        <f>VLOOKUP(D64,[1]!VolumeType[#All],3,FALSE)</f>
        <v>Control</v>
      </c>
      <c r="O64" s="25" t="str">
        <f>VLOOKUP(D64,[1]!Colors[#All],3,FALSE)</f>
        <v>z Control</v>
      </c>
      <c r="P64" s="26" t="str">
        <f>IFERROR(VLOOKUP(D64,[1]!DVH_lines[#Data],2,FALSE),"")</f>
        <v/>
      </c>
      <c r="Q64" s="27" t="str">
        <f>IFERROR(VLOOKUP(D64,[1]!DVH_lines[#Data],3,FALSE),"")</f>
        <v/>
      </c>
      <c r="R64" s="28" t="str">
        <f>IFERROR(VLOOKUP(D64,[1]!DVH_lines[#Data],4,FALSE),"")</f>
        <v/>
      </c>
      <c r="S64" s="26" t="str">
        <f>IFERROR(VLOOKUP(D64,[1]!SearchCT[#Data],2,FALSE),"")</f>
        <v/>
      </c>
      <c r="T64" s="28" t="str">
        <f>IFERROR(VLOOKUP(D64,[1]!SearchCT[#Data],3,FALSE),"")</f>
        <v/>
      </c>
    </row>
    <row r="65" spans="4:20" x14ac:dyDescent="0.25">
      <c r="D65" s="78" t="s">
        <v>230</v>
      </c>
      <c r="E65" s="74" t="s">
        <v>603</v>
      </c>
      <c r="F65" s="74" t="s">
        <v>604</v>
      </c>
      <c r="G65" s="74" t="s">
        <v>681</v>
      </c>
      <c r="I65" s="20" t="str">
        <f>VLOOKUP(D65,[1]!Dictionary[#All],3,FALSE)</f>
        <v>Control Region</v>
      </c>
      <c r="J65" s="21" t="str">
        <f>VLOOKUP(D65,[1]!Dictionary[#All],4,FALSE)</f>
        <v>Control</v>
      </c>
      <c r="K65" s="21" t="str">
        <f>VLOOKUP(D65,[1]!Dictionary[#All],5,FALSE)</f>
        <v>99VMS_STRUCTCODE</v>
      </c>
      <c r="L65" s="22" t="str">
        <f>VLOOKUP(D65,[1]!Dictionary[#All],6,FALSE)</f>
        <v>1.0</v>
      </c>
      <c r="M65" s="23" t="str">
        <f>VLOOKUP(D65,[1]!VolumeType[#All],2,FALSE)</f>
        <v>Control</v>
      </c>
      <c r="N65" s="24" t="str">
        <f>VLOOKUP(D65,[1]!VolumeType[#All],3,FALSE)</f>
        <v>Control</v>
      </c>
      <c r="O65" s="25" t="str">
        <f>VLOOKUP(D65,[1]!Colors[#All],3,FALSE)</f>
        <v>z Control</v>
      </c>
      <c r="P65" s="26" t="str">
        <f>IFERROR(VLOOKUP(D65,[1]!DVH_lines[#Data],2,FALSE),"")</f>
        <v/>
      </c>
      <c r="Q65" s="27" t="str">
        <f>IFERROR(VLOOKUP(D65,[1]!DVH_lines[#Data],3,FALSE),"")</f>
        <v/>
      </c>
      <c r="R65" s="28" t="str">
        <f>IFERROR(VLOOKUP(D65,[1]!DVH_lines[#Data],4,FALSE),"")</f>
        <v/>
      </c>
      <c r="S65" s="26" t="str">
        <f>IFERROR(VLOOKUP(D65,[1]!SearchCT[#Data],2,FALSE),"")</f>
        <v/>
      </c>
      <c r="T65" s="28" t="str">
        <f>IFERROR(VLOOKUP(D65,[1]!SearchCT[#Data],3,FALSE),"")</f>
        <v/>
      </c>
    </row>
    <row r="66" spans="4:20" x14ac:dyDescent="0.25">
      <c r="D66" s="78" t="s">
        <v>354</v>
      </c>
      <c r="E66" s="74" t="s">
        <v>639</v>
      </c>
      <c r="F66" s="74" t="s">
        <v>640</v>
      </c>
      <c r="G66" s="59" t="s">
        <v>698</v>
      </c>
      <c r="I66" s="20" t="str">
        <f>VLOOKUP(D66,[1]!Dictionary[#All],3,FALSE)</f>
        <v>PTV Primary</v>
      </c>
      <c r="J66" s="21" t="str">
        <f>VLOOKUP(D66,[1]!Dictionary[#All],4,FALSE)</f>
        <v>PTVp</v>
      </c>
      <c r="K66" s="21" t="str">
        <f>VLOOKUP(D66,[1]!Dictionary[#All],5,FALSE)</f>
        <v>99VMS_STRUCTCODE</v>
      </c>
      <c r="L66" s="22" t="str">
        <f>VLOOKUP(D66,[1]!Dictionary[#All],6,FALSE)</f>
        <v>1.0</v>
      </c>
      <c r="M66" s="23" t="str">
        <f>VLOOKUP(D66,[1]!VolumeType[#All],2,FALSE)</f>
        <v>PTV</v>
      </c>
      <c r="N66" s="24" t="str">
        <f>VLOOKUP(D66,[1]!VolumeType[#All],3,FALSE)</f>
        <v>PTV</v>
      </c>
      <c r="O66" s="25" t="str">
        <f>VLOOKUP(D66,[1]!Colors[#All],3,FALSE)</f>
        <v>z PTV opt</v>
      </c>
      <c r="P66" s="26">
        <f>IFERROR(VLOOKUP(D66,[1]!DVH_lines[#Data],2,FALSE),"")</f>
        <v>-16777216</v>
      </c>
      <c r="Q66" s="27">
        <f>IFERROR(VLOOKUP(D66,[1]!DVH_lines[#Data],3,FALSE),"")</f>
        <v>1</v>
      </c>
      <c r="R66" s="28">
        <f>IFERROR(VLOOKUP(D66,[1]!DVH_lines[#Data],4,FALSE),"")</f>
        <v>3</v>
      </c>
      <c r="S66" s="26" t="str">
        <f>IFERROR(VLOOKUP(D66,[1]!SearchCT[#Data],2,FALSE),"")</f>
        <v/>
      </c>
      <c r="T66" s="28" t="str">
        <f>IFERROR(VLOOKUP(D66,[1]!SearchCT[#Data],3,FALSE),"")</f>
        <v/>
      </c>
    </row>
    <row r="67" spans="4:20" x14ac:dyDescent="0.25">
      <c r="D67" s="78" t="s">
        <v>633</v>
      </c>
      <c r="E67" s="74" t="s">
        <v>634</v>
      </c>
      <c r="F67" s="74" t="s">
        <v>635</v>
      </c>
      <c r="G67" s="59" t="s">
        <v>696</v>
      </c>
      <c r="I67" s="20" t="str">
        <f>VLOOKUP(D67,[1]!Dictionary[#All],3,FALSE)</f>
        <v>PTV Intermediate Risk</v>
      </c>
      <c r="J67" s="21" t="str">
        <f>VLOOKUP(D67,[1]!Dictionary[#All],4,FALSE)</f>
        <v>PTV_Intermediate</v>
      </c>
      <c r="K67" s="21" t="str">
        <f>VLOOKUP(D67,[1]!Dictionary[#All],5,FALSE)</f>
        <v>99VMS_STRUCTCODE</v>
      </c>
      <c r="L67" s="22" t="str">
        <f>VLOOKUP(D67,[1]!Dictionary[#All],6,FALSE)</f>
        <v>1.0</v>
      </c>
      <c r="M67" s="23" t="str">
        <f>VLOOKUP(D67,[1]!VolumeType[#All],2,FALSE)</f>
        <v>PTV</v>
      </c>
      <c r="N67" s="24" t="str">
        <f>VLOOKUP(D67,[1]!VolumeType[#All],3,FALSE)</f>
        <v>PTV</v>
      </c>
      <c r="O67" s="25" t="str">
        <f>VLOOKUP(D67,[1]!Colors[#All],3,FALSE)</f>
        <v>z PTV int a</v>
      </c>
      <c r="P67" s="26">
        <f>IFERROR(VLOOKUP(D67,[1]!DVH_lines[#Data],2,FALSE),"")</f>
        <v>-16777216</v>
      </c>
      <c r="Q67" s="27">
        <f>IFERROR(VLOOKUP(D67,[1]!DVH_lines[#Data],3,FALSE),"")</f>
        <v>1</v>
      </c>
      <c r="R67" s="28">
        <f>IFERROR(VLOOKUP(D67,[1]!DVH_lines[#Data],4,FALSE),"")</f>
        <v>3</v>
      </c>
      <c r="S67" s="26" t="str">
        <f>IFERROR(VLOOKUP(D67,[1]!SearchCT[#Data],2,FALSE),"")</f>
        <v/>
      </c>
      <c r="T67" s="28" t="str">
        <f>IFERROR(VLOOKUP(D67,[1]!SearchCT[#Data],3,FALSE),"")</f>
        <v/>
      </c>
    </row>
    <row r="68" spans="4:20" x14ac:dyDescent="0.25">
      <c r="D68" s="78" t="s">
        <v>636</v>
      </c>
      <c r="E68" s="74" t="s">
        <v>637</v>
      </c>
      <c r="F68" s="74" t="s">
        <v>638</v>
      </c>
      <c r="G68" s="59" t="s">
        <v>697</v>
      </c>
      <c r="I68" s="20" t="str">
        <f>VLOOKUP(D68,[1]!Dictionary[#All],3,FALSE)</f>
        <v>PTV Intermediate Risk</v>
      </c>
      <c r="J68" s="21" t="str">
        <f>VLOOKUP(D68,[1]!Dictionary[#All],4,FALSE)</f>
        <v>PTV_Intermediate</v>
      </c>
      <c r="K68" s="21" t="str">
        <f>VLOOKUP(D68,[1]!Dictionary[#All],5,FALSE)</f>
        <v>99VMS_STRUCTCODE</v>
      </c>
      <c r="L68" s="22" t="str">
        <f>VLOOKUP(D68,[1]!Dictionary[#All],6,FALSE)</f>
        <v>1.0</v>
      </c>
      <c r="M68" s="23" t="str">
        <f>VLOOKUP(D68,[1]!VolumeType[#All],2,FALSE)</f>
        <v>PTV</v>
      </c>
      <c r="N68" s="24" t="str">
        <f>VLOOKUP(D68,[1]!VolumeType[#All],3,FALSE)</f>
        <v>PTV</v>
      </c>
      <c r="O68" s="25" t="str">
        <f>VLOOKUP(D68,[1]!Colors[#All],3,FALSE)</f>
        <v>z PTV int b</v>
      </c>
      <c r="P68" s="26">
        <f>IFERROR(VLOOKUP(D68,[1]!DVH_lines[#Data],2,FALSE),"")</f>
        <v>-16777216</v>
      </c>
      <c r="Q68" s="27">
        <f>IFERROR(VLOOKUP(D68,[1]!DVH_lines[#Data],3,FALSE),"")</f>
        <v>1</v>
      </c>
      <c r="R68" s="28">
        <f>IFERROR(VLOOKUP(D68,[1]!DVH_lines[#Data],4,FALSE),"")</f>
        <v>3</v>
      </c>
      <c r="S68" s="26" t="str">
        <f>IFERROR(VLOOKUP(D68,[1]!SearchCT[#Data],2,FALSE),"")</f>
        <v/>
      </c>
      <c r="T68" s="28" t="str">
        <f>IFERROR(VLOOKUP(D68,[1]!SearchCT[#Data],3,FALSE),"")</f>
        <v/>
      </c>
    </row>
    <row r="69" spans="4:20" x14ac:dyDescent="0.25">
      <c r="D69" s="78" t="s">
        <v>314</v>
      </c>
      <c r="E69" s="74" t="s">
        <v>618</v>
      </c>
      <c r="F69" s="74" t="s">
        <v>619</v>
      </c>
      <c r="G69" s="59" t="s">
        <v>690</v>
      </c>
      <c r="I69" s="20" t="str">
        <f>VLOOKUP(D69,[1]!Dictionary[#All],3,FALSE)</f>
        <v>PTV Low Risk</v>
      </c>
      <c r="J69" s="21" t="str">
        <f>VLOOKUP(D69,[1]!Dictionary[#All],4,FALSE)</f>
        <v>PTV_Low</v>
      </c>
      <c r="K69" s="21" t="str">
        <f>VLOOKUP(D69,[1]!Dictionary[#All],5,FALSE)</f>
        <v>99VMS_STRUCTCODE</v>
      </c>
      <c r="L69" s="22" t="str">
        <f>VLOOKUP(D69,[1]!Dictionary[#All],6,FALSE)</f>
        <v>1.0</v>
      </c>
      <c r="M69" s="23" t="str">
        <f>VLOOKUP(D69,[1]!VolumeType[#All],2,FALSE)</f>
        <v>PTV</v>
      </c>
      <c r="N69" s="24" t="str">
        <f>VLOOKUP(D69,[1]!VolumeType[#All],3,FALSE)</f>
        <v>PTV</v>
      </c>
      <c r="O69" s="25" t="str">
        <f>VLOOKUP(D69,[1]!Colors[#All],3,FALSE)</f>
        <v>z PTV low L a</v>
      </c>
      <c r="P69" s="26">
        <f>IFERROR(VLOOKUP(D69,[1]!DVH_lines[#Data],2,FALSE),"")</f>
        <v>-16777216</v>
      </c>
      <c r="Q69" s="27">
        <f>IFERROR(VLOOKUP(D69,[1]!DVH_lines[#Data],3,FALSE),"")</f>
        <v>1</v>
      </c>
      <c r="R69" s="28">
        <f>IFERROR(VLOOKUP(D69,[1]!DVH_lines[#Data],4,FALSE),"")</f>
        <v>3</v>
      </c>
      <c r="S69" s="26" t="str">
        <f>IFERROR(VLOOKUP(D69,[1]!SearchCT[#Data],2,FALSE),"")</f>
        <v/>
      </c>
      <c r="T69" s="28" t="str">
        <f>IFERROR(VLOOKUP(D69,[1]!SearchCT[#Data],3,FALSE),"")</f>
        <v/>
      </c>
    </row>
    <row r="70" spans="4:20" x14ac:dyDescent="0.25">
      <c r="D70" s="78" t="s">
        <v>620</v>
      </c>
      <c r="E70" s="74" t="s">
        <v>621</v>
      </c>
      <c r="F70" s="74" t="s">
        <v>622</v>
      </c>
      <c r="G70" s="59" t="s">
        <v>691</v>
      </c>
      <c r="I70" s="20" t="str">
        <f>VLOOKUP(D70,[1]!Dictionary[#All],3,FALSE)</f>
        <v>PTV Low Risk</v>
      </c>
      <c r="J70" s="21" t="str">
        <f>VLOOKUP(D70,[1]!Dictionary[#All],4,FALSE)</f>
        <v>PTV_Low</v>
      </c>
      <c r="K70" s="21" t="str">
        <f>VLOOKUP(D70,[1]!Dictionary[#All],5,FALSE)</f>
        <v>99VMS_STRUCTCODE</v>
      </c>
      <c r="L70" s="22" t="str">
        <f>VLOOKUP(D70,[1]!Dictionary[#All],6,FALSE)</f>
        <v>1.0</v>
      </c>
      <c r="M70" s="23" t="str">
        <f>VLOOKUP(D70,[1]!VolumeType[#All],2,FALSE)</f>
        <v>PTV</v>
      </c>
      <c r="N70" s="24" t="str">
        <f>VLOOKUP(D70,[1]!VolumeType[#All],3,FALSE)</f>
        <v>PTV</v>
      </c>
      <c r="O70" s="25" t="str">
        <f>VLOOKUP(D70,[1]!Colors[#All],3,FALSE)</f>
        <v>z PTV low L b</v>
      </c>
      <c r="P70" s="26">
        <f>IFERROR(VLOOKUP(D70,[1]!DVH_lines[#Data],2,FALSE),"")</f>
        <v>-16777216</v>
      </c>
      <c r="Q70" s="27">
        <f>IFERROR(VLOOKUP(D70,[1]!DVH_lines[#Data],3,FALSE),"")</f>
        <v>1</v>
      </c>
      <c r="R70" s="28">
        <f>IFERROR(VLOOKUP(D70,[1]!DVH_lines[#Data],4,FALSE),"")</f>
        <v>3</v>
      </c>
      <c r="S70" s="26" t="str">
        <f>IFERROR(VLOOKUP(D70,[1]!SearchCT[#Data],2,FALSE),"")</f>
        <v/>
      </c>
      <c r="T70" s="28" t="str">
        <f>IFERROR(VLOOKUP(D70,[1]!SearchCT[#Data],3,FALSE),"")</f>
        <v/>
      </c>
    </row>
    <row r="71" spans="4:20" x14ac:dyDescent="0.25">
      <c r="D71" s="78" t="s">
        <v>623</v>
      </c>
      <c r="E71" s="74" t="s">
        <v>624</v>
      </c>
      <c r="F71" s="74" t="s">
        <v>625</v>
      </c>
      <c r="G71" s="59" t="s">
        <v>692</v>
      </c>
      <c r="I71" s="20" t="str">
        <f>VLOOKUP(D71,[1]!Dictionary[#All],3,FALSE)</f>
        <v>PTV Low Risk</v>
      </c>
      <c r="J71" s="21" t="str">
        <f>VLOOKUP(D71,[1]!Dictionary[#All],4,FALSE)</f>
        <v>PTV_Low</v>
      </c>
      <c r="K71" s="21" t="str">
        <f>VLOOKUP(D71,[1]!Dictionary[#All],5,FALSE)</f>
        <v>99VMS_STRUCTCODE</v>
      </c>
      <c r="L71" s="22" t="str">
        <f>VLOOKUP(D71,[1]!Dictionary[#All],6,FALSE)</f>
        <v>1.0</v>
      </c>
      <c r="M71" s="23" t="str">
        <f>VLOOKUP(D71,[1]!VolumeType[#All],2,FALSE)</f>
        <v>PTV</v>
      </c>
      <c r="N71" s="24" t="str">
        <f>VLOOKUP(D71,[1]!VolumeType[#All],3,FALSE)</f>
        <v>PTV</v>
      </c>
      <c r="O71" s="25" t="str">
        <f>VLOOKUP(D71,[1]!Colors[#All],3,FALSE)</f>
        <v>z PTV low L c</v>
      </c>
      <c r="P71" s="26">
        <f>IFERROR(VLOOKUP(D71,[1]!DVH_lines[#Data],2,FALSE),"")</f>
        <v>-16777216</v>
      </c>
      <c r="Q71" s="27">
        <f>IFERROR(VLOOKUP(D71,[1]!DVH_lines[#Data],3,FALSE),"")</f>
        <v>1</v>
      </c>
      <c r="R71" s="28">
        <f>IFERROR(VLOOKUP(D71,[1]!DVH_lines[#Data],4,FALSE),"")</f>
        <v>3</v>
      </c>
      <c r="S71" s="26" t="str">
        <f>IFERROR(VLOOKUP(D71,[1]!SearchCT[#Data],2,FALSE),"")</f>
        <v/>
      </c>
      <c r="T71" s="28" t="str">
        <f>IFERROR(VLOOKUP(D71,[1]!SearchCT[#Data],3,FALSE),"")</f>
        <v/>
      </c>
    </row>
    <row r="72" spans="4:20" x14ac:dyDescent="0.25">
      <c r="D72" s="78" t="s">
        <v>315</v>
      </c>
      <c r="E72" s="74" t="s">
        <v>626</v>
      </c>
      <c r="F72" s="74" t="s">
        <v>627</v>
      </c>
      <c r="G72" s="59" t="s">
        <v>693</v>
      </c>
      <c r="I72" s="20" t="str">
        <f>VLOOKUP(D72,[1]!Dictionary[#All],3,FALSE)</f>
        <v>PTV Low Risk</v>
      </c>
      <c r="J72" s="21" t="str">
        <f>VLOOKUP(D72,[1]!Dictionary[#All],4,FALSE)</f>
        <v>PTV_Low</v>
      </c>
      <c r="K72" s="21" t="str">
        <f>VLOOKUP(D72,[1]!Dictionary[#All],5,FALSE)</f>
        <v>99VMS_STRUCTCODE</v>
      </c>
      <c r="L72" s="22" t="str">
        <f>VLOOKUP(D72,[1]!Dictionary[#All],6,FALSE)</f>
        <v>1.0</v>
      </c>
      <c r="M72" s="23" t="str">
        <f>VLOOKUP(D72,[1]!VolumeType[#All],2,FALSE)</f>
        <v>PTV</v>
      </c>
      <c r="N72" s="24" t="str">
        <f>VLOOKUP(D72,[1]!VolumeType[#All],3,FALSE)</f>
        <v>PTV</v>
      </c>
      <c r="O72" s="25" t="str">
        <f>VLOOKUP(D72,[1]!Colors[#All],3,FALSE)</f>
        <v>z PTV low R a</v>
      </c>
      <c r="P72" s="26">
        <f>IFERROR(VLOOKUP(D72,[1]!DVH_lines[#Data],2,FALSE),"")</f>
        <v>-16777216</v>
      </c>
      <c r="Q72" s="27">
        <f>IFERROR(VLOOKUP(D72,[1]!DVH_lines[#Data],3,FALSE),"")</f>
        <v>1</v>
      </c>
      <c r="R72" s="28">
        <f>IFERROR(VLOOKUP(D72,[1]!DVH_lines[#Data],4,FALSE),"")</f>
        <v>3</v>
      </c>
      <c r="S72" s="26" t="str">
        <f>IFERROR(VLOOKUP(D72,[1]!SearchCT[#Data],2,FALSE),"")</f>
        <v/>
      </c>
      <c r="T72" s="28" t="str">
        <f>IFERROR(VLOOKUP(D72,[1]!SearchCT[#Data],3,FALSE),"")</f>
        <v/>
      </c>
    </row>
    <row r="73" spans="4:20" x14ac:dyDescent="0.25">
      <c r="D73" s="78" t="s">
        <v>316</v>
      </c>
      <c r="E73" s="74" t="s">
        <v>628</v>
      </c>
      <c r="F73" s="74" t="s">
        <v>629</v>
      </c>
      <c r="G73" s="59" t="s">
        <v>694</v>
      </c>
      <c r="I73" s="20" t="str">
        <f>VLOOKUP(D73,[1]!Dictionary[#All],3,FALSE)</f>
        <v>PTV Low Risk</v>
      </c>
      <c r="J73" s="21" t="str">
        <f>VLOOKUP(D73,[1]!Dictionary[#All],4,FALSE)</f>
        <v>PTV_Low</v>
      </c>
      <c r="K73" s="21" t="str">
        <f>VLOOKUP(D73,[1]!Dictionary[#All],5,FALSE)</f>
        <v>99VMS_STRUCTCODE</v>
      </c>
      <c r="L73" s="22" t="str">
        <f>VLOOKUP(D73,[1]!Dictionary[#All],6,FALSE)</f>
        <v>1.0</v>
      </c>
      <c r="M73" s="23" t="str">
        <f>VLOOKUP(D73,[1]!VolumeType[#All],2,FALSE)</f>
        <v>PTV</v>
      </c>
      <c r="N73" s="24" t="str">
        <f>VLOOKUP(D73,[1]!VolumeType[#All],3,FALSE)</f>
        <v>PTV</v>
      </c>
      <c r="O73" s="25" t="str">
        <f>VLOOKUP(D73,[1]!Colors[#All],3,FALSE)</f>
        <v>z PTV low R b</v>
      </c>
      <c r="P73" s="26">
        <f>IFERROR(VLOOKUP(D73,[1]!DVH_lines[#Data],2,FALSE),"")</f>
        <v>-16777216</v>
      </c>
      <c r="Q73" s="27">
        <f>IFERROR(VLOOKUP(D73,[1]!DVH_lines[#Data],3,FALSE),"")</f>
        <v>1</v>
      </c>
      <c r="R73" s="28">
        <f>IFERROR(VLOOKUP(D73,[1]!DVH_lines[#Data],4,FALSE),"")</f>
        <v>3</v>
      </c>
      <c r="S73" s="26" t="str">
        <f>IFERROR(VLOOKUP(D73,[1]!SearchCT[#Data],2,FALSE),"")</f>
        <v/>
      </c>
      <c r="T73" s="28" t="str">
        <f>IFERROR(VLOOKUP(D73,[1]!SearchCT[#Data],3,FALSE),"")</f>
        <v/>
      </c>
    </row>
    <row r="74" spans="4:20" x14ac:dyDescent="0.25">
      <c r="D74" s="78" t="s">
        <v>630</v>
      </c>
      <c r="E74" s="74" t="s">
        <v>631</v>
      </c>
      <c r="F74" s="74" t="s">
        <v>632</v>
      </c>
      <c r="G74" s="59" t="s">
        <v>695</v>
      </c>
      <c r="I74" s="20" t="str">
        <f>VLOOKUP(D74,[1]!Dictionary[#All],3,FALSE)</f>
        <v>PTV Low Risk</v>
      </c>
      <c r="J74" s="21" t="str">
        <f>VLOOKUP(D74,[1]!Dictionary[#All],4,FALSE)</f>
        <v>PTV_Low</v>
      </c>
      <c r="K74" s="21" t="str">
        <f>VLOOKUP(D74,[1]!Dictionary[#All],5,FALSE)</f>
        <v>99VMS_STRUCTCODE</v>
      </c>
      <c r="L74" s="22" t="str">
        <f>VLOOKUP(D74,[1]!Dictionary[#All],6,FALSE)</f>
        <v>1.0</v>
      </c>
      <c r="M74" s="23" t="str">
        <f>VLOOKUP(D74,[1]!VolumeType[#All],2,FALSE)</f>
        <v>PTV</v>
      </c>
      <c r="N74" s="24" t="str">
        <f>VLOOKUP(D74,[1]!VolumeType[#All],3,FALSE)</f>
        <v>PTV</v>
      </c>
      <c r="O74" s="25" t="str">
        <f>VLOOKUP(D74,[1]!Colors[#All],3,FALSE)</f>
        <v>z PTV low R c</v>
      </c>
      <c r="P74" s="26">
        <f>IFERROR(VLOOKUP(D74,[1]!DVH_lines[#Data],2,FALSE),"")</f>
        <v>-16777216</v>
      </c>
      <c r="Q74" s="27">
        <f>IFERROR(VLOOKUP(D74,[1]!DVH_lines[#Data],3,FALSE),"")</f>
        <v>1</v>
      </c>
      <c r="R74" s="28">
        <f>IFERROR(VLOOKUP(D74,[1]!DVH_lines[#Data],4,FALSE),"")</f>
        <v>3</v>
      </c>
      <c r="S74" s="26" t="str">
        <f>IFERROR(VLOOKUP(D74,[1]!SearchCT[#Data],2,FALSE),"")</f>
        <v/>
      </c>
      <c r="T74" s="28" t="str">
        <f>IFERROR(VLOOKUP(D74,[1]!SearchCT[#Data],3,FALSE),"")</f>
        <v/>
      </c>
    </row>
    <row r="75" spans="4:20" x14ac:dyDescent="0.25">
      <c r="D75" s="78" t="s">
        <v>592</v>
      </c>
      <c r="E75" s="74" t="s">
        <v>593</v>
      </c>
      <c r="F75" s="74" t="s">
        <v>594</v>
      </c>
      <c r="G75" s="74" t="s">
        <v>676</v>
      </c>
      <c r="I75" s="20" t="str">
        <f>VLOOKUP(D75,[1]!Dictionary[#All],3,FALSE)</f>
        <v>Body sub PTVs</v>
      </c>
      <c r="J75" s="21" t="str">
        <f>VLOOKUP(D75,[1]!Dictionary[#All],4,FALSE)</f>
        <v>body-ptvs</v>
      </c>
      <c r="K75" s="21" t="str">
        <f>VLOOKUP(D75,[1]!Dictionary[#All],5,FALSE)</f>
        <v>99VMS_STRUCTCODE</v>
      </c>
      <c r="L75" s="22" t="str">
        <f>VLOOKUP(D75,[1]!Dictionary[#All],6,FALSE)</f>
        <v>1.0</v>
      </c>
      <c r="M75" s="23" t="str">
        <f>VLOOKUP(D75,[1]!VolumeType[#All],2,FALSE)</f>
        <v>Control</v>
      </c>
      <c r="N75" s="24" t="str">
        <f>VLOOKUP(D75,[1]!VolumeType[#All],3,FALSE)</f>
        <v>Avoidance</v>
      </c>
      <c r="O75" s="25" t="str">
        <f>VLOOKUP(D75,[1]!Colors[#All],3,FALSE)</f>
        <v>z Old Body</v>
      </c>
      <c r="P75" s="26" t="str">
        <f>IFERROR(VLOOKUP(D75,[1]!DVH_lines[#Data],2,FALSE),"")</f>
        <v/>
      </c>
      <c r="Q75" s="27" t="str">
        <f>IFERROR(VLOOKUP(D75,[1]!DVH_lines[#Data],3,FALSE),"")</f>
        <v/>
      </c>
      <c r="R75" s="28" t="str">
        <f>IFERROR(VLOOKUP(D75,[1]!DVH_lines[#Data],4,FALSE),"")</f>
        <v/>
      </c>
      <c r="S75" s="26" t="str">
        <f>IFERROR(VLOOKUP(D75,[1]!SearchCT[#Data],2,FALSE),"")</f>
        <v/>
      </c>
      <c r="T75" s="28" t="str">
        <f>IFERROR(VLOOKUP(D75,[1]!SearchCT[#Data],3,FALSE),"")</f>
        <v/>
      </c>
    </row>
    <row r="76" spans="4:20" x14ac:dyDescent="0.25">
      <c r="D76" s="78" t="s">
        <v>234</v>
      </c>
      <c r="E76" s="74" t="s">
        <v>235</v>
      </c>
      <c r="F76" s="74" t="s">
        <v>236</v>
      </c>
      <c r="G76" s="59" t="s">
        <v>700</v>
      </c>
      <c r="I76" s="20" t="str">
        <f>VLOOKUP(D76,[1]!Dictionary[#All],3,FALSE)</f>
        <v>Artifact</v>
      </c>
      <c r="J76" s="21">
        <f>VLOOKUP(D76,[1]!Dictionary[#All],4,FALSE)</f>
        <v>11296</v>
      </c>
      <c r="K76" s="21" t="str">
        <f>VLOOKUP(D76,[1]!Dictionary[#All],5,FALSE)</f>
        <v>RADLEX</v>
      </c>
      <c r="L76" s="22">
        <f>VLOOKUP(D76,[1]!Dictionary[#All],6,FALSE)</f>
        <v>3.8</v>
      </c>
      <c r="M76" s="23" t="str">
        <f>VLOOKUP(D76,[1]!VolumeType[#All],2,FALSE)</f>
        <v>Artifact</v>
      </c>
      <c r="N76" s="24" t="str">
        <f>VLOOKUP(D76,[1]!VolumeType[#All],3,FALSE)</f>
        <v>None</v>
      </c>
      <c r="O76" s="25" t="str">
        <f>VLOOKUP(D76,[1]!Colors[#All],3,FALSE)</f>
        <v>z RO Helper</v>
      </c>
      <c r="P76" s="26" t="str">
        <f>IFERROR(VLOOKUP(D76,[1]!DVH_lines[#Data],2,FALSE),"")</f>
        <v/>
      </c>
      <c r="Q76" s="27" t="str">
        <f>IFERROR(VLOOKUP(D76,[1]!DVH_lines[#Data],3,FALSE),"")</f>
        <v/>
      </c>
      <c r="R76" s="28" t="str">
        <f>IFERROR(VLOOKUP(D76,[1]!DVH_lines[#Data],4,FALSE),"")</f>
        <v/>
      </c>
      <c r="S76" s="26" t="str">
        <f>IFERROR(VLOOKUP(D76,[1]!SearchCT[#Data],2,FALSE),"")</f>
        <v/>
      </c>
      <c r="T76" s="28" t="str">
        <f>IFERROR(VLOOKUP(D76,[1]!SearchCT[#Data],3,FALSE),"")</f>
        <v/>
      </c>
    </row>
    <row r="77" spans="4:20" x14ac:dyDescent="0.25">
      <c r="D77" s="78" t="s">
        <v>234</v>
      </c>
      <c r="E77" s="74" t="s">
        <v>237</v>
      </c>
      <c r="F77" s="74" t="s">
        <v>236</v>
      </c>
      <c r="G77" s="59" t="s">
        <v>700</v>
      </c>
      <c r="I77" s="20" t="str">
        <f>VLOOKUP(D77,[1]!Dictionary[#All],3,FALSE)</f>
        <v>Artifact</v>
      </c>
      <c r="J77" s="21">
        <f>VLOOKUP(D77,[1]!Dictionary[#All],4,FALSE)</f>
        <v>11296</v>
      </c>
      <c r="K77" s="21" t="str">
        <f>VLOOKUP(D77,[1]!Dictionary[#All],5,FALSE)</f>
        <v>RADLEX</v>
      </c>
      <c r="L77" s="22">
        <f>VLOOKUP(D77,[1]!Dictionary[#All],6,FALSE)</f>
        <v>3.8</v>
      </c>
      <c r="M77" s="23" t="str">
        <f>VLOOKUP(D77,[1]!VolumeType[#All],2,FALSE)</f>
        <v>Artifact</v>
      </c>
      <c r="N77" s="24" t="str">
        <f>VLOOKUP(D77,[1]!VolumeType[#All],3,FALSE)</f>
        <v>None</v>
      </c>
      <c r="O77" s="25" t="str">
        <f>VLOOKUP(D77,[1]!Colors[#All],3,FALSE)</f>
        <v>z RO Helper</v>
      </c>
      <c r="P77" s="26" t="str">
        <f>IFERROR(VLOOKUP(D77,[1]!DVH_lines[#Data],2,FALSE),"")</f>
        <v/>
      </c>
      <c r="Q77" s="27" t="str">
        <f>IFERROR(VLOOKUP(D77,[1]!DVH_lines[#Data],3,FALSE),"")</f>
        <v/>
      </c>
      <c r="R77" s="28" t="str">
        <f>IFERROR(VLOOKUP(D77,[1]!DVH_lines[#Data],4,FALSE),"")</f>
        <v/>
      </c>
      <c r="S77" s="26" t="str">
        <f>IFERROR(VLOOKUP(D77,[1]!SearchCT[#Data],2,FALSE),"")</f>
        <v/>
      </c>
      <c r="T77" s="28" t="str">
        <f>IFERROR(VLOOKUP(D77,[1]!SearchCT[#Data],3,FALSE),"")</f>
        <v/>
      </c>
    </row>
    <row r="78" spans="4:20" ht="15.75" thickBot="1" x14ac:dyDescent="0.3">
      <c r="D78" s="78" t="s">
        <v>234</v>
      </c>
      <c r="E78" s="74" t="s">
        <v>251</v>
      </c>
      <c r="F78" s="74" t="s">
        <v>236</v>
      </c>
      <c r="G78" s="59" t="s">
        <v>700</v>
      </c>
      <c r="I78" s="39" t="str">
        <f>VLOOKUP(D78,[1]!Dictionary[#All],3,FALSE)</f>
        <v>Artifact</v>
      </c>
      <c r="J78" s="40">
        <f>VLOOKUP(D78,[1]!Dictionary[#All],4,FALSE)</f>
        <v>11296</v>
      </c>
      <c r="K78" s="40" t="str">
        <f>VLOOKUP(D78,[1]!Dictionary[#All],5,FALSE)</f>
        <v>RADLEX</v>
      </c>
      <c r="L78" s="41">
        <f>VLOOKUP(D78,[1]!Dictionary[#All],6,FALSE)</f>
        <v>3.8</v>
      </c>
      <c r="M78" s="42" t="str">
        <f>VLOOKUP(D78,[1]!VolumeType[#All],2,FALSE)</f>
        <v>Artifact</v>
      </c>
      <c r="N78" s="43" t="str">
        <f>VLOOKUP(D78,[1]!VolumeType[#All],3,FALSE)</f>
        <v>None</v>
      </c>
      <c r="O78" s="44" t="str">
        <f>VLOOKUP(D78,[1]!Colors[#All],3,FALSE)</f>
        <v>z RO Helper</v>
      </c>
      <c r="P78" s="45" t="str">
        <f>IFERROR(VLOOKUP(D78,[1]!DVH_lines[#Data],2,FALSE),"")</f>
        <v/>
      </c>
      <c r="Q78" s="46" t="str">
        <f>IFERROR(VLOOKUP(D78,[1]!DVH_lines[#Data],3,FALSE),"")</f>
        <v/>
      </c>
      <c r="R78" s="47" t="str">
        <f>IFERROR(VLOOKUP(D78,[1]!DVH_lines[#Data],4,FALSE),"")</f>
        <v/>
      </c>
      <c r="S78" s="45" t="str">
        <f>IFERROR(VLOOKUP(D78,[1]!SearchCT[#Data],2,FALSE),"")</f>
        <v/>
      </c>
      <c r="T78" s="47" t="str">
        <f>IFERROR(VLOOKUP(D78,[1]!SearchCT[#Data],3,FALSE),"")</f>
        <v/>
      </c>
    </row>
  </sheetData>
  <mergeCells count="6">
    <mergeCell ref="S1:T1"/>
    <mergeCell ref="A1:B1"/>
    <mergeCell ref="D1:G1"/>
    <mergeCell ref="I1:L1"/>
    <mergeCell ref="M1:N1"/>
    <mergeCell ref="P1:R1"/>
  </mergeCells>
  <pageMargins left="0.7" right="0.7" top="0.75" bottom="0.75" header="0.3" footer="0.3"/>
  <pageSetup scale="93" orientation="landscape" horizontalDpi="300" verticalDpi="300" r:id="rId1"/>
  <tableParts count="2">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59"/>
  <sheetViews>
    <sheetView tabSelected="1" workbookViewId="0">
      <selection activeCell="B6" sqref="B6"/>
    </sheetView>
  </sheetViews>
  <sheetFormatPr defaultRowHeight="15" x14ac:dyDescent="0.25"/>
  <cols>
    <col min="1" max="1" width="14.5703125" style="70" bestFit="1" customWidth="1"/>
    <col min="2" max="2" width="24.85546875" style="70" customWidth="1"/>
    <col min="3" max="3" width="5.42578125" style="70" customWidth="1"/>
    <col min="4" max="4" width="17.42578125" style="70" bestFit="1" customWidth="1"/>
    <col min="5" max="5" width="23.7109375" style="70" bestFit="1" customWidth="1"/>
    <col min="6" max="6" width="53.85546875" style="70" bestFit="1" customWidth="1"/>
    <col min="7" max="7" width="17" style="70" customWidth="1"/>
    <col min="8" max="8" width="5.85546875" style="70" bestFit="1" customWidth="1"/>
    <col min="9" max="9" width="25.28515625" style="92" customWidth="1"/>
    <col min="10" max="10" width="15.42578125" style="70" bestFit="1" customWidth="1"/>
    <col min="11" max="11" width="19.7109375" style="70" bestFit="1" customWidth="1"/>
    <col min="12" max="12" width="21" style="70" bestFit="1" customWidth="1"/>
    <col min="13" max="13" width="9.7109375" style="70" bestFit="1" customWidth="1"/>
    <col min="14" max="14" width="15.42578125" style="70" bestFit="1" customWidth="1"/>
    <col min="15" max="15" width="15.140625" style="70" bestFit="1" customWidth="1"/>
    <col min="16" max="16" width="14.42578125" style="70" bestFit="1" customWidth="1"/>
    <col min="17" max="17" width="14.140625" style="70" bestFit="1" customWidth="1"/>
    <col min="18" max="18" width="15.42578125" style="70" bestFit="1" customWidth="1"/>
    <col min="19" max="19" width="14" style="70" bestFit="1" customWidth="1"/>
    <col min="20" max="20" width="14.42578125" style="70" bestFit="1" customWidth="1"/>
    <col min="21" max="16384" width="9.140625" style="70"/>
  </cols>
  <sheetData>
    <row r="1" spans="1:20" ht="21" thickBot="1" x14ac:dyDescent="0.35">
      <c r="A1" s="104" t="s">
        <v>863</v>
      </c>
      <c r="B1" s="104"/>
      <c r="C1" s="1"/>
      <c r="D1" s="104" t="s">
        <v>211</v>
      </c>
      <c r="E1" s="104"/>
      <c r="F1" s="104"/>
      <c r="G1" s="104"/>
      <c r="I1" s="105"/>
      <c r="J1" s="105"/>
      <c r="K1" s="105"/>
      <c r="L1" s="103"/>
      <c r="M1" s="102" t="s">
        <v>213</v>
      </c>
      <c r="N1" s="105"/>
      <c r="O1" s="3" t="s">
        <v>214</v>
      </c>
      <c r="P1" s="102" t="s">
        <v>215</v>
      </c>
      <c r="Q1" s="105"/>
      <c r="R1" s="103"/>
      <c r="S1" s="102" t="s">
        <v>216</v>
      </c>
      <c r="T1" s="103"/>
    </row>
    <row r="2" spans="1:20" ht="15.75" x14ac:dyDescent="0.25">
      <c r="A2" s="4" t="s">
        <v>217</v>
      </c>
      <c r="B2" s="5" t="s">
        <v>218</v>
      </c>
      <c r="C2" s="6"/>
      <c r="D2" s="4" t="s">
        <v>10</v>
      </c>
      <c r="E2" s="7" t="s">
        <v>219</v>
      </c>
      <c r="F2" s="8" t="s">
        <v>220</v>
      </c>
      <c r="G2" s="8" t="s">
        <v>3</v>
      </c>
      <c r="I2" s="10" t="s">
        <v>221</v>
      </c>
      <c r="J2" s="11" t="s">
        <v>222</v>
      </c>
      <c r="K2" s="11" t="s">
        <v>223</v>
      </c>
      <c r="L2" s="12" t="s">
        <v>224</v>
      </c>
      <c r="M2" s="13" t="s">
        <v>225</v>
      </c>
      <c r="N2" s="11" t="s">
        <v>0</v>
      </c>
      <c r="O2" s="14" t="s">
        <v>3</v>
      </c>
      <c r="P2" s="13" t="s">
        <v>7</v>
      </c>
      <c r="Q2" s="11" t="s">
        <v>8</v>
      </c>
      <c r="R2" s="12" t="s">
        <v>4</v>
      </c>
      <c r="S2" s="13" t="s">
        <v>5</v>
      </c>
      <c r="T2" s="12" t="s">
        <v>6</v>
      </c>
    </row>
    <row r="3" spans="1:20" x14ac:dyDescent="0.25">
      <c r="A3" s="70" t="s">
        <v>399</v>
      </c>
      <c r="B3" s="15" t="s">
        <v>863</v>
      </c>
      <c r="C3" s="6">
        <f>LEN(Table5333523[[#This Row],[ID]])</f>
        <v>4</v>
      </c>
      <c r="D3" s="16" t="s">
        <v>85</v>
      </c>
      <c r="E3" s="17" t="s">
        <v>85</v>
      </c>
      <c r="F3" s="18" t="s">
        <v>85</v>
      </c>
      <c r="G3" s="19" t="s">
        <v>679</v>
      </c>
      <c r="I3" s="20" t="str">
        <f>VLOOKUP(D3,[1]!Dictionary[#All],3,FALSE)</f>
        <v>Body</v>
      </c>
      <c r="J3" s="21" t="str">
        <f>VLOOKUP(D3,[1]!Dictionary[#All],4,FALSE)</f>
        <v>BODY</v>
      </c>
      <c r="K3" s="21" t="str">
        <f>VLOOKUP(D3,[1]!Dictionary[#All],5,FALSE)</f>
        <v>99VMS_STRUCTCODE</v>
      </c>
      <c r="L3" s="22" t="str">
        <f>VLOOKUP(D3,[1]!Dictionary[#All],6,FALSE)</f>
        <v>1.0</v>
      </c>
      <c r="M3" s="23" t="str">
        <f>VLOOKUP(D3,[1]!VolumeType[#All],2,FALSE)</f>
        <v>Special</v>
      </c>
      <c r="N3" s="24" t="str">
        <f>VLOOKUP(D3,[1]!VolumeType[#All],3,FALSE)</f>
        <v>BODY</v>
      </c>
      <c r="O3" s="25" t="str">
        <f>VLOOKUP(D3,[1]!Colors[#All],3,FALSE)</f>
        <v>z Body</v>
      </c>
      <c r="P3" s="26" t="str">
        <f>IFERROR(VLOOKUP(D3,[1]!DVH_lines[#Data],2,FALSE),"")</f>
        <v/>
      </c>
      <c r="Q3" s="27" t="str">
        <f>IFERROR(VLOOKUP(D3,[1]!DVH_lines[#Data],3,FALSE),"")</f>
        <v/>
      </c>
      <c r="R3" s="28" t="str">
        <f>IFERROR(VLOOKUP(D3,[1]!DVH_lines[#Data],4,FALSE),"")</f>
        <v/>
      </c>
      <c r="S3" s="26">
        <f>IFERROR(VLOOKUP(D3,[1]!SearchCT[#Data],2,FALSE),"")</f>
        <v>-350</v>
      </c>
      <c r="T3" s="28">
        <f>IFERROR(VLOOKUP(D3,[1]!SearchCT[#Data],3,FALSE),"")</f>
        <v>-50</v>
      </c>
    </row>
    <row r="4" spans="1:20" x14ac:dyDescent="0.25">
      <c r="A4" s="70" t="s">
        <v>401</v>
      </c>
      <c r="B4" s="15" t="s">
        <v>10</v>
      </c>
      <c r="C4" s="6"/>
      <c r="D4" s="29" t="s">
        <v>28</v>
      </c>
      <c r="E4" s="17" t="s">
        <v>28</v>
      </c>
      <c r="F4" s="18" t="s">
        <v>338</v>
      </c>
      <c r="G4" s="19" t="s">
        <v>680</v>
      </c>
      <c r="I4" s="20" t="str">
        <f>VLOOKUP(D4,[1]!Dictionary[#All],3,FALSE)</f>
        <v>Treated Volume</v>
      </c>
      <c r="J4" s="21" t="str">
        <f>VLOOKUP(D4,[1]!Dictionary[#All],4,FALSE)</f>
        <v>Treated Volume</v>
      </c>
      <c r="K4" s="21" t="str">
        <f>VLOOKUP(D4,[1]!Dictionary[#All],5,FALSE)</f>
        <v>99VMS_STRUCTCODE</v>
      </c>
      <c r="L4" s="22" t="str">
        <f>VLOOKUP(D4,[1]!Dictionary[#All],6,FALSE)</f>
        <v>1.0</v>
      </c>
      <c r="M4" s="23" t="str">
        <f>VLOOKUP(D4,[1]!VolumeType[#All],2,FALSE)</f>
        <v>Special</v>
      </c>
      <c r="N4" s="24" t="str">
        <f>VLOOKUP(D4,[1]!VolumeType[#All],3,FALSE)</f>
        <v>PTV</v>
      </c>
      <c r="O4" s="25" t="str">
        <f>VLOOKUP(D4,[1]!Colors[#All],3,FALSE)</f>
        <v>z DPV</v>
      </c>
      <c r="P4" s="26" t="str">
        <f>IFERROR(VLOOKUP(D4,[1]!DVH_lines[#Data],2,FALSE),"")</f>
        <v/>
      </c>
      <c r="Q4" s="27" t="str">
        <f>IFERROR(VLOOKUP(D4,[1]!DVH_lines[#Data],3,FALSE),"")</f>
        <v/>
      </c>
      <c r="R4" s="28" t="str">
        <f>IFERROR(VLOOKUP(D4,[1]!DVH_lines[#Data],4,FALSE),"")</f>
        <v/>
      </c>
      <c r="S4" s="26" t="str">
        <f>IFERROR(VLOOKUP(D4,[1]!SearchCT[#Data],2,FALSE),"")</f>
        <v/>
      </c>
      <c r="T4" s="28" t="str">
        <f>IFERROR(VLOOKUP(D4,[1]!SearchCT[#Data],3,FALSE),"")</f>
        <v/>
      </c>
    </row>
    <row r="5" spans="1:20" x14ac:dyDescent="0.25">
      <c r="A5" s="70" t="s">
        <v>226</v>
      </c>
      <c r="B5" s="15" t="s">
        <v>864</v>
      </c>
      <c r="C5" s="6"/>
      <c r="D5" s="16" t="s">
        <v>284</v>
      </c>
      <c r="E5" s="17" t="s">
        <v>406</v>
      </c>
      <c r="F5" s="18" t="s">
        <v>407</v>
      </c>
      <c r="G5" s="19" t="s">
        <v>827</v>
      </c>
      <c r="I5" s="20" t="str">
        <f>VLOOKUP(D5,[1]!Dictionary[#All],3,FALSE)</f>
        <v>Tracking Motion Volume</v>
      </c>
      <c r="J5" s="21" t="str">
        <f>VLOOKUP(D5,[1]!Dictionary[#All],4,FALSE)</f>
        <v>TMV</v>
      </c>
      <c r="K5" s="21" t="str">
        <f>VLOOKUP(D5,[1]!Dictionary[#All],5,FALSE)</f>
        <v>99VMS_STRUCTCODE</v>
      </c>
      <c r="L5" s="22" t="str">
        <f>VLOOKUP(D5,[1]!Dictionary[#All],6,FALSE)</f>
        <v>1.0</v>
      </c>
      <c r="M5" s="23" t="str">
        <f>VLOOKUP(D5,[1]!VolumeType[#All],2,FALSE)</f>
        <v>GTV</v>
      </c>
      <c r="N5" s="24" t="str">
        <f>VLOOKUP(D5,[1]!VolumeType[#All],3,FALSE)</f>
        <v>GTV</v>
      </c>
      <c r="O5" s="25" t="str">
        <f>VLOOKUP(D5,[1]!Colors[#All],3,FALSE)</f>
        <v>z TMV</v>
      </c>
      <c r="P5" s="26" t="str">
        <f>IFERROR(VLOOKUP(D5,[1]!DVH_lines[#Data],2,FALSE),"")</f>
        <v/>
      </c>
      <c r="Q5" s="27" t="str">
        <f>IFERROR(VLOOKUP(D5,[1]!DVH_lines[#Data],3,FALSE),"")</f>
        <v/>
      </c>
      <c r="R5" s="28" t="str">
        <f>IFERROR(VLOOKUP(D5,[1]!DVH_lines[#Data],4,FALSE),"")</f>
        <v/>
      </c>
      <c r="S5" s="26" t="str">
        <f>IFERROR(VLOOKUP(D5,[1]!SearchCT[#Data],2,FALSE),"")</f>
        <v/>
      </c>
      <c r="T5" s="28" t="str">
        <f>IFERROR(VLOOKUP(D5,[1]!SearchCT[#Data],3,FALSE),"")</f>
        <v/>
      </c>
    </row>
    <row r="6" spans="1:20" x14ac:dyDescent="0.25">
      <c r="A6" s="70" t="s">
        <v>395</v>
      </c>
      <c r="B6" s="15">
        <v>4</v>
      </c>
      <c r="C6" s="6"/>
      <c r="D6" s="29" t="s">
        <v>284</v>
      </c>
      <c r="E6" s="17" t="s">
        <v>408</v>
      </c>
      <c r="F6" s="18" t="s">
        <v>409</v>
      </c>
      <c r="G6" s="19" t="s">
        <v>827</v>
      </c>
      <c r="I6" s="20" t="str">
        <f>VLOOKUP(D6,[1]!Dictionary[#All],3,FALSE)</f>
        <v>Tracking Motion Volume</v>
      </c>
      <c r="J6" s="21" t="str">
        <f>VLOOKUP(D6,[1]!Dictionary[#All],4,FALSE)</f>
        <v>TMV</v>
      </c>
      <c r="K6" s="21" t="str">
        <f>VLOOKUP(D6,[1]!Dictionary[#All],5,FALSE)</f>
        <v>99VMS_STRUCTCODE</v>
      </c>
      <c r="L6" s="22" t="str">
        <f>VLOOKUP(D6,[1]!Dictionary[#All],6,FALSE)</f>
        <v>1.0</v>
      </c>
      <c r="M6" s="23" t="str">
        <f>VLOOKUP(D6,[1]!VolumeType[#All],2,FALSE)</f>
        <v>GTV</v>
      </c>
      <c r="N6" s="24" t="str">
        <f>VLOOKUP(D6,[1]!VolumeType[#All],3,FALSE)</f>
        <v>GTV</v>
      </c>
      <c r="O6" s="25" t="str">
        <f>VLOOKUP(D6,[1]!Colors[#All],3,FALSE)</f>
        <v>z TMV</v>
      </c>
      <c r="P6" s="26" t="str">
        <f>IFERROR(VLOOKUP(D6,[1]!DVH_lines[#Data],2,FALSE),"")</f>
        <v/>
      </c>
      <c r="Q6" s="27" t="str">
        <f>IFERROR(VLOOKUP(D6,[1]!DVH_lines[#Data],3,FALSE),"")</f>
        <v/>
      </c>
      <c r="R6" s="28" t="str">
        <f>IFERROR(VLOOKUP(D6,[1]!DVH_lines[#Data],4,FALSE),"")</f>
        <v/>
      </c>
      <c r="S6" s="26" t="str">
        <f>IFERROR(VLOOKUP(D6,[1]!SearchCT[#Data],2,FALSE),"")</f>
        <v/>
      </c>
      <c r="T6" s="28" t="str">
        <f>IFERROR(VLOOKUP(D6,[1]!SearchCT[#Data],3,FALSE),"")</f>
        <v/>
      </c>
    </row>
    <row r="7" spans="1:20" x14ac:dyDescent="0.25">
      <c r="A7" s="70" t="s">
        <v>228</v>
      </c>
      <c r="B7" s="31"/>
      <c r="D7" s="16" t="s">
        <v>284</v>
      </c>
      <c r="E7" s="17" t="s">
        <v>410</v>
      </c>
      <c r="F7" s="18" t="s">
        <v>411</v>
      </c>
      <c r="G7" s="19" t="s">
        <v>827</v>
      </c>
      <c r="I7" s="20" t="str">
        <f>VLOOKUP(D7,[1]!Dictionary[#All],3,FALSE)</f>
        <v>Tracking Motion Volume</v>
      </c>
      <c r="J7" s="21" t="str">
        <f>VLOOKUP(D7,[1]!Dictionary[#All],4,FALSE)</f>
        <v>TMV</v>
      </c>
      <c r="K7" s="21" t="str">
        <f>VLOOKUP(D7,[1]!Dictionary[#All],5,FALSE)</f>
        <v>99VMS_STRUCTCODE</v>
      </c>
      <c r="L7" s="22" t="str">
        <f>VLOOKUP(D7,[1]!Dictionary[#All],6,FALSE)</f>
        <v>1.0</v>
      </c>
      <c r="M7" s="23" t="str">
        <f>VLOOKUP(D7,[1]!VolumeType[#All],2,FALSE)</f>
        <v>GTV</v>
      </c>
      <c r="N7" s="24" t="str">
        <f>VLOOKUP(D7,[1]!VolumeType[#All],3,FALSE)</f>
        <v>GTV</v>
      </c>
      <c r="O7" s="25" t="str">
        <f>VLOOKUP(D7,[1]!Colors[#All],3,FALSE)</f>
        <v>z TMV</v>
      </c>
      <c r="P7" s="26" t="str">
        <f>IFERROR(VLOOKUP(D7,[1]!DVH_lines[#Data],2,FALSE),"")</f>
        <v/>
      </c>
      <c r="Q7" s="27" t="str">
        <f>IFERROR(VLOOKUP(D7,[1]!DVH_lines[#Data],3,FALSE),"")</f>
        <v/>
      </c>
      <c r="R7" s="28" t="str">
        <f>IFERROR(VLOOKUP(D7,[1]!DVH_lines[#Data],4,FALSE),"")</f>
        <v/>
      </c>
      <c r="S7" s="26" t="str">
        <f>IFERROR(VLOOKUP(D7,[1]!SearchCT[#Data],2,FALSE),"")</f>
        <v/>
      </c>
      <c r="T7" s="28" t="str">
        <f>IFERROR(VLOOKUP(D7,[1]!SearchCT[#Data],3,FALSE),"")</f>
        <v/>
      </c>
    </row>
    <row r="8" spans="1:20" x14ac:dyDescent="0.25">
      <c r="A8" s="70" t="s">
        <v>229</v>
      </c>
      <c r="B8" s="32" t="s">
        <v>313</v>
      </c>
      <c r="D8" s="29" t="s">
        <v>284</v>
      </c>
      <c r="E8" s="17" t="s">
        <v>412</v>
      </c>
      <c r="F8" s="18" t="s">
        <v>413</v>
      </c>
      <c r="G8" s="19" t="s">
        <v>827</v>
      </c>
      <c r="I8" s="20" t="str">
        <f>VLOOKUP(D8,[1]!Dictionary[#All],3,FALSE)</f>
        <v>Tracking Motion Volume</v>
      </c>
      <c r="J8" s="21" t="str">
        <f>VLOOKUP(D8,[1]!Dictionary[#All],4,FALSE)</f>
        <v>TMV</v>
      </c>
      <c r="K8" s="21" t="str">
        <f>VLOOKUP(D8,[1]!Dictionary[#All],5,FALSE)</f>
        <v>99VMS_STRUCTCODE</v>
      </c>
      <c r="L8" s="22" t="str">
        <f>VLOOKUP(D8,[1]!Dictionary[#All],6,FALSE)</f>
        <v>1.0</v>
      </c>
      <c r="M8" s="23" t="str">
        <f>VLOOKUP(D8,[1]!VolumeType[#All],2,FALSE)</f>
        <v>GTV</v>
      </c>
      <c r="N8" s="24" t="str">
        <f>VLOOKUP(D8,[1]!VolumeType[#All],3,FALSE)</f>
        <v>GTV</v>
      </c>
      <c r="O8" s="25" t="str">
        <f>VLOOKUP(D8,[1]!Colors[#All],3,FALSE)</f>
        <v>z TMV</v>
      </c>
      <c r="P8" s="26" t="str">
        <f>IFERROR(VLOOKUP(D8,[1]!DVH_lines[#Data],2,FALSE),"")</f>
        <v/>
      </c>
      <c r="Q8" s="27" t="str">
        <f>IFERROR(VLOOKUP(D8,[1]!DVH_lines[#Data],3,FALSE),"")</f>
        <v/>
      </c>
      <c r="R8" s="28" t="str">
        <f>IFERROR(VLOOKUP(D8,[1]!DVH_lines[#Data],4,FALSE),"")</f>
        <v/>
      </c>
      <c r="S8" s="26" t="str">
        <f>IFERROR(VLOOKUP(D8,[1]!SearchCT[#Data],2,FALSE),"")</f>
        <v/>
      </c>
      <c r="T8" s="28" t="str">
        <f>IFERROR(VLOOKUP(D8,[1]!SearchCT[#Data],3,FALSE),"")</f>
        <v/>
      </c>
    </row>
    <row r="9" spans="1:20" x14ac:dyDescent="0.25">
      <c r="A9" s="70" t="s">
        <v>400</v>
      </c>
      <c r="B9" s="31" t="s">
        <v>393</v>
      </c>
      <c r="D9" s="16" t="s">
        <v>284</v>
      </c>
      <c r="E9" s="17" t="s">
        <v>414</v>
      </c>
      <c r="F9" s="18" t="s">
        <v>415</v>
      </c>
      <c r="G9" s="19" t="s">
        <v>827</v>
      </c>
      <c r="I9" s="20" t="str">
        <f>VLOOKUP(D9,[1]!Dictionary[#All],3,FALSE)</f>
        <v>Tracking Motion Volume</v>
      </c>
      <c r="J9" s="21" t="str">
        <f>VLOOKUP(D9,[1]!Dictionary[#All],4,FALSE)</f>
        <v>TMV</v>
      </c>
      <c r="K9" s="21" t="str">
        <f>VLOOKUP(D9,[1]!Dictionary[#All],5,FALSE)</f>
        <v>99VMS_STRUCTCODE</v>
      </c>
      <c r="L9" s="22" t="str">
        <f>VLOOKUP(D9,[1]!Dictionary[#All],6,FALSE)</f>
        <v>1.0</v>
      </c>
      <c r="M9" s="23" t="str">
        <f>VLOOKUP(D9,[1]!VolumeType[#All],2,FALSE)</f>
        <v>GTV</v>
      </c>
      <c r="N9" s="24" t="str">
        <f>VLOOKUP(D9,[1]!VolumeType[#All],3,FALSE)</f>
        <v>GTV</v>
      </c>
      <c r="O9" s="25" t="str">
        <f>VLOOKUP(D9,[1]!Colors[#All],3,FALSE)</f>
        <v>z TMV</v>
      </c>
      <c r="P9" s="26" t="str">
        <f>IFERROR(VLOOKUP(D9,[1]!DVH_lines[#Data],2,FALSE),"")</f>
        <v/>
      </c>
      <c r="Q9" s="27" t="str">
        <f>IFERROR(VLOOKUP(D9,[1]!DVH_lines[#Data],3,FALSE),"")</f>
        <v/>
      </c>
      <c r="R9" s="28" t="str">
        <f>IFERROR(VLOOKUP(D9,[1]!DVH_lines[#Data],4,FALSE),"")</f>
        <v/>
      </c>
      <c r="S9" s="26" t="str">
        <f>IFERROR(VLOOKUP(D9,[1]!SearchCT[#Data],2,FALSE),"")</f>
        <v/>
      </c>
      <c r="T9" s="28" t="str">
        <f>IFERROR(VLOOKUP(D9,[1]!SearchCT[#Data],3,FALSE),"")</f>
        <v/>
      </c>
    </row>
    <row r="10" spans="1:20" x14ac:dyDescent="0.25">
      <c r="A10" s="70" t="s">
        <v>389</v>
      </c>
      <c r="B10" s="31" t="s">
        <v>390</v>
      </c>
      <c r="D10" s="29" t="s">
        <v>284</v>
      </c>
      <c r="E10" s="17" t="s">
        <v>416</v>
      </c>
      <c r="F10" s="18" t="s">
        <v>417</v>
      </c>
      <c r="G10" s="19" t="s">
        <v>827</v>
      </c>
      <c r="I10" s="20" t="str">
        <f>VLOOKUP(D10,[1]!Dictionary[#All],3,FALSE)</f>
        <v>Tracking Motion Volume</v>
      </c>
      <c r="J10" s="21" t="str">
        <f>VLOOKUP(D10,[1]!Dictionary[#All],4,FALSE)</f>
        <v>TMV</v>
      </c>
      <c r="K10" s="21" t="str">
        <f>VLOOKUP(D10,[1]!Dictionary[#All],5,FALSE)</f>
        <v>99VMS_STRUCTCODE</v>
      </c>
      <c r="L10" s="22" t="str">
        <f>VLOOKUP(D10,[1]!Dictionary[#All],6,FALSE)</f>
        <v>1.0</v>
      </c>
      <c r="M10" s="23" t="str">
        <f>VLOOKUP(D10,[1]!VolumeType[#All],2,FALSE)</f>
        <v>GTV</v>
      </c>
      <c r="N10" s="24" t="str">
        <f>VLOOKUP(D10,[1]!VolumeType[#All],3,FALSE)</f>
        <v>GTV</v>
      </c>
      <c r="O10" s="25" t="str">
        <f>VLOOKUP(D10,[1]!Colors[#All],3,FALSE)</f>
        <v>z TMV</v>
      </c>
      <c r="P10" s="26" t="str">
        <f>IFERROR(VLOOKUP(D10,[1]!DVH_lines[#Data],2,FALSE),"")</f>
        <v/>
      </c>
      <c r="Q10" s="27" t="str">
        <f>IFERROR(VLOOKUP(D10,[1]!DVH_lines[#Data],3,FALSE),"")</f>
        <v/>
      </c>
      <c r="R10" s="28" t="str">
        <f>IFERROR(VLOOKUP(D10,[1]!DVH_lines[#Data],4,FALSE),"")</f>
        <v/>
      </c>
      <c r="S10" s="26" t="str">
        <f>IFERROR(VLOOKUP(D10,[1]!SearchCT[#Data],2,FALSE),"")</f>
        <v/>
      </c>
      <c r="T10" s="28" t="str">
        <f>IFERROR(VLOOKUP(D10,[1]!SearchCT[#Data],3,FALSE),"")</f>
        <v/>
      </c>
    </row>
    <row r="11" spans="1:20" x14ac:dyDescent="0.25">
      <c r="A11" s="70" t="s">
        <v>515</v>
      </c>
      <c r="B11" s="31" t="s">
        <v>847</v>
      </c>
      <c r="D11" s="16" t="s">
        <v>284</v>
      </c>
      <c r="E11" s="17" t="s">
        <v>418</v>
      </c>
      <c r="F11" s="18" t="s">
        <v>419</v>
      </c>
      <c r="G11" s="19" t="s">
        <v>827</v>
      </c>
      <c r="I11" s="20" t="str">
        <f>VLOOKUP(D11,[1]!Dictionary[#All],3,FALSE)</f>
        <v>Tracking Motion Volume</v>
      </c>
      <c r="J11" s="21" t="str">
        <f>VLOOKUP(D11,[1]!Dictionary[#All],4,FALSE)</f>
        <v>TMV</v>
      </c>
      <c r="K11" s="21" t="str">
        <f>VLOOKUP(D11,[1]!Dictionary[#All],5,FALSE)</f>
        <v>99VMS_STRUCTCODE</v>
      </c>
      <c r="L11" s="22" t="str">
        <f>VLOOKUP(D11,[1]!Dictionary[#All],6,FALSE)</f>
        <v>1.0</v>
      </c>
      <c r="M11" s="23" t="str">
        <f>VLOOKUP(D11,[1]!VolumeType[#All],2,FALSE)</f>
        <v>GTV</v>
      </c>
      <c r="N11" s="24" t="str">
        <f>VLOOKUP(D11,[1]!VolumeType[#All],3,FALSE)</f>
        <v>GTV</v>
      </c>
      <c r="O11" s="25" t="str">
        <f>VLOOKUP(D11,[1]!Colors[#All],3,FALSE)</f>
        <v>z TMV</v>
      </c>
      <c r="P11" s="26" t="str">
        <f>IFERROR(VLOOKUP(D11,[1]!DVH_lines[#Data],2,FALSE),"")</f>
        <v/>
      </c>
      <c r="Q11" s="27" t="str">
        <f>IFERROR(VLOOKUP(D11,[1]!DVH_lines[#Data],3,FALSE),"")</f>
        <v/>
      </c>
      <c r="R11" s="28" t="str">
        <f>IFERROR(VLOOKUP(D11,[1]!DVH_lines[#Data],4,FALSE),"")</f>
        <v/>
      </c>
      <c r="S11" s="26" t="str">
        <f>IFERROR(VLOOKUP(D11,[1]!SearchCT[#Data],2,FALSE),"")</f>
        <v/>
      </c>
      <c r="T11" s="28" t="str">
        <f>IFERROR(VLOOKUP(D11,[1]!SearchCT[#Data],3,FALSE),"")</f>
        <v/>
      </c>
    </row>
    <row r="12" spans="1:20" x14ac:dyDescent="0.25">
      <c r="A12" s="70" t="s">
        <v>391</v>
      </c>
      <c r="B12" s="15" t="s">
        <v>706</v>
      </c>
      <c r="D12" s="29" t="s">
        <v>284</v>
      </c>
      <c r="E12" s="17" t="s">
        <v>420</v>
      </c>
      <c r="F12" s="18" t="s">
        <v>421</v>
      </c>
      <c r="G12" s="19" t="s">
        <v>827</v>
      </c>
      <c r="I12" s="20" t="str">
        <f>VLOOKUP(D12,[1]!Dictionary[#All],3,FALSE)</f>
        <v>Tracking Motion Volume</v>
      </c>
      <c r="J12" s="21" t="str">
        <f>VLOOKUP(D12,[1]!Dictionary[#All],4,FALSE)</f>
        <v>TMV</v>
      </c>
      <c r="K12" s="21" t="str">
        <f>VLOOKUP(D12,[1]!Dictionary[#All],5,FALSE)</f>
        <v>99VMS_STRUCTCODE</v>
      </c>
      <c r="L12" s="22" t="str">
        <f>VLOOKUP(D12,[1]!Dictionary[#All],6,FALSE)</f>
        <v>1.0</v>
      </c>
      <c r="M12" s="23" t="str">
        <f>VLOOKUP(D12,[1]!VolumeType[#All],2,FALSE)</f>
        <v>GTV</v>
      </c>
      <c r="N12" s="24" t="str">
        <f>VLOOKUP(D12,[1]!VolumeType[#All],3,FALSE)</f>
        <v>GTV</v>
      </c>
      <c r="O12" s="25" t="str">
        <f>VLOOKUP(D12,[1]!Colors[#All],3,FALSE)</f>
        <v>z TMV</v>
      </c>
      <c r="P12" s="26" t="str">
        <f>IFERROR(VLOOKUP(D12,[1]!DVH_lines[#Data],2,FALSE),"")</f>
        <v/>
      </c>
      <c r="Q12" s="27" t="str">
        <f>IFERROR(VLOOKUP(D12,[1]!DVH_lines[#Data],3,FALSE),"")</f>
        <v/>
      </c>
      <c r="R12" s="28" t="str">
        <f>IFERROR(VLOOKUP(D12,[1]!DVH_lines[#Data],4,FALSE),"")</f>
        <v/>
      </c>
      <c r="S12" s="26" t="str">
        <f>IFERROR(VLOOKUP(D12,[1]!SearchCT[#Data],2,FALSE),"")</f>
        <v/>
      </c>
      <c r="T12" s="28" t="str">
        <f>IFERROR(VLOOKUP(D12,[1]!SearchCT[#Data],3,FALSE),"")</f>
        <v/>
      </c>
    </row>
    <row r="13" spans="1:20" x14ac:dyDescent="0.25">
      <c r="A13" s="70" t="s">
        <v>231</v>
      </c>
      <c r="B13" s="35" t="s">
        <v>232</v>
      </c>
      <c r="D13" s="16" t="s">
        <v>284</v>
      </c>
      <c r="E13" s="17" t="s">
        <v>422</v>
      </c>
      <c r="F13" s="18" t="s">
        <v>423</v>
      </c>
      <c r="G13" s="19" t="s">
        <v>827</v>
      </c>
      <c r="I13" s="20" t="str">
        <f>VLOOKUP(D13,[1]!Dictionary[#All],3,FALSE)</f>
        <v>Tracking Motion Volume</v>
      </c>
      <c r="J13" s="21" t="str">
        <f>VLOOKUP(D13,[1]!Dictionary[#All],4,FALSE)</f>
        <v>TMV</v>
      </c>
      <c r="K13" s="21" t="str">
        <f>VLOOKUP(D13,[1]!Dictionary[#All],5,FALSE)</f>
        <v>99VMS_STRUCTCODE</v>
      </c>
      <c r="L13" s="22" t="str">
        <f>VLOOKUP(D13,[1]!Dictionary[#All],6,FALSE)</f>
        <v>1.0</v>
      </c>
      <c r="M13" s="23" t="str">
        <f>VLOOKUP(D13,[1]!VolumeType[#All],2,FALSE)</f>
        <v>GTV</v>
      </c>
      <c r="N13" s="24" t="str">
        <f>VLOOKUP(D13,[1]!VolumeType[#All],3,FALSE)</f>
        <v>GTV</v>
      </c>
      <c r="O13" s="25" t="str">
        <f>VLOOKUP(D13,[1]!Colors[#All],3,FALSE)</f>
        <v>z TMV</v>
      </c>
      <c r="P13" s="26" t="str">
        <f>IFERROR(VLOOKUP(D13,[1]!DVH_lines[#Data],2,FALSE),"")</f>
        <v/>
      </c>
      <c r="Q13" s="27" t="str">
        <f>IFERROR(VLOOKUP(D13,[1]!DVH_lines[#Data],3,FALSE),"")</f>
        <v/>
      </c>
      <c r="R13" s="28" t="str">
        <f>IFERROR(VLOOKUP(D13,[1]!DVH_lines[#Data],4,FALSE),"")</f>
        <v/>
      </c>
      <c r="S13" s="26" t="str">
        <f>IFERROR(VLOOKUP(D13,[1]!SearchCT[#Data],2,FALSE),"")</f>
        <v/>
      </c>
      <c r="T13" s="28" t="str">
        <f>IFERROR(VLOOKUP(D13,[1]!SearchCT[#Data],3,FALSE),"")</f>
        <v/>
      </c>
    </row>
    <row r="14" spans="1:20" x14ac:dyDescent="0.25">
      <c r="A14" s="37"/>
      <c r="B14" s="37"/>
      <c r="D14" s="29" t="s">
        <v>284</v>
      </c>
      <c r="E14" s="17" t="s">
        <v>424</v>
      </c>
      <c r="F14" s="18" t="s">
        <v>425</v>
      </c>
      <c r="G14" s="19" t="s">
        <v>827</v>
      </c>
      <c r="I14" s="20" t="str">
        <f>VLOOKUP(D14,[1]!Dictionary[#All],3,FALSE)</f>
        <v>Tracking Motion Volume</v>
      </c>
      <c r="J14" s="21" t="str">
        <f>VLOOKUP(D14,[1]!Dictionary[#All],4,FALSE)</f>
        <v>TMV</v>
      </c>
      <c r="K14" s="21" t="str">
        <f>VLOOKUP(D14,[1]!Dictionary[#All],5,FALSE)</f>
        <v>99VMS_STRUCTCODE</v>
      </c>
      <c r="L14" s="22" t="str">
        <f>VLOOKUP(D14,[1]!Dictionary[#All],6,FALSE)</f>
        <v>1.0</v>
      </c>
      <c r="M14" s="23" t="str">
        <f>VLOOKUP(D14,[1]!VolumeType[#All],2,FALSE)</f>
        <v>GTV</v>
      </c>
      <c r="N14" s="24" t="str">
        <f>VLOOKUP(D14,[1]!VolumeType[#All],3,FALSE)</f>
        <v>GTV</v>
      </c>
      <c r="O14" s="25" t="str">
        <f>VLOOKUP(D14,[1]!Colors[#All],3,FALSE)</f>
        <v>z TMV</v>
      </c>
      <c r="P14" s="26" t="str">
        <f>IFERROR(VLOOKUP(D14,[1]!DVH_lines[#Data],2,FALSE),"")</f>
        <v/>
      </c>
      <c r="Q14" s="27" t="str">
        <f>IFERROR(VLOOKUP(D14,[1]!DVH_lines[#Data],3,FALSE),"")</f>
        <v/>
      </c>
      <c r="R14" s="28" t="str">
        <f>IFERROR(VLOOKUP(D14,[1]!DVH_lines[#Data],4,FALSE),"")</f>
        <v/>
      </c>
      <c r="S14" s="26" t="str">
        <f>IFERROR(VLOOKUP(D14,[1]!SearchCT[#Data],2,FALSE),"")</f>
        <v/>
      </c>
      <c r="T14" s="28" t="str">
        <f>IFERROR(VLOOKUP(D14,[1]!SearchCT[#Data],3,FALSE),"")</f>
        <v/>
      </c>
    </row>
    <row r="15" spans="1:20" x14ac:dyDescent="0.25">
      <c r="D15" s="16" t="s">
        <v>284</v>
      </c>
      <c r="E15" s="17" t="s">
        <v>426</v>
      </c>
      <c r="F15" s="18" t="s">
        <v>427</v>
      </c>
      <c r="G15" s="19" t="s">
        <v>827</v>
      </c>
      <c r="I15" s="20" t="str">
        <f>VLOOKUP(D15,[1]!Dictionary[#All],3,FALSE)</f>
        <v>Tracking Motion Volume</v>
      </c>
      <c r="J15" s="21" t="str">
        <f>VLOOKUP(D15,[1]!Dictionary[#All],4,FALSE)</f>
        <v>TMV</v>
      </c>
      <c r="K15" s="21" t="str">
        <f>VLOOKUP(D15,[1]!Dictionary[#All],5,FALSE)</f>
        <v>99VMS_STRUCTCODE</v>
      </c>
      <c r="L15" s="22" t="str">
        <f>VLOOKUP(D15,[1]!Dictionary[#All],6,FALSE)</f>
        <v>1.0</v>
      </c>
      <c r="M15" s="23" t="str">
        <f>VLOOKUP(D15,[1]!VolumeType[#All],2,FALSE)</f>
        <v>GTV</v>
      </c>
      <c r="N15" s="24" t="str">
        <f>VLOOKUP(D15,[1]!VolumeType[#All],3,FALSE)</f>
        <v>GTV</v>
      </c>
      <c r="O15" s="25" t="str">
        <f>VLOOKUP(D15,[1]!Colors[#All],3,FALSE)</f>
        <v>z TMV</v>
      </c>
      <c r="P15" s="26" t="str">
        <f>IFERROR(VLOOKUP(D15,[1]!DVH_lines[#Data],2,FALSE),"")</f>
        <v/>
      </c>
      <c r="Q15" s="27" t="str">
        <f>IFERROR(VLOOKUP(D15,[1]!DVH_lines[#Data],3,FALSE),"")</f>
        <v/>
      </c>
      <c r="R15" s="28" t="str">
        <f>IFERROR(VLOOKUP(D15,[1]!DVH_lines[#Data],4,FALSE),"")</f>
        <v/>
      </c>
      <c r="S15" s="26" t="str">
        <f>IFERROR(VLOOKUP(D15,[1]!SearchCT[#Data],2,FALSE),"")</f>
        <v/>
      </c>
      <c r="T15" s="28" t="str">
        <f>IFERROR(VLOOKUP(D15,[1]!SearchCT[#Data],3,FALSE),"")</f>
        <v/>
      </c>
    </row>
    <row r="16" spans="1:20" x14ac:dyDescent="0.25">
      <c r="D16" s="29" t="s">
        <v>284</v>
      </c>
      <c r="E16" s="17" t="s">
        <v>282</v>
      </c>
      <c r="F16" s="18" t="s">
        <v>428</v>
      </c>
      <c r="G16" s="19" t="s">
        <v>827</v>
      </c>
      <c r="I16" s="20" t="str">
        <f>VLOOKUP(D16,[1]!Dictionary[#All],3,FALSE)</f>
        <v>Tracking Motion Volume</v>
      </c>
      <c r="J16" s="21" t="str">
        <f>VLOOKUP(D16,[1]!Dictionary[#All],4,FALSE)</f>
        <v>TMV</v>
      </c>
      <c r="K16" s="21" t="str">
        <f>VLOOKUP(D16,[1]!Dictionary[#All],5,FALSE)</f>
        <v>99VMS_STRUCTCODE</v>
      </c>
      <c r="L16" s="22" t="str">
        <f>VLOOKUP(D16,[1]!Dictionary[#All],6,FALSE)</f>
        <v>1.0</v>
      </c>
      <c r="M16" s="23" t="str">
        <f>VLOOKUP(D16,[1]!VolumeType[#All],2,FALSE)</f>
        <v>GTV</v>
      </c>
      <c r="N16" s="24" t="str">
        <f>VLOOKUP(D16,[1]!VolumeType[#All],3,FALSE)</f>
        <v>GTV</v>
      </c>
      <c r="O16" s="25" t="str">
        <f>VLOOKUP(D16,[1]!Colors[#All],3,FALSE)</f>
        <v>z TMV</v>
      </c>
      <c r="P16" s="26" t="str">
        <f>IFERROR(VLOOKUP(D16,[1]!DVH_lines[#Data],2,FALSE),"")</f>
        <v/>
      </c>
      <c r="Q16" s="27" t="str">
        <f>IFERROR(VLOOKUP(D16,[1]!DVH_lines[#Data],3,FALSE),"")</f>
        <v/>
      </c>
      <c r="R16" s="28" t="str">
        <f>IFERROR(VLOOKUP(D16,[1]!DVH_lines[#Data],4,FALSE),"")</f>
        <v/>
      </c>
      <c r="S16" s="26" t="str">
        <f>IFERROR(VLOOKUP(D16,[1]!SearchCT[#Data],2,FALSE),"")</f>
        <v/>
      </c>
      <c r="T16" s="28" t="str">
        <f>IFERROR(VLOOKUP(D16,[1]!SearchCT[#Data],3,FALSE),"")</f>
        <v/>
      </c>
    </row>
    <row r="17" spans="3:20" x14ac:dyDescent="0.25">
      <c r="D17" s="16" t="s">
        <v>280</v>
      </c>
      <c r="E17" s="17" t="s">
        <v>280</v>
      </c>
      <c r="F17" s="18" t="s">
        <v>429</v>
      </c>
      <c r="G17" s="19" t="s">
        <v>828</v>
      </c>
      <c r="I17" s="20" t="str">
        <f>VLOOKUP(D17,[1]!Dictionary[#All],3,FALSE)</f>
        <v>Metabalic Tumor Volume</v>
      </c>
      <c r="J17" s="21" t="str">
        <f>VLOOKUP(D17,[1]!Dictionary[#All],4,FALSE)</f>
        <v>MTV</v>
      </c>
      <c r="K17" s="21" t="str">
        <f>VLOOKUP(D17,[1]!Dictionary[#All],5,FALSE)</f>
        <v>99VMS_STRUCTCODE</v>
      </c>
      <c r="L17" s="22" t="str">
        <f>VLOOKUP(D17,[1]!Dictionary[#All],6,FALSE)</f>
        <v>1.0</v>
      </c>
      <c r="M17" s="23" t="str">
        <f>VLOOKUP(D17,[1]!VolumeType[#All],2,FALSE)</f>
        <v>GTV</v>
      </c>
      <c r="N17" s="24" t="str">
        <f>VLOOKUP(D17,[1]!VolumeType[#All],3,FALSE)</f>
        <v>GTV</v>
      </c>
      <c r="O17" s="25" t="str">
        <f>VLOOKUP(D17,[1]!Colors[#All],3,FALSE)</f>
        <v>z GTV PET</v>
      </c>
      <c r="P17" s="26" t="str">
        <f>IFERROR(VLOOKUP(D17,[1]!DVH_lines[#Data],2,FALSE),"")</f>
        <v/>
      </c>
      <c r="Q17" s="27" t="str">
        <f>IFERROR(VLOOKUP(D17,[1]!DVH_lines[#Data],3,FALSE),"")</f>
        <v/>
      </c>
      <c r="R17" s="28" t="str">
        <f>IFERROR(VLOOKUP(D17,[1]!DVH_lines[#Data],4,FALSE),"")</f>
        <v/>
      </c>
      <c r="S17" s="26" t="str">
        <f>IFERROR(VLOOKUP(D17,[1]!SearchCT[#Data],2,FALSE),"")</f>
        <v/>
      </c>
      <c r="T17" s="28" t="str">
        <f>IFERROR(VLOOKUP(D17,[1]!SearchCT[#Data],3,FALSE),"")</f>
        <v/>
      </c>
    </row>
    <row r="18" spans="3:20" x14ac:dyDescent="0.25">
      <c r="D18" s="29" t="s">
        <v>319</v>
      </c>
      <c r="E18" s="17" t="s">
        <v>319</v>
      </c>
      <c r="F18" s="18" t="s">
        <v>320</v>
      </c>
      <c r="G18" s="19" t="s">
        <v>829</v>
      </c>
      <c r="I18" s="20" t="str">
        <f>VLOOKUP(D18,[1]!Dictionary[#All],3,FALSE)</f>
        <v>GTV Primary</v>
      </c>
      <c r="J18" s="21" t="str">
        <f>VLOOKUP(D18,[1]!Dictionary[#All],4,FALSE)</f>
        <v>GTVp</v>
      </c>
      <c r="K18" s="21" t="str">
        <f>VLOOKUP(D18,[1]!Dictionary[#All],5,FALSE)</f>
        <v>99VMS_STRUCTCODE</v>
      </c>
      <c r="L18" s="22" t="str">
        <f>VLOOKUP(D18,[1]!Dictionary[#All],6,FALSE)</f>
        <v>1.0</v>
      </c>
      <c r="M18" s="23" t="str">
        <f>VLOOKUP(D18,[1]!VolumeType[#All],2,FALSE)</f>
        <v>GTV</v>
      </c>
      <c r="N18" s="24" t="str">
        <f>VLOOKUP(D18,[1]!VolumeType[#All],3,FALSE)</f>
        <v>GTV</v>
      </c>
      <c r="O18" s="25" t="str">
        <f>VLOOKUP(D18,[1]!Colors[#All],3,FALSE)</f>
        <v>z IGTV</v>
      </c>
      <c r="P18" s="26" t="str">
        <f>IFERROR(VLOOKUP(D18,[1]!DVH_lines[#Data],2,FALSE),"")</f>
        <v/>
      </c>
      <c r="Q18" s="27" t="str">
        <f>IFERROR(VLOOKUP(D18,[1]!DVH_lines[#Data],3,FALSE),"")</f>
        <v/>
      </c>
      <c r="R18" s="28" t="str">
        <f>IFERROR(VLOOKUP(D18,[1]!DVH_lines[#Data],4,FALSE),"")</f>
        <v/>
      </c>
      <c r="S18" s="26" t="str">
        <f>IFERROR(VLOOKUP(D18,[1]!SearchCT[#Data],2,FALSE),"")</f>
        <v/>
      </c>
      <c r="T18" s="28" t="str">
        <f>IFERROR(VLOOKUP(D18,[1]!SearchCT[#Data],3,FALSE),"")</f>
        <v/>
      </c>
    </row>
    <row r="19" spans="3:20" x14ac:dyDescent="0.25">
      <c r="D19" s="89" t="s">
        <v>20</v>
      </c>
      <c r="E19" s="90" t="s">
        <v>20</v>
      </c>
      <c r="F19" s="90" t="s">
        <v>335</v>
      </c>
      <c r="G19" s="91" t="s">
        <v>646</v>
      </c>
      <c r="I19" s="20" t="str">
        <f>VLOOKUP(D19,[1]!Dictionary[#All],3,FALSE)</f>
        <v>CTV Primary</v>
      </c>
      <c r="J19" s="21" t="str">
        <f>VLOOKUP(D19,[1]!Dictionary[#All],4,FALSE)</f>
        <v>CTVp</v>
      </c>
      <c r="K19" s="21" t="str">
        <f>VLOOKUP(D19,[1]!Dictionary[#All],5,FALSE)</f>
        <v>99VMS_STRUCTCODE</v>
      </c>
      <c r="L19" s="22" t="str">
        <f>VLOOKUP(D19,[1]!Dictionary[#All],6,FALSE)</f>
        <v>1.0</v>
      </c>
      <c r="M19" s="23" t="str">
        <f>VLOOKUP(D19,[1]!VolumeType[#All],2,FALSE)</f>
        <v>CTV</v>
      </c>
      <c r="N19" s="24" t="str">
        <f>VLOOKUP(D19,[1]!VolumeType[#All],3,FALSE)</f>
        <v>CTV</v>
      </c>
      <c r="O19" s="25" t="str">
        <f>VLOOKUP(D19,[1]!Colors[#All],3,FALSE)</f>
        <v>z CTV</v>
      </c>
      <c r="P19" s="26" t="str">
        <f>IFERROR(VLOOKUP(D19,[1]!DVH_lines[#Data],2,FALSE),"")</f>
        <v/>
      </c>
      <c r="Q19" s="27" t="str">
        <f>IFERROR(VLOOKUP(D19,[1]!DVH_lines[#Data],3,FALSE),"")</f>
        <v/>
      </c>
      <c r="R19" s="28" t="str">
        <f>IFERROR(VLOOKUP(D19,[1]!DVH_lines[#Data],4,FALSE),"")</f>
        <v/>
      </c>
      <c r="S19" s="26" t="str">
        <f>IFERROR(VLOOKUP(D19,[1]!SearchCT[#Data],2,FALSE),"")</f>
        <v/>
      </c>
      <c r="T19" s="28" t="str">
        <f>IFERROR(VLOOKUP(D19,[1]!SearchCT[#Data],3,FALSE),"")</f>
        <v/>
      </c>
    </row>
    <row r="20" spans="3:20" x14ac:dyDescent="0.25">
      <c r="D20" s="16" t="s">
        <v>187</v>
      </c>
      <c r="E20" s="17" t="s">
        <v>187</v>
      </c>
      <c r="F20" s="18" t="s">
        <v>820</v>
      </c>
      <c r="G20" s="19" t="s">
        <v>830</v>
      </c>
      <c r="I20" s="20" t="str">
        <f>VLOOKUP(D20,[1]!Dictionary[#All],3,FALSE)</f>
        <v>ITV</v>
      </c>
      <c r="J20" s="21" t="str">
        <f>VLOOKUP(D20,[1]!Dictionary[#All],4,FALSE)</f>
        <v>ITV</v>
      </c>
      <c r="K20" s="21" t="str">
        <f>VLOOKUP(D20,[1]!Dictionary[#All],5,FALSE)</f>
        <v>99VMS_STRUCTCODE</v>
      </c>
      <c r="L20" s="22" t="str">
        <f>VLOOKUP(D20,[1]!Dictionary[#All],6,FALSE)</f>
        <v>1.0</v>
      </c>
      <c r="M20" s="23" t="str">
        <f>VLOOKUP(D20,[1]!VolumeType[#All],2,FALSE)</f>
        <v>CTV</v>
      </c>
      <c r="N20" s="24" t="str">
        <f>VLOOKUP(D20,[1]!VolumeType[#All],3,FALSE)</f>
        <v>CTV</v>
      </c>
      <c r="O20" s="25" t="str">
        <f>VLOOKUP(D20,[1]!Colors[#All],3,FALSE)</f>
        <v>z ITV</v>
      </c>
      <c r="P20" s="26" t="str">
        <f>IFERROR(VLOOKUP(D20,[1]!DVH_lines[#Data],2,FALSE),"")</f>
        <v/>
      </c>
      <c r="Q20" s="27" t="str">
        <f>IFERROR(VLOOKUP(D20,[1]!DVH_lines[#Data],3,FALSE),"")</f>
        <v/>
      </c>
      <c r="R20" s="28" t="str">
        <f>IFERROR(VLOOKUP(D20,[1]!DVH_lines[#Data],4,FALSE),"")</f>
        <v/>
      </c>
      <c r="S20" s="26" t="str">
        <f>IFERROR(VLOOKUP(D20,[1]!SearchCT[#Data],2,FALSE),"")</f>
        <v/>
      </c>
      <c r="T20" s="28" t="str">
        <f>IFERROR(VLOOKUP(D20,[1]!SearchCT[#Data],3,FALSE),"")</f>
        <v/>
      </c>
    </row>
    <row r="21" spans="3:20" x14ac:dyDescent="0.25">
      <c r="D21" s="29" t="s">
        <v>25</v>
      </c>
      <c r="E21" s="17" t="s">
        <v>25</v>
      </c>
      <c r="F21" s="18" t="s">
        <v>821</v>
      </c>
      <c r="G21" s="19" t="s">
        <v>647</v>
      </c>
      <c r="I21" s="20" t="str">
        <f>VLOOKUP(D21,[1]!Dictionary[#All],3,FALSE)</f>
        <v>PTV Primary</v>
      </c>
      <c r="J21" s="21" t="str">
        <f>VLOOKUP(D21,[1]!Dictionary[#All],4,FALSE)</f>
        <v>PTVp</v>
      </c>
      <c r="K21" s="21" t="str">
        <f>VLOOKUP(D21,[1]!Dictionary[#All],5,FALSE)</f>
        <v>99VMS_STRUCTCODE</v>
      </c>
      <c r="L21" s="22" t="str">
        <f>VLOOKUP(D21,[1]!Dictionary[#All],6,FALSE)</f>
        <v>1.0</v>
      </c>
      <c r="M21" s="23" t="str">
        <f>VLOOKUP(D21,[1]!VolumeType[#All],2,FALSE)</f>
        <v>PTV</v>
      </c>
      <c r="N21" s="24" t="str">
        <f>VLOOKUP(D21,[1]!VolumeType[#All],3,FALSE)</f>
        <v>PTV</v>
      </c>
      <c r="O21" s="25" t="str">
        <f>VLOOKUP(D21,[1]!Colors[#All],3,FALSE)</f>
        <v>z PTV</v>
      </c>
      <c r="P21" s="26" t="str">
        <f>IFERROR(VLOOKUP(D21,[1]!DVH_lines[#Data],2,FALSE),"")</f>
        <v/>
      </c>
      <c r="Q21" s="27" t="str">
        <f>IFERROR(VLOOKUP(D21,[1]!DVH_lines[#Data],3,FALSE),"")</f>
        <v/>
      </c>
      <c r="R21" s="28" t="str">
        <f>IFERROR(VLOOKUP(D21,[1]!DVH_lines[#Data],4,FALSE),"")</f>
        <v/>
      </c>
      <c r="S21" s="26" t="str">
        <f>IFERROR(VLOOKUP(D21,[1]!SearchCT[#Data],2,FALSE),"")</f>
        <v/>
      </c>
      <c r="T21" s="28" t="str">
        <f>IFERROR(VLOOKUP(D21,[1]!SearchCT[#Data],3,FALSE),"")</f>
        <v/>
      </c>
    </row>
    <row r="22" spans="3:20" x14ac:dyDescent="0.25">
      <c r="C22" s="87"/>
      <c r="D22" s="16" t="s">
        <v>430</v>
      </c>
      <c r="E22" s="17" t="s">
        <v>431</v>
      </c>
      <c r="F22" s="18" t="s">
        <v>432</v>
      </c>
      <c r="G22" s="19" t="s">
        <v>648</v>
      </c>
      <c r="I22" s="20" t="str">
        <f>VLOOKUP(D22,[1]!Dictionary[#All],3,FALSE)</f>
        <v>PTV Primary</v>
      </c>
      <c r="J22" s="21" t="str">
        <f>VLOOKUP(D22,[1]!Dictionary[#All],4,FALSE)</f>
        <v>PTVp</v>
      </c>
      <c r="K22" s="21" t="str">
        <f>VLOOKUP(D22,[1]!Dictionary[#All],5,FALSE)</f>
        <v>99VMS_STRUCTCODE</v>
      </c>
      <c r="L22" s="22" t="str">
        <f>VLOOKUP(D22,[1]!Dictionary[#All],6,FALSE)</f>
        <v>1.0</v>
      </c>
      <c r="M22" s="23" t="str">
        <f>VLOOKUP(D22,[1]!VolumeType[#All],2,FALSE)</f>
        <v>PTV</v>
      </c>
      <c r="N22" s="24" t="str">
        <f>VLOOKUP(D22,[1]!VolumeType[#All],3,FALSE)</f>
        <v>PTV</v>
      </c>
      <c r="O22" s="25" t="str">
        <f>VLOOKUP(D22,[1]!Colors[#All],3,FALSE)</f>
        <v>z PTV eval</v>
      </c>
      <c r="P22" s="26">
        <f>IFERROR(VLOOKUP(D22,[1]!DVH_lines[#Data],2,FALSE),"")</f>
        <v>-16777216</v>
      </c>
      <c r="Q22" s="27">
        <f>IFERROR(VLOOKUP(D22,[1]!DVH_lines[#Data],3,FALSE),"")</f>
        <v>0</v>
      </c>
      <c r="R22" s="28">
        <f>IFERROR(VLOOKUP(D22,[1]!DVH_lines[#Data],4,FALSE),"")</f>
        <v>5</v>
      </c>
      <c r="S22" s="26" t="str">
        <f>IFERROR(VLOOKUP(D22,[1]!SearchCT[#Data],2,FALSE),"")</f>
        <v/>
      </c>
      <c r="T22" s="28" t="str">
        <f>IFERROR(VLOOKUP(D22,[1]!SearchCT[#Data],3,FALSE),"")</f>
        <v/>
      </c>
    </row>
    <row r="23" spans="3:20" x14ac:dyDescent="0.25">
      <c r="C23" s="87"/>
      <c r="D23" s="29" t="s">
        <v>245</v>
      </c>
      <c r="E23" s="17" t="s">
        <v>245</v>
      </c>
      <c r="F23" s="18" t="s">
        <v>433</v>
      </c>
      <c r="G23" s="19" t="s">
        <v>831</v>
      </c>
      <c r="I23" s="20" t="str">
        <f>VLOOKUP(D23,[1]!Dictionary[#All],3,FALSE)</f>
        <v>Left lung</v>
      </c>
      <c r="J23" s="21">
        <f>VLOOKUP(D23,[1]!Dictionary[#All],4,FALSE)</f>
        <v>7310</v>
      </c>
      <c r="K23" s="21" t="str">
        <f>VLOOKUP(D23,[1]!Dictionary[#All],5,FALSE)</f>
        <v>FMA</v>
      </c>
      <c r="L23" s="22" t="str">
        <f>VLOOKUP(D23,[1]!Dictionary[#All],6,FALSE)</f>
        <v>3.2</v>
      </c>
      <c r="M23" s="23" t="str">
        <f>VLOOKUP(D23,[1]!VolumeType[#All],2,FALSE)</f>
        <v>Organ</v>
      </c>
      <c r="N23" s="24" t="str">
        <f>VLOOKUP(D23,[1]!VolumeType[#All],3,FALSE)</f>
        <v>Organ</v>
      </c>
      <c r="O23" s="25" t="str">
        <f>VLOOKUP(D23,[1]!Colors[#All],3,FALSE)</f>
        <v>z Lung L</v>
      </c>
      <c r="P23" s="26" t="str">
        <f>IFERROR(VLOOKUP(D23,[1]!DVH_lines[#Data],2,FALSE),"")</f>
        <v/>
      </c>
      <c r="Q23" s="27" t="str">
        <f>IFERROR(VLOOKUP(D23,[1]!DVH_lines[#Data],3,FALSE),"")</f>
        <v/>
      </c>
      <c r="R23" s="28" t="str">
        <f>IFERROR(VLOOKUP(D23,[1]!DVH_lines[#Data],4,FALSE),"")</f>
        <v/>
      </c>
      <c r="S23" s="26">
        <f>IFERROR(VLOOKUP(D23,[1]!SearchCT[#Data],2,FALSE),"")</f>
        <v>-700</v>
      </c>
      <c r="T23" s="28">
        <f>IFERROR(VLOOKUP(D23,[1]!SearchCT[#Data],3,FALSE),"")</f>
        <v>-100</v>
      </c>
    </row>
    <row r="24" spans="3:20" x14ac:dyDescent="0.25">
      <c r="D24" s="16" t="s">
        <v>246</v>
      </c>
      <c r="E24" s="17" t="s">
        <v>246</v>
      </c>
      <c r="F24" s="18" t="s">
        <v>434</v>
      </c>
      <c r="G24" s="19" t="s">
        <v>832</v>
      </c>
      <c r="I24" s="20" t="str">
        <f>VLOOKUP(D24,[1]!Dictionary[#All],3,FALSE)</f>
        <v>Right lung</v>
      </c>
      <c r="J24" s="21">
        <f>VLOOKUP(D24,[1]!Dictionary[#All],4,FALSE)</f>
        <v>7309</v>
      </c>
      <c r="K24" s="21" t="str">
        <f>VLOOKUP(D24,[1]!Dictionary[#All],5,FALSE)</f>
        <v>FMA</v>
      </c>
      <c r="L24" s="22" t="str">
        <f>VLOOKUP(D24,[1]!Dictionary[#All],6,FALSE)</f>
        <v>3.2</v>
      </c>
      <c r="M24" s="23" t="str">
        <f>VLOOKUP(D24,[1]!VolumeType[#All],2,FALSE)</f>
        <v>Organ</v>
      </c>
      <c r="N24" s="24" t="str">
        <f>VLOOKUP(D24,[1]!VolumeType[#All],3,FALSE)</f>
        <v>Organ</v>
      </c>
      <c r="O24" s="25" t="str">
        <f>VLOOKUP(D24,[1]!Colors[#All],3,FALSE)</f>
        <v>z Lung R</v>
      </c>
      <c r="P24" s="26" t="str">
        <f>IFERROR(VLOOKUP(D24,[1]!DVH_lines[#Data],2,FALSE),"")</f>
        <v/>
      </c>
      <c r="Q24" s="27" t="str">
        <f>IFERROR(VLOOKUP(D24,[1]!DVH_lines[#Data],3,FALSE),"")</f>
        <v/>
      </c>
      <c r="R24" s="28" t="str">
        <f>IFERROR(VLOOKUP(D24,[1]!DVH_lines[#Data],4,FALSE),"")</f>
        <v/>
      </c>
      <c r="S24" s="26">
        <f>IFERROR(VLOOKUP(D24,[1]!SearchCT[#Data],2,FALSE),"")</f>
        <v>-700</v>
      </c>
      <c r="T24" s="28">
        <f>IFERROR(VLOOKUP(D24,[1]!SearchCT[#Data],3,FALSE),"")</f>
        <v>-100</v>
      </c>
    </row>
    <row r="25" spans="3:20" x14ac:dyDescent="0.25">
      <c r="D25" s="29" t="s">
        <v>278</v>
      </c>
      <c r="E25" s="17" t="s">
        <v>278</v>
      </c>
      <c r="F25" s="18" t="s">
        <v>850</v>
      </c>
      <c r="G25" s="19" t="s">
        <v>833</v>
      </c>
      <c r="I25" s="20" t="str">
        <f>VLOOKUP(D25,[1]!Dictionary[#All],3,FALSE)</f>
        <v>Pair of lungs</v>
      </c>
      <c r="J25" s="21">
        <f>VLOOKUP(D25,[1]!Dictionary[#All],4,FALSE)</f>
        <v>68877</v>
      </c>
      <c r="K25" s="21" t="str">
        <f>VLOOKUP(D25,[1]!Dictionary[#All],5,FALSE)</f>
        <v>FMA</v>
      </c>
      <c r="L25" s="22" t="str">
        <f>VLOOKUP(D25,[1]!Dictionary[#All],6,FALSE)</f>
        <v>3.2</v>
      </c>
      <c r="M25" s="23" t="str">
        <f>VLOOKUP(D25,[1]!VolumeType[#All],2,FALSE)</f>
        <v>Organ</v>
      </c>
      <c r="N25" s="24" t="str">
        <f>VLOOKUP(D25,[1]!VolumeType[#All],3,FALSE)</f>
        <v>Organ</v>
      </c>
      <c r="O25" s="25" t="str">
        <f>VLOOKUP(D25,[1]!Colors[#All],3,FALSE)</f>
        <v>z Lung B</v>
      </c>
      <c r="P25" s="26" t="str">
        <f>IFERROR(VLOOKUP(D25,[1]!DVH_lines[#Data],2,FALSE),"")</f>
        <v/>
      </c>
      <c r="Q25" s="27" t="str">
        <f>IFERROR(VLOOKUP(D25,[1]!DVH_lines[#Data],3,FALSE),"")</f>
        <v/>
      </c>
      <c r="R25" s="28" t="str">
        <f>IFERROR(VLOOKUP(D25,[1]!DVH_lines[#Data],4,FALSE),"")</f>
        <v/>
      </c>
      <c r="S25" s="26">
        <f>IFERROR(VLOOKUP(D25,[1]!SearchCT[#Data],2,FALSE),"")</f>
        <v>-700</v>
      </c>
      <c r="T25" s="28">
        <f>IFERROR(VLOOKUP(D25,[1]!SearchCT[#Data],3,FALSE),"")</f>
        <v>-100</v>
      </c>
    </row>
    <row r="26" spans="3:20" x14ac:dyDescent="0.25">
      <c r="D26" s="16" t="s">
        <v>32</v>
      </c>
      <c r="E26" s="17" t="s">
        <v>32</v>
      </c>
      <c r="F26" s="18" t="s">
        <v>848</v>
      </c>
      <c r="G26" s="19" t="s">
        <v>661</v>
      </c>
      <c r="I26" s="20" t="str">
        <f>VLOOKUP(D26,[1]!Dictionary[#All],3,FALSE)</f>
        <v>Spinal cord</v>
      </c>
      <c r="J26" s="21">
        <f>VLOOKUP(D26,[1]!Dictionary[#All],4,FALSE)</f>
        <v>7647</v>
      </c>
      <c r="K26" s="21" t="str">
        <f>VLOOKUP(D26,[1]!Dictionary[#All],5,FALSE)</f>
        <v>FMA</v>
      </c>
      <c r="L26" s="22" t="str">
        <f>VLOOKUP(D26,[1]!Dictionary[#All],6,FALSE)</f>
        <v>3.2</v>
      </c>
      <c r="M26" s="23" t="str">
        <f>VLOOKUP(D26,[1]!VolumeType[#All],2,FALSE)</f>
        <v>Organ</v>
      </c>
      <c r="N26" s="24" t="str">
        <f>VLOOKUP(D26,[1]!VolumeType[#All],3,FALSE)</f>
        <v>Organ</v>
      </c>
      <c r="O26" s="25" t="str">
        <f>VLOOKUP(D26,[1]!Colors[#All],3,FALSE)</f>
        <v>z Spinal Canal</v>
      </c>
      <c r="P26" s="26" t="str">
        <f>IFERROR(VLOOKUP(D26,[1]!DVH_lines[#Data],2,FALSE),"")</f>
        <v/>
      </c>
      <c r="Q26" s="27" t="str">
        <f>IFERROR(VLOOKUP(D26,[1]!DVH_lines[#Data],3,FALSE),"")</f>
        <v/>
      </c>
      <c r="R26" s="28" t="str">
        <f>IFERROR(VLOOKUP(D26,[1]!DVH_lines[#Data],4,FALSE),"")</f>
        <v/>
      </c>
      <c r="S26" s="26">
        <f>IFERROR(VLOOKUP(D26,[1]!SearchCT[#Data],2,FALSE),"")</f>
        <v>20</v>
      </c>
      <c r="T26" s="28">
        <f>IFERROR(VLOOKUP(D26,[1]!SearchCT[#Data],3,FALSE),"")</f>
        <v>40</v>
      </c>
    </row>
    <row r="27" spans="3:20" x14ac:dyDescent="0.25">
      <c r="D27" s="29" t="s">
        <v>233</v>
      </c>
      <c r="E27" s="30" t="s">
        <v>361</v>
      </c>
      <c r="F27" s="30" t="s">
        <v>362</v>
      </c>
      <c r="G27" s="19" t="s">
        <v>662</v>
      </c>
      <c r="I27" s="20" t="str">
        <f>VLOOKUP(D27,[1]!Dictionary[#All],3,FALSE)</f>
        <v>PRV</v>
      </c>
      <c r="J27" s="21" t="str">
        <f>VLOOKUP(D27,[1]!Dictionary[#All],4,FALSE)</f>
        <v>PRV</v>
      </c>
      <c r="K27" s="21" t="str">
        <f>VLOOKUP(D27,[1]!Dictionary[#All],5,FALSE)</f>
        <v>99VMS_STRUCTCODE</v>
      </c>
      <c r="L27" s="22" t="str">
        <f>VLOOKUP(D27,[1]!Dictionary[#All],6,FALSE)</f>
        <v>1.0</v>
      </c>
      <c r="M27" s="23" t="str">
        <f>VLOOKUP(D27,[1]!VolumeType[#All],2,FALSE)</f>
        <v>Control</v>
      </c>
      <c r="N27" s="24" t="str">
        <f>VLOOKUP(D27,[1]!VolumeType[#All],3,FALSE)</f>
        <v>Avoidance</v>
      </c>
      <c r="O27" s="25" t="str">
        <f>VLOOKUP(D27,[1]!Colors[#All],3,FALSE)</f>
        <v>zSpinalCanal PRV</v>
      </c>
      <c r="P27" s="26" t="str">
        <f>IFERROR(VLOOKUP(D27,[1]!DVH_lines[#Data],2,FALSE),"")</f>
        <v/>
      </c>
      <c r="Q27" s="27" t="str">
        <f>IFERROR(VLOOKUP(D27,[1]!DVH_lines[#Data],3,FALSE),"")</f>
        <v/>
      </c>
      <c r="R27" s="28" t="str">
        <f>IFERROR(VLOOKUP(D27,[1]!DVH_lines[#Data],4,FALSE),"")</f>
        <v/>
      </c>
      <c r="S27" s="26" t="str">
        <f>IFERROR(VLOOKUP(D27,[1]!SearchCT[#Data],2,FALSE),"")</f>
        <v/>
      </c>
      <c r="T27" s="28" t="str">
        <f>IFERROR(VLOOKUP(D27,[1]!SearchCT[#Data],3,FALSE),"")</f>
        <v/>
      </c>
    </row>
    <row r="28" spans="3:20" x14ac:dyDescent="0.25">
      <c r="D28" s="29" t="s">
        <v>277</v>
      </c>
      <c r="E28" s="17" t="s">
        <v>853</v>
      </c>
      <c r="F28" s="18" t="s">
        <v>849</v>
      </c>
      <c r="G28" s="19" t="s">
        <v>834</v>
      </c>
      <c r="I28" s="20" t="str">
        <f>VLOOKUP(D28,[1]!Dictionary[#All],3,FALSE)</f>
        <v>Trachea</v>
      </c>
      <c r="J28" s="21">
        <f>VLOOKUP(D28,[1]!Dictionary[#All],4,FALSE)</f>
        <v>7394</v>
      </c>
      <c r="K28" s="21" t="str">
        <f>VLOOKUP(D28,[1]!Dictionary[#All],5,FALSE)</f>
        <v>FMA</v>
      </c>
      <c r="L28" s="22" t="str">
        <f>VLOOKUP(D28,[1]!Dictionary[#All],6,FALSE)</f>
        <v>3.2</v>
      </c>
      <c r="M28" s="23" t="str">
        <f>VLOOKUP(D28,[1]!VolumeType[#All],2,FALSE)</f>
        <v>Organ</v>
      </c>
      <c r="N28" s="24" t="str">
        <f>VLOOKUP(D28,[1]!VolumeType[#All],3,FALSE)</f>
        <v>Organ</v>
      </c>
      <c r="O28" s="25" t="str">
        <f>VLOOKUP(D28,[1]!Colors[#All],3,FALSE)</f>
        <v>z Trachea</v>
      </c>
      <c r="P28" s="26" t="str">
        <f>IFERROR(VLOOKUP(D28,[1]!DVH_lines[#Data],2,FALSE),"")</f>
        <v/>
      </c>
      <c r="Q28" s="27" t="str">
        <f>IFERROR(VLOOKUP(D28,[1]!DVH_lines[#Data],3,FALSE),"")</f>
        <v/>
      </c>
      <c r="R28" s="28" t="str">
        <f>IFERROR(VLOOKUP(D28,[1]!DVH_lines[#Data],4,FALSE),"")</f>
        <v/>
      </c>
      <c r="S28" s="26" t="str">
        <f>IFERROR(VLOOKUP(D28,[1]!SearchCT[#Data],2,FALSE),"")</f>
        <v/>
      </c>
      <c r="T28" s="28" t="str">
        <f>IFERROR(VLOOKUP(D28,[1]!SearchCT[#Data],3,FALSE),"")</f>
        <v/>
      </c>
    </row>
    <row r="29" spans="3:20" x14ac:dyDescent="0.25">
      <c r="D29" s="16" t="s">
        <v>289</v>
      </c>
      <c r="E29" s="17" t="s">
        <v>289</v>
      </c>
      <c r="F29" s="18" t="s">
        <v>436</v>
      </c>
      <c r="G29" s="19" t="s">
        <v>835</v>
      </c>
      <c r="I29" s="20" t="str">
        <f>VLOOKUP(D29,[1]!Dictionary[#All],3,FALSE)</f>
        <v>Bronchial tree</v>
      </c>
      <c r="J29" s="21">
        <f>VLOOKUP(D29,[1]!Dictionary[#All],4,FALSE)</f>
        <v>26660</v>
      </c>
      <c r="K29" s="21" t="str">
        <f>VLOOKUP(D29,[1]!Dictionary[#All],5,FALSE)</f>
        <v>FMA</v>
      </c>
      <c r="L29" s="22" t="str">
        <f>VLOOKUP(D29,[1]!Dictionary[#All],6,FALSE)</f>
        <v>3.2</v>
      </c>
      <c r="M29" s="23" t="str">
        <f>VLOOKUP(D29,[1]!VolumeType[#All],2,FALSE)</f>
        <v>Organ</v>
      </c>
      <c r="N29" s="24" t="str">
        <f>VLOOKUP(D29,[1]!VolumeType[#All],3,FALSE)</f>
        <v>Organ</v>
      </c>
      <c r="O29" s="25" t="str">
        <f>VLOOKUP(D29,[1]!Colors[#All],3,FALSE)</f>
        <v>z BronchialTree</v>
      </c>
      <c r="P29" s="26" t="str">
        <f>IFERROR(VLOOKUP(D29,[1]!DVH_lines[#Data],2,FALSE),"")</f>
        <v/>
      </c>
      <c r="Q29" s="27" t="str">
        <f>IFERROR(VLOOKUP(D29,[1]!DVH_lines[#Data],3,FALSE),"")</f>
        <v/>
      </c>
      <c r="R29" s="28" t="str">
        <f>IFERROR(VLOOKUP(D29,[1]!DVH_lines[#Data],4,FALSE),"")</f>
        <v/>
      </c>
      <c r="S29" s="26" t="str">
        <f>IFERROR(VLOOKUP(D29,[1]!SearchCT[#Data],2,FALSE),"")</f>
        <v/>
      </c>
      <c r="T29" s="28" t="str">
        <f>IFERROR(VLOOKUP(D29,[1]!SearchCT[#Data],3,FALSE),"")</f>
        <v/>
      </c>
    </row>
    <row r="30" spans="3:20" x14ac:dyDescent="0.25">
      <c r="C30" s="86"/>
      <c r="D30" s="29" t="s">
        <v>64</v>
      </c>
      <c r="E30" s="17" t="s">
        <v>64</v>
      </c>
      <c r="F30" s="18" t="s">
        <v>64</v>
      </c>
      <c r="G30" s="19" t="s">
        <v>836</v>
      </c>
      <c r="I30" s="20" t="str">
        <f>VLOOKUP(D30,[1]!Dictionary[#All],3,FALSE)</f>
        <v>Heart</v>
      </c>
      <c r="J30" s="21">
        <f>VLOOKUP(D30,[1]!Dictionary[#All],4,FALSE)</f>
        <v>7088</v>
      </c>
      <c r="K30" s="21" t="str">
        <f>VLOOKUP(D30,[1]!Dictionary[#All],5,FALSE)</f>
        <v>FMA</v>
      </c>
      <c r="L30" s="22" t="str">
        <f>VLOOKUP(D30,[1]!Dictionary[#All],6,FALSE)</f>
        <v>3.2</v>
      </c>
      <c r="M30" s="23" t="str">
        <f>VLOOKUP(D30,[1]!VolumeType[#All],2,FALSE)</f>
        <v>Organ</v>
      </c>
      <c r="N30" s="24" t="str">
        <f>VLOOKUP(D30,[1]!VolumeType[#All],3,FALSE)</f>
        <v>Organ</v>
      </c>
      <c r="O30" s="25" t="str">
        <f>VLOOKUP(D30,[1]!Colors[#All],3,FALSE)</f>
        <v>z Heart</v>
      </c>
      <c r="P30" s="26" t="str">
        <f>IFERROR(VLOOKUP(D30,[1]!DVH_lines[#Data],2,FALSE),"")</f>
        <v/>
      </c>
      <c r="Q30" s="27" t="str">
        <f>IFERROR(VLOOKUP(D30,[1]!DVH_lines[#Data],3,FALSE),"")</f>
        <v/>
      </c>
      <c r="R30" s="28" t="str">
        <f>IFERROR(VLOOKUP(D30,[1]!DVH_lines[#Data],4,FALSE),"")</f>
        <v/>
      </c>
      <c r="S30" s="26" t="str">
        <f>IFERROR(VLOOKUP(D30,[1]!SearchCT[#Data],2,FALSE),"")</f>
        <v/>
      </c>
      <c r="T30" s="28" t="str">
        <f>IFERROR(VLOOKUP(D30,[1]!SearchCT[#Data],3,FALSE),"")</f>
        <v/>
      </c>
    </row>
    <row r="31" spans="3:20" x14ac:dyDescent="0.25">
      <c r="C31" s="87"/>
      <c r="D31" s="16" t="s">
        <v>290</v>
      </c>
      <c r="E31" s="17" t="s">
        <v>290</v>
      </c>
      <c r="F31" s="18" t="s">
        <v>852</v>
      </c>
      <c r="G31" s="19" t="s">
        <v>862</v>
      </c>
      <c r="I31" s="20" t="str">
        <f>VLOOKUP(D31,[1]!Dictionary[#All],3,FALSE)</f>
        <v>Great Vessels</v>
      </c>
      <c r="J31" s="21" t="str">
        <f>VLOOKUP(D31,[1]!Dictionary[#All],4,FALSE)</f>
        <v>GreatVessels</v>
      </c>
      <c r="K31" s="21" t="str">
        <f>VLOOKUP(D31,[1]!Dictionary[#All],5,FALSE)</f>
        <v>99VMS_STRUCTCODE</v>
      </c>
      <c r="L31" s="22" t="str">
        <f>VLOOKUP(D31,[1]!Dictionary[#All],6,FALSE)</f>
        <v>1.0</v>
      </c>
      <c r="M31" s="23" t="str">
        <f>VLOOKUP(D31,[1]!VolumeType[#All],2,FALSE)</f>
        <v>Organ</v>
      </c>
      <c r="N31" s="24" t="str">
        <f>VLOOKUP(D31,[1]!VolumeType[#All],3,FALSE)</f>
        <v>Organ</v>
      </c>
      <c r="O31" s="25" t="str">
        <f>VLOOKUP(D31,[1]!Colors[#All],3,FALSE)</f>
        <v>z Great Vessels</v>
      </c>
      <c r="P31" s="26" t="str">
        <f>IFERROR(VLOOKUP(D31,[1]!DVH_lines[#Data],2,FALSE),"")</f>
        <v/>
      </c>
      <c r="Q31" s="27" t="str">
        <f>IFERROR(VLOOKUP(D31,[1]!DVH_lines[#Data],3,FALSE),"")</f>
        <v/>
      </c>
      <c r="R31" s="28" t="str">
        <f>IFERROR(VLOOKUP(D31,[1]!DVH_lines[#Data],4,FALSE),"")</f>
        <v/>
      </c>
      <c r="S31" s="26" t="str">
        <f>IFERROR(VLOOKUP(D31,[1]!SearchCT[#Data],2,FALSE),"")</f>
        <v/>
      </c>
      <c r="T31" s="28" t="str">
        <f>IFERROR(VLOOKUP(D31,[1]!SearchCT[#Data],3,FALSE),"")</f>
        <v/>
      </c>
    </row>
    <row r="32" spans="3:20" x14ac:dyDescent="0.25">
      <c r="C32" s="87"/>
      <c r="D32" s="16" t="s">
        <v>287</v>
      </c>
      <c r="E32" s="17" t="s">
        <v>287</v>
      </c>
      <c r="F32" s="18" t="s">
        <v>439</v>
      </c>
      <c r="G32" s="19" t="s">
        <v>837</v>
      </c>
      <c r="I32" s="20" t="str">
        <f>VLOOKUP(D32,[1]!Dictionary[#All],3,FALSE)</f>
        <v>Left brachial nerve plexus</v>
      </c>
      <c r="J32" s="21">
        <f>VLOOKUP(D32,[1]!Dictionary[#All],4,FALSE)</f>
        <v>45245</v>
      </c>
      <c r="K32" s="21" t="str">
        <f>VLOOKUP(D32,[1]!Dictionary[#All],5,FALSE)</f>
        <v>FMA</v>
      </c>
      <c r="L32" s="22" t="str">
        <f>VLOOKUP(D32,[1]!Dictionary[#All],6,FALSE)</f>
        <v>3.2</v>
      </c>
      <c r="M32" s="23" t="str">
        <f>VLOOKUP(D32,[1]!VolumeType[#All],2,FALSE)</f>
        <v>Organ</v>
      </c>
      <c r="N32" s="24" t="str">
        <f>VLOOKUP(D32,[1]!VolumeType[#All],3,FALSE)</f>
        <v>Organ</v>
      </c>
      <c r="O32" s="25" t="str">
        <f>VLOOKUP(D32,[1]!Colors[#All],3,FALSE)</f>
        <v>zBrachialPlexusL</v>
      </c>
      <c r="P32" s="26" t="str">
        <f>IFERROR(VLOOKUP(D32,[1]!DVH_lines[#Data],2,FALSE),"")</f>
        <v/>
      </c>
      <c r="Q32" s="27" t="str">
        <f>IFERROR(VLOOKUP(D32,[1]!DVH_lines[#Data],3,FALSE),"")</f>
        <v/>
      </c>
      <c r="R32" s="28" t="str">
        <f>IFERROR(VLOOKUP(D32,[1]!DVH_lines[#Data],4,FALSE),"")</f>
        <v/>
      </c>
      <c r="S32" s="26" t="str">
        <f>IFERROR(VLOOKUP(D32,[1]!SearchCT[#Data],2,FALSE),"")</f>
        <v/>
      </c>
      <c r="T32" s="28" t="str">
        <f>IFERROR(VLOOKUP(D32,[1]!SearchCT[#Data],3,FALSE),"")</f>
        <v/>
      </c>
    </row>
    <row r="33" spans="1:20" x14ac:dyDescent="0.25">
      <c r="D33" s="29" t="s">
        <v>288</v>
      </c>
      <c r="E33" s="17" t="s">
        <v>288</v>
      </c>
      <c r="F33" s="18" t="s">
        <v>440</v>
      </c>
      <c r="G33" s="19" t="s">
        <v>838</v>
      </c>
      <c r="I33" s="20" t="str">
        <f>VLOOKUP(D33,[1]!Dictionary[#All],3,FALSE)</f>
        <v>Right brachial nerve plexus</v>
      </c>
      <c r="J33" s="21">
        <f>VLOOKUP(D33,[1]!Dictionary[#All],4,FALSE)</f>
        <v>45244</v>
      </c>
      <c r="K33" s="21" t="str">
        <f>VLOOKUP(D33,[1]!Dictionary[#All],5,FALSE)</f>
        <v>FMA</v>
      </c>
      <c r="L33" s="22" t="str">
        <f>VLOOKUP(D33,[1]!Dictionary[#All],6,FALSE)</f>
        <v>3.2</v>
      </c>
      <c r="M33" s="23" t="str">
        <f>VLOOKUP(D33,[1]!VolumeType[#All],2,FALSE)</f>
        <v>Organ</v>
      </c>
      <c r="N33" s="24" t="str">
        <f>VLOOKUP(D33,[1]!VolumeType[#All],3,FALSE)</f>
        <v>Organ</v>
      </c>
      <c r="O33" s="25" t="str">
        <f>VLOOKUP(D33,[1]!Colors[#All],3,FALSE)</f>
        <v>zBrachialPlexusR</v>
      </c>
      <c r="P33" s="26" t="str">
        <f>IFERROR(VLOOKUP(D33,[1]!DVH_lines[#Data],2,FALSE),"")</f>
        <v/>
      </c>
      <c r="Q33" s="27" t="str">
        <f>IFERROR(VLOOKUP(D33,[1]!DVH_lines[#Data],3,FALSE),"")</f>
        <v/>
      </c>
      <c r="R33" s="28" t="str">
        <f>IFERROR(VLOOKUP(D33,[1]!DVH_lines[#Data],4,FALSE),"")</f>
        <v/>
      </c>
      <c r="S33" s="26" t="str">
        <f>IFERROR(VLOOKUP(D33,[1]!SearchCT[#Data],2,FALSE),"")</f>
        <v/>
      </c>
      <c r="T33" s="28" t="str">
        <f>IFERROR(VLOOKUP(D33,[1]!SearchCT[#Data],3,FALSE),"")</f>
        <v/>
      </c>
    </row>
    <row r="34" spans="1:20" x14ac:dyDescent="0.25">
      <c r="D34" s="16" t="s">
        <v>441</v>
      </c>
      <c r="E34" s="17" t="s">
        <v>442</v>
      </c>
      <c r="F34" s="18" t="s">
        <v>443</v>
      </c>
      <c r="G34" s="19" t="s">
        <v>839</v>
      </c>
      <c r="I34" s="20" t="str">
        <f>VLOOKUP(D34,[1]!Dictionary[#All],3,FALSE)</f>
        <v>Intercostal muscle</v>
      </c>
      <c r="J34" s="21">
        <f>VLOOKUP(D34,[1]!Dictionary[#All],4,FALSE)</f>
        <v>13354</v>
      </c>
      <c r="K34" s="21" t="str">
        <f>VLOOKUP(D34,[1]!Dictionary[#All],5,FALSE)</f>
        <v>FMA</v>
      </c>
      <c r="L34" s="22" t="str">
        <f>VLOOKUP(D34,[1]!Dictionary[#All],6,FALSE)</f>
        <v>3.2</v>
      </c>
      <c r="M34" s="23" t="str">
        <f>VLOOKUP(D34,[1]!VolumeType[#All],2,FALSE)</f>
        <v>Organ</v>
      </c>
      <c r="N34" s="24" t="str">
        <f>VLOOKUP(D34,[1]!VolumeType[#All],3,FALSE)</f>
        <v>Organ</v>
      </c>
      <c r="O34" s="25" t="str">
        <f>VLOOKUP(D34,[1]!Colors[#All],3,FALSE)</f>
        <v>zIntercostmuscle</v>
      </c>
      <c r="P34" s="26" t="str">
        <f>IFERROR(VLOOKUP(D34,[1]!DVH_lines[#Data],2,FALSE),"")</f>
        <v/>
      </c>
      <c r="Q34" s="27" t="str">
        <f>IFERROR(VLOOKUP(D34,[1]!DVH_lines[#Data],3,FALSE),"")</f>
        <v/>
      </c>
      <c r="R34" s="28" t="str">
        <f>IFERROR(VLOOKUP(D34,[1]!DVH_lines[#Data],4,FALSE),"")</f>
        <v/>
      </c>
      <c r="S34" s="26" t="str">
        <f>IFERROR(VLOOKUP(D34,[1]!SearchCT[#Data],2,FALSE),"")</f>
        <v/>
      </c>
      <c r="T34" s="28" t="str">
        <f>IFERROR(VLOOKUP(D34,[1]!SearchCT[#Data],3,FALSE),"")</f>
        <v/>
      </c>
    </row>
    <row r="35" spans="1:20" x14ac:dyDescent="0.25">
      <c r="D35" s="29" t="s">
        <v>104</v>
      </c>
      <c r="E35" s="17" t="s">
        <v>104</v>
      </c>
      <c r="F35" s="18" t="s">
        <v>104</v>
      </c>
      <c r="G35" s="19" t="s">
        <v>840</v>
      </c>
      <c r="I35" s="20" t="str">
        <f>VLOOKUP(D35,[1]!Dictionary[#All],3,FALSE)</f>
        <v>Skin</v>
      </c>
      <c r="J35" s="21">
        <f>VLOOKUP(D35,[1]!Dictionary[#All],4,FALSE)</f>
        <v>7163</v>
      </c>
      <c r="K35" s="21" t="str">
        <f>VLOOKUP(D35,[1]!Dictionary[#All],5,FALSE)</f>
        <v>FMA</v>
      </c>
      <c r="L35" s="22" t="str">
        <f>VLOOKUP(D35,[1]!Dictionary[#All],6,FALSE)</f>
        <v>3.2</v>
      </c>
      <c r="M35" s="23" t="str">
        <f>VLOOKUP(D35,[1]!VolumeType[#All],2,FALSE)</f>
        <v>Organ</v>
      </c>
      <c r="N35" s="24" t="str">
        <f>VLOOKUP(D35,[1]!VolumeType[#All],3,FALSE)</f>
        <v>Organ</v>
      </c>
      <c r="O35" s="25" t="str">
        <f>VLOOKUP(D35,[1]!Colors[#All],3,FALSE)</f>
        <v>z Skin</v>
      </c>
      <c r="P35" s="26" t="str">
        <f>IFERROR(VLOOKUP(D35,[1]!DVH_lines[#Data],2,FALSE),"")</f>
        <v/>
      </c>
      <c r="Q35" s="27" t="str">
        <f>IFERROR(VLOOKUP(D35,[1]!DVH_lines[#Data],3,FALSE),"")</f>
        <v/>
      </c>
      <c r="R35" s="28" t="str">
        <f>IFERROR(VLOOKUP(D35,[1]!DVH_lines[#Data],4,FALSE),"")</f>
        <v/>
      </c>
      <c r="S35" s="26" t="str">
        <f>IFERROR(VLOOKUP(D35,[1]!SearchCT[#Data],2,FALSE),"")</f>
        <v/>
      </c>
      <c r="T35" s="28" t="str">
        <f>IFERROR(VLOOKUP(D35,[1]!SearchCT[#Data],3,FALSE),"")</f>
        <v/>
      </c>
    </row>
    <row r="36" spans="1:20" x14ac:dyDescent="0.25">
      <c r="D36" s="16" t="s">
        <v>61</v>
      </c>
      <c r="E36" s="17" t="s">
        <v>61</v>
      </c>
      <c r="F36" s="18" t="s">
        <v>61</v>
      </c>
      <c r="G36" s="19" t="s">
        <v>674</v>
      </c>
      <c r="I36" s="20" t="str">
        <f>VLOOKUP(D36,[1]!Dictionary[#All],3,FALSE)</f>
        <v>Esophagus</v>
      </c>
      <c r="J36" s="21">
        <f>VLOOKUP(D36,[1]!Dictionary[#All],4,FALSE)</f>
        <v>7131</v>
      </c>
      <c r="K36" s="21" t="str">
        <f>VLOOKUP(D36,[1]!Dictionary[#All],5,FALSE)</f>
        <v>FMA</v>
      </c>
      <c r="L36" s="22" t="str">
        <f>VLOOKUP(D36,[1]!Dictionary[#All],6,FALSE)</f>
        <v>3.2</v>
      </c>
      <c r="M36" s="23" t="str">
        <f>VLOOKUP(D36,[1]!VolumeType[#All],2,FALSE)</f>
        <v>Organ</v>
      </c>
      <c r="N36" s="24" t="str">
        <f>VLOOKUP(D36,[1]!VolumeType[#All],3,FALSE)</f>
        <v>Organ</v>
      </c>
      <c r="O36" s="25" t="str">
        <f>VLOOKUP(D36,[1]!Colors[#All],3,FALSE)</f>
        <v>z Esophagus</v>
      </c>
      <c r="P36" s="26" t="str">
        <f>IFERROR(VLOOKUP(D36,[1]!DVH_lines[#Data],2,FALSE),"")</f>
        <v/>
      </c>
      <c r="Q36" s="27" t="str">
        <f>IFERROR(VLOOKUP(D36,[1]!DVH_lines[#Data],3,FALSE),"")</f>
        <v/>
      </c>
      <c r="R36" s="28" t="str">
        <f>IFERROR(VLOOKUP(D36,[1]!DVH_lines[#Data],4,FALSE),"")</f>
        <v/>
      </c>
      <c r="S36" s="26" t="str">
        <f>IFERROR(VLOOKUP(D36,[1]!SearchCT[#Data],2,FALSE),"")</f>
        <v/>
      </c>
      <c r="T36" s="28" t="str">
        <f>IFERROR(VLOOKUP(D36,[1]!SearchCT[#Data],3,FALSE),"")</f>
        <v/>
      </c>
    </row>
    <row r="37" spans="1:20" x14ac:dyDescent="0.25">
      <c r="D37" s="29" t="s">
        <v>67</v>
      </c>
      <c r="E37" s="17" t="s">
        <v>67</v>
      </c>
      <c r="F37" s="18" t="s">
        <v>67</v>
      </c>
      <c r="G37" s="19" t="s">
        <v>841</v>
      </c>
      <c r="I37" s="20" t="str">
        <f>VLOOKUP(D37,[1]!Dictionary[#All],3,FALSE)</f>
        <v>Stomach</v>
      </c>
      <c r="J37" s="21">
        <f>VLOOKUP(D37,[1]!Dictionary[#All],4,FALSE)</f>
        <v>7148</v>
      </c>
      <c r="K37" s="21" t="str">
        <f>VLOOKUP(D37,[1]!Dictionary[#All],5,FALSE)</f>
        <v>FMA</v>
      </c>
      <c r="L37" s="22" t="str">
        <f>VLOOKUP(D37,[1]!Dictionary[#All],6,FALSE)</f>
        <v>3.2</v>
      </c>
      <c r="M37" s="23" t="str">
        <f>VLOOKUP(D37,[1]!VolumeType[#All],2,FALSE)</f>
        <v>Organ</v>
      </c>
      <c r="N37" s="24" t="str">
        <f>VLOOKUP(D37,[1]!VolumeType[#All],3,FALSE)</f>
        <v>Organ</v>
      </c>
      <c r="O37" s="25" t="str">
        <f>VLOOKUP(D37,[1]!Colors[#All],3,FALSE)</f>
        <v>z Stomach</v>
      </c>
      <c r="P37" s="26" t="str">
        <f>IFERROR(VLOOKUP(D37,[1]!DVH_lines[#Data],2,FALSE),"")</f>
        <v/>
      </c>
      <c r="Q37" s="27" t="str">
        <f>IFERROR(VLOOKUP(D37,[1]!DVH_lines[#Data],3,FALSE),"")</f>
        <v/>
      </c>
      <c r="R37" s="28" t="str">
        <f>IFERROR(VLOOKUP(D37,[1]!DVH_lines[#Data],4,FALSE),"")</f>
        <v/>
      </c>
      <c r="S37" s="26" t="str">
        <f>IFERROR(VLOOKUP(D37,[1]!SearchCT[#Data],2,FALSE),"")</f>
        <v/>
      </c>
      <c r="T37" s="28" t="str">
        <f>IFERROR(VLOOKUP(D37,[1]!SearchCT[#Data],3,FALSE),"")</f>
        <v/>
      </c>
    </row>
    <row r="38" spans="1:20" x14ac:dyDescent="0.25">
      <c r="D38" s="16" t="s">
        <v>71</v>
      </c>
      <c r="E38" s="17" t="s">
        <v>71</v>
      </c>
      <c r="F38" s="18" t="s">
        <v>71</v>
      </c>
      <c r="G38" s="19" t="s">
        <v>842</v>
      </c>
      <c r="I38" s="20" t="str">
        <f>VLOOKUP(D38,[1]!Dictionary[#All],3,FALSE)</f>
        <v>Liver</v>
      </c>
      <c r="J38" s="21">
        <f>VLOOKUP(D38,[1]!Dictionary[#All],4,FALSE)</f>
        <v>7197</v>
      </c>
      <c r="K38" s="21" t="str">
        <f>VLOOKUP(D38,[1]!Dictionary[#All],5,FALSE)</f>
        <v>FMA</v>
      </c>
      <c r="L38" s="22" t="str">
        <f>VLOOKUP(D38,[1]!Dictionary[#All],6,FALSE)</f>
        <v>3.2</v>
      </c>
      <c r="M38" s="23" t="str">
        <f>VLOOKUP(D38,[1]!VolumeType[#All],2,FALSE)</f>
        <v>Organ</v>
      </c>
      <c r="N38" s="24" t="str">
        <f>VLOOKUP(D38,[1]!VolumeType[#All],3,FALSE)</f>
        <v>Organ</v>
      </c>
      <c r="O38" s="25" t="str">
        <f>VLOOKUP(D38,[1]!Colors[#All],3,FALSE)</f>
        <v>z Liver</v>
      </c>
      <c r="P38" s="26" t="str">
        <f>IFERROR(VLOOKUP(D38,[1]!DVH_lines[#Data],2,FALSE),"")</f>
        <v/>
      </c>
      <c r="Q38" s="27" t="str">
        <f>IFERROR(VLOOKUP(D38,[1]!DVH_lines[#Data],3,FALSE),"")</f>
        <v/>
      </c>
      <c r="R38" s="28" t="str">
        <f>IFERROR(VLOOKUP(D38,[1]!DVH_lines[#Data],4,FALSE),"")</f>
        <v/>
      </c>
      <c r="S38" s="26" t="str">
        <f>IFERROR(VLOOKUP(D38,[1]!SearchCT[#Data],2,FALSE),"")</f>
        <v/>
      </c>
      <c r="T38" s="28" t="str">
        <f>IFERROR(VLOOKUP(D38,[1]!SearchCT[#Data],3,FALSE),"")</f>
        <v/>
      </c>
    </row>
    <row r="39" spans="1:20" x14ac:dyDescent="0.25">
      <c r="D39" s="89" t="s">
        <v>281</v>
      </c>
      <c r="E39" s="90" t="s">
        <v>281</v>
      </c>
      <c r="F39" s="90" t="s">
        <v>281</v>
      </c>
      <c r="G39" s="91" t="s">
        <v>675</v>
      </c>
      <c r="I39" s="20" t="str">
        <f>VLOOKUP(D39,[1]!Dictionary[#All],3,FALSE)</f>
        <v>Set of ribs</v>
      </c>
      <c r="J39" s="21">
        <f>VLOOKUP(D39,[1]!Dictionary[#All],4,FALSE)</f>
        <v>71331</v>
      </c>
      <c r="K39" s="21" t="str">
        <f>VLOOKUP(D39,[1]!Dictionary[#All],5,FALSE)</f>
        <v>FMA</v>
      </c>
      <c r="L39" s="22" t="str">
        <f>VLOOKUP(D39,[1]!Dictionary[#All],6,FALSE)</f>
        <v>3.2</v>
      </c>
      <c r="M39" s="23" t="str">
        <f>VLOOKUP(D39,[1]!VolumeType[#All],2,FALSE)</f>
        <v>Organ</v>
      </c>
      <c r="N39" s="24" t="str">
        <f>VLOOKUP(D39,[1]!VolumeType[#All],3,FALSE)</f>
        <v>Organ</v>
      </c>
      <c r="O39" s="25" t="str">
        <f>VLOOKUP(D39,[1]!Colors[#All],3,FALSE)</f>
        <v>z Bone Rendering</v>
      </c>
      <c r="P39" s="26" t="str">
        <f>IFERROR(VLOOKUP(D39,[1]!DVH_lines[#Data],2,FALSE),"")</f>
        <v/>
      </c>
      <c r="Q39" s="27" t="str">
        <f>IFERROR(VLOOKUP(D39,[1]!DVH_lines[#Data],3,FALSE),"")</f>
        <v/>
      </c>
      <c r="R39" s="28" t="str">
        <f>IFERROR(VLOOKUP(D39,[1]!DVH_lines[#Data],4,FALSE),"")</f>
        <v/>
      </c>
      <c r="S39" s="26">
        <f>IFERROR(VLOOKUP(D39,[1]!SearchCT[#Data],2,FALSE),"")</f>
        <v>200</v>
      </c>
      <c r="T39" s="28">
        <f>IFERROR(VLOOKUP(D39,[1]!SearchCT[#Data],3,FALSE),"")</f>
        <v>2500</v>
      </c>
    </row>
    <row r="40" spans="1:20" x14ac:dyDescent="0.25">
      <c r="D40" s="84" t="s">
        <v>108</v>
      </c>
      <c r="E40" s="85" t="s">
        <v>108</v>
      </c>
      <c r="F40" s="85" t="s">
        <v>108</v>
      </c>
      <c r="G40" s="88" t="s">
        <v>669</v>
      </c>
      <c r="I40" s="20" t="str">
        <f>VLOOKUP(D40,[1]!Dictionary[#All],3,FALSE)</f>
        <v>Larynx</v>
      </c>
      <c r="J40" s="21">
        <f>VLOOKUP(D40,[1]!Dictionary[#All],4,FALSE)</f>
        <v>55097</v>
      </c>
      <c r="K40" s="21" t="str">
        <f>VLOOKUP(D40,[1]!Dictionary[#All],5,FALSE)</f>
        <v>FMA</v>
      </c>
      <c r="L40" s="22" t="str">
        <f>VLOOKUP(D40,[1]!Dictionary[#All],6,FALSE)</f>
        <v>3.2</v>
      </c>
      <c r="M40" s="23" t="str">
        <f>VLOOKUP(D40,[1]!VolumeType[#All],2,FALSE)</f>
        <v>Organ</v>
      </c>
      <c r="N40" s="24" t="str">
        <f>VLOOKUP(D40,[1]!VolumeType[#All],3,FALSE)</f>
        <v>Organ</v>
      </c>
      <c r="O40" s="25" t="str">
        <f>VLOOKUP(D40,[1]!Colors[#All],3,FALSE)</f>
        <v>z Larynx</v>
      </c>
      <c r="P40" s="26" t="str">
        <f>IFERROR(VLOOKUP(D40,[1]!DVH_lines[#Data],2,FALSE),"")</f>
        <v/>
      </c>
      <c r="Q40" s="27" t="str">
        <f>IFERROR(VLOOKUP(D40,[1]!DVH_lines[#Data],3,FALSE),"")</f>
        <v/>
      </c>
      <c r="R40" s="28" t="str">
        <f>IFERROR(VLOOKUP(D40,[1]!DVH_lines[#Data],4,FALSE),"")</f>
        <v/>
      </c>
      <c r="S40" s="26" t="str">
        <f>IFERROR(VLOOKUP(D40,[1]!SearchCT[#Data],2,FALSE),"")</f>
        <v/>
      </c>
      <c r="T40" s="28" t="str">
        <f>IFERROR(VLOOKUP(D40,[1]!SearchCT[#Data],3,FALSE),"")</f>
        <v/>
      </c>
    </row>
    <row r="41" spans="1:20" x14ac:dyDescent="0.25">
      <c r="A41" s="92"/>
      <c r="D41" s="84" t="s">
        <v>241</v>
      </c>
      <c r="E41" s="85" t="s">
        <v>241</v>
      </c>
      <c r="F41" s="85" t="s">
        <v>854</v>
      </c>
      <c r="G41" s="88" t="s">
        <v>855</v>
      </c>
      <c r="I41" s="20" t="str">
        <f>VLOOKUP(D41,[1]!Dictionary[#All],3,FALSE)</f>
        <v>Left kidney</v>
      </c>
      <c r="J41" s="21">
        <f>VLOOKUP(D41,[1]!Dictionary[#All],4,FALSE)</f>
        <v>7205</v>
      </c>
      <c r="K41" s="21" t="str">
        <f>VLOOKUP(D41,[1]!Dictionary[#All],5,FALSE)</f>
        <v>FMA</v>
      </c>
      <c r="L41" s="22" t="str">
        <f>VLOOKUP(D41,[1]!Dictionary[#All],6,FALSE)</f>
        <v>3.2</v>
      </c>
      <c r="M41" s="23" t="str">
        <f>VLOOKUP(D41,[1]!VolumeType[#All],2,FALSE)</f>
        <v>Organ</v>
      </c>
      <c r="N41" s="24" t="str">
        <f>VLOOKUP(D41,[1]!VolumeType[#All],3,FALSE)</f>
        <v>Organ</v>
      </c>
      <c r="O41" s="25" t="str">
        <f>VLOOKUP(D41,[1]!Colors[#All],3,FALSE)</f>
        <v>z Kidney L</v>
      </c>
      <c r="P41" s="26" t="str">
        <f>IFERROR(VLOOKUP(D41,[1]!DVH_lines[#Data],2,FALSE),"")</f>
        <v/>
      </c>
      <c r="Q41" s="27" t="str">
        <f>IFERROR(VLOOKUP(D41,[1]!DVH_lines[#Data],3,FALSE),"")</f>
        <v/>
      </c>
      <c r="R41" s="28" t="str">
        <f>IFERROR(VLOOKUP(D41,[1]!DVH_lines[#Data],4,FALSE),"")</f>
        <v/>
      </c>
      <c r="S41" s="26" t="str">
        <f>IFERROR(VLOOKUP(D41,[1]!SearchCT[#Data],2,FALSE),"")</f>
        <v/>
      </c>
      <c r="T41" s="28" t="str">
        <f>IFERROR(VLOOKUP(D41,[1]!SearchCT[#Data],3,FALSE),"")</f>
        <v/>
      </c>
    </row>
    <row r="42" spans="1:20" x14ac:dyDescent="0.25">
      <c r="A42" s="92"/>
      <c r="D42" s="84" t="s">
        <v>242</v>
      </c>
      <c r="E42" s="85" t="s">
        <v>242</v>
      </c>
      <c r="F42" s="85" t="s">
        <v>856</v>
      </c>
      <c r="G42" s="88" t="s">
        <v>857</v>
      </c>
      <c r="I42" s="20" t="str">
        <f>VLOOKUP(D42,[1]!Dictionary[#All],3,FALSE)</f>
        <v>Right kidney</v>
      </c>
      <c r="J42" s="21">
        <f>VLOOKUP(D42,[1]!Dictionary[#All],4,FALSE)</f>
        <v>7204</v>
      </c>
      <c r="K42" s="21" t="str">
        <f>VLOOKUP(D42,[1]!Dictionary[#All],5,FALSE)</f>
        <v>FMA</v>
      </c>
      <c r="L42" s="22" t="str">
        <f>VLOOKUP(D42,[1]!Dictionary[#All],6,FALSE)</f>
        <v>3.2</v>
      </c>
      <c r="M42" s="23" t="str">
        <f>VLOOKUP(D42,[1]!VolumeType[#All],2,FALSE)</f>
        <v>Organ</v>
      </c>
      <c r="N42" s="24" t="str">
        <f>VLOOKUP(D42,[1]!VolumeType[#All],3,FALSE)</f>
        <v>Organ</v>
      </c>
      <c r="O42" s="25" t="str">
        <f>VLOOKUP(D42,[1]!Colors[#All],3,FALSE)</f>
        <v>z Kidney R</v>
      </c>
      <c r="P42" s="26" t="str">
        <f>IFERROR(VLOOKUP(D42,[1]!DVH_lines[#Data],2,FALSE),"")</f>
        <v/>
      </c>
      <c r="Q42" s="27" t="str">
        <f>IFERROR(VLOOKUP(D42,[1]!DVH_lines[#Data],3,FALSE),"")</f>
        <v/>
      </c>
      <c r="R42" s="28" t="str">
        <f>IFERROR(VLOOKUP(D42,[1]!DVH_lines[#Data],4,FALSE),"")</f>
        <v/>
      </c>
      <c r="S42" s="26" t="str">
        <f>IFERROR(VLOOKUP(D42,[1]!SearchCT[#Data],2,FALSE),"")</f>
        <v/>
      </c>
      <c r="T42" s="28" t="str">
        <f>IFERROR(VLOOKUP(D42,[1]!SearchCT[#Data],3,FALSE),"")</f>
        <v/>
      </c>
    </row>
    <row r="43" spans="1:20" x14ac:dyDescent="0.25">
      <c r="A43" s="92"/>
      <c r="D43" s="84" t="s">
        <v>275</v>
      </c>
      <c r="E43" s="85" t="s">
        <v>275</v>
      </c>
      <c r="F43" s="85" t="s">
        <v>858</v>
      </c>
      <c r="G43" s="88" t="s">
        <v>859</v>
      </c>
      <c r="I43" s="20" t="str">
        <f>VLOOKUP(D43,[1]!Dictionary[#All],3,FALSE)</f>
        <v>Kidney</v>
      </c>
      <c r="J43" s="21">
        <f>VLOOKUP(D43,[1]!Dictionary[#All],4,FALSE)</f>
        <v>7203</v>
      </c>
      <c r="K43" s="21" t="str">
        <f>VLOOKUP(D43,[1]!Dictionary[#All],5,FALSE)</f>
        <v>FMA</v>
      </c>
      <c r="L43" s="22" t="str">
        <f>VLOOKUP(D43,[1]!Dictionary[#All],6,FALSE)</f>
        <v>3.2</v>
      </c>
      <c r="M43" s="23" t="str">
        <f>VLOOKUP(D43,[1]!VolumeType[#All],2,FALSE)</f>
        <v>Organ</v>
      </c>
      <c r="N43" s="24" t="str">
        <f>VLOOKUP(D43,[1]!VolumeType[#All],3,FALSE)</f>
        <v>Organ</v>
      </c>
      <c r="O43" s="25" t="str">
        <f>VLOOKUP(D43,[1]!Colors[#All],3,FALSE)</f>
        <v>z Kidney B</v>
      </c>
      <c r="P43" s="26" t="str">
        <f>IFERROR(VLOOKUP(D43,[1]!DVH_lines[#Data],2,FALSE),"")</f>
        <v/>
      </c>
      <c r="Q43" s="27" t="str">
        <f>IFERROR(VLOOKUP(D43,[1]!DVH_lines[#Data],3,FALSE),"")</f>
        <v/>
      </c>
      <c r="R43" s="28" t="str">
        <f>IFERROR(VLOOKUP(D43,[1]!DVH_lines[#Data],4,FALSE),"")</f>
        <v/>
      </c>
      <c r="S43" s="26" t="str">
        <f>IFERROR(VLOOKUP(D43,[1]!SearchCT[#Data],2,FALSE),"")</f>
        <v/>
      </c>
      <c r="T43" s="28" t="str">
        <f>IFERROR(VLOOKUP(D43,[1]!SearchCT[#Data],3,FALSE),"")</f>
        <v/>
      </c>
    </row>
    <row r="44" spans="1:20" x14ac:dyDescent="0.25">
      <c r="A44" s="92"/>
      <c r="D44" s="84" t="s">
        <v>172</v>
      </c>
      <c r="E44" s="85" t="s">
        <v>172</v>
      </c>
      <c r="F44" s="85" t="s">
        <v>172</v>
      </c>
      <c r="G44" s="88" t="s">
        <v>860</v>
      </c>
      <c r="I44" s="20" t="str">
        <f>VLOOKUP(D44,[1]!Dictionary[#All],3,FALSE)</f>
        <v>Large intestine</v>
      </c>
      <c r="J44" s="21">
        <f>VLOOKUP(D44,[1]!Dictionary[#All],4,FALSE)</f>
        <v>7201</v>
      </c>
      <c r="K44" s="21" t="str">
        <f>VLOOKUP(D44,[1]!Dictionary[#All],5,FALSE)</f>
        <v>FMA</v>
      </c>
      <c r="L44" s="22" t="str">
        <f>VLOOKUP(D44,[1]!Dictionary[#All],6,FALSE)</f>
        <v>3.2</v>
      </c>
      <c r="M44" s="23" t="str">
        <f>VLOOKUP(D44,[1]!VolumeType[#All],2,FALSE)</f>
        <v>Organ</v>
      </c>
      <c r="N44" s="24" t="str">
        <f>VLOOKUP(D44,[1]!VolumeType[#All],3,FALSE)</f>
        <v>Organ</v>
      </c>
      <c r="O44" s="25" t="str">
        <f>VLOOKUP(D44,[1]!Colors[#All],3,FALSE)</f>
        <v>z Large Bowel</v>
      </c>
      <c r="P44" s="26" t="str">
        <f>IFERROR(VLOOKUP(D44,[1]!DVH_lines[#Data],2,FALSE),"")</f>
        <v/>
      </c>
      <c r="Q44" s="27" t="str">
        <f>IFERROR(VLOOKUP(D44,[1]!DVH_lines[#Data],3,FALSE),"")</f>
        <v/>
      </c>
      <c r="R44" s="28" t="str">
        <f>IFERROR(VLOOKUP(D44,[1]!DVH_lines[#Data],4,FALSE),"")</f>
        <v/>
      </c>
      <c r="S44" s="26" t="str">
        <f>IFERROR(VLOOKUP(D44,[1]!SearchCT[#Data],2,FALSE),"")</f>
        <v/>
      </c>
      <c r="T44" s="28" t="str">
        <f>IFERROR(VLOOKUP(D44,[1]!SearchCT[#Data],3,FALSE),"")</f>
        <v/>
      </c>
    </row>
    <row r="45" spans="1:20" x14ac:dyDescent="0.25">
      <c r="A45" s="92"/>
      <c r="D45" s="84" t="s">
        <v>47</v>
      </c>
      <c r="E45" s="85" t="s">
        <v>47</v>
      </c>
      <c r="F45" s="85" t="s">
        <v>47</v>
      </c>
      <c r="G45" s="88" t="s">
        <v>861</v>
      </c>
      <c r="I45" s="101" t="str">
        <f>VLOOKUP(D45,[1]!Dictionary[#All],3,FALSE)</f>
        <v>Small intestine</v>
      </c>
      <c r="J45" s="100">
        <f>VLOOKUP(D45,[1]!Dictionary[#All],4,FALSE)</f>
        <v>7200</v>
      </c>
      <c r="K45" s="100" t="str">
        <f>VLOOKUP(D45,[1]!Dictionary[#All],5,FALSE)</f>
        <v>FMA</v>
      </c>
      <c r="L45" s="99" t="str">
        <f>VLOOKUP(D45,[1]!Dictionary[#All],6,FALSE)</f>
        <v>3.2</v>
      </c>
      <c r="M45" s="98" t="str">
        <f>VLOOKUP(D45,[1]!VolumeType[#All],2,FALSE)</f>
        <v>Organ</v>
      </c>
      <c r="N45" s="97" t="str">
        <f>VLOOKUP(D45,[1]!VolumeType[#All],3,FALSE)</f>
        <v>Organ</v>
      </c>
      <c r="O45" s="96" t="str">
        <f>VLOOKUP(D45,[1]!Colors[#All],3,FALSE)</f>
        <v>z Small Bowel</v>
      </c>
      <c r="P45" s="94" t="str">
        <f>IFERROR(VLOOKUP(D45,[1]!DVH_lines[#Data],2,FALSE),"")</f>
        <v/>
      </c>
      <c r="Q45" s="95" t="str">
        <f>IFERROR(VLOOKUP(D45,[1]!DVH_lines[#Data],3,FALSE),"")</f>
        <v/>
      </c>
      <c r="R45" s="93" t="str">
        <f>IFERROR(VLOOKUP(D45,[1]!DVH_lines[#Data],4,FALSE),"")</f>
        <v/>
      </c>
      <c r="S45" s="94" t="str">
        <f>IFERROR(VLOOKUP(D45,[1]!SearchCT[#Data],2,FALSE),"")</f>
        <v/>
      </c>
      <c r="T45" s="93" t="str">
        <f>IFERROR(VLOOKUP(D45,[1]!SearchCT[#Data],3,FALSE),"")</f>
        <v/>
      </c>
    </row>
    <row r="46" spans="1:20" x14ac:dyDescent="0.25">
      <c r="A46" s="92"/>
      <c r="D46" s="84" t="s">
        <v>62</v>
      </c>
      <c r="E46" s="85" t="s">
        <v>62</v>
      </c>
      <c r="F46" s="85" t="s">
        <v>62</v>
      </c>
      <c r="G46" s="88" t="s">
        <v>673</v>
      </c>
      <c r="I46" s="101" t="str">
        <f>VLOOKUP(D46,[1]!Dictionary[#All],3,FALSE)</f>
        <v>Duodenum</v>
      </c>
      <c r="J46" s="100">
        <f>VLOOKUP(D46,[1]!Dictionary[#All],4,FALSE)</f>
        <v>7206</v>
      </c>
      <c r="K46" s="100" t="str">
        <f>VLOOKUP(D46,[1]!Dictionary[#All],5,FALSE)</f>
        <v>FMA</v>
      </c>
      <c r="L46" s="99" t="str">
        <f>VLOOKUP(D46,[1]!Dictionary[#All],6,FALSE)</f>
        <v>3.2</v>
      </c>
      <c r="M46" s="98" t="str">
        <f>VLOOKUP(D46,[1]!VolumeType[#All],2,FALSE)</f>
        <v>Organ</v>
      </c>
      <c r="N46" s="97" t="str">
        <f>VLOOKUP(D46,[1]!VolumeType[#All],3,FALSE)</f>
        <v>Organ</v>
      </c>
      <c r="O46" s="96" t="str">
        <f>VLOOKUP(D46,[1]!Colors[#All],3,FALSE)</f>
        <v>z Duodenum</v>
      </c>
      <c r="P46" s="94" t="str">
        <f>IFERROR(VLOOKUP(D46,[1]!DVH_lines[#Data],2,FALSE),"")</f>
        <v/>
      </c>
      <c r="Q46" s="95" t="str">
        <f>IFERROR(VLOOKUP(D46,[1]!DVH_lines[#Data],3,FALSE),"")</f>
        <v/>
      </c>
      <c r="R46" s="93" t="str">
        <f>IFERROR(VLOOKUP(D46,[1]!DVH_lines[#Data],4,FALSE),"")</f>
        <v/>
      </c>
      <c r="S46" s="94" t="str">
        <f>IFERROR(VLOOKUP(D46,[1]!SearchCT[#Data],2,FALSE),"")</f>
        <v/>
      </c>
      <c r="T46" s="93" t="str">
        <f>IFERROR(VLOOKUP(D46,[1]!SearchCT[#Data],3,FALSE),"")</f>
        <v/>
      </c>
    </row>
    <row r="47" spans="1:20" x14ac:dyDescent="0.25">
      <c r="A47" s="92"/>
      <c r="D47" s="63" t="s">
        <v>286</v>
      </c>
      <c r="E47" s="17" t="s">
        <v>822</v>
      </c>
      <c r="F47" s="18" t="s">
        <v>851</v>
      </c>
      <c r="G47" s="19" t="s">
        <v>843</v>
      </c>
      <c r="I47" s="101" t="str">
        <f>VLOOKUP(D47,[1]!Dictionary[#All],3,FALSE)</f>
        <v>Control Region</v>
      </c>
      <c r="J47" s="100" t="str">
        <f>VLOOKUP(D47,[1]!Dictionary[#All],4,FALSE)</f>
        <v>Control</v>
      </c>
      <c r="K47" s="100" t="str">
        <f>VLOOKUP(D47,[1]!Dictionary[#All],5,FALSE)</f>
        <v>99VMS_STRUCTCODE</v>
      </c>
      <c r="L47" s="99" t="str">
        <f>VLOOKUP(D47,[1]!Dictionary[#All],6,FALSE)</f>
        <v>1.0</v>
      </c>
      <c r="M47" s="98" t="str">
        <f>VLOOKUP(D47,[1]!VolumeType[#All],2,FALSE)</f>
        <v>Control</v>
      </c>
      <c r="N47" s="97" t="str">
        <f>VLOOKUP(D47,[1]!VolumeType[#All],3,FALSE)</f>
        <v>Avoidance</v>
      </c>
      <c r="O47" s="96" t="str">
        <f>VLOOKUP(D47,[1]!Colors[#All],3,FALSE)</f>
        <v>zBronchialTrPRV</v>
      </c>
      <c r="P47" s="94" t="str">
        <f>IFERROR(VLOOKUP(D47,[1]!DVH_lines[#Data],2,FALSE),"")</f>
        <v/>
      </c>
      <c r="Q47" s="95" t="str">
        <f>IFERROR(VLOOKUP(D47,[1]!DVH_lines[#Data],3,FALSE),"")</f>
        <v/>
      </c>
      <c r="R47" s="93" t="str">
        <f>IFERROR(VLOOKUP(D47,[1]!DVH_lines[#Data],4,FALSE),"")</f>
        <v/>
      </c>
      <c r="S47" s="94" t="str">
        <f>IFERROR(VLOOKUP(D47,[1]!SearchCT[#Data],2,FALSE),"")</f>
        <v/>
      </c>
      <c r="T47" s="93" t="str">
        <f>IFERROR(VLOOKUP(D47,[1]!SearchCT[#Data],3,FALSE),"")</f>
        <v/>
      </c>
    </row>
    <row r="48" spans="1:20" x14ac:dyDescent="0.25">
      <c r="A48" s="92"/>
      <c r="D48" s="83" t="s">
        <v>285</v>
      </c>
      <c r="E48" s="17" t="s">
        <v>823</v>
      </c>
      <c r="F48" s="18" t="s">
        <v>824</v>
      </c>
      <c r="G48" s="19" t="s">
        <v>844</v>
      </c>
      <c r="I48" s="101" t="str">
        <f>VLOOKUP(D48,[1]!Dictionary[#All],3,FALSE)</f>
        <v>Irrad Volume</v>
      </c>
      <c r="J48" s="100" t="str">
        <f>VLOOKUP(D48,[1]!Dictionary[#All],4,FALSE)</f>
        <v>Irrad Volume</v>
      </c>
      <c r="K48" s="100" t="str">
        <f>VLOOKUP(D48,[1]!Dictionary[#All],5,FALSE)</f>
        <v>99VMS_STRUCTCODE</v>
      </c>
      <c r="L48" s="99" t="str">
        <f>VLOOKUP(D48,[1]!Dictionary[#All],6,FALSE)</f>
        <v>1.0</v>
      </c>
      <c r="M48" s="98" t="str">
        <f>VLOOKUP(D48,[1]!VolumeType[#All],2,FALSE)</f>
        <v>Control</v>
      </c>
      <c r="N48" s="97" t="str">
        <f>VLOOKUP(D48,[1]!VolumeType[#All],3,FALSE)</f>
        <v>Control</v>
      </c>
      <c r="O48" s="96" t="str">
        <f>VLOOKUP(D48,[1]!Colors[#All],3,FALSE)</f>
        <v>z Irradiated Vol</v>
      </c>
      <c r="P48" s="94" t="str">
        <f>IFERROR(VLOOKUP(D48,[1]!DVH_lines[#Data],2,FALSE),"")</f>
        <v/>
      </c>
      <c r="Q48" s="95" t="str">
        <f>IFERROR(VLOOKUP(D48,[1]!DVH_lines[#Data],3,FALSE),"")</f>
        <v/>
      </c>
      <c r="R48" s="93" t="str">
        <f>IFERROR(VLOOKUP(D48,[1]!DVH_lines[#Data],4,FALSE),"")</f>
        <v/>
      </c>
      <c r="S48" s="94" t="str">
        <f>IFERROR(VLOOKUP(D48,[1]!SearchCT[#Data],2,FALSE),"")</f>
        <v/>
      </c>
      <c r="T48" s="93" t="str">
        <f>IFERROR(VLOOKUP(D48,[1]!SearchCT[#Data],3,FALSE),"")</f>
        <v/>
      </c>
    </row>
    <row r="49" spans="1:20" x14ac:dyDescent="0.25">
      <c r="A49" s="92"/>
      <c r="D49" s="62" t="s">
        <v>263</v>
      </c>
      <c r="E49" s="17" t="s">
        <v>825</v>
      </c>
      <c r="F49" s="18" t="s">
        <v>826</v>
      </c>
      <c r="G49" s="19" t="s">
        <v>845</v>
      </c>
      <c r="I49" s="101" t="str">
        <f>VLOOKUP(D49,[1]!Dictionary[#All],3,FALSE)</f>
        <v>Undefined Normal Tissue</v>
      </c>
      <c r="J49" s="100" t="str">
        <f>VLOOKUP(D49,[1]!Dictionary[#All],4,FALSE)</f>
        <v>NormalTissue</v>
      </c>
      <c r="K49" s="100" t="str">
        <f>VLOOKUP(D49,[1]!Dictionary[#All],5,FALSE)</f>
        <v>99VMS_STRUCTCODE</v>
      </c>
      <c r="L49" s="99" t="str">
        <f>VLOOKUP(D49,[1]!Dictionary[#All],6,FALSE)</f>
        <v>1.0</v>
      </c>
      <c r="M49" s="98" t="str">
        <f>VLOOKUP(D49,[1]!VolumeType[#All],2,FALSE)</f>
        <v>Control</v>
      </c>
      <c r="N49" s="97" t="str">
        <f>VLOOKUP(D49,[1]!VolumeType[#All],3,FALSE)</f>
        <v>Avoidance</v>
      </c>
      <c r="O49" s="96" t="str">
        <f>VLOOKUP(D49,[1]!Colors[#All],3,FALSE)</f>
        <v>z Normal Tissue</v>
      </c>
      <c r="P49" s="94" t="str">
        <f>IFERROR(VLOOKUP(D49,[1]!DVH_lines[#Data],2,FALSE),"")</f>
        <v/>
      </c>
      <c r="Q49" s="95" t="str">
        <f>IFERROR(VLOOKUP(D49,[1]!DVH_lines[#Data],3,FALSE),"")</f>
        <v/>
      </c>
      <c r="R49" s="93" t="str">
        <f>IFERROR(VLOOKUP(D49,[1]!DVH_lines[#Data],4,FALSE),"")</f>
        <v/>
      </c>
      <c r="S49" s="94" t="str">
        <f>IFERROR(VLOOKUP(D49,[1]!SearchCT[#Data],2,FALSE),"")</f>
        <v/>
      </c>
      <c r="T49" s="93" t="str">
        <f>IFERROR(VLOOKUP(D49,[1]!SearchCT[#Data],3,FALSE),"")</f>
        <v/>
      </c>
    </row>
    <row r="50" spans="1:20" x14ac:dyDescent="0.25">
      <c r="A50" s="92"/>
      <c r="D50" s="16" t="s">
        <v>444</v>
      </c>
      <c r="E50" s="17" t="s">
        <v>445</v>
      </c>
      <c r="F50" s="18" t="s">
        <v>446</v>
      </c>
      <c r="G50" s="19" t="s">
        <v>846</v>
      </c>
      <c r="I50" s="101" t="str">
        <f>VLOOKUP(D50,[1]!Dictionary[#All],3,FALSE)</f>
        <v>Dose</v>
      </c>
      <c r="J50" s="100" t="str">
        <f>VLOOKUP(D50,[1]!Dictionary[#All],4,FALSE)</f>
        <v>Dose</v>
      </c>
      <c r="K50" s="100" t="str">
        <f>VLOOKUP(D50,[1]!Dictionary[#All],5,FALSE)</f>
        <v>99VMS_STRUCTCODE</v>
      </c>
      <c r="L50" s="99" t="str">
        <f>VLOOKUP(D50,[1]!Dictionary[#All],6,FALSE)</f>
        <v>1.0</v>
      </c>
      <c r="M50" s="98" t="str">
        <f>VLOOKUP(D50,[1]!VolumeType[#All],2,FALSE)</f>
        <v>Control</v>
      </c>
      <c r="N50" s="97" t="str">
        <f>VLOOKUP(D50,[1]!VolumeType[#All],3,FALSE)</f>
        <v>Dose Region</v>
      </c>
      <c r="O50" s="96" t="str">
        <f>VLOOKUP(D50,[1]!Colors[#All],3,FALSE)</f>
        <v>z Dose</v>
      </c>
      <c r="P50" s="94">
        <f>IFERROR(VLOOKUP(D50,[1]!DVH_lines[#Data],2,FALSE),"")</f>
        <v>-16777216</v>
      </c>
      <c r="Q50" s="95">
        <f>IFERROR(VLOOKUP(D50,[1]!DVH_lines[#Data],3,FALSE),"")</f>
        <v>2</v>
      </c>
      <c r="R50" s="93">
        <f>IFERROR(VLOOKUP(D50,[1]!DVH_lines[#Data],4,FALSE),"")</f>
        <v>5</v>
      </c>
      <c r="S50" s="94" t="str">
        <f>IFERROR(VLOOKUP(D50,[1]!SearchCT[#Data],2,FALSE),"")</f>
        <v/>
      </c>
      <c r="T50" s="93" t="str">
        <f>IFERROR(VLOOKUP(D50,[1]!SearchCT[#Data],3,FALSE),"")</f>
        <v/>
      </c>
    </row>
    <row r="51" spans="1:20" x14ac:dyDescent="0.25">
      <c r="A51" s="92"/>
      <c r="D51" s="29" t="s">
        <v>234</v>
      </c>
      <c r="E51" s="17" t="s">
        <v>235</v>
      </c>
      <c r="F51" s="18" t="s">
        <v>236</v>
      </c>
      <c r="G51" s="19" t="s">
        <v>700</v>
      </c>
      <c r="I51" s="101" t="str">
        <f>VLOOKUP(D51,[1]!Dictionary[#All],3,FALSE)</f>
        <v>Artifact</v>
      </c>
      <c r="J51" s="100">
        <f>VLOOKUP(D51,[1]!Dictionary[#All],4,FALSE)</f>
        <v>11296</v>
      </c>
      <c r="K51" s="100" t="str">
        <f>VLOOKUP(D51,[1]!Dictionary[#All],5,FALSE)</f>
        <v>RADLEX</v>
      </c>
      <c r="L51" s="99">
        <f>VLOOKUP(D51,[1]!Dictionary[#All],6,FALSE)</f>
        <v>3.8</v>
      </c>
      <c r="M51" s="98" t="str">
        <f>VLOOKUP(D51,[1]!VolumeType[#All],2,FALSE)</f>
        <v>Artifact</v>
      </c>
      <c r="N51" s="97" t="str">
        <f>VLOOKUP(D51,[1]!VolumeType[#All],3,FALSE)</f>
        <v>None</v>
      </c>
      <c r="O51" s="96" t="str">
        <f>VLOOKUP(D51,[1]!Colors[#All],3,FALSE)</f>
        <v>z RO Helper</v>
      </c>
      <c r="P51" s="94" t="str">
        <f>IFERROR(VLOOKUP(D51,[1]!DVH_lines[#Data],2,FALSE),"")</f>
        <v/>
      </c>
      <c r="Q51" s="95" t="str">
        <f>IFERROR(VLOOKUP(D51,[1]!DVH_lines[#Data],3,FALSE),"")</f>
        <v/>
      </c>
      <c r="R51" s="93" t="str">
        <f>IFERROR(VLOOKUP(D51,[1]!DVH_lines[#Data],4,FALSE),"")</f>
        <v/>
      </c>
      <c r="S51" s="94" t="str">
        <f>IFERROR(VLOOKUP(D51,[1]!SearchCT[#Data],2,FALSE),"")</f>
        <v/>
      </c>
      <c r="T51" s="93" t="str">
        <f>IFERROR(VLOOKUP(D51,[1]!SearchCT[#Data],3,FALSE),"")</f>
        <v/>
      </c>
    </row>
    <row r="52" spans="1:20" x14ac:dyDescent="0.25">
      <c r="A52" s="92"/>
      <c r="D52" s="16" t="s">
        <v>234</v>
      </c>
      <c r="E52" s="17" t="s">
        <v>237</v>
      </c>
      <c r="F52" s="18" t="s">
        <v>236</v>
      </c>
      <c r="G52" s="19" t="s">
        <v>700</v>
      </c>
      <c r="I52" s="101" t="str">
        <f>VLOOKUP(D52,[1]!Dictionary[#All],3,FALSE)</f>
        <v>Artifact</v>
      </c>
      <c r="J52" s="100">
        <f>VLOOKUP(D52,[1]!Dictionary[#All],4,FALSE)</f>
        <v>11296</v>
      </c>
      <c r="K52" s="100" t="str">
        <f>VLOOKUP(D52,[1]!Dictionary[#All],5,FALSE)</f>
        <v>RADLEX</v>
      </c>
      <c r="L52" s="99">
        <f>VLOOKUP(D52,[1]!Dictionary[#All],6,FALSE)</f>
        <v>3.8</v>
      </c>
      <c r="M52" s="98" t="str">
        <f>VLOOKUP(D52,[1]!VolumeType[#All],2,FALSE)</f>
        <v>Artifact</v>
      </c>
      <c r="N52" s="97" t="str">
        <f>VLOOKUP(D52,[1]!VolumeType[#All],3,FALSE)</f>
        <v>None</v>
      </c>
      <c r="O52" s="96" t="str">
        <f>VLOOKUP(D52,[1]!Colors[#All],3,FALSE)</f>
        <v>z RO Helper</v>
      </c>
      <c r="P52" s="94" t="str">
        <f>IFERROR(VLOOKUP(D52,[1]!DVH_lines[#Data],2,FALSE),"")</f>
        <v/>
      </c>
      <c r="Q52" s="95" t="str">
        <f>IFERROR(VLOOKUP(D52,[1]!DVH_lines[#Data],3,FALSE),"")</f>
        <v/>
      </c>
      <c r="R52" s="93" t="str">
        <f>IFERROR(VLOOKUP(D52,[1]!DVH_lines[#Data],4,FALSE),"")</f>
        <v/>
      </c>
      <c r="S52" s="94" t="str">
        <f>IFERROR(VLOOKUP(D52,[1]!SearchCT[#Data],2,FALSE),"")</f>
        <v/>
      </c>
      <c r="T52" s="93" t="str">
        <f>IFERROR(VLOOKUP(D52,[1]!SearchCT[#Data],3,FALSE),"")</f>
        <v/>
      </c>
    </row>
    <row r="53" spans="1:20" x14ac:dyDescent="0.25">
      <c r="A53" s="92"/>
      <c r="D53" s="29" t="s">
        <v>234</v>
      </c>
      <c r="E53" s="17" t="s">
        <v>251</v>
      </c>
      <c r="F53" s="18" t="s">
        <v>236</v>
      </c>
      <c r="G53" s="19" t="s">
        <v>700</v>
      </c>
      <c r="I53" s="20" t="str">
        <f>VLOOKUP(D53,[1]!Dictionary[#All],3,FALSE)</f>
        <v>Artifact</v>
      </c>
      <c r="J53" s="21">
        <f>VLOOKUP(D53,[1]!Dictionary[#All],4,FALSE)</f>
        <v>11296</v>
      </c>
      <c r="K53" s="21" t="str">
        <f>VLOOKUP(D53,[1]!Dictionary[#All],5,FALSE)</f>
        <v>RADLEX</v>
      </c>
      <c r="L53" s="22">
        <f>VLOOKUP(D53,[1]!Dictionary[#All],6,FALSE)</f>
        <v>3.8</v>
      </c>
      <c r="M53" s="23" t="str">
        <f>VLOOKUP(D53,[1]!VolumeType[#All],2,FALSE)</f>
        <v>Artifact</v>
      </c>
      <c r="N53" s="24" t="str">
        <f>VLOOKUP(D53,[1]!VolumeType[#All],3,FALSE)</f>
        <v>None</v>
      </c>
      <c r="O53" s="25" t="str">
        <f>VLOOKUP(D53,[1]!Colors[#All],3,FALSE)</f>
        <v>z RO Helper</v>
      </c>
      <c r="P53" s="26" t="str">
        <f>IFERROR(VLOOKUP(D53,[1]!DVH_lines[#Data],2,FALSE),"")</f>
        <v/>
      </c>
      <c r="Q53" s="27" t="str">
        <f>IFERROR(VLOOKUP(D53,[1]!DVH_lines[#Data],3,FALSE),"")</f>
        <v/>
      </c>
      <c r="R53" s="28" t="str">
        <f>IFERROR(VLOOKUP(D53,[1]!DVH_lines[#Data],4,FALSE),"")</f>
        <v/>
      </c>
      <c r="S53" s="26" t="str">
        <f>IFERROR(VLOOKUP(D53,[1]!SearchCT[#Data],2,FALSE),"")</f>
        <v/>
      </c>
      <c r="T53" s="28" t="str">
        <f>IFERROR(VLOOKUP(D53,[1]!SearchCT[#Data],3,FALSE),"")</f>
        <v/>
      </c>
    </row>
    <row r="54" spans="1:20" x14ac:dyDescent="0.25">
      <c r="A54" s="92"/>
      <c r="D54" s="16" t="s">
        <v>234</v>
      </c>
      <c r="E54" s="17" t="s">
        <v>252</v>
      </c>
      <c r="F54" s="18" t="s">
        <v>236</v>
      </c>
      <c r="G54" s="19" t="s">
        <v>700</v>
      </c>
      <c r="I54" s="20" t="str">
        <f>VLOOKUP(D54,[1]!Dictionary[#All],3,FALSE)</f>
        <v>Artifact</v>
      </c>
      <c r="J54" s="21">
        <f>VLOOKUP(D54,[1]!Dictionary[#All],4,FALSE)</f>
        <v>11296</v>
      </c>
      <c r="K54" s="21" t="str">
        <f>VLOOKUP(D54,[1]!Dictionary[#All],5,FALSE)</f>
        <v>RADLEX</v>
      </c>
      <c r="L54" s="22">
        <f>VLOOKUP(D54,[1]!Dictionary[#All],6,FALSE)</f>
        <v>3.8</v>
      </c>
      <c r="M54" s="23" t="str">
        <f>VLOOKUP(D54,[1]!VolumeType[#All],2,FALSE)</f>
        <v>Artifact</v>
      </c>
      <c r="N54" s="24" t="str">
        <f>VLOOKUP(D54,[1]!VolumeType[#All],3,FALSE)</f>
        <v>None</v>
      </c>
      <c r="O54" s="25" t="str">
        <f>VLOOKUP(D54,[1]!Colors[#All],3,FALSE)</f>
        <v>z RO Helper</v>
      </c>
      <c r="P54" s="26" t="str">
        <f>IFERROR(VLOOKUP(D54,[1]!DVH_lines[#Data],2,FALSE),"")</f>
        <v/>
      </c>
      <c r="Q54" s="27" t="str">
        <f>IFERROR(VLOOKUP(D54,[1]!DVH_lines[#Data],3,FALSE),"")</f>
        <v/>
      </c>
      <c r="R54" s="28" t="str">
        <f>IFERROR(VLOOKUP(D54,[1]!DVH_lines[#Data],4,FALSE),"")</f>
        <v/>
      </c>
      <c r="S54" s="26" t="str">
        <f>IFERROR(VLOOKUP(D54,[1]!SearchCT[#Data],2,FALSE),"")</f>
        <v/>
      </c>
      <c r="T54" s="28" t="str">
        <f>IFERROR(VLOOKUP(D54,[1]!SearchCT[#Data],3,FALSE),"")</f>
        <v/>
      </c>
    </row>
    <row r="55" spans="1:20" ht="15.75" thickBot="1" x14ac:dyDescent="0.3">
      <c r="A55" s="92"/>
      <c r="D55" s="29" t="s">
        <v>234</v>
      </c>
      <c r="E55" s="17" t="s">
        <v>253</v>
      </c>
      <c r="F55" s="18" t="s">
        <v>236</v>
      </c>
      <c r="G55" s="19" t="s">
        <v>700</v>
      </c>
      <c r="I55" s="39" t="str">
        <f>VLOOKUP(D55,[1]!Dictionary[#All],3,FALSE)</f>
        <v>Artifact</v>
      </c>
      <c r="J55" s="40">
        <f>VLOOKUP(D55,[1]!Dictionary[#All],4,FALSE)</f>
        <v>11296</v>
      </c>
      <c r="K55" s="40" t="str">
        <f>VLOOKUP(D55,[1]!Dictionary[#All],5,FALSE)</f>
        <v>RADLEX</v>
      </c>
      <c r="L55" s="41">
        <f>VLOOKUP(D55,[1]!Dictionary[#All],6,FALSE)</f>
        <v>3.8</v>
      </c>
      <c r="M55" s="42" t="str">
        <f>VLOOKUP(D55,[1]!VolumeType[#All],2,FALSE)</f>
        <v>Artifact</v>
      </c>
      <c r="N55" s="43" t="str">
        <f>VLOOKUP(D55,[1]!VolumeType[#All],3,FALSE)</f>
        <v>None</v>
      </c>
      <c r="O55" s="44" t="str">
        <f>VLOOKUP(D55,[1]!Colors[#All],3,FALSE)</f>
        <v>z RO Helper</v>
      </c>
      <c r="P55" s="45" t="str">
        <f>IFERROR(VLOOKUP(D55,[1]!DVH_lines[#Data],2,FALSE),"")</f>
        <v/>
      </c>
      <c r="Q55" s="46" t="str">
        <f>IFERROR(VLOOKUP(D55,[1]!DVH_lines[#Data],3,FALSE),"")</f>
        <v/>
      </c>
      <c r="R55" s="47" t="str">
        <f>IFERROR(VLOOKUP(D55,[1]!DVH_lines[#Data],4,FALSE),"")</f>
        <v/>
      </c>
      <c r="S55" s="45" t="str">
        <f>IFERROR(VLOOKUP(D55,[1]!SearchCT[#Data],2,FALSE),"")</f>
        <v/>
      </c>
      <c r="T55" s="47" t="str">
        <f>IFERROR(VLOOKUP(D55,[1]!SearchCT[#Data],3,FALSE),"")</f>
        <v/>
      </c>
    </row>
    <row r="56" spans="1:20" x14ac:dyDescent="0.25">
      <c r="A56" s="92"/>
    </row>
    <row r="57" spans="1:20" x14ac:dyDescent="0.25">
      <c r="A57" s="92"/>
    </row>
    <row r="58" spans="1:20" x14ac:dyDescent="0.25">
      <c r="A58" s="92"/>
    </row>
    <row r="59" spans="1:20" x14ac:dyDescent="0.25">
      <c r="A59" s="92"/>
    </row>
  </sheetData>
  <mergeCells count="6">
    <mergeCell ref="S1:T1"/>
    <mergeCell ref="A1:B1"/>
    <mergeCell ref="D1:G1"/>
    <mergeCell ref="I1:L1"/>
    <mergeCell ref="M1:N1"/>
    <mergeCell ref="P1:R1"/>
  </mergeCells>
  <pageMargins left="0.7" right="0.7" top="0.75" bottom="0.75" header="0.3" footer="0.3"/>
  <pageSetup scale="93" orientation="landscape" horizontalDpi="300" verticalDpi="3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32"/>
  <sheetViews>
    <sheetView workbookViewId="0">
      <selection activeCell="A2" sqref="A2"/>
    </sheetView>
  </sheetViews>
  <sheetFormatPr defaultRowHeight="15" x14ac:dyDescent="0.25"/>
  <cols>
    <col min="1" max="1" width="14.5703125" style="2" bestFit="1" customWidth="1"/>
    <col min="2" max="2" width="20.28515625" style="2" bestFit="1" customWidth="1"/>
    <col min="3" max="3" width="5.42578125" style="2" customWidth="1"/>
    <col min="4" max="4" width="25.5703125" style="2" bestFit="1" customWidth="1"/>
    <col min="5" max="5" width="18.140625" style="2" bestFit="1" customWidth="1"/>
    <col min="6" max="6" width="36.5703125" style="2" bestFit="1" customWidth="1"/>
    <col min="7" max="7" width="13.42578125" style="2" bestFit="1" customWidth="1"/>
    <col min="8" max="8" width="18.85546875" style="2" bestFit="1" customWidth="1"/>
    <col min="9" max="9" width="5.85546875" style="2" bestFit="1" customWidth="1"/>
    <col min="10" max="10" width="56.85546875" style="2" bestFit="1" customWidth="1"/>
    <col min="11" max="11" width="15.42578125" style="2" bestFit="1" customWidth="1"/>
    <col min="12" max="12" width="19.7109375" style="2" bestFit="1" customWidth="1"/>
    <col min="13" max="13" width="21" style="2" bestFit="1" customWidth="1"/>
    <col min="14" max="14" width="9.7109375" style="2" bestFit="1" customWidth="1"/>
    <col min="15" max="15" width="15.42578125" style="2" bestFit="1" customWidth="1"/>
    <col min="16" max="16" width="16.7109375" style="2" bestFit="1" customWidth="1"/>
    <col min="17" max="17" width="14.42578125" style="2" bestFit="1" customWidth="1"/>
    <col min="18" max="18" width="14.140625" style="2" bestFit="1" customWidth="1"/>
    <col min="19" max="19" width="15.42578125" style="2" bestFit="1" customWidth="1"/>
    <col min="20" max="20" width="14" style="2" bestFit="1" customWidth="1"/>
    <col min="21" max="21" width="14.42578125" style="2" bestFit="1" customWidth="1"/>
    <col min="22" max="16384" width="9.140625" style="2"/>
  </cols>
  <sheetData>
    <row r="1" spans="1:21" ht="21" thickBot="1" x14ac:dyDescent="0.35">
      <c r="A1" s="104" t="s">
        <v>42</v>
      </c>
      <c r="B1" s="104"/>
      <c r="C1" s="1"/>
      <c r="D1" s="104" t="s">
        <v>211</v>
      </c>
      <c r="E1" s="104"/>
      <c r="F1" s="104"/>
      <c r="G1" s="104"/>
      <c r="H1" s="104"/>
      <c r="J1" s="102" t="s">
        <v>212</v>
      </c>
      <c r="K1" s="105"/>
      <c r="L1" s="105"/>
      <c r="M1" s="103"/>
      <c r="N1" s="102" t="s">
        <v>213</v>
      </c>
      <c r="O1" s="105"/>
      <c r="P1" s="3" t="s">
        <v>214</v>
      </c>
      <c r="Q1" s="102" t="s">
        <v>215</v>
      </c>
      <c r="R1" s="105"/>
      <c r="S1" s="103"/>
      <c r="T1" s="102" t="s">
        <v>216</v>
      </c>
      <c r="U1" s="103"/>
    </row>
    <row r="2" spans="1:21" ht="15.75" x14ac:dyDescent="0.25">
      <c r="A2" s="4" t="s">
        <v>217</v>
      </c>
      <c r="B2" s="5" t="s">
        <v>218</v>
      </c>
      <c r="C2" s="6"/>
      <c r="D2" s="4" t="s">
        <v>10</v>
      </c>
      <c r="E2" s="7" t="s">
        <v>219</v>
      </c>
      <c r="F2" s="8" t="s">
        <v>220</v>
      </c>
      <c r="G2" s="8" t="s">
        <v>1</v>
      </c>
      <c r="H2" s="9" t="s">
        <v>2</v>
      </c>
      <c r="J2" s="10" t="s">
        <v>221</v>
      </c>
      <c r="K2" s="11" t="s">
        <v>222</v>
      </c>
      <c r="L2" s="11" t="s">
        <v>223</v>
      </c>
      <c r="M2" s="12" t="s">
        <v>224</v>
      </c>
      <c r="N2" s="13" t="s">
        <v>225</v>
      </c>
      <c r="O2" s="11" t="s">
        <v>0</v>
      </c>
      <c r="P2" s="14" t="s">
        <v>3</v>
      </c>
      <c r="Q2" s="13" t="s">
        <v>7</v>
      </c>
      <c r="R2" s="11" t="s">
        <v>8</v>
      </c>
      <c r="S2" s="12" t="s">
        <v>4</v>
      </c>
      <c r="T2" s="13" t="s">
        <v>5</v>
      </c>
      <c r="U2" s="12" t="s">
        <v>6</v>
      </c>
    </row>
    <row r="3" spans="1:21" x14ac:dyDescent="0.25">
      <c r="A3" s="70" t="s">
        <v>399</v>
      </c>
      <c r="B3" s="15" t="s">
        <v>42</v>
      </c>
      <c r="C3" s="6"/>
      <c r="D3" s="29" t="s">
        <v>57</v>
      </c>
      <c r="E3" s="30" t="s">
        <v>56</v>
      </c>
      <c r="F3" s="30" t="s">
        <v>57</v>
      </c>
      <c r="G3" s="38"/>
      <c r="H3" s="32"/>
      <c r="J3" s="20" t="str">
        <f>VLOOKUP(D3,[1]!Dictionary[#All],3,FALSE)</f>
        <v>Celiac trunk</v>
      </c>
      <c r="K3" s="21">
        <f>VLOOKUP(D3,[1]!Dictionary[#All],4,FALSE)</f>
        <v>14812</v>
      </c>
      <c r="L3" s="21" t="str">
        <f>VLOOKUP(D3,[1]!Dictionary[#All],5,FALSE)</f>
        <v>FMA</v>
      </c>
      <c r="M3" s="22" t="str">
        <f>VLOOKUP(D3,[1]!Dictionary[#All],6,FALSE)</f>
        <v>3.2</v>
      </c>
      <c r="N3" s="23" t="str">
        <f>VLOOKUP(D3,[1]!VolumeType[#All],2,FALSE)</f>
        <v>Organ</v>
      </c>
      <c r="O3" s="24" t="str">
        <f>VLOOKUP(D3,[1]!VolumeType[#All],3,FALSE)</f>
        <v>Organ</v>
      </c>
      <c r="P3" s="25" t="str">
        <f>VLOOKUP(D3,[1]!Colors[#All],3,FALSE)</f>
        <v>z Celiac Artery</v>
      </c>
      <c r="Q3" s="26" t="str">
        <f>IFERROR(VLOOKUP(D3,[1]!DVH_lines[#Data],2,FALSE),"")</f>
        <v/>
      </c>
      <c r="R3" s="27" t="str">
        <f>IFERROR(VLOOKUP(D3,[1]!DVH_lines[#Data],3,FALSE),"")</f>
        <v/>
      </c>
      <c r="S3" s="28" t="str">
        <f>IFERROR(VLOOKUP(D3,[1]!DVH_lines[#Data],4,FALSE),"")</f>
        <v/>
      </c>
      <c r="T3" s="26" t="str">
        <f>IFERROR(VLOOKUP(D3,[1]!SearchCT[#Data],2,FALSE),"")</f>
        <v/>
      </c>
      <c r="U3" s="28" t="str">
        <f>IFERROR(VLOOKUP(D3,[1]!SearchCT[#Data],3,FALSE),"")</f>
        <v/>
      </c>
    </row>
    <row r="4" spans="1:21" x14ac:dyDescent="0.25">
      <c r="A4" s="70" t="s">
        <v>401</v>
      </c>
      <c r="B4" s="15" t="s">
        <v>10</v>
      </c>
      <c r="C4" s="6"/>
      <c r="D4" s="51" t="s">
        <v>51</v>
      </c>
      <c r="E4" s="17" t="s">
        <v>51</v>
      </c>
      <c r="F4" s="34" t="s">
        <v>52</v>
      </c>
      <c r="G4" s="19"/>
      <c r="H4" s="15"/>
      <c r="J4" s="20" t="str">
        <f>VLOOKUP(D4,[1]!Dictionary[#All],3,FALSE)</f>
        <v>Aorta</v>
      </c>
      <c r="K4" s="21">
        <f>VLOOKUP(D4,[1]!Dictionary[#All],4,FALSE)</f>
        <v>3734</v>
      </c>
      <c r="L4" s="21" t="str">
        <f>VLOOKUP(D4,[1]!Dictionary[#All],5,FALSE)</f>
        <v>FMA</v>
      </c>
      <c r="M4" s="22" t="str">
        <f>VLOOKUP(D4,[1]!Dictionary[#All],6,FALSE)</f>
        <v>3.2</v>
      </c>
      <c r="N4" s="23" t="str">
        <f>VLOOKUP(D4,[1]!VolumeType[#All],2,FALSE)</f>
        <v>Organ</v>
      </c>
      <c r="O4" s="24" t="str">
        <f>VLOOKUP(D4,[1]!VolumeType[#All],3,FALSE)</f>
        <v>Organ</v>
      </c>
      <c r="P4" s="25" t="str">
        <f>VLOOKUP(D4,[1]!Colors[#All],3,FALSE)</f>
        <v>z Aorta</v>
      </c>
      <c r="Q4" s="26" t="str">
        <f>IFERROR(VLOOKUP(D4,[1]!DVH_lines[#Data],2,FALSE),"")</f>
        <v/>
      </c>
      <c r="R4" s="27" t="str">
        <f>IFERROR(VLOOKUP(D4,[1]!DVH_lines[#Data],3,FALSE),"")</f>
        <v/>
      </c>
      <c r="S4" s="28" t="str">
        <f>IFERROR(VLOOKUP(D4,[1]!DVH_lines[#Data],4,FALSE),"")</f>
        <v/>
      </c>
      <c r="T4" s="26" t="str">
        <f>IFERROR(VLOOKUP(D4,[1]!SearchCT[#Data],2,FALSE),"")</f>
        <v/>
      </c>
      <c r="U4" s="28" t="str">
        <f>IFERROR(VLOOKUP(D4,[1]!SearchCT[#Data],3,FALSE),"")</f>
        <v/>
      </c>
    </row>
    <row r="5" spans="1:21" x14ac:dyDescent="0.25">
      <c r="A5" s="70" t="s">
        <v>226</v>
      </c>
      <c r="B5" s="15"/>
      <c r="C5" s="6"/>
      <c r="D5" s="63" t="s">
        <v>292</v>
      </c>
      <c r="E5" s="30" t="s">
        <v>80</v>
      </c>
      <c r="F5" s="30" t="s">
        <v>81</v>
      </c>
      <c r="G5" s="38"/>
      <c r="H5" s="32"/>
      <c r="J5" s="20" t="str">
        <f>VLOOKUP(D5,[1]!Dictionary[#All],3,FALSE)</f>
        <v>Lungs sub GTVs</v>
      </c>
      <c r="K5" s="21" t="str">
        <f>VLOOKUP(D5,[1]!Dictionary[#All],4,FALSE)</f>
        <v>Lungs-gtvs</v>
      </c>
      <c r="L5" s="21" t="str">
        <f>VLOOKUP(D5,[1]!Dictionary[#All],5,FALSE)</f>
        <v>99VMS_STRUCTCODE</v>
      </c>
      <c r="M5" s="22" t="str">
        <f>VLOOKUP(D5,[1]!Dictionary[#All],6,FALSE)</f>
        <v>1.0</v>
      </c>
      <c r="N5" s="23" t="str">
        <f>VLOOKUP(D5,[1]!VolumeType[#All],2,FALSE)</f>
        <v>Control</v>
      </c>
      <c r="O5" s="24" t="str">
        <f>VLOOKUP(D5,[1]!VolumeType[#All],3,FALSE)</f>
        <v>Avoidance</v>
      </c>
      <c r="P5" s="25" t="str">
        <f>VLOOKUP(D5,[1]!Colors[#All],3,FALSE)</f>
        <v>z Lung B - GTV</v>
      </c>
      <c r="Q5" s="26" t="str">
        <f>IFERROR(VLOOKUP(D5,[1]!DVH_lines[#Data],2,FALSE),"")</f>
        <v/>
      </c>
      <c r="R5" s="27" t="str">
        <f>IFERROR(VLOOKUP(D5,[1]!DVH_lines[#Data],3,FALSE),"")</f>
        <v/>
      </c>
      <c r="S5" s="28" t="str">
        <f>IFERROR(VLOOKUP(D5,[1]!DVH_lines[#Data],4,FALSE),"")</f>
        <v/>
      </c>
      <c r="T5" s="26" t="str">
        <f>IFERROR(VLOOKUP(D5,[1]!SearchCT[#Data],2,FALSE),"")</f>
        <v/>
      </c>
      <c r="U5" s="28" t="str">
        <f>IFERROR(VLOOKUP(D5,[1]!SearchCT[#Data],3,FALSE),"")</f>
        <v/>
      </c>
    </row>
    <row r="6" spans="1:21" x14ac:dyDescent="0.25">
      <c r="A6" s="70" t="s">
        <v>395</v>
      </c>
      <c r="B6" s="15">
        <v>5</v>
      </c>
      <c r="C6" s="6"/>
      <c r="D6" s="16" t="s">
        <v>85</v>
      </c>
      <c r="E6" s="30" t="s">
        <v>17</v>
      </c>
      <c r="F6" s="30" t="s">
        <v>18</v>
      </c>
      <c r="G6" s="38"/>
      <c r="H6" s="32"/>
      <c r="J6" s="20" t="str">
        <f>VLOOKUP(D6,[1]!Dictionary[#All],3,FALSE)</f>
        <v>Body</v>
      </c>
      <c r="K6" s="21" t="str">
        <f>VLOOKUP(D6,[1]!Dictionary[#All],4,FALSE)</f>
        <v>BODY</v>
      </c>
      <c r="L6" s="21" t="str">
        <f>VLOOKUP(D6,[1]!Dictionary[#All],5,FALSE)</f>
        <v>99VMS_STRUCTCODE</v>
      </c>
      <c r="M6" s="22" t="str">
        <f>VLOOKUP(D6,[1]!Dictionary[#All],6,FALSE)</f>
        <v>1.0</v>
      </c>
      <c r="N6" s="23" t="str">
        <f>VLOOKUP(D6,[1]!VolumeType[#All],2,FALSE)</f>
        <v>Special</v>
      </c>
      <c r="O6" s="24" t="str">
        <f>VLOOKUP(D6,[1]!VolumeType[#All],3,FALSE)</f>
        <v>BODY</v>
      </c>
      <c r="P6" s="25" t="str">
        <f>VLOOKUP(D6,[1]!Colors[#All],3,FALSE)</f>
        <v>z Body</v>
      </c>
      <c r="Q6" s="26" t="str">
        <f>IFERROR(VLOOKUP(D6,[1]!DVH_lines[#Data],2,FALSE),"")</f>
        <v/>
      </c>
      <c r="R6" s="27" t="str">
        <f>IFERROR(VLOOKUP(D6,[1]!DVH_lines[#Data],3,FALSE),"")</f>
        <v/>
      </c>
      <c r="S6" s="28" t="str">
        <f>IFERROR(VLOOKUP(D6,[1]!DVH_lines[#Data],4,FALSE),"")</f>
        <v/>
      </c>
      <c r="T6" s="26">
        <f>IFERROR(VLOOKUP(D6,[1]!SearchCT[#Data],2,FALSE),"")</f>
        <v>-350</v>
      </c>
      <c r="U6" s="28">
        <f>IFERROR(VLOOKUP(D6,[1]!SearchCT[#Data],3,FALSE),"")</f>
        <v>-50</v>
      </c>
    </row>
    <row r="7" spans="1:21" x14ac:dyDescent="0.25">
      <c r="A7" s="70" t="s">
        <v>228</v>
      </c>
      <c r="B7" s="31" t="s">
        <v>43</v>
      </c>
      <c r="D7" s="49" t="s">
        <v>20</v>
      </c>
      <c r="E7" s="30" t="s">
        <v>20</v>
      </c>
      <c r="F7" s="30" t="s">
        <v>20</v>
      </c>
      <c r="G7" s="38"/>
      <c r="H7" s="32"/>
      <c r="J7" s="20" t="str">
        <f>VLOOKUP(D7,[1]!Dictionary[#All],3,FALSE)</f>
        <v>CTV Primary</v>
      </c>
      <c r="K7" s="21" t="str">
        <f>VLOOKUP(D7,[1]!Dictionary[#All],4,FALSE)</f>
        <v>CTVp</v>
      </c>
      <c r="L7" s="21" t="str">
        <f>VLOOKUP(D7,[1]!Dictionary[#All],5,FALSE)</f>
        <v>99VMS_STRUCTCODE</v>
      </c>
      <c r="M7" s="22" t="str">
        <f>VLOOKUP(D7,[1]!Dictionary[#All],6,FALSE)</f>
        <v>1.0</v>
      </c>
      <c r="N7" s="23" t="str">
        <f>VLOOKUP(D7,[1]!VolumeType[#All],2,FALSE)</f>
        <v>CTV</v>
      </c>
      <c r="O7" s="24" t="str">
        <f>VLOOKUP(D7,[1]!VolumeType[#All],3,FALSE)</f>
        <v>CTV</v>
      </c>
      <c r="P7" s="25" t="str">
        <f>VLOOKUP(D7,[1]!Colors[#All],3,FALSE)</f>
        <v>z CTV</v>
      </c>
      <c r="Q7" s="26" t="str">
        <f>IFERROR(VLOOKUP(D7,[1]!DVH_lines[#Data],2,FALSE),"")</f>
        <v/>
      </c>
      <c r="R7" s="27" t="str">
        <f>IFERROR(VLOOKUP(D7,[1]!DVH_lines[#Data],3,FALSE),"")</f>
        <v/>
      </c>
      <c r="S7" s="28" t="str">
        <f>IFERROR(VLOOKUP(D7,[1]!DVH_lines[#Data],4,FALSE),"")</f>
        <v/>
      </c>
      <c r="T7" s="26" t="str">
        <f>IFERROR(VLOOKUP(D7,[1]!SearchCT[#Data],2,FALSE),"")</f>
        <v/>
      </c>
      <c r="U7" s="28" t="str">
        <f>IFERROR(VLOOKUP(D7,[1]!SearchCT[#Data],3,FALSE),"")</f>
        <v/>
      </c>
    </row>
    <row r="8" spans="1:21" x14ac:dyDescent="0.25">
      <c r="A8" s="70" t="s">
        <v>229</v>
      </c>
      <c r="B8" t="s">
        <v>311</v>
      </c>
      <c r="D8" s="29" t="s">
        <v>20</v>
      </c>
      <c r="E8" s="17" t="s">
        <v>49</v>
      </c>
      <c r="F8" s="30" t="s">
        <v>49</v>
      </c>
      <c r="G8" s="19"/>
      <c r="H8" s="15"/>
      <c r="J8" s="20" t="str">
        <f>VLOOKUP(D8,[1]!Dictionary[#All],3,FALSE)</f>
        <v>CTV Primary</v>
      </c>
      <c r="K8" s="21" t="str">
        <f>VLOOKUP(D8,[1]!Dictionary[#All],4,FALSE)</f>
        <v>CTVp</v>
      </c>
      <c r="L8" s="21" t="str">
        <f>VLOOKUP(D8,[1]!Dictionary[#All],5,FALSE)</f>
        <v>99VMS_STRUCTCODE</v>
      </c>
      <c r="M8" s="22" t="str">
        <f>VLOOKUP(D8,[1]!Dictionary[#All],6,FALSE)</f>
        <v>1.0</v>
      </c>
      <c r="N8" s="23" t="str">
        <f>VLOOKUP(D8,[1]!VolumeType[#All],2,FALSE)</f>
        <v>CTV</v>
      </c>
      <c r="O8" s="24" t="str">
        <f>VLOOKUP(D8,[1]!VolumeType[#All],3,FALSE)</f>
        <v>CTV</v>
      </c>
      <c r="P8" s="25" t="str">
        <f>VLOOKUP(D8,[1]!Colors[#All],3,FALSE)</f>
        <v>z CTV</v>
      </c>
      <c r="Q8" s="26" t="str">
        <f>IFERROR(VLOOKUP(D8,[1]!DVH_lines[#Data],2,FALSE),"")</f>
        <v/>
      </c>
      <c r="R8" s="27" t="str">
        <f>IFERROR(VLOOKUP(D8,[1]!DVH_lines[#Data],3,FALSE),"")</f>
        <v/>
      </c>
      <c r="S8" s="28" t="str">
        <f>IFERROR(VLOOKUP(D8,[1]!DVH_lines[#Data],4,FALSE),"")</f>
        <v/>
      </c>
      <c r="T8" s="26" t="str">
        <f>IFERROR(VLOOKUP(D8,[1]!SearchCT[#Data],2,FALSE),"")</f>
        <v/>
      </c>
      <c r="U8" s="28" t="str">
        <f>IFERROR(VLOOKUP(D8,[1]!SearchCT[#Data],3,FALSE),"")</f>
        <v/>
      </c>
    </row>
    <row r="9" spans="1:21" x14ac:dyDescent="0.25">
      <c r="A9" s="70" t="s">
        <v>400</v>
      </c>
      <c r="B9" s="31" t="s">
        <v>393</v>
      </c>
      <c r="D9" s="29" t="s">
        <v>28</v>
      </c>
      <c r="E9" s="30" t="s">
        <v>28</v>
      </c>
      <c r="F9" s="30" t="s">
        <v>28</v>
      </c>
      <c r="G9" s="38"/>
      <c r="H9" s="32"/>
      <c r="J9" s="20" t="str">
        <f>VLOOKUP(D9,[1]!Dictionary[#All],3,FALSE)</f>
        <v>Treated Volume</v>
      </c>
      <c r="K9" s="21" t="str">
        <f>VLOOKUP(D9,[1]!Dictionary[#All],4,FALSE)</f>
        <v>Treated Volume</v>
      </c>
      <c r="L9" s="21" t="str">
        <f>VLOOKUP(D9,[1]!Dictionary[#All],5,FALSE)</f>
        <v>99VMS_STRUCTCODE</v>
      </c>
      <c r="M9" s="22" t="str">
        <f>VLOOKUP(D9,[1]!Dictionary[#All],6,FALSE)</f>
        <v>1.0</v>
      </c>
      <c r="N9" s="23" t="str">
        <f>VLOOKUP(D9,[1]!VolumeType[#All],2,FALSE)</f>
        <v>Special</v>
      </c>
      <c r="O9" s="24" t="str">
        <f>VLOOKUP(D9,[1]!VolumeType[#All],3,FALSE)</f>
        <v>PTV</v>
      </c>
      <c r="P9" s="25" t="str">
        <f>VLOOKUP(D9,[1]!Colors[#All],3,FALSE)</f>
        <v>z DPV</v>
      </c>
      <c r="Q9" s="26" t="str">
        <f>IFERROR(VLOOKUP(D9,[1]!DVH_lines[#Data],2,FALSE),"")</f>
        <v/>
      </c>
      <c r="R9" s="27" t="str">
        <f>IFERROR(VLOOKUP(D9,[1]!DVH_lines[#Data],3,FALSE),"")</f>
        <v/>
      </c>
      <c r="S9" s="28" t="str">
        <f>IFERROR(VLOOKUP(D9,[1]!DVH_lines[#Data],4,FALSE),"")</f>
        <v/>
      </c>
      <c r="T9" s="26" t="str">
        <f>IFERROR(VLOOKUP(D9,[1]!SearchCT[#Data],2,FALSE),"")</f>
        <v/>
      </c>
      <c r="U9" s="28" t="str">
        <f>IFERROR(VLOOKUP(D9,[1]!SearchCT[#Data],3,FALSE),"")</f>
        <v/>
      </c>
    </row>
    <row r="10" spans="1:21" x14ac:dyDescent="0.25">
      <c r="A10" s="70" t="s">
        <v>389</v>
      </c>
      <c r="B10" s="31" t="s">
        <v>390</v>
      </c>
      <c r="D10" s="29" t="s">
        <v>62</v>
      </c>
      <c r="E10" s="30" t="s">
        <v>62</v>
      </c>
      <c r="F10" s="30" t="s">
        <v>62</v>
      </c>
      <c r="G10" s="38"/>
      <c r="H10" s="32"/>
      <c r="J10" s="20" t="str">
        <f>VLOOKUP(D10,[1]!Dictionary[#All],3,FALSE)</f>
        <v>Duodenum</v>
      </c>
      <c r="K10" s="21">
        <f>VLOOKUP(D10,[1]!Dictionary[#All],4,FALSE)</f>
        <v>7206</v>
      </c>
      <c r="L10" s="21" t="str">
        <f>VLOOKUP(D10,[1]!Dictionary[#All],5,FALSE)</f>
        <v>FMA</v>
      </c>
      <c r="M10" s="22" t="str">
        <f>VLOOKUP(D10,[1]!Dictionary[#All],6,FALSE)</f>
        <v>3.2</v>
      </c>
      <c r="N10" s="23" t="str">
        <f>VLOOKUP(D10,[1]!VolumeType[#All],2,FALSE)</f>
        <v>Organ</v>
      </c>
      <c r="O10" s="24" t="str">
        <f>VLOOKUP(D10,[1]!VolumeType[#All],3,FALSE)</f>
        <v>Organ</v>
      </c>
      <c r="P10" s="25" t="str">
        <f>VLOOKUP(D10,[1]!Colors[#All],3,FALSE)</f>
        <v>z Duodenum</v>
      </c>
      <c r="Q10" s="26" t="str">
        <f>IFERROR(VLOOKUP(D10,[1]!DVH_lines[#Data],2,FALSE),"")</f>
        <v/>
      </c>
      <c r="R10" s="27" t="str">
        <f>IFERROR(VLOOKUP(D10,[1]!DVH_lines[#Data],3,FALSE),"")</f>
        <v/>
      </c>
      <c r="S10" s="28" t="str">
        <f>IFERROR(VLOOKUP(D10,[1]!DVH_lines[#Data],4,FALSE),"")</f>
        <v/>
      </c>
      <c r="T10" s="26" t="str">
        <f>IFERROR(VLOOKUP(D10,[1]!SearchCT[#Data],2,FALSE),"")</f>
        <v/>
      </c>
      <c r="U10" s="28" t="str">
        <f>IFERROR(VLOOKUP(D10,[1]!SearchCT[#Data],3,FALSE),"")</f>
        <v/>
      </c>
    </row>
    <row r="11" spans="1:21" x14ac:dyDescent="0.25">
      <c r="A11" s="70" t="s">
        <v>515</v>
      </c>
      <c r="B11" s="31" t="s">
        <v>396</v>
      </c>
      <c r="D11" s="49" t="s">
        <v>68</v>
      </c>
      <c r="E11" s="30" t="s">
        <v>68</v>
      </c>
      <c r="F11" s="30" t="s">
        <v>68</v>
      </c>
      <c r="G11" s="38"/>
      <c r="H11" s="32"/>
      <c r="J11" s="20" t="str">
        <f>VLOOKUP(D11,[1]!Dictionary[#All],3,FALSE)</f>
        <v>GTV Primary</v>
      </c>
      <c r="K11" s="21" t="str">
        <f>VLOOKUP(D11,[1]!Dictionary[#All],4,FALSE)</f>
        <v>GTVp</v>
      </c>
      <c r="L11" s="21" t="str">
        <f>VLOOKUP(D11,[1]!Dictionary[#All],5,FALSE)</f>
        <v>99VMS_STRUCTCODE</v>
      </c>
      <c r="M11" s="22" t="str">
        <f>VLOOKUP(D11,[1]!Dictionary[#All],6,FALSE)</f>
        <v>1.0</v>
      </c>
      <c r="N11" s="23" t="str">
        <f>VLOOKUP(D11,[1]!VolumeType[#All],2,FALSE)</f>
        <v>GTV</v>
      </c>
      <c r="O11" s="24" t="str">
        <f>VLOOKUP(D11,[1]!VolumeType[#All],3,FALSE)</f>
        <v>GTV</v>
      </c>
      <c r="P11" s="25" t="str">
        <f>VLOOKUP(D11,[1]!Colors[#All],3,FALSE)</f>
        <v>z GTV</v>
      </c>
      <c r="Q11" s="26" t="str">
        <f>IFERROR(VLOOKUP(D11,[1]!DVH_lines[#Data],2,FALSE),"")</f>
        <v/>
      </c>
      <c r="R11" s="27" t="str">
        <f>IFERROR(VLOOKUP(D11,[1]!DVH_lines[#Data],3,FALSE),"")</f>
        <v/>
      </c>
      <c r="S11" s="28" t="str">
        <f>IFERROR(VLOOKUP(D11,[1]!DVH_lines[#Data],4,FALSE),"")</f>
        <v/>
      </c>
      <c r="T11" s="26" t="str">
        <f>IFERROR(VLOOKUP(D11,[1]!SearchCT[#Data],2,FALSE),"")</f>
        <v/>
      </c>
      <c r="U11" s="28" t="str">
        <f>IFERROR(VLOOKUP(D11,[1]!SearchCT[#Data],3,FALSE),"")</f>
        <v/>
      </c>
    </row>
    <row r="12" spans="1:21" x14ac:dyDescent="0.25">
      <c r="A12" s="70" t="s">
        <v>391</v>
      </c>
      <c r="B12" s="15" t="s">
        <v>13</v>
      </c>
      <c r="D12" s="36" t="s">
        <v>64</v>
      </c>
      <c r="E12" s="30" t="s">
        <v>64</v>
      </c>
      <c r="F12" s="30" t="s">
        <v>64</v>
      </c>
      <c r="G12" s="38"/>
      <c r="H12" s="32"/>
      <c r="J12" s="20" t="str">
        <f>VLOOKUP(D12,[1]!Dictionary[#All],3,FALSE)</f>
        <v>Heart</v>
      </c>
      <c r="K12" s="21">
        <f>VLOOKUP(D12,[1]!Dictionary[#All],4,FALSE)</f>
        <v>7088</v>
      </c>
      <c r="L12" s="21" t="str">
        <f>VLOOKUP(D12,[1]!Dictionary[#All],5,FALSE)</f>
        <v>FMA</v>
      </c>
      <c r="M12" s="22" t="str">
        <f>VLOOKUP(D12,[1]!Dictionary[#All],6,FALSE)</f>
        <v>3.2</v>
      </c>
      <c r="N12" s="23" t="str">
        <f>VLOOKUP(D12,[1]!VolumeType[#All],2,FALSE)</f>
        <v>Organ</v>
      </c>
      <c r="O12" s="24" t="str">
        <f>VLOOKUP(D12,[1]!VolumeType[#All],3,FALSE)</f>
        <v>Organ</v>
      </c>
      <c r="P12" s="25" t="str">
        <f>VLOOKUP(D12,[1]!Colors[#All],3,FALSE)</f>
        <v>z Heart</v>
      </c>
      <c r="Q12" s="26" t="str">
        <f>IFERROR(VLOOKUP(D12,[1]!DVH_lines[#Data],2,FALSE),"")</f>
        <v/>
      </c>
      <c r="R12" s="27" t="str">
        <f>IFERROR(VLOOKUP(D12,[1]!DVH_lines[#Data],3,FALSE),"")</f>
        <v/>
      </c>
      <c r="S12" s="28" t="str">
        <f>IFERROR(VLOOKUP(D12,[1]!DVH_lines[#Data],4,FALSE),"")</f>
        <v/>
      </c>
      <c r="T12" s="26" t="str">
        <f>IFERROR(VLOOKUP(D12,[1]!SearchCT[#Data],2,FALSE),"")</f>
        <v/>
      </c>
      <c r="U12" s="28" t="str">
        <f>IFERROR(VLOOKUP(D12,[1]!SearchCT[#Data],3,FALSE),"")</f>
        <v/>
      </c>
    </row>
    <row r="13" spans="1:21" x14ac:dyDescent="0.25">
      <c r="A13" s="70" t="s">
        <v>231</v>
      </c>
      <c r="B13" s="35" t="s">
        <v>232</v>
      </c>
      <c r="D13" s="2" t="s">
        <v>304</v>
      </c>
      <c r="E13" s="30" t="s">
        <v>63</v>
      </c>
      <c r="F13" s="30" t="s">
        <v>63</v>
      </c>
      <c r="G13" s="38"/>
      <c r="H13" s="32"/>
      <c r="J13" s="20" t="str">
        <f>VLOOKUP(D13,[1]!Dictionary[#All],3,FALSE)</f>
        <v>Group12: lymph nodes of the hepatoduodenal ligament (HDL)</v>
      </c>
      <c r="K13" s="21" t="str">
        <f>VLOOKUP(D13,[1]!Dictionary[#All],4,FALSE)</f>
        <v>LN_12_HDL</v>
      </c>
      <c r="L13" s="21" t="str">
        <f>VLOOKUP(D13,[1]!Dictionary[#All],5,FALSE)</f>
        <v>99VMS_STRUCTCODE</v>
      </c>
      <c r="M13" s="22" t="str">
        <f>VLOOKUP(D13,[1]!Dictionary[#All],6,FALSE)</f>
        <v>1.0</v>
      </c>
      <c r="N13" s="23" t="str">
        <f>VLOOKUP(D13,[1]!VolumeType[#All],2,FALSE)</f>
        <v>CTV</v>
      </c>
      <c r="O13" s="24" t="str">
        <f>VLOOKUP(D13,[1]!VolumeType[#All],3,FALSE)</f>
        <v>Nodes</v>
      </c>
      <c r="P13" s="25" t="str">
        <f>VLOOKUP(D13,[1]!Colors[#All],3,FALSE)</f>
        <v>z Node Hepatodd</v>
      </c>
      <c r="Q13" s="26" t="str">
        <f>IFERROR(VLOOKUP(D13,[1]!DVH_lines[#Data],2,FALSE),"")</f>
        <v/>
      </c>
      <c r="R13" s="27" t="str">
        <f>IFERROR(VLOOKUP(D13,[1]!DVH_lines[#Data],3,FALSE),"")</f>
        <v/>
      </c>
      <c r="S13" s="28" t="str">
        <f>IFERROR(VLOOKUP(D13,[1]!DVH_lines[#Data],4,FALSE),"")</f>
        <v/>
      </c>
      <c r="T13" s="26" t="str">
        <f>IFERROR(VLOOKUP(D13,[1]!SearchCT[#Data],2,FALSE),"")</f>
        <v/>
      </c>
      <c r="U13" s="28" t="str">
        <f>IFERROR(VLOOKUP(D13,[1]!SearchCT[#Data],3,FALSE),"")</f>
        <v/>
      </c>
    </row>
    <row r="14" spans="1:21" x14ac:dyDescent="0.25">
      <c r="A14" s="37"/>
      <c r="B14" s="37"/>
      <c r="D14" s="2" t="s">
        <v>305</v>
      </c>
      <c r="E14" s="17" t="s">
        <v>45</v>
      </c>
      <c r="F14" s="18" t="s">
        <v>46</v>
      </c>
      <c r="G14" s="19"/>
      <c r="H14" s="15"/>
      <c r="J14" s="20" t="str">
        <f>VLOOKUP(D14,[1]!Dictionary[#All],3,FALSE)</f>
        <v>Gastrohepatic ligament node</v>
      </c>
      <c r="K14" s="21">
        <f>VLOOKUP(D14,[1]!Dictionary[#All],4,FALSE)</f>
        <v>265341</v>
      </c>
      <c r="L14" s="21" t="str">
        <f>VLOOKUP(D14,[1]!Dictionary[#All],5,FALSE)</f>
        <v>FMA</v>
      </c>
      <c r="M14" s="22" t="str">
        <f>VLOOKUP(D14,[1]!Dictionary[#All],6,FALSE)</f>
        <v>3.2</v>
      </c>
      <c r="N14" s="23" t="str">
        <f>VLOOKUP(D14,[1]!VolumeType[#All],2,FALSE)</f>
        <v>CTV</v>
      </c>
      <c r="O14" s="24" t="str">
        <f>VLOOKUP(D14,[1]!VolumeType[#All],3,FALSE)</f>
        <v>Nodes</v>
      </c>
      <c r="P14" s="25" t="str">
        <f>VLOOKUP(D14,[1]!Colors[#All],3,FALSE)</f>
        <v>z Node Hepatogst</v>
      </c>
      <c r="Q14" s="26" t="str">
        <f>IFERROR(VLOOKUP(D14,[1]!DVH_lines[#Data],2,FALSE),"")</f>
        <v/>
      </c>
      <c r="R14" s="27" t="str">
        <f>IFERROR(VLOOKUP(D14,[1]!DVH_lines[#Data],3,FALSE),"")</f>
        <v/>
      </c>
      <c r="S14" s="28" t="str">
        <f>IFERROR(VLOOKUP(D14,[1]!DVH_lines[#Data],4,FALSE),"")</f>
        <v/>
      </c>
      <c r="T14" s="26" t="str">
        <f>IFERROR(VLOOKUP(D14,[1]!SearchCT[#Data],2,FALSE),"")</f>
        <v/>
      </c>
      <c r="U14" s="28" t="str">
        <f>IFERROR(VLOOKUP(D14,[1]!SearchCT[#Data],3,FALSE),"")</f>
        <v/>
      </c>
    </row>
    <row r="15" spans="1:21" x14ac:dyDescent="0.25">
      <c r="D15" s="2" t="s">
        <v>303</v>
      </c>
      <c r="E15" s="30" t="s">
        <v>53</v>
      </c>
      <c r="F15" s="30" t="s">
        <v>53</v>
      </c>
      <c r="G15" s="19"/>
      <c r="H15" s="15"/>
      <c r="J15" s="20" t="str">
        <f>VLOOKUP(D15,[1]!Dictionary[#All],3,FALSE)</f>
        <v>Subpyloric lymph node</v>
      </c>
      <c r="K15" s="21">
        <f>VLOOKUP(D15,[1]!Dictionary[#All],4,FALSE)</f>
        <v>66184</v>
      </c>
      <c r="L15" s="21" t="str">
        <f>VLOOKUP(D15,[1]!Dictionary[#All],5,FALSE)</f>
        <v>FMA</v>
      </c>
      <c r="M15" s="22" t="str">
        <f>VLOOKUP(D15,[1]!Dictionary[#All],6,FALSE)</f>
        <v>3.2</v>
      </c>
      <c r="N15" s="23" t="str">
        <f>VLOOKUP(D15,[1]!VolumeType[#All],2,FALSE)</f>
        <v>CTV</v>
      </c>
      <c r="O15" s="24" t="str">
        <f>VLOOKUP(D15,[1]!VolumeType[#All],3,FALSE)</f>
        <v>Nodes</v>
      </c>
      <c r="P15" s="25" t="str">
        <f>VLOOKUP(D15,[1]!Colors[#All],3,FALSE)</f>
        <v>z Node Subpylor</v>
      </c>
      <c r="Q15" s="26" t="str">
        <f>IFERROR(VLOOKUP(D15,[1]!DVH_lines[#Data],2,FALSE),"")</f>
        <v/>
      </c>
      <c r="R15" s="27" t="str">
        <f>IFERROR(VLOOKUP(D15,[1]!DVH_lines[#Data],3,FALSE),"")</f>
        <v/>
      </c>
      <c r="S15" s="28" t="str">
        <f>IFERROR(VLOOKUP(D15,[1]!DVH_lines[#Data],4,FALSE),"")</f>
        <v/>
      </c>
      <c r="T15" s="26" t="str">
        <f>IFERROR(VLOOKUP(D15,[1]!SearchCT[#Data],2,FALSE),"")</f>
        <v/>
      </c>
      <c r="U15" s="28" t="str">
        <f>IFERROR(VLOOKUP(D15,[1]!SearchCT[#Data],3,FALSE),"")</f>
        <v/>
      </c>
    </row>
    <row r="16" spans="1:21" x14ac:dyDescent="0.25">
      <c r="D16" s="29" t="s">
        <v>241</v>
      </c>
      <c r="E16" s="30" t="s">
        <v>74</v>
      </c>
      <c r="F16" s="30" t="s">
        <v>75</v>
      </c>
      <c r="G16" s="38"/>
      <c r="H16" s="32"/>
      <c r="J16" s="20" t="str">
        <f>VLOOKUP(D16,[1]!Dictionary[#All],3,FALSE)</f>
        <v>Left kidney</v>
      </c>
      <c r="K16" s="21">
        <f>VLOOKUP(D16,[1]!Dictionary[#All],4,FALSE)</f>
        <v>7205</v>
      </c>
      <c r="L16" s="21" t="str">
        <f>VLOOKUP(D16,[1]!Dictionary[#All],5,FALSE)</f>
        <v>FMA</v>
      </c>
      <c r="M16" s="22" t="str">
        <f>VLOOKUP(D16,[1]!Dictionary[#All],6,FALSE)</f>
        <v>3.2</v>
      </c>
      <c r="N16" s="23" t="str">
        <f>VLOOKUP(D16,[1]!VolumeType[#All],2,FALSE)</f>
        <v>Organ</v>
      </c>
      <c r="O16" s="24" t="str">
        <f>VLOOKUP(D16,[1]!VolumeType[#All],3,FALSE)</f>
        <v>Organ</v>
      </c>
      <c r="P16" s="25" t="str">
        <f>VLOOKUP(D16,[1]!Colors[#All],3,FALSE)</f>
        <v>z Kidney L</v>
      </c>
      <c r="Q16" s="26" t="str">
        <f>IFERROR(VLOOKUP(D16,[1]!DVH_lines[#Data],2,FALSE),"")</f>
        <v/>
      </c>
      <c r="R16" s="27" t="str">
        <f>IFERROR(VLOOKUP(D16,[1]!DVH_lines[#Data],3,FALSE),"")</f>
        <v/>
      </c>
      <c r="S16" s="28" t="str">
        <f>IFERROR(VLOOKUP(D16,[1]!DVH_lines[#Data],4,FALSE),"")</f>
        <v/>
      </c>
      <c r="T16" s="26" t="str">
        <f>IFERROR(VLOOKUP(D16,[1]!SearchCT[#Data],2,FALSE),"")</f>
        <v/>
      </c>
      <c r="U16" s="28" t="str">
        <f>IFERROR(VLOOKUP(D16,[1]!SearchCT[#Data],3,FALSE),"")</f>
        <v/>
      </c>
    </row>
    <row r="17" spans="4:21" x14ac:dyDescent="0.25">
      <c r="D17" s="29" t="s">
        <v>242</v>
      </c>
      <c r="E17" s="30" t="s">
        <v>72</v>
      </c>
      <c r="F17" s="30" t="s">
        <v>73</v>
      </c>
      <c r="G17" s="38"/>
      <c r="H17" s="32"/>
      <c r="J17" s="20" t="str">
        <f>VLOOKUP(D17,[1]!Dictionary[#All],3,FALSE)</f>
        <v>Right kidney</v>
      </c>
      <c r="K17" s="21">
        <f>VLOOKUP(D17,[1]!Dictionary[#All],4,FALSE)</f>
        <v>7204</v>
      </c>
      <c r="L17" s="21" t="str">
        <f>VLOOKUP(D17,[1]!Dictionary[#All],5,FALSE)</f>
        <v>FMA</v>
      </c>
      <c r="M17" s="22" t="str">
        <f>VLOOKUP(D17,[1]!Dictionary[#All],6,FALSE)</f>
        <v>3.2</v>
      </c>
      <c r="N17" s="23" t="str">
        <f>VLOOKUP(D17,[1]!VolumeType[#All],2,FALSE)</f>
        <v>Organ</v>
      </c>
      <c r="O17" s="24" t="str">
        <f>VLOOKUP(D17,[1]!VolumeType[#All],3,FALSE)</f>
        <v>Organ</v>
      </c>
      <c r="P17" s="25" t="str">
        <f>VLOOKUP(D17,[1]!Colors[#All],3,FALSE)</f>
        <v>z Kidney R</v>
      </c>
      <c r="Q17" s="26" t="str">
        <f>IFERROR(VLOOKUP(D17,[1]!DVH_lines[#Data],2,FALSE),"")</f>
        <v/>
      </c>
      <c r="R17" s="27" t="str">
        <f>IFERROR(VLOOKUP(D17,[1]!DVH_lines[#Data],3,FALSE),"")</f>
        <v/>
      </c>
      <c r="S17" s="28" t="str">
        <f>IFERROR(VLOOKUP(D17,[1]!DVH_lines[#Data],4,FALSE),"")</f>
        <v/>
      </c>
      <c r="T17" s="26" t="str">
        <f>IFERROR(VLOOKUP(D17,[1]!SearchCT[#Data],2,FALSE),"")</f>
        <v/>
      </c>
      <c r="U17" s="28" t="str">
        <f>IFERROR(VLOOKUP(D17,[1]!SearchCT[#Data],3,FALSE),"")</f>
        <v/>
      </c>
    </row>
    <row r="18" spans="4:21" x14ac:dyDescent="0.25">
      <c r="D18" s="16" t="s">
        <v>71</v>
      </c>
      <c r="E18" s="30" t="s">
        <v>71</v>
      </c>
      <c r="F18" s="30" t="s">
        <v>71</v>
      </c>
      <c r="G18" s="38"/>
      <c r="H18" s="32"/>
      <c r="J18" s="20" t="str">
        <f>VLOOKUP(D18,[1]!Dictionary[#All],3,FALSE)</f>
        <v>Liver</v>
      </c>
      <c r="K18" s="21">
        <f>VLOOKUP(D18,[1]!Dictionary[#All],4,FALSE)</f>
        <v>7197</v>
      </c>
      <c r="L18" s="21" t="str">
        <f>VLOOKUP(D18,[1]!Dictionary[#All],5,FALSE)</f>
        <v>FMA</v>
      </c>
      <c r="M18" s="22" t="str">
        <f>VLOOKUP(D18,[1]!Dictionary[#All],6,FALSE)</f>
        <v>3.2</v>
      </c>
      <c r="N18" s="23" t="str">
        <f>VLOOKUP(D18,[1]!VolumeType[#All],2,FALSE)</f>
        <v>Organ</v>
      </c>
      <c r="O18" s="24" t="str">
        <f>VLOOKUP(D18,[1]!VolumeType[#All],3,FALSE)</f>
        <v>Organ</v>
      </c>
      <c r="P18" s="25" t="str">
        <f>VLOOKUP(D18,[1]!Colors[#All],3,FALSE)</f>
        <v>z Liver</v>
      </c>
      <c r="Q18" s="26" t="str">
        <f>IFERROR(VLOOKUP(D18,[1]!DVH_lines[#Data],2,FALSE),"")</f>
        <v/>
      </c>
      <c r="R18" s="27" t="str">
        <f>IFERROR(VLOOKUP(D18,[1]!DVH_lines[#Data],3,FALSE),"")</f>
        <v/>
      </c>
      <c r="S18" s="28" t="str">
        <f>IFERROR(VLOOKUP(D18,[1]!DVH_lines[#Data],4,FALSE),"")</f>
        <v/>
      </c>
      <c r="T18" s="26" t="str">
        <f>IFERROR(VLOOKUP(D18,[1]!SearchCT[#Data],2,FALSE),"")</f>
        <v/>
      </c>
      <c r="U18" s="28" t="str">
        <f>IFERROR(VLOOKUP(D18,[1]!SearchCT[#Data],3,FALSE),"")</f>
        <v/>
      </c>
    </row>
    <row r="19" spans="4:21" x14ac:dyDescent="0.25">
      <c r="D19" s="17" t="s">
        <v>245</v>
      </c>
      <c r="E19" s="30" t="s">
        <v>50</v>
      </c>
      <c r="F19" s="18" t="s">
        <v>50</v>
      </c>
      <c r="G19" s="19"/>
      <c r="H19" s="19"/>
      <c r="J19" s="20" t="str">
        <f>VLOOKUP(D19,[1]!Dictionary[#All],3,FALSE)</f>
        <v>Left lung</v>
      </c>
      <c r="K19" s="21">
        <f>VLOOKUP(D19,[1]!Dictionary[#All],4,FALSE)</f>
        <v>7310</v>
      </c>
      <c r="L19" s="21" t="str">
        <f>VLOOKUP(D19,[1]!Dictionary[#All],5,FALSE)</f>
        <v>FMA</v>
      </c>
      <c r="M19" s="22" t="str">
        <f>VLOOKUP(D19,[1]!Dictionary[#All],6,FALSE)</f>
        <v>3.2</v>
      </c>
      <c r="N19" s="23" t="str">
        <f>VLOOKUP(D19,[1]!VolumeType[#All],2,FALSE)</f>
        <v>Organ</v>
      </c>
      <c r="O19" s="24" t="str">
        <f>VLOOKUP(D19,[1]!VolumeType[#All],3,FALSE)</f>
        <v>Organ</v>
      </c>
      <c r="P19" s="25" t="str">
        <f>VLOOKUP(D19,[1]!Colors[#All],3,FALSE)</f>
        <v>z Lung L</v>
      </c>
      <c r="Q19" s="26" t="str">
        <f>IFERROR(VLOOKUP(D19,[1]!DVH_lines[#Data],2,FALSE),"")</f>
        <v/>
      </c>
      <c r="R19" s="27" t="str">
        <f>IFERROR(VLOOKUP(D19,[1]!DVH_lines[#Data],3,FALSE),"")</f>
        <v/>
      </c>
      <c r="S19" s="28" t="str">
        <f>IFERROR(VLOOKUP(D19,[1]!DVH_lines[#Data],4,FALSE),"")</f>
        <v/>
      </c>
      <c r="T19" s="26">
        <f>IFERROR(VLOOKUP(D19,[1]!SearchCT[#Data],2,FALSE),"")</f>
        <v>-700</v>
      </c>
      <c r="U19" s="28">
        <f>IFERROR(VLOOKUP(D19,[1]!SearchCT[#Data],3,FALSE),"")</f>
        <v>-100</v>
      </c>
    </row>
    <row r="20" spans="4:21" x14ac:dyDescent="0.25">
      <c r="D20" s="54" t="s">
        <v>61</v>
      </c>
      <c r="E20" s="30" t="s">
        <v>60</v>
      </c>
      <c r="F20" s="30" t="s">
        <v>61</v>
      </c>
      <c r="G20" s="38"/>
      <c r="H20" s="32"/>
      <c r="J20" s="20" t="str">
        <f>VLOOKUP(D20,[1]!Dictionary[#All],3,FALSE)</f>
        <v>Esophagus</v>
      </c>
      <c r="K20" s="21">
        <f>VLOOKUP(D20,[1]!Dictionary[#All],4,FALSE)</f>
        <v>7131</v>
      </c>
      <c r="L20" s="21" t="str">
        <f>VLOOKUP(D20,[1]!Dictionary[#All],5,FALSE)</f>
        <v>FMA</v>
      </c>
      <c r="M20" s="22" t="str">
        <f>VLOOKUP(D20,[1]!Dictionary[#All],6,FALSE)</f>
        <v>3.2</v>
      </c>
      <c r="N20" s="23" t="str">
        <f>VLOOKUP(D20,[1]!VolumeType[#All],2,FALSE)</f>
        <v>Organ</v>
      </c>
      <c r="O20" s="24" t="str">
        <f>VLOOKUP(D20,[1]!VolumeType[#All],3,FALSE)</f>
        <v>Organ</v>
      </c>
      <c r="P20" s="25" t="str">
        <f>VLOOKUP(D20,[1]!Colors[#All],3,FALSE)</f>
        <v>z Esophagus</v>
      </c>
      <c r="Q20" s="26" t="str">
        <f>IFERROR(VLOOKUP(D20,[1]!DVH_lines[#Data],2,FALSE),"")</f>
        <v/>
      </c>
      <c r="R20" s="27" t="str">
        <f>IFERROR(VLOOKUP(D20,[1]!DVH_lines[#Data],3,FALSE),"")</f>
        <v/>
      </c>
      <c r="S20" s="28" t="str">
        <f>IFERROR(VLOOKUP(D20,[1]!DVH_lines[#Data],4,FALSE),"")</f>
        <v/>
      </c>
      <c r="T20" s="26" t="str">
        <f>IFERROR(VLOOKUP(D20,[1]!SearchCT[#Data],2,FALSE),"")</f>
        <v/>
      </c>
      <c r="U20" s="28" t="str">
        <f>IFERROR(VLOOKUP(D20,[1]!SearchCT[#Data],3,FALSE),"")</f>
        <v/>
      </c>
    </row>
    <row r="21" spans="4:21" x14ac:dyDescent="0.25">
      <c r="D21" s="16" t="s">
        <v>25</v>
      </c>
      <c r="E21" s="17" t="s">
        <v>44</v>
      </c>
      <c r="F21" s="18"/>
      <c r="G21" s="19"/>
      <c r="H21" s="15"/>
      <c r="J21" s="20" t="str">
        <f>VLOOKUP(D21,[1]!Dictionary[#All],3,FALSE)</f>
        <v>PTV Primary</v>
      </c>
      <c r="K21" s="21" t="str">
        <f>VLOOKUP(D21,[1]!Dictionary[#All],4,FALSE)</f>
        <v>PTVp</v>
      </c>
      <c r="L21" s="21" t="str">
        <f>VLOOKUP(D21,[1]!Dictionary[#All],5,FALSE)</f>
        <v>99VMS_STRUCTCODE</v>
      </c>
      <c r="M21" s="22" t="str">
        <f>VLOOKUP(D21,[1]!Dictionary[#All],6,FALSE)</f>
        <v>1.0</v>
      </c>
      <c r="N21" s="23" t="str">
        <f>VLOOKUP(D21,[1]!VolumeType[#All],2,FALSE)</f>
        <v>PTV</v>
      </c>
      <c r="O21" s="24" t="str">
        <f>VLOOKUP(D21,[1]!VolumeType[#All],3,FALSE)</f>
        <v>PTV</v>
      </c>
      <c r="P21" s="25" t="str">
        <f>VLOOKUP(D21,[1]!Colors[#All],3,FALSE)</f>
        <v>z PTV</v>
      </c>
      <c r="Q21" s="26" t="str">
        <f>IFERROR(VLOOKUP(D21,[1]!DVH_lines[#Data],2,FALSE),"")</f>
        <v/>
      </c>
      <c r="R21" s="27" t="str">
        <f>IFERROR(VLOOKUP(D21,[1]!DVH_lines[#Data],3,FALSE),"")</f>
        <v/>
      </c>
      <c r="S21" s="28" t="str">
        <f>IFERROR(VLOOKUP(D21,[1]!DVH_lines[#Data],4,FALSE),"")</f>
        <v/>
      </c>
      <c r="T21" s="26" t="str">
        <f>IFERROR(VLOOKUP(D21,[1]!SearchCT[#Data],2,FALSE),"")</f>
        <v/>
      </c>
      <c r="U21" s="28" t="str">
        <f>IFERROR(VLOOKUP(D21,[1]!SearchCT[#Data],3,FALSE),"")</f>
        <v/>
      </c>
    </row>
    <row r="22" spans="4:21" x14ac:dyDescent="0.25">
      <c r="D22" s="36" t="s">
        <v>65</v>
      </c>
      <c r="E22" s="30" t="s">
        <v>65</v>
      </c>
      <c r="F22" s="30" t="s">
        <v>65</v>
      </c>
      <c r="G22" s="30"/>
      <c r="H22" s="55"/>
      <c r="J22" s="20" t="str">
        <f>VLOOKUP(D22,[1]!Dictionary[#All],3,FALSE)</f>
        <v>Pancreas</v>
      </c>
      <c r="K22" s="21">
        <f>VLOOKUP(D22,[1]!Dictionary[#All],4,FALSE)</f>
        <v>7198</v>
      </c>
      <c r="L22" s="21" t="str">
        <f>VLOOKUP(D22,[1]!Dictionary[#All],5,FALSE)</f>
        <v>FMA</v>
      </c>
      <c r="M22" s="22" t="str">
        <f>VLOOKUP(D22,[1]!Dictionary[#All],6,FALSE)</f>
        <v>3.2</v>
      </c>
      <c r="N22" s="23" t="str">
        <f>VLOOKUP(D22,[1]!VolumeType[#All],2,FALSE)</f>
        <v>Organ</v>
      </c>
      <c r="O22" s="24" t="str">
        <f>VLOOKUP(D22,[1]!VolumeType[#All],3,FALSE)</f>
        <v>Organ</v>
      </c>
      <c r="P22" s="25" t="str">
        <f>VLOOKUP(D22,[1]!Colors[#All],3,FALSE)</f>
        <v>z Pancreas</v>
      </c>
      <c r="Q22" s="26" t="str">
        <f>IFERROR(VLOOKUP(D22,[1]!DVH_lines[#Data],2,FALSE),"")</f>
        <v/>
      </c>
      <c r="R22" s="27" t="str">
        <f>IFERROR(VLOOKUP(D22,[1]!DVH_lines[#Data],3,FALSE),"")</f>
        <v/>
      </c>
      <c r="S22" s="28" t="str">
        <f>IFERROR(VLOOKUP(D22,[1]!DVH_lines[#Data],4,FALSE),"")</f>
        <v/>
      </c>
      <c r="T22" s="26" t="str">
        <f>IFERROR(VLOOKUP(D22,[1]!SearchCT[#Data],2,FALSE),"")</f>
        <v/>
      </c>
      <c r="U22" s="28" t="str">
        <f>IFERROR(VLOOKUP(D22,[1]!SearchCT[#Data],3,FALSE),"")</f>
        <v/>
      </c>
    </row>
    <row r="23" spans="4:21" x14ac:dyDescent="0.25">
      <c r="D23" s="2" t="s">
        <v>318</v>
      </c>
      <c r="E23" s="30" t="s">
        <v>54</v>
      </c>
      <c r="F23" s="30" t="s">
        <v>54</v>
      </c>
      <c r="G23" s="38"/>
      <c r="H23" s="32"/>
      <c r="J23" s="20" t="str">
        <f>VLOOKUP(D23,[1]!Dictionary[#All],3,FALSE)</f>
        <v>Parietal lumbar lymph node</v>
      </c>
      <c r="K23" s="21" t="str">
        <f>VLOOKUP(D23,[1]!Dictionary[#All],4,FALSE)</f>
        <v>84599</v>
      </c>
      <c r="L23" s="21" t="str">
        <f>VLOOKUP(D23,[1]!Dictionary[#All],5,FALSE)</f>
        <v>FMA</v>
      </c>
      <c r="M23" s="22" t="str">
        <f>VLOOKUP(D23,[1]!Dictionary[#All],6,FALSE)</f>
        <v>3.2</v>
      </c>
      <c r="N23" s="23" t="str">
        <f>VLOOKUP(D23,[1]!VolumeType[#All],2,FALSE)</f>
        <v>CTV</v>
      </c>
      <c r="O23" s="24" t="str">
        <f>VLOOKUP(D23,[1]!VolumeType[#All],3,FALSE)</f>
        <v>Nodes</v>
      </c>
      <c r="P23" s="25" t="str">
        <f>VLOOKUP(D23,[1]!Colors[#All],3,FALSE)</f>
        <v>zNode ParaAortic</v>
      </c>
      <c r="Q23" s="26" t="str">
        <f>IFERROR(VLOOKUP(D23,[1]!DVH_lines[#Data],2,FALSE),"")</f>
        <v/>
      </c>
      <c r="R23" s="27" t="str">
        <f>IFERROR(VLOOKUP(D23,[1]!DVH_lines[#Data],3,FALSE),"")</f>
        <v/>
      </c>
      <c r="S23" s="28" t="str">
        <f>IFERROR(VLOOKUP(D23,[1]!DVH_lines[#Data],4,FALSE),"")</f>
        <v/>
      </c>
      <c r="T23" s="26" t="str">
        <f>IFERROR(VLOOKUP(D23,[1]!SearchCT[#Data],2,FALSE),"")</f>
        <v/>
      </c>
      <c r="U23" s="28" t="str">
        <f>IFERROR(VLOOKUP(D23,[1]!SearchCT[#Data],3,FALSE),"")</f>
        <v/>
      </c>
    </row>
    <row r="24" spans="4:21" x14ac:dyDescent="0.25">
      <c r="D24" s="51" t="s">
        <v>243</v>
      </c>
      <c r="E24" s="30" t="s">
        <v>76</v>
      </c>
      <c r="F24" s="30" t="s">
        <v>77</v>
      </c>
      <c r="G24" s="38"/>
      <c r="H24" s="32"/>
      <c r="J24" s="20" t="str">
        <f>VLOOKUP(D24,[1]!Dictionary[#All],3,FALSE)</f>
        <v>Trunk of portal vein</v>
      </c>
      <c r="K24" s="21">
        <f>VLOOKUP(D24,[1]!Dictionary[#All],4,FALSE)</f>
        <v>14329</v>
      </c>
      <c r="L24" s="21" t="str">
        <f>VLOOKUP(D24,[1]!Dictionary[#All],5,FALSE)</f>
        <v>FMA</v>
      </c>
      <c r="M24" s="22" t="str">
        <f>VLOOKUP(D24,[1]!Dictionary[#All],6,FALSE)</f>
        <v>3.2</v>
      </c>
      <c r="N24" s="23" t="str">
        <f>VLOOKUP(D24,[1]!VolumeType[#All],2,FALSE)</f>
        <v>Organ</v>
      </c>
      <c r="O24" s="24" t="str">
        <f>VLOOKUP(D24,[1]!VolumeType[#All],3,FALSE)</f>
        <v>Organ</v>
      </c>
      <c r="P24" s="25" t="str">
        <f>VLOOKUP(D24,[1]!Colors[#All],3,FALSE)</f>
        <v>z Portal Vein</v>
      </c>
      <c r="Q24" s="26" t="str">
        <f>IFERROR(VLOOKUP(D24,[1]!DVH_lines[#Data],2,FALSE),"")</f>
        <v/>
      </c>
      <c r="R24" s="27" t="str">
        <f>IFERROR(VLOOKUP(D24,[1]!DVH_lines[#Data],3,FALSE),"")</f>
        <v/>
      </c>
      <c r="S24" s="28" t="str">
        <f>IFERROR(VLOOKUP(D24,[1]!DVH_lines[#Data],4,FALSE),"")</f>
        <v/>
      </c>
      <c r="T24" s="26" t="str">
        <f>IFERROR(VLOOKUP(D24,[1]!SearchCT[#Data],2,FALSE),"")</f>
        <v/>
      </c>
      <c r="U24" s="28" t="str">
        <f>IFERROR(VLOOKUP(D24,[1]!SearchCT[#Data],3,FALSE),"")</f>
        <v/>
      </c>
    </row>
    <row r="25" spans="4:21" x14ac:dyDescent="0.25">
      <c r="D25" s="29" t="s">
        <v>25</v>
      </c>
      <c r="E25" s="30" t="s">
        <v>25</v>
      </c>
      <c r="F25" s="30" t="s">
        <v>25</v>
      </c>
      <c r="G25" s="38"/>
      <c r="H25" s="32"/>
      <c r="J25" s="20" t="str">
        <f>VLOOKUP(D25,[1]!Dictionary[#All],3,FALSE)</f>
        <v>PTV Primary</v>
      </c>
      <c r="K25" s="21" t="str">
        <f>VLOOKUP(D25,[1]!Dictionary[#All],4,FALSE)</f>
        <v>PTVp</v>
      </c>
      <c r="L25" s="21" t="str">
        <f>VLOOKUP(D25,[1]!Dictionary[#All],5,FALSE)</f>
        <v>99VMS_STRUCTCODE</v>
      </c>
      <c r="M25" s="22" t="str">
        <f>VLOOKUP(D25,[1]!Dictionary[#All],6,FALSE)</f>
        <v>1.0</v>
      </c>
      <c r="N25" s="23" t="str">
        <f>VLOOKUP(D25,[1]!VolumeType[#All],2,FALSE)</f>
        <v>PTV</v>
      </c>
      <c r="O25" s="24" t="str">
        <f>VLOOKUP(D25,[1]!VolumeType[#All],3,FALSE)</f>
        <v>PTV</v>
      </c>
      <c r="P25" s="25" t="str">
        <f>VLOOKUP(D25,[1]!Colors[#All],3,FALSE)</f>
        <v>z PTV</v>
      </c>
      <c r="Q25" s="26" t="str">
        <f>IFERROR(VLOOKUP(D25,[1]!DVH_lines[#Data],2,FALSE),"")</f>
        <v/>
      </c>
      <c r="R25" s="27" t="str">
        <f>IFERROR(VLOOKUP(D25,[1]!DVH_lines[#Data],3,FALSE),"")</f>
        <v/>
      </c>
      <c r="S25" s="28" t="str">
        <f>IFERROR(VLOOKUP(D25,[1]!DVH_lines[#Data],4,FALSE),"")</f>
        <v/>
      </c>
      <c r="T25" s="26" t="str">
        <f>IFERROR(VLOOKUP(D25,[1]!SearchCT[#Data],2,FALSE),"")</f>
        <v/>
      </c>
      <c r="U25" s="28" t="str">
        <f>IFERROR(VLOOKUP(D25,[1]!SearchCT[#Data],3,FALSE),"")</f>
        <v/>
      </c>
    </row>
    <row r="26" spans="4:21" x14ac:dyDescent="0.25">
      <c r="D26" s="2" t="s">
        <v>306</v>
      </c>
      <c r="E26" s="30" t="s">
        <v>55</v>
      </c>
      <c r="F26" s="30" t="s">
        <v>55</v>
      </c>
      <c r="G26" s="38"/>
      <c r="H26" s="32"/>
      <c r="J26" s="20" t="str">
        <f>VLOOKUP(D26,[1]!Dictionary[#All],3,FALSE)</f>
        <v>Pancreatic lymph node group</v>
      </c>
      <c r="K26" s="21">
        <f>VLOOKUP(D26,[1]!Dictionary[#All],4,FALSE)</f>
        <v>71793</v>
      </c>
      <c r="L26" s="21" t="str">
        <f>VLOOKUP(D26,[1]!Dictionary[#All],5,FALSE)</f>
        <v>FMA</v>
      </c>
      <c r="M26" s="22" t="str">
        <f>VLOOKUP(D26,[1]!Dictionary[#All],6,FALSE)</f>
        <v>3.2</v>
      </c>
      <c r="N26" s="23" t="str">
        <f>VLOOKUP(D26,[1]!VolumeType[#All],2,FALSE)</f>
        <v>CTV</v>
      </c>
      <c r="O26" s="24" t="str">
        <f>VLOOKUP(D26,[1]!VolumeType[#All],3,FALSE)</f>
        <v>Nodes</v>
      </c>
      <c r="P26" s="25" t="str">
        <f>VLOOKUP(D26,[1]!Colors[#All],3,FALSE)</f>
        <v>zNode Pancreatic</v>
      </c>
      <c r="Q26" s="26" t="str">
        <f>IFERROR(VLOOKUP(D26,[1]!DVH_lines[#Data],2,FALSE),"")</f>
        <v/>
      </c>
      <c r="R26" s="27" t="str">
        <f>IFERROR(VLOOKUP(D26,[1]!DVH_lines[#Data],3,FALSE),"")</f>
        <v/>
      </c>
      <c r="S26" s="28" t="str">
        <f>IFERROR(VLOOKUP(D26,[1]!DVH_lines[#Data],4,FALSE),"")</f>
        <v/>
      </c>
      <c r="T26" s="26" t="str">
        <f>IFERROR(VLOOKUP(D26,[1]!SearchCT[#Data],2,FALSE),"")</f>
        <v/>
      </c>
      <c r="U26" s="28" t="str">
        <f>IFERROR(VLOOKUP(D26,[1]!SearchCT[#Data],3,FALSE),"")</f>
        <v/>
      </c>
    </row>
    <row r="27" spans="4:21" x14ac:dyDescent="0.25">
      <c r="D27" s="29" t="s">
        <v>246</v>
      </c>
      <c r="E27" s="30" t="s">
        <v>66</v>
      </c>
      <c r="F27" s="30" t="s">
        <v>66</v>
      </c>
      <c r="G27" s="38"/>
      <c r="H27" s="32"/>
      <c r="J27" s="20" t="str">
        <f>VLOOKUP(D27,[1]!Dictionary[#All],3,FALSE)</f>
        <v>Right lung</v>
      </c>
      <c r="K27" s="21">
        <f>VLOOKUP(D27,[1]!Dictionary[#All],4,FALSE)</f>
        <v>7309</v>
      </c>
      <c r="L27" s="21" t="str">
        <f>VLOOKUP(D27,[1]!Dictionary[#All],5,FALSE)</f>
        <v>FMA</v>
      </c>
      <c r="M27" s="22" t="str">
        <f>VLOOKUP(D27,[1]!Dictionary[#All],6,FALSE)</f>
        <v>3.2</v>
      </c>
      <c r="N27" s="23" t="str">
        <f>VLOOKUP(D27,[1]!VolumeType[#All],2,FALSE)</f>
        <v>Organ</v>
      </c>
      <c r="O27" s="24" t="str">
        <f>VLOOKUP(D27,[1]!VolumeType[#All],3,FALSE)</f>
        <v>Organ</v>
      </c>
      <c r="P27" s="25" t="str">
        <f>VLOOKUP(D27,[1]!Colors[#All],3,FALSE)</f>
        <v>z Lung R</v>
      </c>
      <c r="Q27" s="26" t="str">
        <f>IFERROR(VLOOKUP(D27,[1]!DVH_lines[#Data],2,FALSE),"")</f>
        <v/>
      </c>
      <c r="R27" s="27" t="str">
        <f>IFERROR(VLOOKUP(D27,[1]!DVH_lines[#Data],3,FALSE),"")</f>
        <v/>
      </c>
      <c r="S27" s="28" t="str">
        <f>IFERROR(VLOOKUP(D27,[1]!DVH_lines[#Data],4,FALSE),"")</f>
        <v/>
      </c>
      <c r="T27" s="26">
        <f>IFERROR(VLOOKUP(D27,[1]!SearchCT[#Data],2,FALSE),"")</f>
        <v>-700</v>
      </c>
      <c r="U27" s="28">
        <f>IFERROR(VLOOKUP(D27,[1]!SearchCT[#Data],3,FALSE),"")</f>
        <v>-100</v>
      </c>
    </row>
    <row r="28" spans="4:21" x14ac:dyDescent="0.25">
      <c r="D28" s="65" t="s">
        <v>59</v>
      </c>
      <c r="E28" s="30" t="s">
        <v>58</v>
      </c>
      <c r="F28" s="30" t="s">
        <v>59</v>
      </c>
      <c r="G28" s="38"/>
      <c r="H28" s="32"/>
      <c r="J28" s="20" t="str">
        <f>VLOOKUP(D28,[1]!Dictionary[#All],3,FALSE)</f>
        <v>Hilum of spleen</v>
      </c>
      <c r="K28" s="21">
        <f>VLOOKUP(D28,[1]!Dictionary[#All],4,FALSE)</f>
        <v>15841</v>
      </c>
      <c r="L28" s="21" t="str">
        <f>VLOOKUP(D28,[1]!Dictionary[#All],5,FALSE)</f>
        <v>FMA</v>
      </c>
      <c r="M28" s="22" t="str">
        <f>VLOOKUP(D28,[1]!Dictionary[#All],6,FALSE)</f>
        <v>3.2</v>
      </c>
      <c r="N28" s="23" t="str">
        <f>VLOOKUP(D28,[1]!VolumeType[#All],2,FALSE)</f>
        <v>Organ</v>
      </c>
      <c r="O28" s="24" t="str">
        <f>VLOOKUP(D28,[1]!VolumeType[#All],3,FALSE)</f>
        <v>Organ</v>
      </c>
      <c r="P28" s="25" t="str">
        <f>VLOOKUP(D28,[1]!Colors[#All],3,FALSE)</f>
        <v>z Splenic Hilum</v>
      </c>
      <c r="Q28" s="26" t="str">
        <f>IFERROR(VLOOKUP(D28,[1]!DVH_lines[#Data],2,FALSE),"")</f>
        <v/>
      </c>
      <c r="R28" s="27" t="str">
        <f>IFERROR(VLOOKUP(D28,[1]!DVH_lines[#Data],3,FALSE),"")</f>
        <v/>
      </c>
      <c r="S28" s="28" t="str">
        <f>IFERROR(VLOOKUP(D28,[1]!DVH_lines[#Data],4,FALSE),"")</f>
        <v/>
      </c>
      <c r="T28" s="26" t="str">
        <f>IFERROR(VLOOKUP(D28,[1]!SearchCT[#Data],2,FALSE),"")</f>
        <v/>
      </c>
      <c r="U28" s="28" t="str">
        <f>IFERROR(VLOOKUP(D28,[1]!SearchCT[#Data],3,FALSE),"")</f>
        <v/>
      </c>
    </row>
    <row r="29" spans="4:21" x14ac:dyDescent="0.25">
      <c r="D29" s="29" t="s">
        <v>244</v>
      </c>
      <c r="E29" s="30" t="s">
        <v>78</v>
      </c>
      <c r="F29" s="30" t="s">
        <v>79</v>
      </c>
      <c r="G29" s="38"/>
      <c r="H29" s="32"/>
      <c r="J29" s="20" t="str">
        <f>VLOOKUP(D29,[1]!Dictionary[#All],3,FALSE)</f>
        <v>Superior mesenteric artery</v>
      </c>
      <c r="K29" s="21">
        <f>VLOOKUP(D29,[1]!Dictionary[#All],4,FALSE)</f>
        <v>14749</v>
      </c>
      <c r="L29" s="21" t="str">
        <f>VLOOKUP(D29,[1]!Dictionary[#All],5,FALSE)</f>
        <v>FMA</v>
      </c>
      <c r="M29" s="22" t="str">
        <f>VLOOKUP(D29,[1]!Dictionary[#All],6,FALSE)</f>
        <v>3.2</v>
      </c>
      <c r="N29" s="23" t="str">
        <f>VLOOKUP(D29,[1]!VolumeType[#All],2,FALSE)</f>
        <v>Organ</v>
      </c>
      <c r="O29" s="24" t="str">
        <f>VLOOKUP(D29,[1]!VolumeType[#All],3,FALSE)</f>
        <v>Organ</v>
      </c>
      <c r="P29" s="25" t="str">
        <f>VLOOKUP(D29,[1]!Colors[#All],3,FALSE)</f>
        <v>z SMA</v>
      </c>
      <c r="Q29" s="26" t="str">
        <f>IFERROR(VLOOKUP(D29,[1]!DVH_lines[#Data],2,FALSE),"")</f>
        <v/>
      </c>
      <c r="R29" s="27" t="str">
        <f>IFERROR(VLOOKUP(D29,[1]!DVH_lines[#Data],3,FALSE),"")</f>
        <v/>
      </c>
      <c r="S29" s="28" t="str">
        <f>IFERROR(VLOOKUP(D29,[1]!DVH_lines[#Data],4,FALSE),"")</f>
        <v/>
      </c>
      <c r="T29" s="26" t="str">
        <f>IFERROR(VLOOKUP(D29,[1]!SearchCT[#Data],2,FALSE),"")</f>
        <v/>
      </c>
      <c r="U29" s="28" t="str">
        <f>IFERROR(VLOOKUP(D29,[1]!SearchCT[#Data],3,FALSE),"")</f>
        <v/>
      </c>
    </row>
    <row r="30" spans="4:21" x14ac:dyDescent="0.25">
      <c r="D30" s="29" t="s">
        <v>47</v>
      </c>
      <c r="E30" s="30" t="s">
        <v>47</v>
      </c>
      <c r="F30" s="30" t="s">
        <v>48</v>
      </c>
      <c r="G30" s="19"/>
      <c r="H30" s="15"/>
      <c r="J30" s="20" t="str">
        <f>VLOOKUP(D30,[1]!Dictionary[#All],3,FALSE)</f>
        <v>Small intestine</v>
      </c>
      <c r="K30" s="21">
        <f>VLOOKUP(D30,[1]!Dictionary[#All],4,FALSE)</f>
        <v>7200</v>
      </c>
      <c r="L30" s="21" t="str">
        <f>VLOOKUP(D30,[1]!Dictionary[#All],5,FALSE)</f>
        <v>FMA</v>
      </c>
      <c r="M30" s="22" t="str">
        <f>VLOOKUP(D30,[1]!Dictionary[#All],6,FALSE)</f>
        <v>3.2</v>
      </c>
      <c r="N30" s="23" t="str">
        <f>VLOOKUP(D30,[1]!VolumeType[#All],2,FALSE)</f>
        <v>Organ</v>
      </c>
      <c r="O30" s="24" t="str">
        <f>VLOOKUP(D30,[1]!VolumeType[#All],3,FALSE)</f>
        <v>Organ</v>
      </c>
      <c r="P30" s="25" t="str">
        <f>VLOOKUP(D30,[1]!Colors[#All],3,FALSE)</f>
        <v>z Small Bowel</v>
      </c>
      <c r="Q30" s="26" t="str">
        <f>IFERROR(VLOOKUP(D30,[1]!DVH_lines[#Data],2,FALSE),"")</f>
        <v/>
      </c>
      <c r="R30" s="27" t="str">
        <f>IFERROR(VLOOKUP(D30,[1]!DVH_lines[#Data],3,FALSE),"")</f>
        <v/>
      </c>
      <c r="S30" s="28" t="str">
        <f>IFERROR(VLOOKUP(D30,[1]!DVH_lines[#Data],4,FALSE),"")</f>
        <v/>
      </c>
      <c r="T30" s="26" t="str">
        <f>IFERROR(VLOOKUP(D30,[1]!SearchCT[#Data],2,FALSE),"")</f>
        <v/>
      </c>
      <c r="U30" s="28" t="str">
        <f>IFERROR(VLOOKUP(D30,[1]!SearchCT[#Data],3,FALSE),"")</f>
        <v/>
      </c>
    </row>
    <row r="31" spans="4:21" x14ac:dyDescent="0.25">
      <c r="D31" s="16" t="s">
        <v>32</v>
      </c>
      <c r="E31" s="30" t="s">
        <v>69</v>
      </c>
      <c r="F31" s="30" t="s">
        <v>70</v>
      </c>
      <c r="G31" s="38"/>
      <c r="H31" s="32"/>
      <c r="J31" s="20" t="str">
        <f>VLOOKUP(D31,[1]!Dictionary[#All],3,FALSE)</f>
        <v>Spinal cord</v>
      </c>
      <c r="K31" s="21">
        <f>VLOOKUP(D31,[1]!Dictionary[#All],4,FALSE)</f>
        <v>7647</v>
      </c>
      <c r="L31" s="21" t="str">
        <f>VLOOKUP(D31,[1]!Dictionary[#All],5,FALSE)</f>
        <v>FMA</v>
      </c>
      <c r="M31" s="22" t="str">
        <f>VLOOKUP(D31,[1]!Dictionary[#All],6,FALSE)</f>
        <v>3.2</v>
      </c>
      <c r="N31" s="23" t="str">
        <f>VLOOKUP(D31,[1]!VolumeType[#All],2,FALSE)</f>
        <v>Organ</v>
      </c>
      <c r="O31" s="24" t="str">
        <f>VLOOKUP(D31,[1]!VolumeType[#All],3,FALSE)</f>
        <v>Organ</v>
      </c>
      <c r="P31" s="25" t="str">
        <f>VLOOKUP(D31,[1]!Colors[#All],3,FALSE)</f>
        <v>z Spinal Canal</v>
      </c>
      <c r="Q31" s="26" t="str">
        <f>IFERROR(VLOOKUP(D31,[1]!DVH_lines[#Data],2,FALSE),"")</f>
        <v/>
      </c>
      <c r="R31" s="27" t="str">
        <f>IFERROR(VLOOKUP(D31,[1]!DVH_lines[#Data],3,FALSE),"")</f>
        <v/>
      </c>
      <c r="S31" s="28" t="str">
        <f>IFERROR(VLOOKUP(D31,[1]!DVH_lines[#Data],4,FALSE),"")</f>
        <v/>
      </c>
      <c r="T31" s="26">
        <f>IFERROR(VLOOKUP(D31,[1]!SearchCT[#Data],2,FALSE),"")</f>
        <v>20</v>
      </c>
      <c r="U31" s="28">
        <f>IFERROR(VLOOKUP(D31,[1]!SearchCT[#Data],3,FALSE),"")</f>
        <v>40</v>
      </c>
    </row>
    <row r="32" spans="4:21" ht="15.75" thickBot="1" x14ac:dyDescent="0.3">
      <c r="D32" s="29" t="s">
        <v>67</v>
      </c>
      <c r="E32" s="30" t="s">
        <v>67</v>
      </c>
      <c r="F32" s="30" t="s">
        <v>67</v>
      </c>
      <c r="G32" s="38"/>
      <c r="H32" s="32"/>
      <c r="J32" s="39" t="str">
        <f>VLOOKUP(D32,[1]!Dictionary[#All],3,FALSE)</f>
        <v>Stomach</v>
      </c>
      <c r="K32" s="40">
        <f>VLOOKUP(D32,[1]!Dictionary[#All],4,FALSE)</f>
        <v>7148</v>
      </c>
      <c r="L32" s="40" t="str">
        <f>VLOOKUP(D32,[1]!Dictionary[#All],5,FALSE)</f>
        <v>FMA</v>
      </c>
      <c r="M32" s="41" t="str">
        <f>VLOOKUP(D32,[1]!Dictionary[#All],6,FALSE)</f>
        <v>3.2</v>
      </c>
      <c r="N32" s="42" t="str">
        <f>VLOOKUP(D32,[1]!VolumeType[#All],2,FALSE)</f>
        <v>Organ</v>
      </c>
      <c r="O32" s="43" t="str">
        <f>VLOOKUP(D32,[1]!VolumeType[#All],3,FALSE)</f>
        <v>Organ</v>
      </c>
      <c r="P32" s="44" t="str">
        <f>VLOOKUP(D32,[1]!Colors[#All],3,FALSE)</f>
        <v>z Stomach</v>
      </c>
      <c r="Q32" s="45" t="str">
        <f>IFERROR(VLOOKUP(D32,[1]!DVH_lines[#Data],2,FALSE),"")</f>
        <v/>
      </c>
      <c r="R32" s="46" t="str">
        <f>IFERROR(VLOOKUP(D32,[1]!DVH_lines[#Data],3,FALSE),"")</f>
        <v/>
      </c>
      <c r="S32" s="47" t="str">
        <f>IFERROR(VLOOKUP(D32,[1]!DVH_lines[#Data],4,FALSE),"")</f>
        <v/>
      </c>
      <c r="T32" s="45" t="str">
        <f>IFERROR(VLOOKUP(D32,[1]!SearchCT[#Data],2,FALSE),"")</f>
        <v/>
      </c>
      <c r="U32" s="47" t="str">
        <f>IFERROR(VLOOKUP(D32,[1]!SearchCT[#Data],3,FALSE),"")</f>
        <v/>
      </c>
    </row>
  </sheetData>
  <mergeCells count="6">
    <mergeCell ref="T1:U1"/>
    <mergeCell ref="A1:B1"/>
    <mergeCell ref="D1:H1"/>
    <mergeCell ref="J1:M1"/>
    <mergeCell ref="N1:O1"/>
    <mergeCell ref="Q1:S1"/>
  </mergeCells>
  <pageMargins left="0.7" right="0.7" top="0.75" bottom="0.75" header="0.3" footer="0.3"/>
  <pageSetup scale="93" orientation="landscape" horizontalDpi="300" verticalDpi="30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28"/>
  <sheetViews>
    <sheetView workbookViewId="0">
      <selection activeCell="H36" sqref="H36"/>
    </sheetView>
  </sheetViews>
  <sheetFormatPr defaultRowHeight="15" x14ac:dyDescent="0.25"/>
  <cols>
    <col min="1" max="1" width="14.5703125" style="2" bestFit="1" customWidth="1"/>
    <col min="2" max="2" width="20.28515625" style="2" bestFit="1" customWidth="1"/>
    <col min="3" max="3" width="5.42578125" style="2" customWidth="1"/>
    <col min="4" max="4" width="15.140625" style="2" bestFit="1" customWidth="1"/>
    <col min="5" max="5" width="15.5703125" style="2" bestFit="1" customWidth="1"/>
    <col min="6" max="6" width="17.42578125" style="2" bestFit="1" customWidth="1"/>
    <col min="7" max="7" width="13.42578125" style="2" bestFit="1" customWidth="1"/>
    <col min="8" max="8" width="18.85546875" style="2" bestFit="1" customWidth="1"/>
    <col min="9" max="9" width="5.85546875" style="2" bestFit="1" customWidth="1"/>
    <col min="10" max="10" width="26.85546875" style="2" bestFit="1" customWidth="1"/>
    <col min="11" max="11" width="15.42578125" style="2" bestFit="1" customWidth="1"/>
    <col min="12" max="12" width="19.7109375" style="2" bestFit="1" customWidth="1"/>
    <col min="13" max="13" width="21" style="2" bestFit="1" customWidth="1"/>
    <col min="14" max="14" width="9.7109375" style="2" bestFit="1" customWidth="1"/>
    <col min="15" max="15" width="15.42578125" style="2" bestFit="1" customWidth="1"/>
    <col min="16" max="16" width="16.42578125" style="2" bestFit="1" customWidth="1"/>
    <col min="17" max="17" width="14.42578125" style="2" bestFit="1" customWidth="1"/>
    <col min="18" max="18" width="14.140625" style="2" bestFit="1" customWidth="1"/>
    <col min="19" max="19" width="15.42578125" style="2" bestFit="1" customWidth="1"/>
    <col min="20" max="20" width="14" style="2" bestFit="1" customWidth="1"/>
    <col min="21" max="21" width="14.42578125" style="2" bestFit="1" customWidth="1"/>
    <col min="22" max="16384" width="9.140625" style="2"/>
  </cols>
  <sheetData>
    <row r="1" spans="1:21" ht="21" thickBot="1" x14ac:dyDescent="0.35">
      <c r="A1" s="104" t="s">
        <v>82</v>
      </c>
      <c r="B1" s="104"/>
      <c r="C1" s="1"/>
      <c r="D1" s="104" t="s">
        <v>211</v>
      </c>
      <c r="E1" s="104"/>
      <c r="F1" s="104"/>
      <c r="G1" s="104"/>
      <c r="H1" s="104"/>
      <c r="J1" s="102" t="s">
        <v>212</v>
      </c>
      <c r="K1" s="105"/>
      <c r="L1" s="105"/>
      <c r="M1" s="103"/>
      <c r="N1" s="102" t="s">
        <v>213</v>
      </c>
      <c r="O1" s="105"/>
      <c r="P1" s="3" t="s">
        <v>214</v>
      </c>
      <c r="Q1" s="102" t="s">
        <v>215</v>
      </c>
      <c r="R1" s="105"/>
      <c r="S1" s="103"/>
      <c r="T1" s="102" t="s">
        <v>216</v>
      </c>
      <c r="U1" s="103"/>
    </row>
    <row r="2" spans="1:21" ht="15.75" x14ac:dyDescent="0.25">
      <c r="A2" s="4" t="s">
        <v>217</v>
      </c>
      <c r="B2" s="5" t="s">
        <v>218</v>
      </c>
      <c r="C2" s="6"/>
      <c r="D2" s="4" t="s">
        <v>10</v>
      </c>
      <c r="E2" s="7" t="s">
        <v>219</v>
      </c>
      <c r="F2" s="8" t="s">
        <v>220</v>
      </c>
      <c r="G2" s="8" t="s">
        <v>1</v>
      </c>
      <c r="H2" s="9" t="s">
        <v>2</v>
      </c>
      <c r="J2" s="10" t="s">
        <v>221</v>
      </c>
      <c r="K2" s="11" t="s">
        <v>222</v>
      </c>
      <c r="L2" s="11" t="s">
        <v>223</v>
      </c>
      <c r="M2" s="12" t="s">
        <v>224</v>
      </c>
      <c r="N2" s="13" t="s">
        <v>225</v>
      </c>
      <c r="O2" s="11" t="s">
        <v>0</v>
      </c>
      <c r="P2" s="14" t="s">
        <v>3</v>
      </c>
      <c r="Q2" s="13" t="s">
        <v>7</v>
      </c>
      <c r="R2" s="11" t="s">
        <v>8</v>
      </c>
      <c r="S2" s="12" t="s">
        <v>4</v>
      </c>
      <c r="T2" s="13" t="s">
        <v>5</v>
      </c>
      <c r="U2" s="12" t="s">
        <v>6</v>
      </c>
    </row>
    <row r="3" spans="1:21" x14ac:dyDescent="0.25">
      <c r="A3" s="70" t="s">
        <v>399</v>
      </c>
      <c r="B3" s="15" t="s">
        <v>82</v>
      </c>
      <c r="C3" s="6"/>
      <c r="D3" s="16" t="s">
        <v>85</v>
      </c>
      <c r="E3" s="17" t="s">
        <v>17</v>
      </c>
      <c r="F3" t="s">
        <v>85</v>
      </c>
      <c r="G3" s="19"/>
      <c r="H3" s="15"/>
      <c r="J3" s="20" t="str">
        <f>VLOOKUP(D3,[1]!Dictionary[#All],3,FALSE)</f>
        <v>Body</v>
      </c>
      <c r="K3" s="21" t="str">
        <f>VLOOKUP(D3,[1]!Dictionary[#All],4,FALSE)</f>
        <v>BODY</v>
      </c>
      <c r="L3" s="21" t="str">
        <f>VLOOKUP(D3,[1]!Dictionary[#All],5,FALSE)</f>
        <v>99VMS_STRUCTCODE</v>
      </c>
      <c r="M3" s="22" t="str">
        <f>VLOOKUP(D3,[1]!Dictionary[#All],6,FALSE)</f>
        <v>1.0</v>
      </c>
      <c r="N3" s="23" t="str">
        <f>VLOOKUP(D3,[1]!VolumeType[#All],2,FALSE)</f>
        <v>Special</v>
      </c>
      <c r="O3" s="24" t="str">
        <f>VLOOKUP(D3,[1]!VolumeType[#All],3,FALSE)</f>
        <v>BODY</v>
      </c>
      <c r="P3" s="25" t="str">
        <f>VLOOKUP(D3,[1]!Colors[#All],3,FALSE)</f>
        <v>z Body</v>
      </c>
      <c r="Q3" s="26" t="str">
        <f>IFERROR(VLOOKUP(D3,[1]!DVH_lines[#Data],2,FALSE),"")</f>
        <v/>
      </c>
      <c r="R3" s="27" t="str">
        <f>IFERROR(VLOOKUP(D3,[1]!DVH_lines[#Data],3,FALSE),"")</f>
        <v/>
      </c>
      <c r="S3" s="28" t="str">
        <f>IFERROR(VLOOKUP(D3,[1]!DVH_lines[#Data],4,FALSE),"")</f>
        <v/>
      </c>
      <c r="T3" s="26">
        <f>IFERROR(VLOOKUP(D3,[1]!SearchCT[#Data],2,FALSE),"")</f>
        <v>-350</v>
      </c>
      <c r="U3" s="28">
        <f>IFERROR(VLOOKUP(D3,[1]!SearchCT[#Data],3,FALSE),"")</f>
        <v>-50</v>
      </c>
    </row>
    <row r="4" spans="1:21" x14ac:dyDescent="0.25">
      <c r="A4" s="70" t="s">
        <v>401</v>
      </c>
      <c r="B4" s="15" t="s">
        <v>10</v>
      </c>
      <c r="C4" s="6"/>
      <c r="D4" s="48" t="s">
        <v>297</v>
      </c>
      <c r="E4" s="17" t="s">
        <v>89</v>
      </c>
      <c r="F4" t="s">
        <v>89</v>
      </c>
      <c r="G4" s="19"/>
      <c r="H4" s="15"/>
      <c r="J4" s="20" t="str">
        <f>VLOOKUP(D4,[1]!Dictionary[#All],3,FALSE)</f>
        <v>Bone marrow</v>
      </c>
      <c r="K4" s="21">
        <f>VLOOKUP(D4,[1]!Dictionary[#All],4,FALSE)</f>
        <v>9608</v>
      </c>
      <c r="L4" s="21" t="str">
        <f>VLOOKUP(D4,[1]!Dictionary[#All],5,FALSE)</f>
        <v>FMA</v>
      </c>
      <c r="M4" s="22" t="str">
        <f>VLOOKUP(D4,[1]!Dictionary[#All],6,FALSE)</f>
        <v>3.2</v>
      </c>
      <c r="N4" s="23" t="str">
        <f>VLOOKUP(D4,[1]!VolumeType[#All],2,FALSE)</f>
        <v>Organ</v>
      </c>
      <c r="O4" s="24" t="str">
        <f>VLOOKUP(D4,[1]!VolumeType[#All],3,FALSE)</f>
        <v>Organ</v>
      </c>
      <c r="P4" s="25" t="str">
        <f>VLOOKUP(D4,[1]!Colors[#All],3,FALSE)</f>
        <v>z Bone Marrow</v>
      </c>
      <c r="Q4" s="26" t="str">
        <f>IFERROR(VLOOKUP(D4,[1]!DVH_lines[#Data],2,FALSE),"")</f>
        <v/>
      </c>
      <c r="R4" s="27" t="str">
        <f>IFERROR(VLOOKUP(D4,[1]!DVH_lines[#Data],3,FALSE),"")</f>
        <v/>
      </c>
      <c r="S4" s="28" t="str">
        <f>IFERROR(VLOOKUP(D4,[1]!DVH_lines[#Data],4,FALSE),"")</f>
        <v/>
      </c>
      <c r="T4" s="26" t="str">
        <f>IFERROR(VLOOKUP(D4,[1]!SearchCT[#Data],2,FALSE),"")</f>
        <v/>
      </c>
      <c r="U4" s="28" t="str">
        <f>IFERROR(VLOOKUP(D4,[1]!SearchCT[#Data],3,FALSE),"")</f>
        <v/>
      </c>
    </row>
    <row r="5" spans="1:21" x14ac:dyDescent="0.25">
      <c r="A5" s="70" t="s">
        <v>226</v>
      </c>
      <c r="B5" s="15"/>
      <c r="C5" s="6"/>
      <c r="D5" s="52" t="s">
        <v>299</v>
      </c>
      <c r="E5" s="30" t="s">
        <v>94</v>
      </c>
      <c r="F5" t="s">
        <v>94</v>
      </c>
      <c r="G5" s="38"/>
      <c r="H5" s="32"/>
      <c r="J5" s="20" t="str">
        <f>VLOOKUP(D5,[1]!Dictionary[#All],3,FALSE)</f>
        <v>Intestine</v>
      </c>
      <c r="K5" s="21">
        <f>VLOOKUP(D5,[1]!Dictionary[#All],4,FALSE)</f>
        <v>7199</v>
      </c>
      <c r="L5" s="21" t="str">
        <f>VLOOKUP(D5,[1]!Dictionary[#All],5,FALSE)</f>
        <v>FMA</v>
      </c>
      <c r="M5" s="22" t="str">
        <f>VLOOKUP(D5,[1]!Dictionary[#All],6,FALSE)</f>
        <v>3.2</v>
      </c>
      <c r="N5" s="23" t="str">
        <f>VLOOKUP(D5,[1]!VolumeType[#All],2,FALSE)</f>
        <v>Organ</v>
      </c>
      <c r="O5" s="24" t="str">
        <f>VLOOKUP(D5,[1]!VolumeType[#All],3,FALSE)</f>
        <v>Organ</v>
      </c>
      <c r="P5" s="25" t="str">
        <f>VLOOKUP(D5,[1]!Colors[#All],3,FALSE)</f>
        <v>z Bowel</v>
      </c>
      <c r="Q5" s="26" t="str">
        <f>IFERROR(VLOOKUP(D5,[1]!DVH_lines[#Data],2,FALSE),"")</f>
        <v/>
      </c>
      <c r="R5" s="27" t="str">
        <f>IFERROR(VLOOKUP(D5,[1]!DVH_lines[#Data],3,FALSE),"")</f>
        <v/>
      </c>
      <c r="S5" s="28" t="str">
        <f>IFERROR(VLOOKUP(D5,[1]!DVH_lines[#Data],4,FALSE),"")</f>
        <v/>
      </c>
      <c r="T5" s="26" t="str">
        <f>IFERROR(VLOOKUP(D5,[1]!SearchCT[#Data],2,FALSE),"")</f>
        <v/>
      </c>
      <c r="U5" s="28" t="str">
        <f>IFERROR(VLOOKUP(D5,[1]!SearchCT[#Data],3,FALSE),"")</f>
        <v/>
      </c>
    </row>
    <row r="6" spans="1:21" x14ac:dyDescent="0.25">
      <c r="A6" s="70" t="s">
        <v>395</v>
      </c>
      <c r="B6" s="15">
        <v>5</v>
      </c>
      <c r="C6" s="6"/>
      <c r="D6" s="29" t="s">
        <v>20</v>
      </c>
      <c r="E6" s="30" t="s">
        <v>90</v>
      </c>
      <c r="F6" t="s">
        <v>84</v>
      </c>
      <c r="G6" s="19"/>
      <c r="H6" s="15"/>
      <c r="J6" s="20" t="str">
        <f>VLOOKUP(D6,[1]!Dictionary[#All],3,FALSE)</f>
        <v>CTV Primary</v>
      </c>
      <c r="K6" s="21" t="str">
        <f>VLOOKUP(D6,[1]!Dictionary[#All],4,FALSE)</f>
        <v>CTVp</v>
      </c>
      <c r="L6" s="21" t="str">
        <f>VLOOKUP(D6,[1]!Dictionary[#All],5,FALSE)</f>
        <v>99VMS_STRUCTCODE</v>
      </c>
      <c r="M6" s="22" t="str">
        <f>VLOOKUP(D6,[1]!Dictionary[#All],6,FALSE)</f>
        <v>1.0</v>
      </c>
      <c r="N6" s="23" t="str">
        <f>VLOOKUP(D6,[1]!VolumeType[#All],2,FALSE)</f>
        <v>CTV</v>
      </c>
      <c r="O6" s="24" t="str">
        <f>VLOOKUP(D6,[1]!VolumeType[#All],3,FALSE)</f>
        <v>CTV</v>
      </c>
      <c r="P6" s="25" t="str">
        <f>VLOOKUP(D6,[1]!Colors[#All],3,FALSE)</f>
        <v>z CTV</v>
      </c>
      <c r="Q6" s="26" t="str">
        <f>IFERROR(VLOOKUP(D6,[1]!DVH_lines[#Data],2,FALSE),"")</f>
        <v/>
      </c>
      <c r="R6" s="27" t="str">
        <f>IFERROR(VLOOKUP(D6,[1]!DVH_lines[#Data],3,FALSE),"")</f>
        <v/>
      </c>
      <c r="S6" s="28" t="str">
        <f>IFERROR(VLOOKUP(D6,[1]!DVH_lines[#Data],4,FALSE),"")</f>
        <v/>
      </c>
      <c r="T6" s="26" t="str">
        <f>IFERROR(VLOOKUP(D6,[1]!SearchCT[#Data],2,FALSE),"")</f>
        <v/>
      </c>
      <c r="U6" s="28" t="str">
        <f>IFERROR(VLOOKUP(D6,[1]!SearchCT[#Data],3,FALSE),"")</f>
        <v/>
      </c>
    </row>
    <row r="7" spans="1:21" x14ac:dyDescent="0.25">
      <c r="A7" s="70" t="s">
        <v>228</v>
      </c>
      <c r="B7" s="31"/>
      <c r="D7" s="29" t="s">
        <v>28</v>
      </c>
      <c r="E7" s="30" t="s">
        <v>28</v>
      </c>
      <c r="F7" t="s">
        <v>28</v>
      </c>
      <c r="G7" s="38"/>
      <c r="H7" s="32"/>
      <c r="J7" s="20" t="str">
        <f>VLOOKUP(D7,[1]!Dictionary[#All],3,FALSE)</f>
        <v>Treated Volume</v>
      </c>
      <c r="K7" s="21" t="str">
        <f>VLOOKUP(D7,[1]!Dictionary[#All],4,FALSE)</f>
        <v>Treated Volume</v>
      </c>
      <c r="L7" s="21" t="str">
        <f>VLOOKUP(D7,[1]!Dictionary[#All],5,FALSE)</f>
        <v>99VMS_STRUCTCODE</v>
      </c>
      <c r="M7" s="22" t="str">
        <f>VLOOKUP(D7,[1]!Dictionary[#All],6,FALSE)</f>
        <v>1.0</v>
      </c>
      <c r="N7" s="23" t="str">
        <f>VLOOKUP(D7,[1]!VolumeType[#All],2,FALSE)</f>
        <v>Special</v>
      </c>
      <c r="O7" s="24" t="str">
        <f>VLOOKUP(D7,[1]!VolumeType[#All],3,FALSE)</f>
        <v>PTV</v>
      </c>
      <c r="P7" s="25" t="str">
        <f>VLOOKUP(D7,[1]!Colors[#All],3,FALSE)</f>
        <v>z DPV</v>
      </c>
      <c r="Q7" s="26" t="str">
        <f>IFERROR(VLOOKUP(D7,[1]!DVH_lines[#Data],2,FALSE),"")</f>
        <v/>
      </c>
      <c r="R7" s="27" t="str">
        <f>IFERROR(VLOOKUP(D7,[1]!DVH_lines[#Data],3,FALSE),"")</f>
        <v/>
      </c>
      <c r="S7" s="28" t="str">
        <f>IFERROR(VLOOKUP(D7,[1]!DVH_lines[#Data],4,FALSE),"")</f>
        <v/>
      </c>
      <c r="T7" s="26" t="str">
        <f>IFERROR(VLOOKUP(D7,[1]!SearchCT[#Data],2,FALSE),"")</f>
        <v/>
      </c>
      <c r="U7" s="28" t="str">
        <f>IFERROR(VLOOKUP(D7,[1]!SearchCT[#Data],3,FALSE),"")</f>
        <v/>
      </c>
    </row>
    <row r="8" spans="1:21" x14ac:dyDescent="0.25">
      <c r="A8" s="70" t="s">
        <v>229</v>
      </c>
      <c r="B8" t="s">
        <v>312</v>
      </c>
      <c r="D8" s="16" t="s">
        <v>247</v>
      </c>
      <c r="E8" s="17" t="s">
        <v>83</v>
      </c>
      <c r="F8" t="s">
        <v>84</v>
      </c>
      <c r="G8" s="19"/>
      <c r="H8" s="15"/>
      <c r="J8" s="20" t="str">
        <f>VLOOKUP(D8,[1]!Dictionary[#All],3,FALSE)</f>
        <v>Head of left femur</v>
      </c>
      <c r="K8" s="21">
        <f>VLOOKUP(D8,[1]!Dictionary[#All],4,FALSE)</f>
        <v>55012</v>
      </c>
      <c r="L8" s="21" t="str">
        <f>VLOOKUP(D8,[1]!Dictionary[#All],5,FALSE)</f>
        <v>FMA</v>
      </c>
      <c r="M8" s="22" t="str">
        <f>VLOOKUP(D8,[1]!Dictionary[#All],6,FALSE)</f>
        <v>3.2</v>
      </c>
      <c r="N8" s="23" t="str">
        <f>VLOOKUP(D8,[1]!VolumeType[#All],2,FALSE)</f>
        <v>Organ</v>
      </c>
      <c r="O8" s="24" t="str">
        <f>VLOOKUP(D8,[1]!VolumeType[#All],3,FALSE)</f>
        <v>Organ</v>
      </c>
      <c r="P8" s="25" t="str">
        <f>VLOOKUP(D8,[1]!Colors[#All],3,FALSE)</f>
        <v>z Femoral Head L</v>
      </c>
      <c r="Q8" s="26" t="str">
        <f>IFERROR(VLOOKUP(D8,[1]!DVH_lines[#Data],2,FALSE),"")</f>
        <v/>
      </c>
      <c r="R8" s="27" t="str">
        <f>IFERROR(VLOOKUP(D8,[1]!DVH_lines[#Data],3,FALSE),"")</f>
        <v/>
      </c>
      <c r="S8" s="28" t="str">
        <f>IFERROR(VLOOKUP(D8,[1]!DVH_lines[#Data],4,FALSE),"")</f>
        <v/>
      </c>
      <c r="T8" s="26" t="str">
        <f>IFERROR(VLOOKUP(D8,[1]!SearchCT[#Data],2,FALSE),"")</f>
        <v/>
      </c>
      <c r="U8" s="28" t="str">
        <f>IFERROR(VLOOKUP(D8,[1]!SearchCT[#Data],3,FALSE),"")</f>
        <v/>
      </c>
    </row>
    <row r="9" spans="1:21" x14ac:dyDescent="0.25">
      <c r="A9" s="70" t="s">
        <v>400</v>
      </c>
      <c r="B9" s="31" t="s">
        <v>393</v>
      </c>
      <c r="D9" s="29" t="s">
        <v>248</v>
      </c>
      <c r="E9" s="17" t="s">
        <v>87</v>
      </c>
      <c r="F9" t="s">
        <v>84</v>
      </c>
      <c r="G9" s="19"/>
      <c r="H9" s="15"/>
      <c r="J9" s="20" t="str">
        <f>VLOOKUP(D9,[1]!Dictionary[#All],3,FALSE)</f>
        <v>Head of right femur</v>
      </c>
      <c r="K9" s="21">
        <f>VLOOKUP(D9,[1]!Dictionary[#All],4,FALSE)</f>
        <v>55011</v>
      </c>
      <c r="L9" s="21" t="str">
        <f>VLOOKUP(D9,[1]!Dictionary[#All],5,FALSE)</f>
        <v>FMA</v>
      </c>
      <c r="M9" s="22" t="str">
        <f>VLOOKUP(D9,[1]!Dictionary[#All],6,FALSE)</f>
        <v>3.2</v>
      </c>
      <c r="N9" s="23" t="str">
        <f>VLOOKUP(D9,[1]!VolumeType[#All],2,FALSE)</f>
        <v>Organ</v>
      </c>
      <c r="O9" s="24" t="str">
        <f>VLOOKUP(D9,[1]!VolumeType[#All],3,FALSE)</f>
        <v>Organ</v>
      </c>
      <c r="P9" s="25" t="str">
        <f>VLOOKUP(D9,[1]!Colors[#All],3,FALSE)</f>
        <v>z Femoral Head R</v>
      </c>
      <c r="Q9" s="26" t="str">
        <f>IFERROR(VLOOKUP(D9,[1]!DVH_lines[#Data],2,FALSE),"")</f>
        <v/>
      </c>
      <c r="R9" s="27" t="str">
        <f>IFERROR(VLOOKUP(D9,[1]!DVH_lines[#Data],3,FALSE),"")</f>
        <v/>
      </c>
      <c r="S9" s="28" t="str">
        <f>IFERROR(VLOOKUP(D9,[1]!DVH_lines[#Data],4,FALSE),"")</f>
        <v/>
      </c>
      <c r="T9" s="26" t="str">
        <f>IFERROR(VLOOKUP(D9,[1]!SearchCT[#Data],2,FALSE),"")</f>
        <v/>
      </c>
      <c r="U9" s="28" t="str">
        <f>IFERROR(VLOOKUP(D9,[1]!SearchCT[#Data],3,FALSE),"")</f>
        <v/>
      </c>
    </row>
    <row r="10" spans="1:21" x14ac:dyDescent="0.25">
      <c r="A10" s="70" t="s">
        <v>389</v>
      </c>
      <c r="B10" s="31" t="s">
        <v>390</v>
      </c>
      <c r="D10" s="29" t="s">
        <v>301</v>
      </c>
      <c r="E10" s="30" t="s">
        <v>95</v>
      </c>
      <c r="F10" t="s">
        <v>84</v>
      </c>
      <c r="G10" s="38"/>
      <c r="H10" s="32"/>
      <c r="J10" s="20" t="str">
        <f>VLOOKUP(D10,[1]!Dictionary[#All],3,FALSE)</f>
        <v>Left hip</v>
      </c>
      <c r="K10" s="21">
        <f>VLOOKUP(D10,[1]!Dictionary[#All],4,FALSE)</f>
        <v>24966</v>
      </c>
      <c r="L10" s="21" t="str">
        <f>VLOOKUP(D10,[1]!Dictionary[#All],5,FALSE)</f>
        <v>FMA</v>
      </c>
      <c r="M10" s="22" t="str">
        <f>VLOOKUP(D10,[1]!Dictionary[#All],6,FALSE)</f>
        <v>3.2</v>
      </c>
      <c r="N10" s="23" t="str">
        <f>VLOOKUP(D10,[1]!VolumeType[#All],2,FALSE)</f>
        <v>Organ</v>
      </c>
      <c r="O10" s="24" t="str">
        <f>VLOOKUP(D10,[1]!VolumeType[#All],3,FALSE)</f>
        <v>Organ</v>
      </c>
      <c r="P10" s="25" t="str">
        <f>VLOOKUP(D10,[1]!Colors[#All],3,FALSE)</f>
        <v>z Hip L</v>
      </c>
      <c r="Q10" s="26" t="str">
        <f>IFERROR(VLOOKUP(D10,[1]!DVH_lines[#Data],2,FALSE),"")</f>
        <v/>
      </c>
      <c r="R10" s="27" t="str">
        <f>IFERROR(VLOOKUP(D10,[1]!DVH_lines[#Data],3,FALSE),"")</f>
        <v/>
      </c>
      <c r="S10" s="28" t="str">
        <f>IFERROR(VLOOKUP(D10,[1]!DVH_lines[#Data],4,FALSE),"")</f>
        <v/>
      </c>
      <c r="T10" s="26" t="str">
        <f>IFERROR(VLOOKUP(D10,[1]!SearchCT[#Data],2,FALSE),"")</f>
        <v/>
      </c>
      <c r="U10" s="28" t="str">
        <f>IFERROR(VLOOKUP(D10,[1]!SearchCT[#Data],3,FALSE),"")</f>
        <v/>
      </c>
    </row>
    <row r="11" spans="1:21" x14ac:dyDescent="0.25">
      <c r="A11" s="70" t="s">
        <v>515</v>
      </c>
      <c r="B11" s="31" t="s">
        <v>402</v>
      </c>
      <c r="D11" s="29" t="s">
        <v>302</v>
      </c>
      <c r="E11" s="30" t="s">
        <v>96</v>
      </c>
      <c r="F11" t="s">
        <v>84</v>
      </c>
      <c r="G11" s="38"/>
      <c r="H11" s="32"/>
      <c r="J11" s="20" t="str">
        <f>VLOOKUP(D11,[1]!Dictionary[#All],3,FALSE)</f>
        <v>Right hip</v>
      </c>
      <c r="K11" s="21">
        <f>VLOOKUP(D11,[1]!Dictionary[#All],4,FALSE)</f>
        <v>24965</v>
      </c>
      <c r="L11" s="21" t="str">
        <f>VLOOKUP(D11,[1]!Dictionary[#All],5,FALSE)</f>
        <v>FMA</v>
      </c>
      <c r="M11" s="22" t="str">
        <f>VLOOKUP(D11,[1]!Dictionary[#All],6,FALSE)</f>
        <v>3.2</v>
      </c>
      <c r="N11" s="23" t="str">
        <f>VLOOKUP(D11,[1]!VolumeType[#All],2,FALSE)</f>
        <v>Organ</v>
      </c>
      <c r="O11" s="24" t="str">
        <f>VLOOKUP(D11,[1]!VolumeType[#All],3,FALSE)</f>
        <v>Organ</v>
      </c>
      <c r="P11" s="25" t="str">
        <f>VLOOKUP(D11,[1]!Colors[#All],3,FALSE)</f>
        <v>z Hip R</v>
      </c>
      <c r="Q11" s="26" t="str">
        <f>IFERROR(VLOOKUP(D11,[1]!DVH_lines[#Data],2,FALSE),"")</f>
        <v/>
      </c>
      <c r="R11" s="27" t="str">
        <f>IFERROR(VLOOKUP(D11,[1]!DVH_lines[#Data],3,FALSE),"")</f>
        <v/>
      </c>
      <c r="S11" s="28" t="str">
        <f>IFERROR(VLOOKUP(D11,[1]!DVH_lines[#Data],4,FALSE),"")</f>
        <v/>
      </c>
      <c r="T11" s="26" t="str">
        <f>IFERROR(VLOOKUP(D11,[1]!SearchCT[#Data],2,FALSE),"")</f>
        <v/>
      </c>
      <c r="U11" s="28" t="str">
        <f>IFERROR(VLOOKUP(D11,[1]!SearchCT[#Data],3,FALSE),"")</f>
        <v/>
      </c>
    </row>
    <row r="12" spans="1:21" x14ac:dyDescent="0.25">
      <c r="A12" s="70" t="s">
        <v>391</v>
      </c>
      <c r="B12" s="15" t="s">
        <v>13</v>
      </c>
      <c r="D12" s="29" t="s">
        <v>105</v>
      </c>
      <c r="E12" s="30" t="s">
        <v>93</v>
      </c>
      <c r="F12" t="s">
        <v>93</v>
      </c>
      <c r="G12" s="38"/>
      <c r="H12" s="32"/>
      <c r="J12" s="20" t="str">
        <f>VLOOKUP(D12,[1]!Dictionary[#All],3,FALSE)</f>
        <v>Urinary bladder</v>
      </c>
      <c r="K12" s="21">
        <f>VLOOKUP(D12,[1]!Dictionary[#All],4,FALSE)</f>
        <v>15900</v>
      </c>
      <c r="L12" s="21" t="str">
        <f>VLOOKUP(D12,[1]!Dictionary[#All],5,FALSE)</f>
        <v>FMA</v>
      </c>
      <c r="M12" s="22" t="str">
        <f>VLOOKUP(D12,[1]!Dictionary[#All],6,FALSE)</f>
        <v>3.2</v>
      </c>
      <c r="N12" s="23" t="str">
        <f>VLOOKUP(D12,[1]!VolumeType[#All],2,FALSE)</f>
        <v>Organ</v>
      </c>
      <c r="O12" s="24" t="str">
        <f>VLOOKUP(D12,[1]!VolumeType[#All],3,FALSE)</f>
        <v>Organ</v>
      </c>
      <c r="P12" s="25" t="str">
        <f>VLOOKUP(D12,[1]!Colors[#All],3,FALSE)</f>
        <v>z Bladder</v>
      </c>
      <c r="Q12" s="26" t="str">
        <f>IFERROR(VLOOKUP(D12,[1]!DVH_lines[#Data],2,FALSE),"")</f>
        <v/>
      </c>
      <c r="R12" s="27" t="str">
        <f>IFERROR(VLOOKUP(D12,[1]!DVH_lines[#Data],3,FALSE),"")</f>
        <v/>
      </c>
      <c r="S12" s="28" t="str">
        <f>IFERROR(VLOOKUP(D12,[1]!DVH_lines[#Data],4,FALSE),"")</f>
        <v/>
      </c>
      <c r="T12" s="26">
        <f>IFERROR(VLOOKUP(D12,[1]!SearchCT[#Data],2,FALSE),"")</f>
        <v>20</v>
      </c>
      <c r="U12" s="28">
        <f>IFERROR(VLOOKUP(D12,[1]!SearchCT[#Data],3,FALSE),"")</f>
        <v>80</v>
      </c>
    </row>
    <row r="13" spans="1:21" x14ac:dyDescent="0.25">
      <c r="A13" s="70" t="s">
        <v>231</v>
      </c>
      <c r="B13" s="35" t="s">
        <v>232</v>
      </c>
      <c r="D13" s="68" t="s">
        <v>300</v>
      </c>
      <c r="E13" s="30" t="s">
        <v>98</v>
      </c>
      <c r="F13" t="s">
        <v>98</v>
      </c>
      <c r="G13" s="38"/>
      <c r="H13" s="32"/>
      <c r="J13" s="20" t="str">
        <f>VLOOKUP(D13,[1]!Dictionary[#All],3,FALSE)</f>
        <v>Obturator lymph node</v>
      </c>
      <c r="K13" s="21">
        <f>VLOOKUP(D13,[1]!Dictionary[#All],4,FALSE)</f>
        <v>16656</v>
      </c>
      <c r="L13" s="21" t="str">
        <f>VLOOKUP(D13,[1]!Dictionary[#All],5,FALSE)</f>
        <v>FMA</v>
      </c>
      <c r="M13" s="22" t="str">
        <f>VLOOKUP(D13,[1]!Dictionary[#All],6,FALSE)</f>
        <v>3.2</v>
      </c>
      <c r="N13" s="23" t="str">
        <f>VLOOKUP(D13,[1]!VolumeType[#All],2,FALSE)</f>
        <v>CTV</v>
      </c>
      <c r="O13" s="24" t="str">
        <f>VLOOKUP(D13,[1]!VolumeType[#All],3,FALSE)</f>
        <v>Nodes</v>
      </c>
      <c r="P13" s="25" t="str">
        <f>VLOOKUP(D13,[1]!Colors[#All],3,FALSE)</f>
        <v>z Node Obturator</v>
      </c>
      <c r="Q13" s="26" t="str">
        <f>IFERROR(VLOOKUP(D13,[1]!DVH_lines[#Data],2,FALSE),"")</f>
        <v/>
      </c>
      <c r="R13" s="27" t="str">
        <f>IFERROR(VLOOKUP(D13,[1]!DVH_lines[#Data],3,FALSE),"")</f>
        <v/>
      </c>
      <c r="S13" s="28" t="str">
        <f>IFERROR(VLOOKUP(D13,[1]!DVH_lines[#Data],4,FALSE),"")</f>
        <v/>
      </c>
      <c r="T13" s="26" t="str">
        <f>IFERROR(VLOOKUP(D13,[1]!SearchCT[#Data],2,FALSE),"")</f>
        <v/>
      </c>
      <c r="U13" s="28" t="str">
        <f>IFERROR(VLOOKUP(D13,[1]!SearchCT[#Data],3,FALSE),"")</f>
        <v/>
      </c>
    </row>
    <row r="14" spans="1:21" x14ac:dyDescent="0.25">
      <c r="A14" s="37"/>
      <c r="B14" s="37"/>
      <c r="D14" s="16" t="s">
        <v>249</v>
      </c>
      <c r="E14" s="30" t="s">
        <v>100</v>
      </c>
      <c r="F14" t="s">
        <v>100</v>
      </c>
      <c r="G14" s="38"/>
      <c r="H14" s="32"/>
      <c r="J14" s="20" t="str">
        <f>VLOOKUP(D14,[1]!Dictionary[#All],3,FALSE)</f>
        <v>Bladder sub PTVs</v>
      </c>
      <c r="K14" s="21" t="str">
        <f>VLOOKUP(D14,[1]!Dictionary[#All],4,FALSE)</f>
        <v>bladder-ptvs</v>
      </c>
      <c r="L14" s="21" t="str">
        <f>VLOOKUP(D14,[1]!Dictionary[#All],5,FALSE)</f>
        <v>99VMS_STRUCTCODE</v>
      </c>
      <c r="M14" s="22" t="str">
        <f>VLOOKUP(D14,[1]!Dictionary[#All],6,FALSE)</f>
        <v>1.0</v>
      </c>
      <c r="N14" s="23" t="str">
        <f>VLOOKUP(D14,[1]!VolumeType[#All],2,FALSE)</f>
        <v>Control</v>
      </c>
      <c r="O14" s="24" t="str">
        <f>VLOOKUP(D14,[1]!VolumeType[#All],3,FALSE)</f>
        <v>Avoidance</v>
      </c>
      <c r="P14" s="25" t="str">
        <f>VLOOKUP(D14,[1]!Colors[#All],3,FALSE)</f>
        <v>z Bladder</v>
      </c>
      <c r="Q14" s="26">
        <f>IFERROR(VLOOKUP(D14,[1]!DVH_lines[#Data],2,FALSE),"")</f>
        <v>-16777216</v>
      </c>
      <c r="R14" s="27">
        <f>IFERROR(VLOOKUP(D14,[1]!DVH_lines[#Data],3,FALSE),"")</f>
        <v>1</v>
      </c>
      <c r="S14" s="28">
        <f>IFERROR(VLOOKUP(D14,[1]!DVH_lines[#Data],4,FALSE),"")</f>
        <v>3</v>
      </c>
      <c r="T14" s="26" t="str">
        <f>IFERROR(VLOOKUP(D14,[1]!SearchCT[#Data],2,FALSE),"")</f>
        <v/>
      </c>
      <c r="U14" s="28" t="str">
        <f>IFERROR(VLOOKUP(D14,[1]!SearchCT[#Data],3,FALSE),"")</f>
        <v/>
      </c>
    </row>
    <row r="15" spans="1:21" x14ac:dyDescent="0.25">
      <c r="D15" s="48" t="s">
        <v>297</v>
      </c>
      <c r="E15" s="30" t="s">
        <v>103</v>
      </c>
      <c r="F15" t="s">
        <v>103</v>
      </c>
      <c r="G15" s="38"/>
      <c r="H15" s="32"/>
      <c r="J15" s="20" t="str">
        <f>VLOOKUP(D15,[1]!Dictionary[#All],3,FALSE)</f>
        <v>Bone marrow</v>
      </c>
      <c r="K15" s="21">
        <f>VLOOKUP(D15,[1]!Dictionary[#All],4,FALSE)</f>
        <v>9608</v>
      </c>
      <c r="L15" s="21" t="str">
        <f>VLOOKUP(D15,[1]!Dictionary[#All],5,FALSE)</f>
        <v>FMA</v>
      </c>
      <c r="M15" s="22" t="str">
        <f>VLOOKUP(D15,[1]!Dictionary[#All],6,FALSE)</f>
        <v>3.2</v>
      </c>
      <c r="N15" s="23" t="str">
        <f>VLOOKUP(D15,[1]!VolumeType[#All],2,FALSE)</f>
        <v>Organ</v>
      </c>
      <c r="O15" s="24" t="str">
        <f>VLOOKUP(D15,[1]!VolumeType[#All],3,FALSE)</f>
        <v>Organ</v>
      </c>
      <c r="P15" s="25" t="str">
        <f>VLOOKUP(D15,[1]!Colors[#All],3,FALSE)</f>
        <v>z Bone Marrow</v>
      </c>
      <c r="Q15" s="26" t="str">
        <f>IFERROR(VLOOKUP(D15,[1]!DVH_lines[#Data],2,FALSE),"")</f>
        <v/>
      </c>
      <c r="R15" s="27" t="str">
        <f>IFERROR(VLOOKUP(D15,[1]!DVH_lines[#Data],3,FALSE),"")</f>
        <v/>
      </c>
      <c r="S15" s="28" t="str">
        <f>IFERROR(VLOOKUP(D15,[1]!DVH_lines[#Data],4,FALSE),"")</f>
        <v/>
      </c>
      <c r="T15" s="26" t="str">
        <f>IFERROR(VLOOKUP(D15,[1]!SearchCT[#Data],2,FALSE),"")</f>
        <v/>
      </c>
      <c r="U15" s="28" t="str">
        <f>IFERROR(VLOOKUP(D15,[1]!SearchCT[#Data],3,FALSE),"")</f>
        <v/>
      </c>
    </row>
    <row r="16" spans="1:21" x14ac:dyDescent="0.25">
      <c r="D16" s="52" t="s">
        <v>299</v>
      </c>
      <c r="E16" s="30" t="s">
        <v>102</v>
      </c>
      <c r="F16" t="s">
        <v>102</v>
      </c>
      <c r="G16" s="38"/>
      <c r="H16" s="32"/>
      <c r="J16" s="20" t="str">
        <f>VLOOKUP(D16,[1]!Dictionary[#All],3,FALSE)</f>
        <v>Intestine</v>
      </c>
      <c r="K16" s="21">
        <f>VLOOKUP(D16,[1]!Dictionary[#All],4,FALSE)</f>
        <v>7199</v>
      </c>
      <c r="L16" s="21" t="str">
        <f>VLOOKUP(D16,[1]!Dictionary[#All],5,FALSE)</f>
        <v>FMA</v>
      </c>
      <c r="M16" s="22" t="str">
        <f>VLOOKUP(D16,[1]!Dictionary[#All],6,FALSE)</f>
        <v>3.2</v>
      </c>
      <c r="N16" s="23" t="str">
        <f>VLOOKUP(D16,[1]!VolumeType[#All],2,FALSE)</f>
        <v>Organ</v>
      </c>
      <c r="O16" s="24" t="str">
        <f>VLOOKUP(D16,[1]!VolumeType[#All],3,FALSE)</f>
        <v>Organ</v>
      </c>
      <c r="P16" s="25" t="str">
        <f>VLOOKUP(D16,[1]!Colors[#All],3,FALSE)</f>
        <v>z Bowel</v>
      </c>
      <c r="Q16" s="26" t="str">
        <f>IFERROR(VLOOKUP(D16,[1]!DVH_lines[#Data],2,FALSE),"")</f>
        <v/>
      </c>
      <c r="R16" s="27" t="str">
        <f>IFERROR(VLOOKUP(D16,[1]!DVH_lines[#Data],3,FALSE),"")</f>
        <v/>
      </c>
      <c r="S16" s="28" t="str">
        <f>IFERROR(VLOOKUP(D16,[1]!DVH_lines[#Data],4,FALSE),"")</f>
        <v/>
      </c>
      <c r="T16" s="26" t="str">
        <f>IFERROR(VLOOKUP(D16,[1]!SearchCT[#Data],2,FALSE),"")</f>
        <v/>
      </c>
      <c r="U16" s="28" t="str">
        <f>IFERROR(VLOOKUP(D16,[1]!SearchCT[#Data],3,FALSE),"")</f>
        <v/>
      </c>
    </row>
    <row r="17" spans="4:21" x14ac:dyDescent="0.25">
      <c r="D17" s="29" t="s">
        <v>25</v>
      </c>
      <c r="E17" s="30" t="s">
        <v>99</v>
      </c>
      <c r="F17" s="19" t="s">
        <v>99</v>
      </c>
      <c r="G17" s="38"/>
      <c r="H17" s="32"/>
      <c r="J17" s="20" t="str">
        <f>VLOOKUP(D17,[1]!Dictionary[#All],3,FALSE)</f>
        <v>PTV Primary</v>
      </c>
      <c r="K17" s="21" t="str">
        <f>VLOOKUP(D17,[1]!Dictionary[#All],4,FALSE)</f>
        <v>PTVp</v>
      </c>
      <c r="L17" s="21" t="str">
        <f>VLOOKUP(D17,[1]!Dictionary[#All],5,FALSE)</f>
        <v>99VMS_STRUCTCODE</v>
      </c>
      <c r="M17" s="22" t="str">
        <f>VLOOKUP(D17,[1]!Dictionary[#All],6,FALSE)</f>
        <v>1.0</v>
      </c>
      <c r="N17" s="23" t="str">
        <f>VLOOKUP(D17,[1]!VolumeType[#All],2,FALSE)</f>
        <v>PTV</v>
      </c>
      <c r="O17" s="24" t="str">
        <f>VLOOKUP(D17,[1]!VolumeType[#All],3,FALSE)</f>
        <v>PTV</v>
      </c>
      <c r="P17" s="25" t="str">
        <f>VLOOKUP(D17,[1]!Colors[#All],3,FALSE)</f>
        <v>z PTV</v>
      </c>
      <c r="Q17" s="26" t="str">
        <f>IFERROR(VLOOKUP(D17,[1]!DVH_lines[#Data],2,FALSE),"")</f>
        <v/>
      </c>
      <c r="R17" s="27" t="str">
        <f>IFERROR(VLOOKUP(D17,[1]!DVH_lines[#Data],3,FALSE),"")</f>
        <v/>
      </c>
      <c r="S17" s="28" t="str">
        <f>IFERROR(VLOOKUP(D17,[1]!DVH_lines[#Data],4,FALSE),"")</f>
        <v/>
      </c>
      <c r="T17" s="26" t="str">
        <f>IFERROR(VLOOKUP(D17,[1]!SearchCT[#Data],2,FALSE),"")</f>
        <v/>
      </c>
      <c r="U17" s="28" t="str">
        <f>IFERROR(VLOOKUP(D17,[1]!SearchCT[#Data],3,FALSE),"")</f>
        <v/>
      </c>
    </row>
    <row r="18" spans="4:21" x14ac:dyDescent="0.25">
      <c r="D18" s="16" t="s">
        <v>250</v>
      </c>
      <c r="E18" s="30" t="s">
        <v>101</v>
      </c>
      <c r="F18" s="19" t="s">
        <v>101</v>
      </c>
      <c r="G18" s="38"/>
      <c r="H18" s="32"/>
      <c r="J18" s="20" t="str">
        <f>VLOOKUP(D18,[1]!Dictionary[#All],3,FALSE)</f>
        <v>Rectum</v>
      </c>
      <c r="K18" s="21">
        <f>VLOOKUP(D18,[1]!Dictionary[#All],4,FALSE)</f>
        <v>14544</v>
      </c>
      <c r="L18" s="21" t="str">
        <f>VLOOKUP(D18,[1]!Dictionary[#All],5,FALSE)</f>
        <v>FMA</v>
      </c>
      <c r="M18" s="22" t="str">
        <f>VLOOKUP(D18,[1]!Dictionary[#All],6,FALSE)</f>
        <v>3.2</v>
      </c>
      <c r="N18" s="23" t="str">
        <f>VLOOKUP(D18,[1]!VolumeType[#All],2,FALSE)</f>
        <v>Control</v>
      </c>
      <c r="O18" s="24" t="str">
        <f>VLOOKUP(D18,[1]!VolumeType[#All],3,FALSE)</f>
        <v>Avoidance</v>
      </c>
      <c r="P18" s="25" t="str">
        <f>VLOOKUP(D18,[1]!Colors[#All],3,FALSE)</f>
        <v>z Rectum</v>
      </c>
      <c r="Q18" s="26">
        <f>IFERROR(VLOOKUP(D18,[1]!DVH_lines[#Data],2,FALSE),"")</f>
        <v>-16777216</v>
      </c>
      <c r="R18" s="27">
        <f>IFERROR(VLOOKUP(D18,[1]!DVH_lines[#Data],3,FALSE),"")</f>
        <v>1</v>
      </c>
      <c r="S18" s="28">
        <f>IFERROR(VLOOKUP(D18,[1]!DVH_lines[#Data],4,FALSE),"")</f>
        <v>3</v>
      </c>
      <c r="T18" s="26" t="str">
        <f>IFERROR(VLOOKUP(D18,[1]!SearchCT[#Data],2,FALSE),"")</f>
        <v/>
      </c>
      <c r="U18" s="28" t="str">
        <f>IFERROR(VLOOKUP(D18,[1]!SearchCT[#Data],3,FALSE),"")</f>
        <v/>
      </c>
    </row>
    <row r="19" spans="4:21" x14ac:dyDescent="0.25">
      <c r="D19" s="66" t="s">
        <v>298</v>
      </c>
      <c r="E19" s="30" t="s">
        <v>92</v>
      </c>
      <c r="F19" s="19" t="s">
        <v>84</v>
      </c>
      <c r="G19" s="38"/>
      <c r="H19" s="32"/>
      <c r="J19" s="20" t="str">
        <f>VLOOKUP(D19,[1]!Dictionary[#All],3,FALSE)</f>
        <v>Presacral space</v>
      </c>
      <c r="K19" s="21">
        <f>VLOOKUP(D19,[1]!Dictionary[#All],4,FALSE)</f>
        <v>265331</v>
      </c>
      <c r="L19" s="21" t="str">
        <f>VLOOKUP(D19,[1]!Dictionary[#All],5,FALSE)</f>
        <v>FMA</v>
      </c>
      <c r="M19" s="22" t="str">
        <f>VLOOKUP(D19,[1]!Dictionary[#All],6,FALSE)</f>
        <v>3.2</v>
      </c>
      <c r="N19" s="23" t="str">
        <f>VLOOKUP(D19,[1]!VolumeType[#All],2,FALSE)</f>
        <v>Organ</v>
      </c>
      <c r="O19" s="24" t="str">
        <f>VLOOKUP(D19,[1]!VolumeType[#All],3,FALSE)</f>
        <v>Organ</v>
      </c>
      <c r="P19" s="25" t="str">
        <f>VLOOKUP(D19,[1]!Colors[#All],3,FALSE)</f>
        <v>z PresacralSpace</v>
      </c>
      <c r="Q19" s="26" t="str">
        <f>IFERROR(VLOOKUP(D19,[1]!DVH_lines[#Data],2,FALSE),"")</f>
        <v/>
      </c>
      <c r="R19" s="27" t="str">
        <f>IFERROR(VLOOKUP(D19,[1]!DVH_lines[#Data],3,FALSE),"")</f>
        <v/>
      </c>
      <c r="S19" s="28" t="str">
        <f>IFERROR(VLOOKUP(D19,[1]!DVH_lines[#Data],4,FALSE),"")</f>
        <v/>
      </c>
      <c r="T19" s="26" t="str">
        <f>IFERROR(VLOOKUP(D19,[1]!SearchCT[#Data],2,FALSE),"")</f>
        <v/>
      </c>
      <c r="U19" s="28" t="str">
        <f>IFERROR(VLOOKUP(D19,[1]!SearchCT[#Data],3,FALSE),"")</f>
        <v/>
      </c>
    </row>
    <row r="20" spans="4:21" x14ac:dyDescent="0.25">
      <c r="D20" s="16" t="s">
        <v>25</v>
      </c>
      <c r="E20" s="30" t="s">
        <v>88</v>
      </c>
      <c r="F20" s="19" t="s">
        <v>84</v>
      </c>
      <c r="G20" s="19"/>
      <c r="H20" s="15"/>
      <c r="J20" s="20" t="str">
        <f>VLOOKUP(D20,[1]!Dictionary[#All],3,FALSE)</f>
        <v>PTV Primary</v>
      </c>
      <c r="K20" s="21" t="str">
        <f>VLOOKUP(D20,[1]!Dictionary[#All],4,FALSE)</f>
        <v>PTVp</v>
      </c>
      <c r="L20" s="21" t="str">
        <f>VLOOKUP(D20,[1]!Dictionary[#All],5,FALSE)</f>
        <v>99VMS_STRUCTCODE</v>
      </c>
      <c r="M20" s="22" t="str">
        <f>VLOOKUP(D20,[1]!Dictionary[#All],6,FALSE)</f>
        <v>1.0</v>
      </c>
      <c r="N20" s="23" t="str">
        <f>VLOOKUP(D20,[1]!VolumeType[#All],2,FALSE)</f>
        <v>PTV</v>
      </c>
      <c r="O20" s="24" t="str">
        <f>VLOOKUP(D20,[1]!VolumeType[#All],3,FALSE)</f>
        <v>PTV</v>
      </c>
      <c r="P20" s="25" t="str">
        <f>VLOOKUP(D20,[1]!Colors[#All],3,FALSE)</f>
        <v>z PTV</v>
      </c>
      <c r="Q20" s="26" t="str">
        <f>IFERROR(VLOOKUP(D20,[1]!DVH_lines[#Data],2,FALSE),"")</f>
        <v/>
      </c>
      <c r="R20" s="27" t="str">
        <f>IFERROR(VLOOKUP(D20,[1]!DVH_lines[#Data],3,FALSE),"")</f>
        <v/>
      </c>
      <c r="S20" s="28" t="str">
        <f>IFERROR(VLOOKUP(D20,[1]!DVH_lines[#Data],4,FALSE),"")</f>
        <v/>
      </c>
      <c r="T20" s="26" t="str">
        <f>IFERROR(VLOOKUP(D20,[1]!SearchCT[#Data],2,FALSE),"")</f>
        <v/>
      </c>
      <c r="U20" s="28" t="str">
        <f>IFERROR(VLOOKUP(D20,[1]!SearchCT[#Data],3,FALSE),"")</f>
        <v/>
      </c>
    </row>
    <row r="21" spans="4:21" x14ac:dyDescent="0.25">
      <c r="D21" s="29" t="s">
        <v>86</v>
      </c>
      <c r="E21" s="30" t="s">
        <v>86</v>
      </c>
      <c r="F21" s="19" t="s">
        <v>86</v>
      </c>
      <c r="G21" s="19"/>
      <c r="H21" s="15"/>
      <c r="J21" s="20" t="str">
        <f>VLOOKUP(D21,[1]!Dictionary[#All],3,FALSE)</f>
        <v>Rectum</v>
      </c>
      <c r="K21" s="21">
        <f>VLOOKUP(D21,[1]!Dictionary[#All],4,FALSE)</f>
        <v>14544</v>
      </c>
      <c r="L21" s="21" t="str">
        <f>VLOOKUP(D21,[1]!Dictionary[#All],5,FALSE)</f>
        <v>FMA</v>
      </c>
      <c r="M21" s="22" t="str">
        <f>VLOOKUP(D21,[1]!Dictionary[#All],6,FALSE)</f>
        <v>3.2</v>
      </c>
      <c r="N21" s="23" t="str">
        <f>VLOOKUP(D21,[1]!VolumeType[#All],2,FALSE)</f>
        <v>Organ</v>
      </c>
      <c r="O21" s="24" t="str">
        <f>VLOOKUP(D21,[1]!VolumeType[#All],3,FALSE)</f>
        <v>Organ</v>
      </c>
      <c r="P21" s="25" t="str">
        <f>VLOOKUP(D21,[1]!Colors[#All],3,FALSE)</f>
        <v>z Rectum</v>
      </c>
      <c r="Q21" s="26" t="str">
        <f>IFERROR(VLOOKUP(D21,[1]!DVH_lines[#Data],2,FALSE),"")</f>
        <v/>
      </c>
      <c r="R21" s="27" t="str">
        <f>IFERROR(VLOOKUP(D21,[1]!DVH_lines[#Data],3,FALSE),"")</f>
        <v/>
      </c>
      <c r="S21" s="28" t="str">
        <f>IFERROR(VLOOKUP(D21,[1]!DVH_lines[#Data],4,FALSE),"")</f>
        <v/>
      </c>
      <c r="T21" s="26">
        <f>IFERROR(VLOOKUP(D21,[1]!SearchCT[#Data],2,FALSE),"")</f>
        <v>-20</v>
      </c>
      <c r="U21" s="28">
        <f>IFERROR(VLOOKUP(D21,[1]!SearchCT[#Data],3,FALSE),"")</f>
        <v>40</v>
      </c>
    </row>
    <row r="22" spans="4:21" x14ac:dyDescent="0.25">
      <c r="D22" s="67" t="s">
        <v>97</v>
      </c>
      <c r="E22" s="30" t="s">
        <v>97</v>
      </c>
      <c r="F22" t="s">
        <v>97</v>
      </c>
      <c r="G22" s="38"/>
      <c r="H22" s="32"/>
      <c r="J22" s="20" t="str">
        <f>VLOOKUP(D22,[1]!Dictionary[#All],3,FALSE)</f>
        <v>Sacrum</v>
      </c>
      <c r="K22" s="21">
        <f>VLOOKUP(D22,[1]!Dictionary[#All],4,FALSE)</f>
        <v>16202</v>
      </c>
      <c r="L22" s="21" t="str">
        <f>VLOOKUP(D22,[1]!Dictionary[#All],5,FALSE)</f>
        <v>FMA</v>
      </c>
      <c r="M22" s="22" t="str">
        <f>VLOOKUP(D22,[1]!Dictionary[#All],6,FALSE)</f>
        <v>3.2</v>
      </c>
      <c r="N22" s="23" t="str">
        <f>VLOOKUP(D22,[1]!VolumeType[#All],2,FALSE)</f>
        <v>Organ</v>
      </c>
      <c r="O22" s="24" t="str">
        <f>VLOOKUP(D22,[1]!VolumeType[#All],3,FALSE)</f>
        <v>Organ</v>
      </c>
      <c r="P22" s="25" t="str">
        <f>VLOOKUP(D22,[1]!Colors[#All],3,FALSE)</f>
        <v>z Sacrum</v>
      </c>
      <c r="Q22" s="26" t="str">
        <f>IFERROR(VLOOKUP(D22,[1]!DVH_lines[#Data],2,FALSE),"")</f>
        <v/>
      </c>
      <c r="R22" s="27" t="str">
        <f>IFERROR(VLOOKUP(D22,[1]!DVH_lines[#Data],3,FALSE),"")</f>
        <v/>
      </c>
      <c r="S22" s="28" t="str">
        <f>IFERROR(VLOOKUP(D22,[1]!DVH_lines[#Data],4,FALSE),"")</f>
        <v/>
      </c>
      <c r="T22" s="26" t="str">
        <f>IFERROR(VLOOKUP(D22,[1]!SearchCT[#Data],2,FALSE),"")</f>
        <v/>
      </c>
      <c r="U22" s="28" t="str">
        <f>IFERROR(VLOOKUP(D22,[1]!SearchCT[#Data],3,FALSE),"")</f>
        <v/>
      </c>
    </row>
    <row r="23" spans="4:21" x14ac:dyDescent="0.25">
      <c r="D23" s="52" t="s">
        <v>317</v>
      </c>
      <c r="E23" s="30" t="s">
        <v>91</v>
      </c>
      <c r="F23" t="s">
        <v>91</v>
      </c>
      <c r="G23" s="38"/>
      <c r="H23" s="32"/>
      <c r="J23" s="20" t="str">
        <f>VLOOKUP(D23,[1]!Dictionary[#All],3,FALSE)</f>
        <v>Internal iliac lymphatic chain</v>
      </c>
      <c r="K23" s="21">
        <f>VLOOKUP(D23,[1]!Dictionary[#All],4,FALSE)</f>
        <v>224275</v>
      </c>
      <c r="L23" s="21" t="str">
        <f>VLOOKUP(D23,[1]!Dictionary[#All],5,FALSE)</f>
        <v>FMA</v>
      </c>
      <c r="M23" s="22" t="str">
        <f>VLOOKUP(D23,[1]!Dictionary[#All],6,FALSE)</f>
        <v>3.2</v>
      </c>
      <c r="N23" s="23" t="str">
        <f>VLOOKUP(D23,[1]!VolumeType[#All],2,FALSE)</f>
        <v>CTV</v>
      </c>
      <c r="O23" s="24" t="str">
        <f>VLOOKUP(D23,[1]!VolumeType[#All],3,FALSE)</f>
        <v>Nodes</v>
      </c>
      <c r="P23" s="25" t="str">
        <f>VLOOKUP(D23,[1]!Colors[#All],3,FALSE)</f>
        <v>z Node Int iliac</v>
      </c>
      <c r="Q23" s="26" t="str">
        <f>IFERROR(VLOOKUP(D23,[1]!DVH_lines[#Data],2,FALSE),"")</f>
        <v/>
      </c>
      <c r="R23" s="27" t="str">
        <f>IFERROR(VLOOKUP(D23,[1]!DVH_lines[#Data],3,FALSE),"")</f>
        <v/>
      </c>
      <c r="S23" s="28" t="str">
        <f>IFERROR(VLOOKUP(D23,[1]!DVH_lines[#Data],4,FALSE),"")</f>
        <v/>
      </c>
      <c r="T23" s="26" t="str">
        <f>IFERROR(VLOOKUP(D23,[1]!SearchCT[#Data],2,FALSE),"")</f>
        <v/>
      </c>
      <c r="U23" s="28" t="str">
        <f>IFERROR(VLOOKUP(D23,[1]!SearchCT[#Data],3,FALSE),"")</f>
        <v/>
      </c>
    </row>
    <row r="24" spans="4:21" x14ac:dyDescent="0.25">
      <c r="D24" s="56" t="s">
        <v>234</v>
      </c>
      <c r="E24" s="17" t="s">
        <v>235</v>
      </c>
      <c r="F24" s="54" t="s">
        <v>236</v>
      </c>
      <c r="G24" s="38"/>
      <c r="H24" s="32"/>
      <c r="J24" s="20" t="str">
        <f>VLOOKUP(D24,[1]!Dictionary[#All],3,FALSE)</f>
        <v>Artifact</v>
      </c>
      <c r="K24" s="21">
        <f>VLOOKUP(D24,[1]!Dictionary[#All],4,FALSE)</f>
        <v>11296</v>
      </c>
      <c r="L24" s="21" t="str">
        <f>VLOOKUP(D24,[1]!Dictionary[#All],5,FALSE)</f>
        <v>RADLEX</v>
      </c>
      <c r="M24" s="22">
        <f>VLOOKUP(D24,[1]!Dictionary[#All],6,FALSE)</f>
        <v>3.8</v>
      </c>
      <c r="N24" s="23" t="str">
        <f>VLOOKUP(D24,[1]!VolumeType[#All],2,FALSE)</f>
        <v>Artifact</v>
      </c>
      <c r="O24" s="24" t="str">
        <f>VLOOKUP(D24,[1]!VolumeType[#All],3,FALSE)</f>
        <v>None</v>
      </c>
      <c r="P24" s="25" t="str">
        <f>VLOOKUP(D24,[1]!Colors[#All],3,FALSE)</f>
        <v>z RO Helper</v>
      </c>
      <c r="Q24" s="26" t="str">
        <f>IFERROR(VLOOKUP(D24,[1]!DVH_lines[#Data],2,FALSE),"")</f>
        <v/>
      </c>
      <c r="R24" s="27" t="str">
        <f>IFERROR(VLOOKUP(D24,[1]!DVH_lines[#Data],3,FALSE),"")</f>
        <v/>
      </c>
      <c r="S24" s="28" t="str">
        <f>IFERROR(VLOOKUP(D24,[1]!DVH_lines[#Data],4,FALSE),"")</f>
        <v/>
      </c>
      <c r="T24" s="26" t="str">
        <f>IFERROR(VLOOKUP(D24,[1]!SearchCT[#Data],2,FALSE),"")</f>
        <v/>
      </c>
      <c r="U24" s="28" t="str">
        <f>IFERROR(VLOOKUP(D24,[1]!SearchCT[#Data],3,FALSE),"")</f>
        <v/>
      </c>
    </row>
    <row r="25" spans="4:21" x14ac:dyDescent="0.25">
      <c r="D25" s="56" t="s">
        <v>234</v>
      </c>
      <c r="E25" s="17" t="s">
        <v>237</v>
      </c>
      <c r="F25" s="54" t="s">
        <v>236</v>
      </c>
      <c r="G25" s="38"/>
      <c r="H25" s="32"/>
      <c r="J25" s="20" t="str">
        <f>VLOOKUP(D25,[1]!Dictionary[#All],3,FALSE)</f>
        <v>Artifact</v>
      </c>
      <c r="K25" s="21">
        <f>VLOOKUP(D25,[1]!Dictionary[#All],4,FALSE)</f>
        <v>11296</v>
      </c>
      <c r="L25" s="21" t="str">
        <f>VLOOKUP(D25,[1]!Dictionary[#All],5,FALSE)</f>
        <v>RADLEX</v>
      </c>
      <c r="M25" s="22">
        <f>VLOOKUP(D25,[1]!Dictionary[#All],6,FALSE)</f>
        <v>3.8</v>
      </c>
      <c r="N25" s="23" t="str">
        <f>VLOOKUP(D25,[1]!VolumeType[#All],2,FALSE)</f>
        <v>Artifact</v>
      </c>
      <c r="O25" s="24" t="str">
        <f>VLOOKUP(D25,[1]!VolumeType[#All],3,FALSE)</f>
        <v>None</v>
      </c>
      <c r="P25" s="25" t="str">
        <f>VLOOKUP(D25,[1]!Colors[#All],3,FALSE)</f>
        <v>z RO Helper</v>
      </c>
      <c r="Q25" s="26" t="str">
        <f>IFERROR(VLOOKUP(D25,[1]!DVH_lines[#Data],2,FALSE),"")</f>
        <v/>
      </c>
      <c r="R25" s="27" t="str">
        <f>IFERROR(VLOOKUP(D25,[1]!DVH_lines[#Data],3,FALSE),"")</f>
        <v/>
      </c>
      <c r="S25" s="28" t="str">
        <f>IFERROR(VLOOKUP(D25,[1]!DVH_lines[#Data],4,FALSE),"")</f>
        <v/>
      </c>
      <c r="T25" s="26" t="str">
        <f>IFERROR(VLOOKUP(D25,[1]!SearchCT[#Data],2,FALSE),"")</f>
        <v/>
      </c>
      <c r="U25" s="28" t="str">
        <f>IFERROR(VLOOKUP(D25,[1]!SearchCT[#Data],3,FALSE),"")</f>
        <v/>
      </c>
    </row>
    <row r="26" spans="4:21" x14ac:dyDescent="0.25">
      <c r="D26" s="29" t="s">
        <v>234</v>
      </c>
      <c r="E26" s="17" t="s">
        <v>251</v>
      </c>
      <c r="F26" s="54" t="s">
        <v>236</v>
      </c>
      <c r="G26" s="38"/>
      <c r="H26" s="32"/>
      <c r="J26" s="20" t="str">
        <f>VLOOKUP(D26,[1]!Dictionary[#All],3,FALSE)</f>
        <v>Artifact</v>
      </c>
      <c r="K26" s="21">
        <f>VLOOKUP(D26,[1]!Dictionary[#All],4,FALSE)</f>
        <v>11296</v>
      </c>
      <c r="L26" s="21" t="str">
        <f>VLOOKUP(D26,[1]!Dictionary[#All],5,FALSE)</f>
        <v>RADLEX</v>
      </c>
      <c r="M26" s="22">
        <f>VLOOKUP(D26,[1]!Dictionary[#All],6,FALSE)</f>
        <v>3.8</v>
      </c>
      <c r="N26" s="23" t="str">
        <f>VLOOKUP(D26,[1]!VolumeType[#All],2,FALSE)</f>
        <v>Artifact</v>
      </c>
      <c r="O26" s="24" t="str">
        <f>VLOOKUP(D26,[1]!VolumeType[#All],3,FALSE)</f>
        <v>None</v>
      </c>
      <c r="P26" s="25" t="str">
        <f>VLOOKUP(D26,[1]!Colors[#All],3,FALSE)</f>
        <v>z RO Helper</v>
      </c>
      <c r="Q26" s="26" t="str">
        <f>IFERROR(VLOOKUP(D26,[1]!DVH_lines[#Data],2,FALSE),"")</f>
        <v/>
      </c>
      <c r="R26" s="27" t="str">
        <f>IFERROR(VLOOKUP(D26,[1]!DVH_lines[#Data],3,FALSE),"")</f>
        <v/>
      </c>
      <c r="S26" s="28" t="str">
        <f>IFERROR(VLOOKUP(D26,[1]!DVH_lines[#Data],4,FALSE),"")</f>
        <v/>
      </c>
      <c r="T26" s="26" t="str">
        <f>IFERROR(VLOOKUP(D26,[1]!SearchCT[#Data],2,FALSE),"")</f>
        <v/>
      </c>
      <c r="U26" s="28" t="str">
        <f>IFERROR(VLOOKUP(D26,[1]!SearchCT[#Data],3,FALSE),"")</f>
        <v/>
      </c>
    </row>
    <row r="27" spans="4:21" x14ac:dyDescent="0.25">
      <c r="D27" s="29" t="s">
        <v>234</v>
      </c>
      <c r="E27" s="17" t="s">
        <v>252</v>
      </c>
      <c r="F27" s="54" t="s">
        <v>236</v>
      </c>
      <c r="G27" s="38"/>
      <c r="H27" s="32"/>
      <c r="J27" s="20" t="str">
        <f>VLOOKUP(D27,[1]!Dictionary[#All],3,FALSE)</f>
        <v>Artifact</v>
      </c>
      <c r="K27" s="21">
        <f>VLOOKUP(D27,[1]!Dictionary[#All],4,FALSE)</f>
        <v>11296</v>
      </c>
      <c r="L27" s="21" t="str">
        <f>VLOOKUP(D27,[1]!Dictionary[#All],5,FALSE)</f>
        <v>RADLEX</v>
      </c>
      <c r="M27" s="22">
        <f>VLOOKUP(D27,[1]!Dictionary[#All],6,FALSE)</f>
        <v>3.8</v>
      </c>
      <c r="N27" s="23" t="str">
        <f>VLOOKUP(D27,[1]!VolumeType[#All],2,FALSE)</f>
        <v>Artifact</v>
      </c>
      <c r="O27" s="24" t="str">
        <f>VLOOKUP(D27,[1]!VolumeType[#All],3,FALSE)</f>
        <v>None</v>
      </c>
      <c r="P27" s="25" t="str">
        <f>VLOOKUP(D27,[1]!Colors[#All],3,FALSE)</f>
        <v>z RO Helper</v>
      </c>
      <c r="Q27" s="26" t="str">
        <f>IFERROR(VLOOKUP(D27,[1]!DVH_lines[#Data],2,FALSE),"")</f>
        <v/>
      </c>
      <c r="R27" s="27" t="str">
        <f>IFERROR(VLOOKUP(D27,[1]!DVH_lines[#Data],3,FALSE),"")</f>
        <v/>
      </c>
      <c r="S27" s="28" t="str">
        <f>IFERROR(VLOOKUP(D27,[1]!DVH_lines[#Data],4,FALSE),"")</f>
        <v/>
      </c>
      <c r="T27" s="26" t="str">
        <f>IFERROR(VLOOKUP(D27,[1]!SearchCT[#Data],2,FALSE),"")</f>
        <v/>
      </c>
      <c r="U27" s="28" t="str">
        <f>IFERROR(VLOOKUP(D27,[1]!SearchCT[#Data],3,FALSE),"")</f>
        <v/>
      </c>
    </row>
    <row r="28" spans="4:21" ht="15.75" thickBot="1" x14ac:dyDescent="0.3">
      <c r="D28" s="29" t="s">
        <v>234</v>
      </c>
      <c r="E28" s="17" t="s">
        <v>253</v>
      </c>
      <c r="F28" s="54" t="s">
        <v>236</v>
      </c>
      <c r="G28" s="38"/>
      <c r="H28" s="32"/>
      <c r="J28" s="39" t="str">
        <f>VLOOKUP(D28,[1]!Dictionary[#All],3,FALSE)</f>
        <v>Artifact</v>
      </c>
      <c r="K28" s="40">
        <f>VLOOKUP(D28,[1]!Dictionary[#All],4,FALSE)</f>
        <v>11296</v>
      </c>
      <c r="L28" s="40" t="str">
        <f>VLOOKUP(D28,[1]!Dictionary[#All],5,FALSE)</f>
        <v>RADLEX</v>
      </c>
      <c r="M28" s="41">
        <f>VLOOKUP(D28,[1]!Dictionary[#All],6,FALSE)</f>
        <v>3.8</v>
      </c>
      <c r="N28" s="42" t="str">
        <f>VLOOKUP(D28,[1]!VolumeType[#All],2,FALSE)</f>
        <v>Artifact</v>
      </c>
      <c r="O28" s="43" t="str">
        <f>VLOOKUP(D28,[1]!VolumeType[#All],3,FALSE)</f>
        <v>None</v>
      </c>
      <c r="P28" s="44" t="str">
        <f>VLOOKUP(D28,[1]!Colors[#All],3,FALSE)</f>
        <v>z RO Helper</v>
      </c>
      <c r="Q28" s="45" t="str">
        <f>IFERROR(VLOOKUP(D28,[1]!DVH_lines[#Data],2,FALSE),"")</f>
        <v/>
      </c>
      <c r="R28" s="46" t="str">
        <f>IFERROR(VLOOKUP(D28,[1]!DVH_lines[#Data],3,FALSE),"")</f>
        <v/>
      </c>
      <c r="S28" s="47" t="str">
        <f>IFERROR(VLOOKUP(D28,[1]!DVH_lines[#Data],4,FALSE),"")</f>
        <v/>
      </c>
      <c r="T28" s="45" t="str">
        <f>IFERROR(VLOOKUP(D28,[1]!SearchCT[#Data],2,FALSE),"")</f>
        <v/>
      </c>
      <c r="U28" s="47" t="str">
        <f>IFERROR(VLOOKUP(D28,[1]!SearchCT[#Data],3,FALSE),"")</f>
        <v/>
      </c>
    </row>
  </sheetData>
  <mergeCells count="6">
    <mergeCell ref="T1:U1"/>
    <mergeCell ref="A1:B1"/>
    <mergeCell ref="D1:H1"/>
    <mergeCell ref="J1:M1"/>
    <mergeCell ref="N1:O1"/>
    <mergeCell ref="Q1:S1"/>
  </mergeCells>
  <pageMargins left="0.7" right="0.7" top="0.75" bottom="0.75" header="0.3" footer="0.3"/>
  <pageSetup scale="93" orientation="landscape" horizontalDpi="300" verticalDpi="30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54"/>
  <sheetViews>
    <sheetView topLeftCell="A28" workbookViewId="0">
      <selection activeCell="D45" sqref="D45"/>
    </sheetView>
  </sheetViews>
  <sheetFormatPr defaultRowHeight="15" x14ac:dyDescent="0.25"/>
  <cols>
    <col min="1" max="1" width="14.5703125" style="2" bestFit="1" customWidth="1"/>
    <col min="2" max="2" width="20.28515625" style="2" bestFit="1" customWidth="1"/>
    <col min="3" max="3" width="5.42578125" style="2" customWidth="1"/>
    <col min="4" max="4" width="16.140625" style="2" bestFit="1" customWidth="1"/>
    <col min="5" max="5" width="16.85546875" style="2" bestFit="1" customWidth="1"/>
    <col min="6" max="6" width="19.140625" style="2" bestFit="1" customWidth="1"/>
    <col min="7" max="7" width="13.42578125" style="2" bestFit="1" customWidth="1"/>
    <col min="8" max="8" width="18.85546875" style="2" bestFit="1" customWidth="1"/>
    <col min="9" max="9" width="5.85546875" style="2" bestFit="1" customWidth="1"/>
    <col min="10" max="10" width="25" style="2" bestFit="1" customWidth="1"/>
    <col min="11" max="11" width="17.42578125" style="2" bestFit="1" customWidth="1"/>
    <col min="12" max="12" width="19.7109375" style="2" bestFit="1" customWidth="1"/>
    <col min="13" max="13" width="21" style="2" bestFit="1" customWidth="1"/>
    <col min="14" max="14" width="9.7109375" style="2" bestFit="1" customWidth="1"/>
    <col min="15" max="15" width="15.42578125" style="2" bestFit="1" customWidth="1"/>
    <col min="16" max="16" width="17" style="2" bestFit="1" customWidth="1"/>
    <col min="17" max="17" width="14.42578125" style="2" bestFit="1" customWidth="1"/>
    <col min="18" max="18" width="14.140625" style="2" bestFit="1" customWidth="1"/>
    <col min="19" max="19" width="15.42578125" style="2" bestFit="1" customWidth="1"/>
    <col min="20" max="20" width="14" style="2" bestFit="1" customWidth="1"/>
    <col min="21" max="21" width="14.42578125" style="2" bestFit="1" customWidth="1"/>
    <col min="22" max="16384" width="9.140625" style="2"/>
  </cols>
  <sheetData>
    <row r="1" spans="1:21" ht="21" thickBot="1" x14ac:dyDescent="0.35">
      <c r="A1" s="104" t="s">
        <v>254</v>
      </c>
      <c r="B1" s="104"/>
      <c r="C1" s="1"/>
      <c r="D1" s="104" t="s">
        <v>211</v>
      </c>
      <c r="E1" s="104"/>
      <c r="F1" s="104"/>
      <c r="G1" s="104"/>
      <c r="H1" s="104"/>
      <c r="J1" s="102" t="s">
        <v>212</v>
      </c>
      <c r="K1" s="105"/>
      <c r="L1" s="105"/>
      <c r="M1" s="103"/>
      <c r="N1" s="102" t="s">
        <v>213</v>
      </c>
      <c r="O1" s="105"/>
      <c r="P1" s="3" t="s">
        <v>214</v>
      </c>
      <c r="Q1" s="102" t="s">
        <v>215</v>
      </c>
      <c r="R1" s="105"/>
      <c r="S1" s="103"/>
      <c r="T1" s="102" t="s">
        <v>216</v>
      </c>
      <c r="U1" s="103"/>
    </row>
    <row r="2" spans="1:21" ht="15.75" x14ac:dyDescent="0.25">
      <c r="A2" s="4" t="s">
        <v>217</v>
      </c>
      <c r="B2" s="5" t="s">
        <v>218</v>
      </c>
      <c r="C2" s="6"/>
      <c r="D2" s="4" t="s">
        <v>10</v>
      </c>
      <c r="E2" s="7" t="s">
        <v>219</v>
      </c>
      <c r="F2" s="8" t="s">
        <v>220</v>
      </c>
      <c r="G2" s="8" t="s">
        <v>1</v>
      </c>
      <c r="H2" s="9" t="s">
        <v>2</v>
      </c>
      <c r="J2" s="10" t="s">
        <v>221</v>
      </c>
      <c r="K2" s="11" t="s">
        <v>222</v>
      </c>
      <c r="L2" s="11" t="s">
        <v>223</v>
      </c>
      <c r="M2" s="12" t="s">
        <v>224</v>
      </c>
      <c r="N2" s="13" t="s">
        <v>225</v>
      </c>
      <c r="O2" s="11" t="s">
        <v>0</v>
      </c>
      <c r="P2" s="14" t="s">
        <v>3</v>
      </c>
      <c r="Q2" s="13" t="s">
        <v>7</v>
      </c>
      <c r="R2" s="11" t="s">
        <v>8</v>
      </c>
      <c r="S2" s="12" t="s">
        <v>4</v>
      </c>
      <c r="T2" s="13" t="s">
        <v>5</v>
      </c>
      <c r="U2" s="12" t="s">
        <v>6</v>
      </c>
    </row>
    <row r="3" spans="1:21" x14ac:dyDescent="0.25">
      <c r="A3" s="70" t="s">
        <v>399</v>
      </c>
      <c r="B3" s="15" t="s">
        <v>254</v>
      </c>
      <c r="C3" s="6"/>
      <c r="D3" s="29" t="s">
        <v>85</v>
      </c>
      <c r="E3" s="17" t="s">
        <v>17</v>
      </c>
      <c r="F3" s="18" t="s">
        <v>18</v>
      </c>
      <c r="G3" s="19"/>
      <c r="H3" s="15"/>
      <c r="J3" s="20" t="str">
        <f>VLOOKUP(D3,[1]!Dictionary[#All],3,FALSE)</f>
        <v>Body</v>
      </c>
      <c r="K3" s="21" t="str">
        <f>VLOOKUP(D3,[1]!Dictionary[#All],4,FALSE)</f>
        <v>BODY</v>
      </c>
      <c r="L3" s="21" t="str">
        <f>VLOOKUP(D3,[1]!Dictionary[#All],5,FALSE)</f>
        <v>99VMS_STRUCTCODE</v>
      </c>
      <c r="M3" s="22" t="str">
        <f>VLOOKUP(D3,[1]!Dictionary[#All],6,FALSE)</f>
        <v>1.0</v>
      </c>
      <c r="N3" s="23" t="str">
        <f>VLOOKUP(D3,[1]!VolumeType[#All],2,FALSE)</f>
        <v>Special</v>
      </c>
      <c r="O3" s="24" t="str">
        <f>VLOOKUP(D3,[1]!VolumeType[#All],3,FALSE)</f>
        <v>BODY</v>
      </c>
      <c r="P3" s="25" t="str">
        <f>VLOOKUP(D3,[1]!Colors[#All],3,FALSE)</f>
        <v>z Body</v>
      </c>
      <c r="Q3" s="26" t="str">
        <f>IFERROR(VLOOKUP(D3,[1]!DVH_lines[#Data],2,FALSE),"")</f>
        <v/>
      </c>
      <c r="R3" s="27" t="str">
        <f>IFERROR(VLOOKUP(D3,[1]!DVH_lines[#Data],3,FALSE),"")</f>
        <v/>
      </c>
      <c r="S3" s="28" t="str">
        <f>IFERROR(VLOOKUP(D3,[1]!DVH_lines[#Data],4,FALSE),"")</f>
        <v/>
      </c>
      <c r="T3" s="26">
        <f>IFERROR(VLOOKUP(D3,[1]!SearchCT[#Data],2,FALSE),"")</f>
        <v>-350</v>
      </c>
      <c r="U3" s="28">
        <f>IFERROR(VLOOKUP(D3,[1]!SearchCT[#Data],3,FALSE),"")</f>
        <v>-50</v>
      </c>
    </row>
    <row r="4" spans="1:21" x14ac:dyDescent="0.25">
      <c r="A4" s="70" t="s">
        <v>401</v>
      </c>
      <c r="B4" s="15" t="s">
        <v>10</v>
      </c>
      <c r="C4" s="6"/>
      <c r="D4" s="29" t="s">
        <v>28</v>
      </c>
      <c r="E4" s="30" t="s">
        <v>28</v>
      </c>
      <c r="F4" s="19"/>
      <c r="G4" s="19"/>
      <c r="H4" s="15"/>
      <c r="J4" s="20" t="str">
        <f>VLOOKUP(D4,[1]!Dictionary[#All],3,FALSE)</f>
        <v>Treated Volume</v>
      </c>
      <c r="K4" s="21" t="str">
        <f>VLOOKUP(D4,[1]!Dictionary[#All],4,FALSE)</f>
        <v>Treated Volume</v>
      </c>
      <c r="L4" s="21" t="str">
        <f>VLOOKUP(D4,[1]!Dictionary[#All],5,FALSE)</f>
        <v>99VMS_STRUCTCODE</v>
      </c>
      <c r="M4" s="22" t="str">
        <f>VLOOKUP(D4,[1]!Dictionary[#All],6,FALSE)</f>
        <v>1.0</v>
      </c>
      <c r="N4" s="23" t="str">
        <f>VLOOKUP(D4,[1]!VolumeType[#All],2,FALSE)</f>
        <v>Special</v>
      </c>
      <c r="O4" s="24" t="str">
        <f>VLOOKUP(D4,[1]!VolumeType[#All],3,FALSE)</f>
        <v>PTV</v>
      </c>
      <c r="P4" s="25" t="str">
        <f>VLOOKUP(D4,[1]!Colors[#All],3,FALSE)</f>
        <v>z DPV</v>
      </c>
      <c r="Q4" s="26" t="str">
        <f>IFERROR(VLOOKUP(D4,[1]!DVH_lines[#Data],2,FALSE),"")</f>
        <v/>
      </c>
      <c r="R4" s="27" t="str">
        <f>IFERROR(VLOOKUP(D4,[1]!DVH_lines[#Data],3,FALSE),"")</f>
        <v/>
      </c>
      <c r="S4" s="28" t="str">
        <f>IFERROR(VLOOKUP(D4,[1]!DVH_lines[#Data],4,FALSE),"")</f>
        <v/>
      </c>
      <c r="T4" s="26" t="str">
        <f>IFERROR(VLOOKUP(D4,[1]!SearchCT[#Data],2,FALSE),"")</f>
        <v/>
      </c>
      <c r="U4" s="28" t="str">
        <f>IFERROR(VLOOKUP(D4,[1]!SearchCT[#Data],3,FALSE),"")</f>
        <v/>
      </c>
    </row>
    <row r="5" spans="1:21" x14ac:dyDescent="0.25">
      <c r="A5" s="70" t="s">
        <v>226</v>
      </c>
      <c r="B5" s="15" t="s">
        <v>106</v>
      </c>
      <c r="C5" s="6"/>
      <c r="D5" s="48" t="s">
        <v>68</v>
      </c>
      <c r="E5" s="30" t="s">
        <v>125</v>
      </c>
      <c r="F5" s="30"/>
      <c r="G5" s="38"/>
      <c r="H5" s="32"/>
      <c r="J5" s="20" t="str">
        <f>VLOOKUP(D5,[1]!Dictionary[#All],3,FALSE)</f>
        <v>GTV Primary</v>
      </c>
      <c r="K5" s="21" t="str">
        <f>VLOOKUP(D5,[1]!Dictionary[#All],4,FALSE)</f>
        <v>GTVp</v>
      </c>
      <c r="L5" s="21" t="str">
        <f>VLOOKUP(D5,[1]!Dictionary[#All],5,FALSE)</f>
        <v>99VMS_STRUCTCODE</v>
      </c>
      <c r="M5" s="22" t="str">
        <f>VLOOKUP(D5,[1]!Dictionary[#All],6,FALSE)</f>
        <v>1.0</v>
      </c>
      <c r="N5" s="23" t="str">
        <f>VLOOKUP(D5,[1]!VolumeType[#All],2,FALSE)</f>
        <v>GTV</v>
      </c>
      <c r="O5" s="24" t="str">
        <f>VLOOKUP(D5,[1]!VolumeType[#All],3,FALSE)</f>
        <v>GTV</v>
      </c>
      <c r="P5" s="25" t="str">
        <f>VLOOKUP(D5,[1]!Colors[#All],3,FALSE)</f>
        <v>z GTV</v>
      </c>
      <c r="Q5" s="26" t="str">
        <f>IFERROR(VLOOKUP(D5,[1]!DVH_lines[#Data],2,FALSE),"")</f>
        <v/>
      </c>
      <c r="R5" s="27" t="str">
        <f>IFERROR(VLOOKUP(D5,[1]!DVH_lines[#Data],3,FALSE),"")</f>
        <v/>
      </c>
      <c r="S5" s="28" t="str">
        <f>IFERROR(VLOOKUP(D5,[1]!DVH_lines[#Data],4,FALSE),"")</f>
        <v/>
      </c>
      <c r="T5" s="26" t="str">
        <f>IFERROR(VLOOKUP(D5,[1]!SearchCT[#Data],2,FALSE),"")</f>
        <v/>
      </c>
      <c r="U5" s="28" t="str">
        <f>IFERROR(VLOOKUP(D5,[1]!SearchCT[#Data],3,FALSE),"")</f>
        <v/>
      </c>
    </row>
    <row r="6" spans="1:21" x14ac:dyDescent="0.25">
      <c r="A6" s="70" t="s">
        <v>395</v>
      </c>
      <c r="B6" s="15">
        <v>5</v>
      </c>
      <c r="C6" s="6"/>
      <c r="D6" s="48" t="s">
        <v>266</v>
      </c>
      <c r="E6" s="30" t="s">
        <v>133</v>
      </c>
      <c r="F6" s="30"/>
      <c r="G6" s="38"/>
      <c r="H6" s="32"/>
      <c r="J6" s="20" t="str">
        <f>VLOOKUP(D6,[1]!Dictionary[#All],3,FALSE)</f>
        <v>GTV Nodal</v>
      </c>
      <c r="K6" s="21" t="str">
        <f>VLOOKUP(D6,[1]!Dictionary[#All],4,FALSE)</f>
        <v>GTVn</v>
      </c>
      <c r="L6" s="21" t="str">
        <f>VLOOKUP(D6,[1]!Dictionary[#All],5,FALSE)</f>
        <v>99VMS_STRUCTCODE</v>
      </c>
      <c r="M6" s="22" t="str">
        <f>VLOOKUP(D6,[1]!Dictionary[#All],6,FALSE)</f>
        <v>1.0</v>
      </c>
      <c r="N6" s="23" t="str">
        <f>VLOOKUP(D6,[1]!VolumeType[#All],2,FALSE)</f>
        <v>GTV</v>
      </c>
      <c r="O6" s="24" t="str">
        <f>VLOOKUP(D6,[1]!VolumeType[#All],3,FALSE)</f>
        <v>Nodes</v>
      </c>
      <c r="P6" s="25" t="str">
        <f>VLOOKUP(D6,[1]!Colors[#All],3,FALSE)</f>
        <v>z GTV</v>
      </c>
      <c r="Q6" s="26" t="str">
        <f>IFERROR(VLOOKUP(D6,[1]!DVH_lines[#Data],2,FALSE),"")</f>
        <v/>
      </c>
      <c r="R6" s="27" t="str">
        <f>IFERROR(VLOOKUP(D6,[1]!DVH_lines[#Data],3,FALSE),"")</f>
        <v/>
      </c>
      <c r="S6" s="28" t="str">
        <f>IFERROR(VLOOKUP(D6,[1]!DVH_lines[#Data],4,FALSE),"")</f>
        <v/>
      </c>
      <c r="T6" s="26" t="str">
        <f>IFERROR(VLOOKUP(D6,[1]!SearchCT[#Data],2,FALSE),"")</f>
        <v/>
      </c>
      <c r="U6" s="28" t="str">
        <f>IFERROR(VLOOKUP(D6,[1]!SearchCT[#Data],3,FALSE),"")</f>
        <v/>
      </c>
    </row>
    <row r="7" spans="1:21" x14ac:dyDescent="0.25">
      <c r="A7" s="70" t="s">
        <v>228</v>
      </c>
      <c r="B7" s="31"/>
      <c r="D7" s="48" t="s">
        <v>261</v>
      </c>
      <c r="E7" s="30" t="s">
        <v>148</v>
      </c>
      <c r="F7" s="30"/>
      <c r="G7" s="38"/>
      <c r="H7" s="32"/>
      <c r="J7" s="20" t="str">
        <f>VLOOKUP(D7,[1]!Dictionary[#All],3,FALSE)</f>
        <v>CTV High Risk</v>
      </c>
      <c r="K7" s="21" t="str">
        <f>VLOOKUP(D7,[1]!Dictionary[#All],4,FALSE)</f>
        <v>CTV_High</v>
      </c>
      <c r="L7" s="21" t="str">
        <f>VLOOKUP(D7,[1]!Dictionary[#All],5,FALSE)</f>
        <v>99VMS_STRUCTCODE</v>
      </c>
      <c r="M7" s="22" t="str">
        <f>VLOOKUP(D7,[1]!Dictionary[#All],6,FALSE)</f>
        <v>1.0</v>
      </c>
      <c r="N7" s="23" t="str">
        <f>VLOOKUP(D7,[1]!VolumeType[#All],2,FALSE)</f>
        <v>CTV</v>
      </c>
      <c r="O7" s="24" t="str">
        <f>VLOOKUP(D7,[1]!VolumeType[#All],3,FALSE)</f>
        <v>CTV</v>
      </c>
      <c r="P7" s="25" t="str">
        <f>VLOOKUP(D7,[1]!Colors[#All],3,FALSE)</f>
        <v>z CTV</v>
      </c>
      <c r="Q7" s="26" t="str">
        <f>IFERROR(VLOOKUP(D7,[1]!DVH_lines[#Data],2,FALSE),"")</f>
        <v/>
      </c>
      <c r="R7" s="27" t="str">
        <f>IFERROR(VLOOKUP(D7,[1]!DVH_lines[#Data],3,FALSE),"")</f>
        <v/>
      </c>
      <c r="S7" s="28" t="str">
        <f>IFERROR(VLOOKUP(D7,[1]!DVH_lines[#Data],4,FALSE),"")</f>
        <v/>
      </c>
      <c r="T7" s="26" t="str">
        <f>IFERROR(VLOOKUP(D7,[1]!SearchCT[#Data],2,FALSE),"")</f>
        <v/>
      </c>
      <c r="U7" s="28" t="str">
        <f>IFERROR(VLOOKUP(D7,[1]!SearchCT[#Data],3,FALSE),"")</f>
        <v/>
      </c>
    </row>
    <row r="8" spans="1:21" x14ac:dyDescent="0.25">
      <c r="A8" s="70" t="s">
        <v>229</v>
      </c>
      <c r="B8" t="s">
        <v>107</v>
      </c>
      <c r="D8" s="57" t="s">
        <v>271</v>
      </c>
      <c r="E8" s="30" t="s">
        <v>155</v>
      </c>
      <c r="F8" s="30"/>
      <c r="G8" s="38"/>
      <c r="H8" s="32"/>
      <c r="J8" s="20" t="str">
        <f>VLOOKUP(D8,[1]!Dictionary[#All],3,FALSE)</f>
        <v>CTV Intermediate Risk</v>
      </c>
      <c r="K8" s="21" t="str">
        <f>VLOOKUP(D8,[1]!Dictionary[#All],4,FALSE)</f>
        <v>CTV_Intermediate</v>
      </c>
      <c r="L8" s="21" t="str">
        <f>VLOOKUP(D8,[1]!Dictionary[#All],5,FALSE)</f>
        <v>99VMS_STRUCTCODE</v>
      </c>
      <c r="M8" s="22" t="str">
        <f>VLOOKUP(D8,[1]!Dictionary[#All],6,FALSE)</f>
        <v>1.0</v>
      </c>
      <c r="N8" s="23" t="str">
        <f>VLOOKUP(D8,[1]!VolumeType[#All],2,FALSE)</f>
        <v>CTV</v>
      </c>
      <c r="O8" s="24" t="str">
        <f>VLOOKUP(D8,[1]!VolumeType[#All],3,FALSE)</f>
        <v>Nodes</v>
      </c>
      <c r="P8" s="25" t="str">
        <f>VLOOKUP(D8,[1]!Colors[#All],3,FALSE)</f>
        <v>z CTV int</v>
      </c>
      <c r="Q8" s="26" t="str">
        <f>IFERROR(VLOOKUP(D8,[1]!DVH_lines[#Data],2,FALSE),"")</f>
        <v/>
      </c>
      <c r="R8" s="27" t="str">
        <f>IFERROR(VLOOKUP(D8,[1]!DVH_lines[#Data],3,FALSE),"")</f>
        <v/>
      </c>
      <c r="S8" s="28" t="str">
        <f>IFERROR(VLOOKUP(D8,[1]!DVH_lines[#Data],4,FALSE),"")</f>
        <v/>
      </c>
      <c r="T8" s="26" t="str">
        <f>IFERROR(VLOOKUP(D8,[1]!SearchCT[#Data],2,FALSE),"")</f>
        <v/>
      </c>
      <c r="U8" s="28" t="str">
        <f>IFERROR(VLOOKUP(D8,[1]!SearchCT[#Data],3,FALSE),"")</f>
        <v/>
      </c>
    </row>
    <row r="9" spans="1:21" x14ac:dyDescent="0.25">
      <c r="A9" s="70" t="s">
        <v>400</v>
      </c>
      <c r="B9" s="31" t="s">
        <v>393</v>
      </c>
      <c r="D9" s="48" t="s">
        <v>261</v>
      </c>
      <c r="E9" s="30" t="s">
        <v>127</v>
      </c>
      <c r="F9" s="30"/>
      <c r="G9" s="38"/>
      <c r="H9" s="32"/>
      <c r="J9" s="20" t="str">
        <f>VLOOKUP(D9,[1]!Dictionary[#All],3,FALSE)</f>
        <v>CTV High Risk</v>
      </c>
      <c r="K9" s="21" t="str">
        <f>VLOOKUP(D9,[1]!Dictionary[#All],4,FALSE)</f>
        <v>CTV_High</v>
      </c>
      <c r="L9" s="21" t="str">
        <f>VLOOKUP(D9,[1]!Dictionary[#All],5,FALSE)</f>
        <v>99VMS_STRUCTCODE</v>
      </c>
      <c r="M9" s="22" t="str">
        <f>VLOOKUP(D9,[1]!Dictionary[#All],6,FALSE)</f>
        <v>1.0</v>
      </c>
      <c r="N9" s="23" t="str">
        <f>VLOOKUP(D9,[1]!VolumeType[#All],2,FALSE)</f>
        <v>CTV</v>
      </c>
      <c r="O9" s="24" t="str">
        <f>VLOOKUP(D9,[1]!VolumeType[#All],3,FALSE)</f>
        <v>CTV</v>
      </c>
      <c r="P9" s="25" t="str">
        <f>VLOOKUP(D9,[1]!Colors[#All],3,FALSE)</f>
        <v>z CTV</v>
      </c>
      <c r="Q9" s="26" t="str">
        <f>IFERROR(VLOOKUP(D9,[1]!DVH_lines[#Data],2,FALSE),"")</f>
        <v/>
      </c>
      <c r="R9" s="27" t="str">
        <f>IFERROR(VLOOKUP(D9,[1]!DVH_lines[#Data],3,FALSE),"")</f>
        <v/>
      </c>
      <c r="S9" s="28" t="str">
        <f>IFERROR(VLOOKUP(D9,[1]!DVH_lines[#Data],4,FALSE),"")</f>
        <v/>
      </c>
      <c r="T9" s="26" t="str">
        <f>IFERROR(VLOOKUP(D9,[1]!SearchCT[#Data],2,FALSE),"")</f>
        <v/>
      </c>
      <c r="U9" s="28" t="str">
        <f>IFERROR(VLOOKUP(D9,[1]!SearchCT[#Data],3,FALSE),"")</f>
        <v/>
      </c>
    </row>
    <row r="10" spans="1:21" x14ac:dyDescent="0.25">
      <c r="A10" s="70" t="s">
        <v>389</v>
      </c>
      <c r="B10" s="31" t="s">
        <v>390</v>
      </c>
      <c r="D10" s="57" t="s">
        <v>262</v>
      </c>
      <c r="E10" s="30" t="s">
        <v>149</v>
      </c>
      <c r="F10" s="30"/>
      <c r="G10" s="38"/>
      <c r="H10" s="32"/>
      <c r="J10" s="20" t="str">
        <f>VLOOKUP(D10,[1]!Dictionary[#All],3,FALSE)</f>
        <v>CTV Intermediate Risk</v>
      </c>
      <c r="K10" s="21" t="str">
        <f>VLOOKUP(D10,[1]!Dictionary[#All],4,FALSE)</f>
        <v>CTV_Intermediate</v>
      </c>
      <c r="L10" s="21" t="str">
        <f>VLOOKUP(D10,[1]!Dictionary[#All],5,FALSE)</f>
        <v>99VMS_STRUCTCODE</v>
      </c>
      <c r="M10" s="22" t="str">
        <f>VLOOKUP(D10,[1]!Dictionary[#All],6,FALSE)</f>
        <v>1.0</v>
      </c>
      <c r="N10" s="23" t="str">
        <f>VLOOKUP(D10,[1]!VolumeType[#All],2,FALSE)</f>
        <v>CTV</v>
      </c>
      <c r="O10" s="24" t="str">
        <f>VLOOKUP(D10,[1]!VolumeType[#All],3,FALSE)</f>
        <v>CTV</v>
      </c>
      <c r="P10" s="25" t="str">
        <f>VLOOKUP(D10,[1]!Colors[#All],3,FALSE)</f>
        <v>z CTV int</v>
      </c>
      <c r="Q10" s="26" t="str">
        <f>IFERROR(VLOOKUP(D10,[1]!DVH_lines[#Data],2,FALSE),"")</f>
        <v/>
      </c>
      <c r="R10" s="27" t="str">
        <f>IFERROR(VLOOKUP(D10,[1]!DVH_lines[#Data],3,FALSE),"")</f>
        <v/>
      </c>
      <c r="S10" s="28" t="str">
        <f>IFERROR(VLOOKUP(D10,[1]!DVH_lines[#Data],4,FALSE),"")</f>
        <v/>
      </c>
      <c r="T10" s="26" t="str">
        <f>IFERROR(VLOOKUP(D10,[1]!SearchCT[#Data],2,FALSE),"")</f>
        <v/>
      </c>
      <c r="U10" s="28" t="str">
        <f>IFERROR(VLOOKUP(D10,[1]!SearchCT[#Data],3,FALSE),"")</f>
        <v/>
      </c>
    </row>
    <row r="11" spans="1:21" x14ac:dyDescent="0.25">
      <c r="A11" s="70" t="s">
        <v>515</v>
      </c>
      <c r="B11" s="31" t="s">
        <v>397</v>
      </c>
      <c r="D11" s="57" t="s">
        <v>265</v>
      </c>
      <c r="E11" s="30" t="s">
        <v>128</v>
      </c>
      <c r="F11" s="30"/>
      <c r="G11" s="38"/>
      <c r="H11" s="32"/>
      <c r="J11" s="20" t="str">
        <f>VLOOKUP(D11,[1]!Dictionary[#All],3,FALSE)</f>
        <v>CTV Low Risk</v>
      </c>
      <c r="K11" s="21" t="str">
        <f>VLOOKUP(D11,[1]!Dictionary[#All],4,FALSE)</f>
        <v>CTV_Low</v>
      </c>
      <c r="L11" s="21" t="str">
        <f>VLOOKUP(D11,[1]!Dictionary[#All],5,FALSE)</f>
        <v>99VMS_STRUCTCODE</v>
      </c>
      <c r="M11" s="22" t="str">
        <f>VLOOKUP(D11,[1]!Dictionary[#All],6,FALSE)</f>
        <v>1.0</v>
      </c>
      <c r="N11" s="23" t="str">
        <f>VLOOKUP(D11,[1]!VolumeType[#All],2,FALSE)</f>
        <v>CTV</v>
      </c>
      <c r="O11" s="24" t="str">
        <f>VLOOKUP(D11,[1]!VolumeType[#All],3,FALSE)</f>
        <v>CTV</v>
      </c>
      <c r="P11" s="25" t="str">
        <f>VLOOKUP(D11,[1]!Colors[#All],3,FALSE)</f>
        <v>z CTV low</v>
      </c>
      <c r="Q11" s="26" t="str">
        <f>IFERROR(VLOOKUP(D11,[1]!DVH_lines[#Data],2,FALSE),"")</f>
        <v/>
      </c>
      <c r="R11" s="27" t="str">
        <f>IFERROR(VLOOKUP(D11,[1]!DVH_lines[#Data],3,FALSE),"")</f>
        <v/>
      </c>
      <c r="S11" s="28" t="str">
        <f>IFERROR(VLOOKUP(D11,[1]!DVH_lines[#Data],4,FALSE),"")</f>
        <v/>
      </c>
      <c r="T11" s="26" t="str">
        <f>IFERROR(VLOOKUP(D11,[1]!SearchCT[#Data],2,FALSE),"")</f>
        <v/>
      </c>
      <c r="U11" s="28" t="str">
        <f>IFERROR(VLOOKUP(D11,[1]!SearchCT[#Data],3,FALSE),"")</f>
        <v/>
      </c>
    </row>
    <row r="12" spans="1:21" x14ac:dyDescent="0.25">
      <c r="A12" s="70" t="s">
        <v>391</v>
      </c>
      <c r="B12" s="15" t="s">
        <v>13</v>
      </c>
      <c r="D12" s="52" t="s">
        <v>268</v>
      </c>
      <c r="E12" s="30" t="s">
        <v>157</v>
      </c>
      <c r="F12" s="30"/>
      <c r="G12" s="38"/>
      <c r="H12" s="32"/>
      <c r="J12" s="20" t="str">
        <f>VLOOKUP(D12,[1]!Dictionary[#All],3,FALSE)</f>
        <v>PTV High Risk</v>
      </c>
      <c r="K12" s="21" t="str">
        <f>VLOOKUP(D12,[1]!Dictionary[#All],4,FALSE)</f>
        <v>PTV_High</v>
      </c>
      <c r="L12" s="21" t="str">
        <f>VLOOKUP(D12,[1]!Dictionary[#All],5,FALSE)</f>
        <v>99VMS_STRUCTCODE</v>
      </c>
      <c r="M12" s="22" t="str">
        <f>VLOOKUP(D12,[1]!Dictionary[#All],6,FALSE)</f>
        <v>1.0</v>
      </c>
      <c r="N12" s="23" t="str">
        <f>VLOOKUP(D12,[1]!VolumeType[#All],2,FALSE)</f>
        <v>PTV</v>
      </c>
      <c r="O12" s="24" t="str">
        <f>VLOOKUP(D12,[1]!VolumeType[#All],3,FALSE)</f>
        <v>PTV</v>
      </c>
      <c r="P12" s="25" t="str">
        <f>VLOOKUP(D12,[1]!Colors[#All],3,FALSE)</f>
        <v>z PTV</v>
      </c>
      <c r="Q12" s="26" t="str">
        <f>IFERROR(VLOOKUP(D12,[1]!DVH_lines[#Data],2,FALSE),"")</f>
        <v/>
      </c>
      <c r="R12" s="27" t="str">
        <f>IFERROR(VLOOKUP(D12,[1]!DVH_lines[#Data],3,FALSE),"")</f>
        <v/>
      </c>
      <c r="S12" s="28" t="str">
        <f>IFERROR(VLOOKUP(D12,[1]!DVH_lines[#Data],4,FALSE),"")</f>
        <v/>
      </c>
      <c r="T12" s="26" t="str">
        <f>IFERROR(VLOOKUP(D12,[1]!SearchCT[#Data],2,FALSE),"")</f>
        <v/>
      </c>
      <c r="U12" s="28" t="str">
        <f>IFERROR(VLOOKUP(D12,[1]!SearchCT[#Data],3,FALSE),"")</f>
        <v/>
      </c>
    </row>
    <row r="13" spans="1:21" x14ac:dyDescent="0.25">
      <c r="A13" s="70" t="s">
        <v>231</v>
      </c>
      <c r="B13" s="35" t="s">
        <v>232</v>
      </c>
      <c r="D13" s="60" t="s">
        <v>270</v>
      </c>
      <c r="E13" s="30" t="s">
        <v>152</v>
      </c>
      <c r="F13" s="30"/>
      <c r="G13" s="38"/>
      <c r="H13" s="32"/>
      <c r="J13" s="20" t="str">
        <f>VLOOKUP(D13,[1]!Dictionary[#All],3,FALSE)</f>
        <v>PTV Intermediate Risk</v>
      </c>
      <c r="K13" s="21" t="str">
        <f>VLOOKUP(D13,[1]!Dictionary[#All],4,FALSE)</f>
        <v>PTV_Intermediate</v>
      </c>
      <c r="L13" s="21" t="str">
        <f>VLOOKUP(D13,[1]!Dictionary[#All],5,FALSE)</f>
        <v>99VMS_STRUCTCODE</v>
      </c>
      <c r="M13" s="22" t="str">
        <f>VLOOKUP(D13,[1]!Dictionary[#All],6,FALSE)</f>
        <v>1.0</v>
      </c>
      <c r="N13" s="23" t="str">
        <f>VLOOKUP(D13,[1]!VolumeType[#All],2,FALSE)</f>
        <v>PTV</v>
      </c>
      <c r="O13" s="24" t="str">
        <f>VLOOKUP(D13,[1]!VolumeType[#All],3,FALSE)</f>
        <v>PTV</v>
      </c>
      <c r="P13" s="25" t="str">
        <f>VLOOKUP(D13,[1]!Colors[#All],3,FALSE)</f>
        <v>z PTV int</v>
      </c>
      <c r="Q13" s="26" t="str">
        <f>IFERROR(VLOOKUP(D13,[1]!DVH_lines[#Data],2,FALSE),"")</f>
        <v/>
      </c>
      <c r="R13" s="27" t="str">
        <f>IFERROR(VLOOKUP(D13,[1]!DVH_lines[#Data],3,FALSE),"")</f>
        <v/>
      </c>
      <c r="S13" s="28" t="str">
        <f>IFERROR(VLOOKUP(D13,[1]!DVH_lines[#Data],4,FALSE),"")</f>
        <v/>
      </c>
      <c r="T13" s="26" t="str">
        <f>IFERROR(VLOOKUP(D13,[1]!SearchCT[#Data],2,FALSE),"")</f>
        <v/>
      </c>
      <c r="U13" s="28" t="str">
        <f>IFERROR(VLOOKUP(D13,[1]!SearchCT[#Data],3,FALSE),"")</f>
        <v/>
      </c>
    </row>
    <row r="14" spans="1:21" x14ac:dyDescent="0.25">
      <c r="D14" s="52" t="s">
        <v>268</v>
      </c>
      <c r="E14" s="30" t="s">
        <v>151</v>
      </c>
      <c r="F14" s="30"/>
      <c r="G14" s="38"/>
      <c r="H14" s="32"/>
      <c r="J14" s="20" t="str">
        <f>VLOOKUP(D14,[1]!Dictionary[#All],3,FALSE)</f>
        <v>PTV High Risk</v>
      </c>
      <c r="K14" s="21" t="str">
        <f>VLOOKUP(D14,[1]!Dictionary[#All],4,FALSE)</f>
        <v>PTV_High</v>
      </c>
      <c r="L14" s="21" t="str">
        <f>VLOOKUP(D14,[1]!Dictionary[#All],5,FALSE)</f>
        <v>99VMS_STRUCTCODE</v>
      </c>
      <c r="M14" s="22" t="str">
        <f>VLOOKUP(D14,[1]!Dictionary[#All],6,FALSE)</f>
        <v>1.0</v>
      </c>
      <c r="N14" s="23" t="str">
        <f>VLOOKUP(D14,[1]!VolumeType[#All],2,FALSE)</f>
        <v>PTV</v>
      </c>
      <c r="O14" s="24" t="str">
        <f>VLOOKUP(D14,[1]!VolumeType[#All],3,FALSE)</f>
        <v>PTV</v>
      </c>
      <c r="P14" s="25" t="str">
        <f>VLOOKUP(D14,[1]!Colors[#All],3,FALSE)</f>
        <v>z PTV</v>
      </c>
      <c r="Q14" s="26" t="str">
        <f>IFERROR(VLOOKUP(D14,[1]!DVH_lines[#Data],2,FALSE),"")</f>
        <v/>
      </c>
      <c r="R14" s="27" t="str">
        <f>IFERROR(VLOOKUP(D14,[1]!DVH_lines[#Data],3,FALSE),"")</f>
        <v/>
      </c>
      <c r="S14" s="28" t="str">
        <f>IFERROR(VLOOKUP(D14,[1]!DVH_lines[#Data],4,FALSE),"")</f>
        <v/>
      </c>
      <c r="T14" s="26" t="str">
        <f>IFERROR(VLOOKUP(D14,[1]!SearchCT[#Data],2,FALSE),"")</f>
        <v/>
      </c>
      <c r="U14" s="28" t="str">
        <f>IFERROR(VLOOKUP(D14,[1]!SearchCT[#Data],3,FALSE),"")</f>
        <v/>
      </c>
    </row>
    <row r="15" spans="1:21" x14ac:dyDescent="0.25">
      <c r="D15" s="48" t="s">
        <v>227</v>
      </c>
      <c r="E15" s="30" t="s">
        <v>156</v>
      </c>
      <c r="F15" s="30"/>
      <c r="G15" s="38"/>
      <c r="H15" s="32"/>
      <c r="J15" s="20" t="str">
        <f>VLOOKUP(D15,[1]!Dictionary[#All],3,FALSE)</f>
        <v>PTV Intermediate Risk</v>
      </c>
      <c r="K15" s="21" t="str">
        <f>VLOOKUP(D15,[1]!Dictionary[#All],4,FALSE)</f>
        <v>PTV_Intermediate</v>
      </c>
      <c r="L15" s="21" t="str">
        <f>VLOOKUP(D15,[1]!Dictionary[#All],5,FALSE)</f>
        <v>99VMS_STRUCTCODE</v>
      </c>
      <c r="M15" s="22" t="str">
        <f>VLOOKUP(D15,[1]!Dictionary[#All],6,FALSE)</f>
        <v>1.0</v>
      </c>
      <c r="N15" s="23" t="str">
        <f>VLOOKUP(D15,[1]!VolumeType[#All],2,FALSE)</f>
        <v>PTV</v>
      </c>
      <c r="O15" s="24" t="str">
        <f>VLOOKUP(D15,[1]!VolumeType[#All],3,FALSE)</f>
        <v>PTV</v>
      </c>
      <c r="P15" s="25" t="str">
        <f>VLOOKUP(D15,[1]!Colors[#All],3,FALSE)</f>
        <v>z PTV int</v>
      </c>
      <c r="Q15" s="26" t="str">
        <f>IFERROR(VLOOKUP(D15,[1]!DVH_lines[#Data],2,FALSE),"")</f>
        <v/>
      </c>
      <c r="R15" s="27" t="str">
        <f>IFERROR(VLOOKUP(D15,[1]!DVH_lines[#Data],3,FALSE),"")</f>
        <v/>
      </c>
      <c r="S15" s="28" t="str">
        <f>IFERROR(VLOOKUP(D15,[1]!DVH_lines[#Data],4,FALSE),"")</f>
        <v/>
      </c>
      <c r="T15" s="26" t="str">
        <f>IFERROR(VLOOKUP(D15,[1]!SearchCT[#Data],2,FALSE),"")</f>
        <v/>
      </c>
      <c r="U15" s="28" t="str">
        <f>IFERROR(VLOOKUP(D15,[1]!SearchCT[#Data],3,FALSE),"")</f>
        <v/>
      </c>
    </row>
    <row r="16" spans="1:21" x14ac:dyDescent="0.25">
      <c r="D16" s="48" t="s">
        <v>269</v>
      </c>
      <c r="E16" s="30" t="s">
        <v>150</v>
      </c>
      <c r="F16" s="30"/>
      <c r="G16" s="38"/>
      <c r="H16" s="32"/>
      <c r="J16" s="20" t="str">
        <f>VLOOKUP(D16,[1]!Dictionary[#All],3,FALSE)</f>
        <v>PTV Low Risk</v>
      </c>
      <c r="K16" s="21" t="str">
        <f>VLOOKUP(D16,[1]!Dictionary[#All],4,FALSE)</f>
        <v>PTV_Low</v>
      </c>
      <c r="L16" s="21" t="str">
        <f>VLOOKUP(D16,[1]!Dictionary[#All],5,FALSE)</f>
        <v>99VMS_STRUCTCODE</v>
      </c>
      <c r="M16" s="22" t="str">
        <f>VLOOKUP(D16,[1]!Dictionary[#All],6,FALSE)</f>
        <v>1.0</v>
      </c>
      <c r="N16" s="23" t="str">
        <f>VLOOKUP(D16,[1]!VolumeType[#All],2,FALSE)</f>
        <v>PTV</v>
      </c>
      <c r="O16" s="24" t="str">
        <f>VLOOKUP(D16,[1]!VolumeType[#All],3,FALSE)</f>
        <v>PTV</v>
      </c>
      <c r="P16" s="25" t="str">
        <f>VLOOKUP(D16,[1]!Colors[#All],3,FALSE)</f>
        <v>z PTV low</v>
      </c>
      <c r="Q16" s="26" t="str">
        <f>IFERROR(VLOOKUP(D16,[1]!DVH_lines[#Data],2,FALSE),"")</f>
        <v/>
      </c>
      <c r="R16" s="27" t="str">
        <f>IFERROR(VLOOKUP(D16,[1]!DVH_lines[#Data],3,FALSE),"")</f>
        <v/>
      </c>
      <c r="S16" s="28" t="str">
        <f>IFERROR(VLOOKUP(D16,[1]!DVH_lines[#Data],4,FALSE),"")</f>
        <v/>
      </c>
      <c r="T16" s="26" t="str">
        <f>IFERROR(VLOOKUP(D16,[1]!SearchCT[#Data],2,FALSE),"")</f>
        <v/>
      </c>
      <c r="U16" s="28" t="str">
        <f>IFERROR(VLOOKUP(D16,[1]!SearchCT[#Data],3,FALSE),"")</f>
        <v/>
      </c>
    </row>
    <row r="17" spans="4:21" x14ac:dyDescent="0.25">
      <c r="D17" s="52" t="s">
        <v>268</v>
      </c>
      <c r="E17" s="30" t="s">
        <v>154</v>
      </c>
      <c r="F17" s="30" t="s">
        <v>154</v>
      </c>
      <c r="G17" s="38"/>
      <c r="H17" s="32"/>
      <c r="J17" s="20" t="str">
        <f>VLOOKUP(D17,[1]!Dictionary[#All],3,FALSE)</f>
        <v>PTV High Risk</v>
      </c>
      <c r="K17" s="21" t="str">
        <f>VLOOKUP(D17,[1]!Dictionary[#All],4,FALSE)</f>
        <v>PTV_High</v>
      </c>
      <c r="L17" s="21" t="str">
        <f>VLOOKUP(D17,[1]!Dictionary[#All],5,FALSE)</f>
        <v>99VMS_STRUCTCODE</v>
      </c>
      <c r="M17" s="22" t="str">
        <f>VLOOKUP(D17,[1]!Dictionary[#All],6,FALSE)</f>
        <v>1.0</v>
      </c>
      <c r="N17" s="23" t="str">
        <f>VLOOKUP(D17,[1]!VolumeType[#All],2,FALSE)</f>
        <v>PTV</v>
      </c>
      <c r="O17" s="24" t="str">
        <f>VLOOKUP(D17,[1]!VolumeType[#All],3,FALSE)</f>
        <v>PTV</v>
      </c>
      <c r="P17" s="25" t="str">
        <f>VLOOKUP(D17,[1]!Colors[#All],3,FALSE)</f>
        <v>z PTV</v>
      </c>
      <c r="Q17" s="26" t="str">
        <f>IFERROR(VLOOKUP(D17,[1]!DVH_lines[#Data],2,FALSE),"")</f>
        <v/>
      </c>
      <c r="R17" s="27" t="str">
        <f>IFERROR(VLOOKUP(D17,[1]!DVH_lines[#Data],3,FALSE),"")</f>
        <v/>
      </c>
      <c r="S17" s="28" t="str">
        <f>IFERROR(VLOOKUP(D17,[1]!DVH_lines[#Data],4,FALSE),"")</f>
        <v/>
      </c>
      <c r="T17" s="26" t="str">
        <f>IFERROR(VLOOKUP(D17,[1]!SearchCT[#Data],2,FALSE),"")</f>
        <v/>
      </c>
      <c r="U17" s="28" t="str">
        <f>IFERROR(VLOOKUP(D17,[1]!SearchCT[#Data],3,FALSE),"")</f>
        <v/>
      </c>
    </row>
    <row r="18" spans="4:21" x14ac:dyDescent="0.25">
      <c r="D18" s="48" t="s">
        <v>269</v>
      </c>
      <c r="E18" s="30" t="s">
        <v>159</v>
      </c>
      <c r="F18" s="30" t="s">
        <v>159</v>
      </c>
      <c r="G18" s="38"/>
      <c r="H18" s="32"/>
      <c r="J18" s="20" t="str">
        <f>VLOOKUP(D18,[1]!Dictionary[#All],3,FALSE)</f>
        <v>PTV Low Risk</v>
      </c>
      <c r="K18" s="21" t="str">
        <f>VLOOKUP(D18,[1]!Dictionary[#All],4,FALSE)</f>
        <v>PTV_Low</v>
      </c>
      <c r="L18" s="21" t="str">
        <f>VLOOKUP(D18,[1]!Dictionary[#All],5,FALSE)</f>
        <v>99VMS_STRUCTCODE</v>
      </c>
      <c r="M18" s="22" t="str">
        <f>VLOOKUP(D18,[1]!Dictionary[#All],6,FALSE)</f>
        <v>1.0</v>
      </c>
      <c r="N18" s="23" t="str">
        <f>VLOOKUP(D18,[1]!VolumeType[#All],2,FALSE)</f>
        <v>PTV</v>
      </c>
      <c r="O18" s="24" t="str">
        <f>VLOOKUP(D18,[1]!VolumeType[#All],3,FALSE)</f>
        <v>PTV</v>
      </c>
      <c r="P18" s="25" t="str">
        <f>VLOOKUP(D18,[1]!Colors[#All],3,FALSE)</f>
        <v>z PTV low</v>
      </c>
      <c r="Q18" s="26" t="str">
        <f>IFERROR(VLOOKUP(D18,[1]!DVH_lines[#Data],2,FALSE),"")</f>
        <v/>
      </c>
      <c r="R18" s="27" t="str">
        <f>IFERROR(VLOOKUP(D18,[1]!DVH_lines[#Data],3,FALSE),"")</f>
        <v/>
      </c>
      <c r="S18" s="28" t="str">
        <f>IFERROR(VLOOKUP(D18,[1]!DVH_lines[#Data],4,FALSE),"")</f>
        <v/>
      </c>
      <c r="T18" s="26" t="str">
        <f>IFERROR(VLOOKUP(D18,[1]!SearchCT[#Data],2,FALSE),"")</f>
        <v/>
      </c>
      <c r="U18" s="28" t="str">
        <f>IFERROR(VLOOKUP(D18,[1]!SearchCT[#Data],3,FALSE),"")</f>
        <v/>
      </c>
    </row>
    <row r="19" spans="4:21" x14ac:dyDescent="0.25">
      <c r="D19" s="48" t="s">
        <v>315</v>
      </c>
      <c r="E19" s="30" t="s">
        <v>140</v>
      </c>
      <c r="F19" s="30" t="s">
        <v>140</v>
      </c>
      <c r="G19" s="38"/>
      <c r="H19" s="32"/>
      <c r="J19" s="20" t="str">
        <f>VLOOKUP(D19,[1]!Dictionary[#All],3,FALSE)</f>
        <v>PTV Low Risk</v>
      </c>
      <c r="K19" s="21" t="str">
        <f>VLOOKUP(D19,[1]!Dictionary[#All],4,FALSE)</f>
        <v>PTV_Low</v>
      </c>
      <c r="L19" s="21" t="str">
        <f>VLOOKUP(D19,[1]!Dictionary[#All],5,FALSE)</f>
        <v>99VMS_STRUCTCODE</v>
      </c>
      <c r="M19" s="22" t="str">
        <f>VLOOKUP(D19,[1]!Dictionary[#All],6,FALSE)</f>
        <v>1.0</v>
      </c>
      <c r="N19" s="23" t="str">
        <f>VLOOKUP(D19,[1]!VolumeType[#All],2,FALSE)</f>
        <v>PTV</v>
      </c>
      <c r="O19" s="24" t="str">
        <f>VLOOKUP(D19,[1]!VolumeType[#All],3,FALSE)</f>
        <v>PTV</v>
      </c>
      <c r="P19" s="25" t="str">
        <f>VLOOKUP(D19,[1]!Colors[#All],3,FALSE)</f>
        <v>z PTV low R a</v>
      </c>
      <c r="Q19" s="26">
        <f>IFERROR(VLOOKUP(D19,[1]!DVH_lines[#Data],2,FALSE),"")</f>
        <v>-16777216</v>
      </c>
      <c r="R19" s="27">
        <f>IFERROR(VLOOKUP(D19,[1]!DVH_lines[#Data],3,FALSE),"")</f>
        <v>1</v>
      </c>
      <c r="S19" s="28">
        <f>IFERROR(VLOOKUP(D19,[1]!DVH_lines[#Data],4,FALSE),"")</f>
        <v>3</v>
      </c>
      <c r="T19" s="26" t="str">
        <f>IFERROR(VLOOKUP(D19,[1]!SearchCT[#Data],2,FALSE),"")</f>
        <v/>
      </c>
      <c r="U19" s="28" t="str">
        <f>IFERROR(VLOOKUP(D19,[1]!SearchCT[#Data],3,FALSE),"")</f>
        <v/>
      </c>
    </row>
    <row r="20" spans="4:21" x14ac:dyDescent="0.25">
      <c r="D20" s="48" t="s">
        <v>316</v>
      </c>
      <c r="E20" s="30" t="s">
        <v>141</v>
      </c>
      <c r="F20" s="30" t="s">
        <v>141</v>
      </c>
      <c r="G20" s="38"/>
      <c r="H20" s="32"/>
      <c r="J20" s="20" t="str">
        <f>VLOOKUP(D20,[1]!Dictionary[#All],3,FALSE)</f>
        <v>PTV Low Risk</v>
      </c>
      <c r="K20" s="21" t="str">
        <f>VLOOKUP(D20,[1]!Dictionary[#All],4,FALSE)</f>
        <v>PTV_Low</v>
      </c>
      <c r="L20" s="21" t="str">
        <f>VLOOKUP(D20,[1]!Dictionary[#All],5,FALSE)</f>
        <v>99VMS_STRUCTCODE</v>
      </c>
      <c r="M20" s="22" t="str">
        <f>VLOOKUP(D20,[1]!Dictionary[#All],6,FALSE)</f>
        <v>1.0</v>
      </c>
      <c r="N20" s="23" t="str">
        <f>VLOOKUP(D20,[1]!VolumeType[#All],2,FALSE)</f>
        <v>PTV</v>
      </c>
      <c r="O20" s="24" t="str">
        <f>VLOOKUP(D20,[1]!VolumeType[#All],3,FALSE)</f>
        <v>PTV</v>
      </c>
      <c r="P20" s="25" t="str">
        <f>VLOOKUP(D20,[1]!Colors[#All],3,FALSE)</f>
        <v>z PTV low R b</v>
      </c>
      <c r="Q20" s="26">
        <f>IFERROR(VLOOKUP(D20,[1]!DVH_lines[#Data],2,FALSE),"")</f>
        <v>-16777216</v>
      </c>
      <c r="R20" s="27">
        <f>IFERROR(VLOOKUP(D20,[1]!DVH_lines[#Data],3,FALSE),"")</f>
        <v>1</v>
      </c>
      <c r="S20" s="28">
        <f>IFERROR(VLOOKUP(D20,[1]!DVH_lines[#Data],4,FALSE),"")</f>
        <v>3</v>
      </c>
      <c r="T20" s="26" t="str">
        <f>IFERROR(VLOOKUP(D20,[1]!SearchCT[#Data],2,FALSE),"")</f>
        <v/>
      </c>
      <c r="U20" s="28" t="str">
        <f>IFERROR(VLOOKUP(D20,[1]!SearchCT[#Data],3,FALSE),"")</f>
        <v/>
      </c>
    </row>
    <row r="21" spans="4:21" x14ac:dyDescent="0.25">
      <c r="D21" s="48" t="s">
        <v>314</v>
      </c>
      <c r="E21" s="30" t="s">
        <v>144</v>
      </c>
      <c r="F21" s="30" t="s">
        <v>144</v>
      </c>
      <c r="G21" s="38"/>
      <c r="H21" s="32"/>
      <c r="J21" s="20" t="str">
        <f>VLOOKUP(D21,[1]!Dictionary[#All],3,FALSE)</f>
        <v>PTV Low Risk</v>
      </c>
      <c r="K21" s="21" t="str">
        <f>VLOOKUP(D21,[1]!Dictionary[#All],4,FALSE)</f>
        <v>PTV_Low</v>
      </c>
      <c r="L21" s="21" t="str">
        <f>VLOOKUP(D21,[1]!Dictionary[#All],5,FALSE)</f>
        <v>99VMS_STRUCTCODE</v>
      </c>
      <c r="M21" s="22" t="str">
        <f>VLOOKUP(D21,[1]!Dictionary[#All],6,FALSE)</f>
        <v>1.0</v>
      </c>
      <c r="N21" s="23" t="str">
        <f>VLOOKUP(D21,[1]!VolumeType[#All],2,FALSE)</f>
        <v>PTV</v>
      </c>
      <c r="O21" s="24" t="str">
        <f>VLOOKUP(D21,[1]!VolumeType[#All],3,FALSE)</f>
        <v>PTV</v>
      </c>
      <c r="P21" s="25" t="str">
        <f>VLOOKUP(D21,[1]!Colors[#All],3,FALSE)</f>
        <v>z PTV low L a</v>
      </c>
      <c r="Q21" s="26">
        <f>IFERROR(VLOOKUP(D21,[1]!DVH_lines[#Data],2,FALSE),"")</f>
        <v>-16777216</v>
      </c>
      <c r="R21" s="27">
        <f>IFERROR(VLOOKUP(D21,[1]!DVH_lines[#Data],3,FALSE),"")</f>
        <v>1</v>
      </c>
      <c r="S21" s="28">
        <f>IFERROR(VLOOKUP(D21,[1]!DVH_lines[#Data],4,FALSE),"")</f>
        <v>3</v>
      </c>
      <c r="T21" s="26" t="str">
        <f>IFERROR(VLOOKUP(D21,[1]!SearchCT[#Data],2,FALSE),"")</f>
        <v/>
      </c>
      <c r="U21" s="28" t="str">
        <f>IFERROR(VLOOKUP(D21,[1]!SearchCT[#Data],3,FALSE),"")</f>
        <v/>
      </c>
    </row>
    <row r="22" spans="4:21" x14ac:dyDescent="0.25">
      <c r="D22" s="48" t="s">
        <v>269</v>
      </c>
      <c r="E22" s="30" t="s">
        <v>132</v>
      </c>
      <c r="F22" s="30" t="s">
        <v>132</v>
      </c>
      <c r="G22" s="38"/>
      <c r="H22" s="32"/>
      <c r="J22" s="20" t="str">
        <f>VLOOKUP(D22,[1]!Dictionary[#All],3,FALSE)</f>
        <v>PTV Low Risk</v>
      </c>
      <c r="K22" s="21" t="str">
        <f>VLOOKUP(D22,[1]!Dictionary[#All],4,FALSE)</f>
        <v>PTV_Low</v>
      </c>
      <c r="L22" s="21" t="str">
        <f>VLOOKUP(D22,[1]!Dictionary[#All],5,FALSE)</f>
        <v>99VMS_STRUCTCODE</v>
      </c>
      <c r="M22" s="22" t="str">
        <f>VLOOKUP(D22,[1]!Dictionary[#All],6,FALSE)</f>
        <v>1.0</v>
      </c>
      <c r="N22" s="23" t="str">
        <f>VLOOKUP(D22,[1]!VolumeType[#All],2,FALSE)</f>
        <v>PTV</v>
      </c>
      <c r="O22" s="24" t="str">
        <f>VLOOKUP(D22,[1]!VolumeType[#All],3,FALSE)</f>
        <v>PTV</v>
      </c>
      <c r="P22" s="25" t="str">
        <f>VLOOKUP(D22,[1]!Colors[#All],3,FALSE)</f>
        <v>z PTV low</v>
      </c>
      <c r="Q22" s="26" t="str">
        <f>IFERROR(VLOOKUP(D22,[1]!DVH_lines[#Data],2,FALSE),"")</f>
        <v/>
      </c>
      <c r="R22" s="27" t="str">
        <f>IFERROR(VLOOKUP(D22,[1]!DVH_lines[#Data],3,FALSE),"")</f>
        <v/>
      </c>
      <c r="S22" s="28" t="str">
        <f>IFERROR(VLOOKUP(D22,[1]!DVH_lines[#Data],4,FALSE),"")</f>
        <v/>
      </c>
      <c r="T22" s="26" t="str">
        <f>IFERROR(VLOOKUP(D22,[1]!SearchCT[#Data],2,FALSE),"")</f>
        <v/>
      </c>
      <c r="U22" s="28" t="str">
        <f>IFERROR(VLOOKUP(D22,[1]!SearchCT[#Data],3,FALSE),"")</f>
        <v/>
      </c>
    </row>
    <row r="23" spans="4:21" x14ac:dyDescent="0.25">
      <c r="D23" s="29" t="s">
        <v>109</v>
      </c>
      <c r="E23" s="17" t="s">
        <v>109</v>
      </c>
      <c r="F23"/>
      <c r="G23" s="19"/>
      <c r="H23" s="15"/>
      <c r="J23" s="20" t="str">
        <f>VLOOKUP(D23,[1]!Dictionary[#All],3,FALSE)</f>
        <v>Set of lips</v>
      </c>
      <c r="K23" s="21">
        <f>VLOOKUP(D23,[1]!Dictionary[#All],4,FALSE)</f>
        <v>268855</v>
      </c>
      <c r="L23" s="21" t="str">
        <f>VLOOKUP(D23,[1]!Dictionary[#All],5,FALSE)</f>
        <v>FMA</v>
      </c>
      <c r="M23" s="22" t="str">
        <f>VLOOKUP(D23,[1]!Dictionary[#All],6,FALSE)</f>
        <v>3.2</v>
      </c>
      <c r="N23" s="23" t="str">
        <f>VLOOKUP(D23,[1]!VolumeType[#All],2,FALSE)</f>
        <v>Organ</v>
      </c>
      <c r="O23" s="24" t="str">
        <f>VLOOKUP(D23,[1]!VolumeType[#All],3,FALSE)</f>
        <v>Organ</v>
      </c>
      <c r="P23" s="25" t="str">
        <f>VLOOKUP(D23,[1]!Colors[#All],3,FALSE)</f>
        <v>z Lips</v>
      </c>
      <c r="Q23" s="26" t="str">
        <f>IFERROR(VLOOKUP(D23,[1]!DVH_lines[#Data],2,FALSE),"")</f>
        <v/>
      </c>
      <c r="R23" s="27" t="str">
        <f>IFERROR(VLOOKUP(D23,[1]!DVH_lines[#Data],3,FALSE),"")</f>
        <v/>
      </c>
      <c r="S23" s="28" t="str">
        <f>IFERROR(VLOOKUP(D23,[1]!DVH_lines[#Data],4,FALSE),"")</f>
        <v/>
      </c>
      <c r="T23" s="26" t="str">
        <f>IFERROR(VLOOKUP(D23,[1]!SearchCT[#Data],2,FALSE),"")</f>
        <v/>
      </c>
      <c r="U23" s="28" t="str">
        <f>IFERROR(VLOOKUP(D23,[1]!SearchCT[#Data],3,FALSE),"")</f>
        <v/>
      </c>
    </row>
    <row r="24" spans="4:21" x14ac:dyDescent="0.25">
      <c r="D24" s="29" t="s">
        <v>22</v>
      </c>
      <c r="E24" s="17" t="s">
        <v>110</v>
      </c>
      <c r="F24" t="s">
        <v>22</v>
      </c>
      <c r="G24" s="19"/>
      <c r="H24" s="15"/>
      <c r="J24" s="20" t="str">
        <f>VLOOKUP(D24,[1]!Dictionary[#All],3,FALSE)</f>
        <v>Brain</v>
      </c>
      <c r="K24" s="21">
        <f>VLOOKUP(D24,[1]!Dictionary[#All],4,FALSE)</f>
        <v>50801</v>
      </c>
      <c r="L24" s="21" t="str">
        <f>VLOOKUP(D24,[1]!Dictionary[#All],5,FALSE)</f>
        <v>FMA</v>
      </c>
      <c r="M24" s="22" t="str">
        <f>VLOOKUP(D24,[1]!Dictionary[#All],6,FALSE)</f>
        <v>3.2</v>
      </c>
      <c r="N24" s="23" t="str">
        <f>VLOOKUP(D24,[1]!VolumeType[#All],2,FALSE)</f>
        <v>Organ</v>
      </c>
      <c r="O24" s="24" t="str">
        <f>VLOOKUP(D24,[1]!VolumeType[#All],3,FALSE)</f>
        <v>Organ</v>
      </c>
      <c r="P24" s="25" t="str">
        <f>VLOOKUP(D24,[1]!Colors[#All],3,FALSE)</f>
        <v>z Brain</v>
      </c>
      <c r="Q24" s="26" t="str">
        <f>IFERROR(VLOOKUP(D24,[1]!DVH_lines[#Data],2,FALSE),"")</f>
        <v/>
      </c>
      <c r="R24" s="27" t="str">
        <f>IFERROR(VLOOKUP(D24,[1]!DVH_lines[#Data],3,FALSE),"")</f>
        <v/>
      </c>
      <c r="S24" s="28" t="str">
        <f>IFERROR(VLOOKUP(D24,[1]!DVH_lines[#Data],4,FALSE),"")</f>
        <v/>
      </c>
      <c r="T24" s="26">
        <f>IFERROR(VLOOKUP(D24,[1]!SearchCT[#Data],2,FALSE),"")</f>
        <v>10</v>
      </c>
      <c r="U24" s="28">
        <f>IFERROR(VLOOKUP(D24,[1]!SearchCT[#Data],3,FALSE),"")</f>
        <v>50</v>
      </c>
    </row>
    <row r="25" spans="4:21" x14ac:dyDescent="0.25">
      <c r="D25" s="17" t="s">
        <v>321</v>
      </c>
      <c r="E25" s="17" t="s">
        <v>15</v>
      </c>
      <c r="F25"/>
      <c r="G25" s="19"/>
      <c r="H25" s="15"/>
      <c r="J25" s="20" t="str">
        <f>VLOOKUP(D25,[1]!Dictionary[#All],3,FALSE)</f>
        <v>Brainstem</v>
      </c>
      <c r="K25" s="21">
        <f>VLOOKUP(D25,[1]!Dictionary[#All],4,FALSE)</f>
        <v>79876</v>
      </c>
      <c r="L25" s="21" t="str">
        <f>VLOOKUP(D25,[1]!Dictionary[#All],5,FALSE)</f>
        <v>FMA</v>
      </c>
      <c r="M25" s="22" t="str">
        <f>VLOOKUP(D25,[1]!Dictionary[#All],6,FALSE)</f>
        <v>3.2</v>
      </c>
      <c r="N25" s="23" t="str">
        <f>VLOOKUP(D25,[1]!VolumeType[#All],2,FALSE)</f>
        <v>Organ</v>
      </c>
      <c r="O25" s="24" t="str">
        <f>VLOOKUP(D25,[1]!VolumeType[#All],3,FALSE)</f>
        <v>Organ</v>
      </c>
      <c r="P25" s="25" t="str">
        <f>VLOOKUP(D25,[1]!Colors[#All],3,FALSE)</f>
        <v>z Brain Stem</v>
      </c>
      <c r="Q25" s="26" t="str">
        <f>IFERROR(VLOOKUP(D25,[1]!DVH_lines[#Data],2,FALSE),"")</f>
        <v/>
      </c>
      <c r="R25" s="27" t="str">
        <f>IFERROR(VLOOKUP(D25,[1]!DVH_lines[#Data],3,FALSE),"")</f>
        <v/>
      </c>
      <c r="S25" s="28" t="str">
        <f>IFERROR(VLOOKUP(D25,[1]!DVH_lines[#Data],4,FALSE),"")</f>
        <v/>
      </c>
      <c r="T25" s="26" t="str">
        <f>IFERROR(VLOOKUP(D25,[1]!SearchCT[#Data],2,FALSE),"")</f>
        <v/>
      </c>
      <c r="U25" s="28" t="str">
        <f>IFERROR(VLOOKUP(D25,[1]!SearchCT[#Data],3,FALSE),"")</f>
        <v/>
      </c>
    </row>
    <row r="26" spans="4:21" x14ac:dyDescent="0.25">
      <c r="D26" s="48" t="s">
        <v>267</v>
      </c>
      <c r="E26" s="30" t="s">
        <v>146</v>
      </c>
      <c r="F26" s="30" t="s">
        <v>147</v>
      </c>
      <c r="G26" s="38"/>
      <c r="H26" s="32"/>
      <c r="J26" s="20" t="str">
        <f>VLOOKUP(D26,[1]!Dictionary[#All],3,FALSE)</f>
        <v>PRV</v>
      </c>
      <c r="K26" s="21" t="str">
        <f>VLOOKUP(D26,[1]!Dictionary[#All],4,FALSE)</f>
        <v>PRV</v>
      </c>
      <c r="L26" s="21" t="str">
        <f>VLOOKUP(D26,[1]!Dictionary[#All],5,FALSE)</f>
        <v>99VMS_STRUCTCODE</v>
      </c>
      <c r="M26" s="22" t="str">
        <f>VLOOKUP(D26,[1]!Dictionary[#All],6,FALSE)</f>
        <v>1.0</v>
      </c>
      <c r="N26" s="23" t="str">
        <f>VLOOKUP(D26,[1]!VolumeType[#All],2,FALSE)</f>
        <v>Control</v>
      </c>
      <c r="O26" s="24" t="str">
        <f>VLOOKUP(D26,[1]!VolumeType[#All],3,FALSE)</f>
        <v>Avoidance</v>
      </c>
      <c r="P26" s="25" t="str">
        <f>VLOOKUP(D26,[1]!Colors[#All],3,FALSE)</f>
        <v>z BR STM PRV</v>
      </c>
      <c r="Q26" s="26" t="str">
        <f>IFERROR(VLOOKUP(D26,[1]!DVH_lines[#Data],2,FALSE),"")</f>
        <v/>
      </c>
      <c r="R26" s="27" t="str">
        <f>IFERROR(VLOOKUP(D26,[1]!DVH_lines[#Data],3,FALSE),"")</f>
        <v/>
      </c>
      <c r="S26" s="28" t="str">
        <f>IFERROR(VLOOKUP(D26,[1]!DVH_lines[#Data],4,FALSE),"")</f>
        <v/>
      </c>
      <c r="T26" s="26" t="str">
        <f>IFERROR(VLOOKUP(D26,[1]!SearchCT[#Data],2,FALSE),"")</f>
        <v/>
      </c>
      <c r="U26" s="28" t="str">
        <f>IFERROR(VLOOKUP(D26,[1]!SearchCT[#Data],3,FALSE),"")</f>
        <v/>
      </c>
    </row>
    <row r="27" spans="4:21" x14ac:dyDescent="0.25">
      <c r="D27" s="48" t="s">
        <v>124</v>
      </c>
      <c r="E27" s="30" t="s">
        <v>123</v>
      </c>
      <c r="F27" s="30" t="s">
        <v>124</v>
      </c>
      <c r="G27" s="38"/>
      <c r="H27" s="32"/>
      <c r="J27" s="20" t="str">
        <f>VLOOKUP(D27,[1]!Dictionary[#All],3,FALSE)</f>
        <v>Optic chiasm</v>
      </c>
      <c r="K27" s="21">
        <f>VLOOKUP(D27,[1]!Dictionary[#All],4,FALSE)</f>
        <v>62045</v>
      </c>
      <c r="L27" s="21" t="str">
        <f>VLOOKUP(D27,[1]!Dictionary[#All],5,FALSE)</f>
        <v>FMA</v>
      </c>
      <c r="M27" s="22" t="str">
        <f>VLOOKUP(D27,[1]!Dictionary[#All],6,FALSE)</f>
        <v>3.2</v>
      </c>
      <c r="N27" s="23" t="str">
        <f>VLOOKUP(D27,[1]!VolumeType[#All],2,FALSE)</f>
        <v>Organ</v>
      </c>
      <c r="O27" s="24" t="str">
        <f>VLOOKUP(D27,[1]!VolumeType[#All],3,FALSE)</f>
        <v>Organ</v>
      </c>
      <c r="P27" s="25" t="str">
        <f>VLOOKUP(D27,[1]!Colors[#All],3,FALSE)</f>
        <v>z Optic Chiasm</v>
      </c>
      <c r="Q27" s="26" t="str">
        <f>IFERROR(VLOOKUP(D27,[1]!DVH_lines[#Data],2,FALSE),"")</f>
        <v/>
      </c>
      <c r="R27" s="27" t="str">
        <f>IFERROR(VLOOKUP(D27,[1]!DVH_lines[#Data],3,FALSE),"")</f>
        <v/>
      </c>
      <c r="S27" s="28" t="str">
        <f>IFERROR(VLOOKUP(D27,[1]!DVH_lines[#Data],4,FALSE),"")</f>
        <v/>
      </c>
      <c r="T27" s="26" t="str">
        <f>IFERROR(VLOOKUP(D27,[1]!SearchCT[#Data],2,FALSE),"")</f>
        <v/>
      </c>
      <c r="U27" s="28" t="str">
        <f>IFERROR(VLOOKUP(D27,[1]!SearchCT[#Data],3,FALSE),"")</f>
        <v/>
      </c>
    </row>
    <row r="28" spans="4:21" x14ac:dyDescent="0.25">
      <c r="D28" s="48" t="s">
        <v>238</v>
      </c>
      <c r="E28" s="30" t="s">
        <v>36</v>
      </c>
      <c r="F28" s="30" t="s">
        <v>138</v>
      </c>
      <c r="G28" s="38"/>
      <c r="H28" s="32"/>
      <c r="J28" s="20" t="str">
        <f>VLOOKUP(D28,[1]!Dictionary[#All],3,FALSE)</f>
        <v>Right optic nerve</v>
      </c>
      <c r="K28" s="21">
        <f>VLOOKUP(D28,[1]!Dictionary[#All],4,FALSE)</f>
        <v>50875</v>
      </c>
      <c r="L28" s="21" t="str">
        <f>VLOOKUP(D28,[1]!Dictionary[#All],5,FALSE)</f>
        <v>FMA</v>
      </c>
      <c r="M28" s="22" t="str">
        <f>VLOOKUP(D28,[1]!Dictionary[#All],6,FALSE)</f>
        <v>3.2</v>
      </c>
      <c r="N28" s="23" t="str">
        <f>VLOOKUP(D28,[1]!VolumeType[#All],2,FALSE)</f>
        <v>Organ</v>
      </c>
      <c r="O28" s="24" t="str">
        <f>VLOOKUP(D28,[1]!VolumeType[#All],3,FALSE)</f>
        <v>Organ</v>
      </c>
      <c r="P28" s="25" t="str">
        <f>VLOOKUP(D28,[1]!Colors[#All],3,FALSE)</f>
        <v>z Optic Nerve R</v>
      </c>
      <c r="Q28" s="26" t="str">
        <f>IFERROR(VLOOKUP(D28,[1]!DVH_lines[#Data],2,FALSE),"")</f>
        <v/>
      </c>
      <c r="R28" s="27" t="str">
        <f>IFERROR(VLOOKUP(D28,[1]!DVH_lines[#Data],3,FALSE),"")</f>
        <v/>
      </c>
      <c r="S28" s="28" t="str">
        <f>IFERROR(VLOOKUP(D28,[1]!DVH_lines[#Data],4,FALSE),"")</f>
        <v/>
      </c>
      <c r="T28" s="26" t="str">
        <f>IFERROR(VLOOKUP(D28,[1]!SearchCT[#Data],2,FALSE),"")</f>
        <v/>
      </c>
      <c r="U28" s="28" t="str">
        <f>IFERROR(VLOOKUP(D28,[1]!SearchCT[#Data],3,FALSE),"")</f>
        <v/>
      </c>
    </row>
    <row r="29" spans="4:21" x14ac:dyDescent="0.25">
      <c r="D29" s="48" t="s">
        <v>239</v>
      </c>
      <c r="E29" s="30" t="s">
        <v>37</v>
      </c>
      <c r="F29" s="30" t="s">
        <v>139</v>
      </c>
      <c r="G29" s="38"/>
      <c r="H29" s="32"/>
      <c r="J29" s="20" t="str">
        <f>VLOOKUP(D29,[1]!Dictionary[#All],3,FALSE)</f>
        <v>Left optic nerve</v>
      </c>
      <c r="K29" s="21">
        <f>VLOOKUP(D29,[1]!Dictionary[#All],4,FALSE)</f>
        <v>50878</v>
      </c>
      <c r="L29" s="21" t="str">
        <f>VLOOKUP(D29,[1]!Dictionary[#All],5,FALSE)</f>
        <v>FMA</v>
      </c>
      <c r="M29" s="22" t="str">
        <f>VLOOKUP(D29,[1]!Dictionary[#All],6,FALSE)</f>
        <v>3.2</v>
      </c>
      <c r="N29" s="23" t="str">
        <f>VLOOKUP(D29,[1]!VolumeType[#All],2,FALSE)</f>
        <v>Organ</v>
      </c>
      <c r="O29" s="24" t="str">
        <f>VLOOKUP(D29,[1]!VolumeType[#All],3,FALSE)</f>
        <v>Organ</v>
      </c>
      <c r="P29" s="25" t="str">
        <f>VLOOKUP(D29,[1]!Colors[#All],3,FALSE)</f>
        <v>z Optic Nerve L</v>
      </c>
      <c r="Q29" s="26" t="str">
        <f>IFERROR(VLOOKUP(D29,[1]!DVH_lines[#Data],2,FALSE),"")</f>
        <v/>
      </c>
      <c r="R29" s="27" t="str">
        <f>IFERROR(VLOOKUP(D29,[1]!DVH_lines[#Data],3,FALSE),"")</f>
        <v/>
      </c>
      <c r="S29" s="28" t="str">
        <f>IFERROR(VLOOKUP(D29,[1]!DVH_lines[#Data],4,FALSE),"")</f>
        <v/>
      </c>
      <c r="T29" s="26" t="str">
        <f>IFERROR(VLOOKUP(D29,[1]!SearchCT[#Data],2,FALSE),"")</f>
        <v/>
      </c>
      <c r="U29" s="28" t="str">
        <f>IFERROR(VLOOKUP(D29,[1]!SearchCT[#Data],3,FALSE),"")</f>
        <v/>
      </c>
    </row>
    <row r="30" spans="4:21" x14ac:dyDescent="0.25">
      <c r="D30" s="69" t="s">
        <v>322</v>
      </c>
      <c r="E30" s="30" t="s">
        <v>111</v>
      </c>
      <c r="F30" s="18" t="s">
        <v>112</v>
      </c>
      <c r="G30" s="38"/>
      <c r="H30" s="32"/>
      <c r="J30" s="20" t="str">
        <f>VLOOKUP(D30,[1]!Dictionary[#All],3,FALSE)</f>
        <v>Left eyeball</v>
      </c>
      <c r="K30" s="21">
        <f>VLOOKUP(D30,[1]!Dictionary[#All],4,FALSE)</f>
        <v>12515</v>
      </c>
      <c r="L30" s="21" t="str">
        <f>VLOOKUP(D30,[1]!Dictionary[#All],5,FALSE)</f>
        <v>FMA</v>
      </c>
      <c r="M30" s="22" t="str">
        <f>VLOOKUP(D30,[1]!Dictionary[#All],6,FALSE)</f>
        <v>3.2</v>
      </c>
      <c r="N30" s="23" t="str">
        <f>VLOOKUP(D30,[1]!VolumeType[#All],2,FALSE)</f>
        <v>Organ</v>
      </c>
      <c r="O30" s="24" t="str">
        <f>VLOOKUP(D30,[1]!VolumeType[#All],3,FALSE)</f>
        <v>Organ</v>
      </c>
      <c r="P30" s="25" t="str">
        <f>VLOOKUP(D30,[1]!Colors[#All],3,FALSE)</f>
        <v>z Orbit L</v>
      </c>
      <c r="Q30" s="26" t="str">
        <f>IFERROR(VLOOKUP(D30,[1]!DVH_lines[#Data],2,FALSE),"")</f>
        <v/>
      </c>
      <c r="R30" s="27" t="str">
        <f>IFERROR(VLOOKUP(D30,[1]!DVH_lines[#Data],3,FALSE),"")</f>
        <v/>
      </c>
      <c r="S30" s="28" t="str">
        <f>IFERROR(VLOOKUP(D30,[1]!DVH_lines[#Data],4,FALSE),"")</f>
        <v/>
      </c>
      <c r="T30" s="26" t="str">
        <f>IFERROR(VLOOKUP(D30,[1]!SearchCT[#Data],2,FALSE),"")</f>
        <v/>
      </c>
      <c r="U30" s="28" t="str">
        <f>IFERROR(VLOOKUP(D30,[1]!SearchCT[#Data],3,FALSE),"")</f>
        <v/>
      </c>
    </row>
    <row r="31" spans="4:21" x14ac:dyDescent="0.25">
      <c r="D31" s="69" t="s">
        <v>323</v>
      </c>
      <c r="E31" s="30" t="s">
        <v>113</v>
      </c>
      <c r="F31" s="18" t="s">
        <v>114</v>
      </c>
      <c r="G31" s="38"/>
      <c r="H31" s="32"/>
      <c r="J31" s="20" t="str">
        <f>VLOOKUP(D31,[1]!Dictionary[#All],3,FALSE)</f>
        <v>Right eyeball</v>
      </c>
      <c r="K31" s="21">
        <f>VLOOKUP(D31,[1]!Dictionary[#All],4,FALSE)</f>
        <v>12514</v>
      </c>
      <c r="L31" s="21" t="str">
        <f>VLOOKUP(D31,[1]!Dictionary[#All],5,FALSE)</f>
        <v>FMA</v>
      </c>
      <c r="M31" s="22" t="str">
        <f>VLOOKUP(D31,[1]!Dictionary[#All],6,FALSE)</f>
        <v>3.2</v>
      </c>
      <c r="N31" s="23" t="str">
        <f>VLOOKUP(D31,[1]!VolumeType[#All],2,FALSE)</f>
        <v>Organ</v>
      </c>
      <c r="O31" s="24" t="str">
        <f>VLOOKUP(D31,[1]!VolumeType[#All],3,FALSE)</f>
        <v>Organ</v>
      </c>
      <c r="P31" s="25" t="str">
        <f>VLOOKUP(D31,[1]!Colors[#All],3,FALSE)</f>
        <v>z Orbit R</v>
      </c>
      <c r="Q31" s="26" t="str">
        <f>IFERROR(VLOOKUP(D31,[1]!DVH_lines[#Data],2,FALSE),"")</f>
        <v/>
      </c>
      <c r="R31" s="27" t="str">
        <f>IFERROR(VLOOKUP(D31,[1]!DVH_lines[#Data],3,FALSE),"")</f>
        <v/>
      </c>
      <c r="S31" s="28" t="str">
        <f>IFERROR(VLOOKUP(D31,[1]!DVH_lines[#Data],4,FALSE),"")</f>
        <v/>
      </c>
      <c r="T31" s="26" t="str">
        <f>IFERROR(VLOOKUP(D31,[1]!SearchCT[#Data],2,FALSE),"")</f>
        <v/>
      </c>
      <c r="U31" s="28" t="str">
        <f>IFERROR(VLOOKUP(D31,[1]!SearchCT[#Data],3,FALSE),"")</f>
        <v/>
      </c>
    </row>
    <row r="32" spans="4:21" x14ac:dyDescent="0.25">
      <c r="D32" s="29" t="s">
        <v>255</v>
      </c>
      <c r="E32" s="30" t="s">
        <v>118</v>
      </c>
      <c r="F32" s="30" t="s">
        <v>309</v>
      </c>
      <c r="G32" s="38"/>
      <c r="H32" s="32"/>
      <c r="J32" s="20" t="str">
        <f>VLOOKUP(D32,[1]!Dictionary[#All],3,FALSE)</f>
        <v>Left lens</v>
      </c>
      <c r="K32" s="21">
        <f>VLOOKUP(D32,[1]!Dictionary[#All],4,FALSE)</f>
        <v>58243</v>
      </c>
      <c r="L32" s="21" t="str">
        <f>VLOOKUP(D32,[1]!Dictionary[#All],5,FALSE)</f>
        <v>FMA</v>
      </c>
      <c r="M32" s="22" t="str">
        <f>VLOOKUP(D32,[1]!Dictionary[#All],6,FALSE)</f>
        <v>3.2</v>
      </c>
      <c r="N32" s="23" t="str">
        <f>VLOOKUP(D32,[1]!VolumeType[#All],2,FALSE)</f>
        <v>Organ</v>
      </c>
      <c r="O32" s="24" t="str">
        <f>VLOOKUP(D32,[1]!VolumeType[#All],3,FALSE)</f>
        <v>Organ</v>
      </c>
      <c r="P32" s="25" t="str">
        <f>VLOOKUP(D32,[1]!Colors[#All],3,FALSE)</f>
        <v>z Lens L</v>
      </c>
      <c r="Q32" s="26" t="str">
        <f>IFERROR(VLOOKUP(D32,[1]!DVH_lines[#Data],2,FALSE),"")</f>
        <v/>
      </c>
      <c r="R32" s="27" t="str">
        <f>IFERROR(VLOOKUP(D32,[1]!DVH_lines[#Data],3,FALSE),"")</f>
        <v/>
      </c>
      <c r="S32" s="28" t="str">
        <f>IFERROR(VLOOKUP(D32,[1]!DVH_lines[#Data],4,FALSE),"")</f>
        <v/>
      </c>
      <c r="T32" s="26" t="str">
        <f>IFERROR(VLOOKUP(D32,[1]!SearchCT[#Data],2,FALSE),"")</f>
        <v/>
      </c>
      <c r="U32" s="28" t="str">
        <f>IFERROR(VLOOKUP(D32,[1]!SearchCT[#Data],3,FALSE),"")</f>
        <v/>
      </c>
    </row>
    <row r="33" spans="4:21" x14ac:dyDescent="0.25">
      <c r="D33" s="29" t="s">
        <v>256</v>
      </c>
      <c r="E33" s="30" t="s">
        <v>120</v>
      </c>
      <c r="F33" s="30" t="s">
        <v>310</v>
      </c>
      <c r="G33" s="38"/>
      <c r="H33" s="32"/>
      <c r="J33" s="20" t="str">
        <f>VLOOKUP(D33,[1]!Dictionary[#All],3,FALSE)</f>
        <v>Right lens</v>
      </c>
      <c r="K33" s="21">
        <f>VLOOKUP(D33,[1]!Dictionary[#All],4,FALSE)</f>
        <v>58242</v>
      </c>
      <c r="L33" s="21" t="str">
        <f>VLOOKUP(D33,[1]!Dictionary[#All],5,FALSE)</f>
        <v>FMA</v>
      </c>
      <c r="M33" s="22" t="str">
        <f>VLOOKUP(D33,[1]!Dictionary[#All],6,FALSE)</f>
        <v>3.2</v>
      </c>
      <c r="N33" s="23" t="str">
        <f>VLOOKUP(D33,[1]!VolumeType[#All],2,FALSE)</f>
        <v>Organ</v>
      </c>
      <c r="O33" s="24" t="str">
        <f>VLOOKUP(D33,[1]!VolumeType[#All],3,FALSE)</f>
        <v>Organ</v>
      </c>
      <c r="P33" s="25" t="str">
        <f>VLOOKUP(D33,[1]!Colors[#All],3,FALSE)</f>
        <v>z Lens R</v>
      </c>
      <c r="Q33" s="26" t="str">
        <f>IFERROR(VLOOKUP(D33,[1]!DVH_lines[#Data],2,FALSE),"")</f>
        <v/>
      </c>
      <c r="R33" s="27" t="str">
        <f>IFERROR(VLOOKUP(D33,[1]!DVH_lines[#Data],3,FALSE),"")</f>
        <v/>
      </c>
      <c r="S33" s="28" t="str">
        <f>IFERROR(VLOOKUP(D33,[1]!DVH_lines[#Data],4,FALSE),"")</f>
        <v/>
      </c>
      <c r="T33" s="26" t="str">
        <f>IFERROR(VLOOKUP(D33,[1]!SearchCT[#Data],2,FALSE),"")</f>
        <v/>
      </c>
      <c r="U33" s="28" t="str">
        <f>IFERROR(VLOOKUP(D33,[1]!SearchCT[#Data],3,FALSE),"")</f>
        <v/>
      </c>
    </row>
    <row r="34" spans="4:21" x14ac:dyDescent="0.25">
      <c r="D34" s="48" t="s">
        <v>308</v>
      </c>
      <c r="E34" s="30" t="s">
        <v>134</v>
      </c>
      <c r="F34" s="30" t="s">
        <v>135</v>
      </c>
      <c r="G34" s="38"/>
      <c r="H34" s="32"/>
      <c r="J34" s="20" t="str">
        <f>VLOOKUP(D34,[1]!Dictionary[#All],3,FALSE)</f>
        <v>Left cochlea</v>
      </c>
      <c r="K34" s="21">
        <f>VLOOKUP(D34,[1]!Dictionary[#All],4,FALSE)</f>
        <v>60203</v>
      </c>
      <c r="L34" s="21" t="str">
        <f>VLOOKUP(D34,[1]!Dictionary[#All],5,FALSE)</f>
        <v>FMA</v>
      </c>
      <c r="M34" s="22" t="str">
        <f>VLOOKUP(D34,[1]!Dictionary[#All],6,FALSE)</f>
        <v>3.2</v>
      </c>
      <c r="N34" s="23" t="str">
        <f>VLOOKUP(D34,[1]!VolumeType[#All],2,FALSE)</f>
        <v>Organ</v>
      </c>
      <c r="O34" s="24" t="str">
        <f>VLOOKUP(D34,[1]!VolumeType[#All],3,FALSE)</f>
        <v>Organ</v>
      </c>
      <c r="P34" s="25" t="str">
        <f>VLOOKUP(D34,[1]!Colors[#All],3,FALSE)</f>
        <v>z Cochlea L</v>
      </c>
      <c r="Q34" s="26" t="str">
        <f>IFERROR(VLOOKUP(D34,[1]!DVH_lines[#Data],2,FALSE),"")</f>
        <v/>
      </c>
      <c r="R34" s="27" t="str">
        <f>IFERROR(VLOOKUP(D34,[1]!DVH_lines[#Data],3,FALSE),"")</f>
        <v/>
      </c>
      <c r="S34" s="28" t="str">
        <f>IFERROR(VLOOKUP(D34,[1]!DVH_lines[#Data],4,FALSE),"")</f>
        <v/>
      </c>
      <c r="T34" s="26" t="str">
        <f>IFERROR(VLOOKUP(D34,[1]!SearchCT[#Data],2,FALSE),"")</f>
        <v/>
      </c>
      <c r="U34" s="28" t="str">
        <f>IFERROR(VLOOKUP(D34,[1]!SearchCT[#Data],3,FALSE),"")</f>
        <v/>
      </c>
    </row>
    <row r="35" spans="4:21" x14ac:dyDescent="0.25">
      <c r="D35" s="48" t="s">
        <v>307</v>
      </c>
      <c r="E35" s="30" t="s">
        <v>136</v>
      </c>
      <c r="F35" s="30" t="s">
        <v>137</v>
      </c>
      <c r="G35" s="38"/>
      <c r="H35" s="32"/>
      <c r="J35" s="20" t="str">
        <f>VLOOKUP(D35,[1]!Dictionary[#All],3,FALSE)</f>
        <v>Right cochlea</v>
      </c>
      <c r="K35" s="21">
        <f>VLOOKUP(D35,[1]!Dictionary[#All],4,FALSE)</f>
        <v>60202</v>
      </c>
      <c r="L35" s="21" t="str">
        <f>VLOOKUP(D35,[1]!Dictionary[#All],5,FALSE)</f>
        <v>FMA</v>
      </c>
      <c r="M35" s="22" t="str">
        <f>VLOOKUP(D35,[1]!Dictionary[#All],6,FALSE)</f>
        <v>3.2</v>
      </c>
      <c r="N35" s="23" t="str">
        <f>VLOOKUP(D35,[1]!VolumeType[#All],2,FALSE)</f>
        <v>Organ</v>
      </c>
      <c r="O35" s="24" t="str">
        <f>VLOOKUP(D35,[1]!VolumeType[#All],3,FALSE)</f>
        <v>Organ</v>
      </c>
      <c r="P35" s="25" t="str">
        <f>VLOOKUP(D35,[1]!Colors[#All],3,FALSE)</f>
        <v>z Cochlea R</v>
      </c>
      <c r="Q35" s="26" t="str">
        <f>IFERROR(VLOOKUP(D35,[1]!DVH_lines[#Data],2,FALSE),"")</f>
        <v/>
      </c>
      <c r="R35" s="27" t="str">
        <f>IFERROR(VLOOKUP(D35,[1]!DVH_lines[#Data],3,FALSE),"")</f>
        <v/>
      </c>
      <c r="S35" s="28" t="str">
        <f>IFERROR(VLOOKUP(D35,[1]!DVH_lines[#Data],4,FALSE),"")</f>
        <v/>
      </c>
      <c r="T35" s="26" t="str">
        <f>IFERROR(VLOOKUP(D35,[1]!SearchCT[#Data],2,FALSE),"")</f>
        <v/>
      </c>
      <c r="U35" s="28" t="str">
        <f>IFERROR(VLOOKUP(D35,[1]!SearchCT[#Data],3,FALSE),"")</f>
        <v/>
      </c>
    </row>
    <row r="36" spans="4:21" x14ac:dyDescent="0.25">
      <c r="D36" s="29" t="s">
        <v>257</v>
      </c>
      <c r="E36" s="30" t="s">
        <v>115</v>
      </c>
      <c r="F36" s="30"/>
      <c r="G36" s="38"/>
      <c r="H36" s="32"/>
      <c r="J36" s="20" t="str">
        <f>VLOOKUP(D36,[1]!Dictionary[#All],3,FALSE)</f>
        <v>Left parotid gland</v>
      </c>
      <c r="K36" s="21">
        <f>VLOOKUP(D36,[1]!Dictionary[#All],4,FALSE)</f>
        <v>59798</v>
      </c>
      <c r="L36" s="21" t="str">
        <f>VLOOKUP(D36,[1]!Dictionary[#All],5,FALSE)</f>
        <v>FMA</v>
      </c>
      <c r="M36" s="22" t="str">
        <f>VLOOKUP(D36,[1]!Dictionary[#All],6,FALSE)</f>
        <v>3.2</v>
      </c>
      <c r="N36" s="23" t="str">
        <f>VLOOKUP(D36,[1]!VolumeType[#All],2,FALSE)</f>
        <v>Organ</v>
      </c>
      <c r="O36" s="24" t="str">
        <f>VLOOKUP(D36,[1]!VolumeType[#All],3,FALSE)</f>
        <v>Organ</v>
      </c>
      <c r="P36" s="25" t="str">
        <f>VLOOKUP(D36,[1]!Colors[#All],3,FALSE)</f>
        <v>z Parotid L</v>
      </c>
      <c r="Q36" s="26" t="str">
        <f>IFERROR(VLOOKUP(D36,[1]!DVH_lines[#Data],2,FALSE),"")</f>
        <v/>
      </c>
      <c r="R36" s="27" t="str">
        <f>IFERROR(VLOOKUP(D36,[1]!DVH_lines[#Data],3,FALSE),"")</f>
        <v/>
      </c>
      <c r="S36" s="28" t="str">
        <f>IFERROR(VLOOKUP(D36,[1]!DVH_lines[#Data],4,FALSE),"")</f>
        <v/>
      </c>
      <c r="T36" s="26" t="str">
        <f>IFERROR(VLOOKUP(D36,[1]!SearchCT[#Data],2,FALSE),"")</f>
        <v/>
      </c>
      <c r="U36" s="28" t="str">
        <f>IFERROR(VLOOKUP(D36,[1]!SearchCT[#Data],3,FALSE),"")</f>
        <v/>
      </c>
    </row>
    <row r="37" spans="4:21" x14ac:dyDescent="0.25">
      <c r="D37" s="29" t="s">
        <v>258</v>
      </c>
      <c r="E37" s="30" t="s">
        <v>116</v>
      </c>
      <c r="F37" s="30"/>
      <c r="G37" s="38"/>
      <c r="H37" s="32"/>
      <c r="J37" s="20" t="str">
        <f>VLOOKUP(D37,[1]!Dictionary[#All],3,FALSE)</f>
        <v>Right parotid gland</v>
      </c>
      <c r="K37" s="21">
        <f>VLOOKUP(D37,[1]!Dictionary[#All],4,FALSE)</f>
        <v>59797</v>
      </c>
      <c r="L37" s="21" t="str">
        <f>VLOOKUP(D37,[1]!Dictionary[#All],5,FALSE)</f>
        <v>FMA</v>
      </c>
      <c r="M37" s="22" t="str">
        <f>VLOOKUP(D37,[1]!Dictionary[#All],6,FALSE)</f>
        <v>3.2</v>
      </c>
      <c r="N37" s="23" t="str">
        <f>VLOOKUP(D37,[1]!VolumeType[#All],2,FALSE)</f>
        <v>Organ</v>
      </c>
      <c r="O37" s="24" t="str">
        <f>VLOOKUP(D37,[1]!VolumeType[#All],3,FALSE)</f>
        <v>Organ</v>
      </c>
      <c r="P37" s="25" t="str">
        <f>VLOOKUP(D37,[1]!Colors[#All],3,FALSE)</f>
        <v>z Parotid R</v>
      </c>
      <c r="Q37" s="26" t="str">
        <f>IFERROR(VLOOKUP(D37,[1]!DVH_lines[#Data],2,FALSE),"")</f>
        <v/>
      </c>
      <c r="R37" s="27" t="str">
        <f>IFERROR(VLOOKUP(D37,[1]!DVH_lines[#Data],3,FALSE),"")</f>
        <v/>
      </c>
      <c r="S37" s="28" t="str">
        <f>IFERROR(VLOOKUP(D37,[1]!DVH_lines[#Data],4,FALSE),"")</f>
        <v/>
      </c>
      <c r="T37" s="26" t="str">
        <f>IFERROR(VLOOKUP(D37,[1]!SearchCT[#Data],2,FALSE),"")</f>
        <v/>
      </c>
      <c r="U37" s="28" t="str">
        <f>IFERROR(VLOOKUP(D37,[1]!SearchCT[#Data],3,FALSE),"")</f>
        <v/>
      </c>
    </row>
    <row r="38" spans="4:21" x14ac:dyDescent="0.25">
      <c r="D38" s="61" t="s">
        <v>273</v>
      </c>
      <c r="E38" s="30" t="s">
        <v>153</v>
      </c>
      <c r="F38" s="30" t="s">
        <v>153</v>
      </c>
      <c r="G38" s="38"/>
      <c r="H38" s="32"/>
      <c r="J38" s="20" t="str">
        <f>VLOOKUP(D38,[1]!Dictionary[#All],3,FALSE)</f>
        <v>Parotids sub PTVs</v>
      </c>
      <c r="K38" s="21" t="str">
        <f>VLOOKUP(D38,[1]!Dictionary[#All],4,FALSE)</f>
        <v>parotids-ptvs</v>
      </c>
      <c r="L38" s="21" t="str">
        <f>VLOOKUP(D38,[1]!Dictionary[#All],5,FALSE)</f>
        <v>99VMS_STRUCTCODE</v>
      </c>
      <c r="M38" s="22" t="str">
        <f>VLOOKUP(D38,[1]!Dictionary[#All],6,FALSE)</f>
        <v>1.0</v>
      </c>
      <c r="N38" s="23" t="str">
        <f>VLOOKUP(D38,[1]!VolumeType[#All],2,FALSE)</f>
        <v>Control</v>
      </c>
      <c r="O38" s="24" t="str">
        <f>VLOOKUP(D38,[1]!VolumeType[#All],3,FALSE)</f>
        <v>Avoidance</v>
      </c>
      <c r="P38" s="25" t="str">
        <f>VLOOKUP(D38,[1]!Colors[#All],3,FALSE)</f>
        <v>z Parotid L</v>
      </c>
      <c r="Q38" s="26">
        <f>IFERROR(VLOOKUP(D38,[1]!DVH_lines[#Data],2,FALSE),"")</f>
        <v>-16777216</v>
      </c>
      <c r="R38" s="27">
        <f>IFERROR(VLOOKUP(D38,[1]!DVH_lines[#Data],3,FALSE),"")</f>
        <v>1</v>
      </c>
      <c r="S38" s="28">
        <f>IFERROR(VLOOKUP(D38,[1]!DVH_lines[#Data],4,FALSE),"")</f>
        <v>3</v>
      </c>
      <c r="T38" s="26" t="str">
        <f>IFERROR(VLOOKUP(D38,[1]!SearchCT[#Data],2,FALSE),"")</f>
        <v/>
      </c>
      <c r="U38" s="28" t="str">
        <f>IFERROR(VLOOKUP(D38,[1]!SearchCT[#Data],3,FALSE),"")</f>
        <v/>
      </c>
    </row>
    <row r="39" spans="4:21" x14ac:dyDescent="0.25">
      <c r="D39" s="61" t="s">
        <v>272</v>
      </c>
      <c r="E39" s="30" t="s">
        <v>158</v>
      </c>
      <c r="F39" s="30" t="s">
        <v>158</v>
      </c>
      <c r="G39" s="38"/>
      <c r="H39" s="32"/>
      <c r="J39" s="20" t="str">
        <f>VLOOKUP(D39,[1]!Dictionary[#All],3,FALSE)</f>
        <v>Parotids sub PTVs</v>
      </c>
      <c r="K39" s="21" t="str">
        <f>VLOOKUP(D39,[1]!Dictionary[#All],4,FALSE)</f>
        <v>parotids-ptvs</v>
      </c>
      <c r="L39" s="21" t="str">
        <f>VLOOKUP(D39,[1]!Dictionary[#All],5,FALSE)</f>
        <v>99VMS_STRUCTCODE</v>
      </c>
      <c r="M39" s="22" t="str">
        <f>VLOOKUP(D39,[1]!Dictionary[#All],6,FALSE)</f>
        <v>1.0</v>
      </c>
      <c r="N39" s="23" t="str">
        <f>VLOOKUP(D39,[1]!VolumeType[#All],2,FALSE)</f>
        <v>Control</v>
      </c>
      <c r="O39" s="24" t="str">
        <f>VLOOKUP(D39,[1]!VolumeType[#All],3,FALSE)</f>
        <v>Avoidance</v>
      </c>
      <c r="P39" s="25" t="str">
        <f>VLOOKUP(D39,[1]!Colors[#All],3,FALSE)</f>
        <v>z Parotid R</v>
      </c>
      <c r="Q39" s="26">
        <f>IFERROR(VLOOKUP(D39,[1]!DVH_lines[#Data],2,FALSE),"")</f>
        <v>-16777216</v>
      </c>
      <c r="R39" s="27">
        <f>IFERROR(VLOOKUP(D39,[1]!DVH_lines[#Data],3,FALSE),"")</f>
        <v>1</v>
      </c>
      <c r="S39" s="28">
        <f>IFERROR(VLOOKUP(D39,[1]!DVH_lines[#Data],4,FALSE),"")</f>
        <v>3</v>
      </c>
      <c r="T39" s="26" t="str">
        <f>IFERROR(VLOOKUP(D39,[1]!SearchCT[#Data],2,FALSE),"")</f>
        <v/>
      </c>
      <c r="U39" s="28" t="str">
        <f>IFERROR(VLOOKUP(D39,[1]!SearchCT[#Data],3,FALSE),"")</f>
        <v/>
      </c>
    </row>
    <row r="40" spans="4:21" x14ac:dyDescent="0.25">
      <c r="D40" s="48" t="s">
        <v>260</v>
      </c>
      <c r="E40" s="30" t="s">
        <v>121</v>
      </c>
      <c r="F40" s="30"/>
      <c r="G40" s="38"/>
      <c r="H40" s="32"/>
      <c r="J40" s="20" t="str">
        <f>VLOOKUP(D40,[1]!Dictionary[#All],3,FALSE)</f>
        <v>Right submandibular gland</v>
      </c>
      <c r="K40" s="21">
        <f>VLOOKUP(D40,[1]!Dictionary[#All],4,FALSE)</f>
        <v>59802</v>
      </c>
      <c r="L40" s="21" t="str">
        <f>VLOOKUP(D40,[1]!Dictionary[#All],5,FALSE)</f>
        <v>FMA</v>
      </c>
      <c r="M40" s="22" t="str">
        <f>VLOOKUP(D40,[1]!Dictionary[#All],6,FALSE)</f>
        <v>3.2</v>
      </c>
      <c r="N40" s="23" t="str">
        <f>VLOOKUP(D40,[1]!VolumeType[#All],2,FALSE)</f>
        <v>Organ</v>
      </c>
      <c r="O40" s="24" t="str">
        <f>VLOOKUP(D40,[1]!VolumeType[#All],3,FALSE)</f>
        <v>Organ</v>
      </c>
      <c r="P40" s="25" t="str">
        <f>VLOOKUP(D40,[1]!Colors[#All],3,FALSE)</f>
        <v>zSubmandibular R</v>
      </c>
      <c r="Q40" s="26" t="str">
        <f>IFERROR(VLOOKUP(D40,[1]!DVH_lines[#Data],2,FALSE),"")</f>
        <v/>
      </c>
      <c r="R40" s="27" t="str">
        <f>IFERROR(VLOOKUP(D40,[1]!DVH_lines[#Data],3,FALSE),"")</f>
        <v/>
      </c>
      <c r="S40" s="28" t="str">
        <f>IFERROR(VLOOKUP(D40,[1]!DVH_lines[#Data],4,FALSE),"")</f>
        <v/>
      </c>
      <c r="T40" s="26" t="str">
        <f>IFERROR(VLOOKUP(D40,[1]!SearchCT[#Data],2,FALSE),"")</f>
        <v/>
      </c>
      <c r="U40" s="28" t="str">
        <f>IFERROR(VLOOKUP(D40,[1]!SearchCT[#Data],3,FALSE),"")</f>
        <v/>
      </c>
    </row>
    <row r="41" spans="4:21" x14ac:dyDescent="0.25">
      <c r="D41" s="48" t="s">
        <v>259</v>
      </c>
      <c r="E41" s="30" t="s">
        <v>122</v>
      </c>
      <c r="F41" s="30"/>
      <c r="G41" s="38"/>
      <c r="H41" s="32"/>
      <c r="J41" s="20" t="str">
        <f>VLOOKUP(D41,[1]!Dictionary[#All],3,FALSE)</f>
        <v>Left submandibular gland</v>
      </c>
      <c r="K41" s="21">
        <f>VLOOKUP(D41,[1]!Dictionary[#All],4,FALSE)</f>
        <v>59803</v>
      </c>
      <c r="L41" s="21" t="str">
        <f>VLOOKUP(D41,[1]!Dictionary[#All],5,FALSE)</f>
        <v>FMA</v>
      </c>
      <c r="M41" s="22" t="str">
        <f>VLOOKUP(D41,[1]!Dictionary[#All],6,FALSE)</f>
        <v>3.2</v>
      </c>
      <c r="N41" s="23" t="str">
        <f>VLOOKUP(D41,[1]!VolumeType[#All],2,FALSE)</f>
        <v>Organ</v>
      </c>
      <c r="O41" s="24" t="str">
        <f>VLOOKUP(D41,[1]!VolumeType[#All],3,FALSE)</f>
        <v>Organ</v>
      </c>
      <c r="P41" s="25" t="str">
        <f>VLOOKUP(D41,[1]!Colors[#All],3,FALSE)</f>
        <v>zSubmandibular L</v>
      </c>
      <c r="Q41" s="26" t="str">
        <f>IFERROR(VLOOKUP(D41,[1]!DVH_lines[#Data],2,FALSE),"")</f>
        <v/>
      </c>
      <c r="R41" s="27" t="str">
        <f>IFERROR(VLOOKUP(D41,[1]!DVH_lines[#Data],3,FALSE),"")</f>
        <v/>
      </c>
      <c r="S41" s="28" t="str">
        <f>IFERROR(VLOOKUP(D41,[1]!DVH_lines[#Data],4,FALSE),"")</f>
        <v/>
      </c>
      <c r="T41" s="26" t="str">
        <f>IFERROR(VLOOKUP(D41,[1]!SearchCT[#Data],2,FALSE),"")</f>
        <v/>
      </c>
      <c r="U41" s="28" t="str">
        <f>IFERROR(VLOOKUP(D41,[1]!SearchCT[#Data],3,FALSE),"")</f>
        <v/>
      </c>
    </row>
    <row r="42" spans="4:21" x14ac:dyDescent="0.25">
      <c r="D42" s="59" t="s">
        <v>145</v>
      </c>
      <c r="E42" s="30" t="s">
        <v>145</v>
      </c>
      <c r="F42" s="30"/>
      <c r="G42" s="38"/>
      <c r="H42" s="32"/>
      <c r="J42" s="20" t="str">
        <f>VLOOKUP(D42,[1]!Dictionary[#All],3,FALSE)</f>
        <v>Mandible</v>
      </c>
      <c r="K42" s="21">
        <f>VLOOKUP(D42,[1]!Dictionary[#All],4,FALSE)</f>
        <v>52748</v>
      </c>
      <c r="L42" s="21" t="str">
        <f>VLOOKUP(D42,[1]!Dictionary[#All],5,FALSE)</f>
        <v>FMA</v>
      </c>
      <c r="M42" s="22" t="str">
        <f>VLOOKUP(D42,[1]!Dictionary[#All],6,FALSE)</f>
        <v>3.2</v>
      </c>
      <c r="N42" s="23" t="str">
        <f>VLOOKUP(D42,[1]!VolumeType[#All],2,FALSE)</f>
        <v>Organ</v>
      </c>
      <c r="O42" s="24" t="str">
        <f>VLOOKUP(D42,[1]!VolumeType[#All],3,FALSE)</f>
        <v>Organ</v>
      </c>
      <c r="P42" s="25" t="str">
        <f>VLOOKUP(D42,[1]!Colors[#All],3,FALSE)</f>
        <v>z Bone Rendering</v>
      </c>
      <c r="Q42" s="26" t="str">
        <f>IFERROR(VLOOKUP(D42,[1]!DVH_lines[#Data],2,FALSE),"")</f>
        <v/>
      </c>
      <c r="R42" s="27" t="str">
        <f>IFERROR(VLOOKUP(D42,[1]!DVH_lines[#Data],3,FALSE),"")</f>
        <v/>
      </c>
      <c r="S42" s="28" t="str">
        <f>IFERROR(VLOOKUP(D42,[1]!DVH_lines[#Data],4,FALSE),"")</f>
        <v/>
      </c>
      <c r="T42" s="26">
        <f>IFERROR(VLOOKUP(D42,[1]!SearchCT[#Data],2,FALSE),"")</f>
        <v>200</v>
      </c>
      <c r="U42" s="28">
        <f>IFERROR(VLOOKUP(D42,[1]!SearchCT[#Data],3,FALSE),"")</f>
        <v>2500</v>
      </c>
    </row>
    <row r="43" spans="4:21" x14ac:dyDescent="0.25">
      <c r="D43" s="59" t="s">
        <v>32</v>
      </c>
      <c r="E43" s="30" t="s">
        <v>117</v>
      </c>
      <c r="F43" s="30"/>
      <c r="G43" s="38"/>
      <c r="H43" s="32"/>
      <c r="J43" s="20" t="str">
        <f>VLOOKUP(D43,[1]!Dictionary[#All],3,FALSE)</f>
        <v>Spinal cord</v>
      </c>
      <c r="K43" s="21">
        <f>VLOOKUP(D43,[1]!Dictionary[#All],4,FALSE)</f>
        <v>7647</v>
      </c>
      <c r="L43" s="21" t="str">
        <f>VLOOKUP(D43,[1]!Dictionary[#All],5,FALSE)</f>
        <v>FMA</v>
      </c>
      <c r="M43" s="22" t="str">
        <f>VLOOKUP(D43,[1]!Dictionary[#All],6,FALSE)</f>
        <v>3.2</v>
      </c>
      <c r="N43" s="23" t="str">
        <f>VLOOKUP(D43,[1]!VolumeType[#All],2,FALSE)</f>
        <v>Organ</v>
      </c>
      <c r="O43" s="24" t="str">
        <f>VLOOKUP(D43,[1]!VolumeType[#All],3,FALSE)</f>
        <v>Organ</v>
      </c>
      <c r="P43" s="25" t="str">
        <f>VLOOKUP(D43,[1]!Colors[#All],3,FALSE)</f>
        <v>z Spinal Canal</v>
      </c>
      <c r="Q43" s="26" t="str">
        <f>IFERROR(VLOOKUP(D43,[1]!DVH_lines[#Data],2,FALSE),"")</f>
        <v/>
      </c>
      <c r="R43" s="27" t="str">
        <f>IFERROR(VLOOKUP(D43,[1]!DVH_lines[#Data],3,FALSE),"")</f>
        <v/>
      </c>
      <c r="S43" s="28" t="str">
        <f>IFERROR(VLOOKUP(D43,[1]!DVH_lines[#Data],4,FALSE),"")</f>
        <v/>
      </c>
      <c r="T43" s="26">
        <f>IFERROR(VLOOKUP(D43,[1]!SearchCT[#Data],2,FALSE),"")</f>
        <v>20</v>
      </c>
      <c r="U43" s="28">
        <f>IFERROR(VLOOKUP(D43,[1]!SearchCT[#Data],3,FALSE),"")</f>
        <v>40</v>
      </c>
    </row>
    <row r="44" spans="4:21" x14ac:dyDescent="0.25">
      <c r="D44" s="59" t="s">
        <v>233</v>
      </c>
      <c r="E44" s="30" t="s">
        <v>142</v>
      </c>
      <c r="F44" s="30" t="s">
        <v>143</v>
      </c>
      <c r="G44" s="38"/>
      <c r="H44" s="32"/>
      <c r="J44" s="20" t="str">
        <f>VLOOKUP(D44,[1]!Dictionary[#All],3,FALSE)</f>
        <v>PRV</v>
      </c>
      <c r="K44" s="21" t="str">
        <f>VLOOKUP(D44,[1]!Dictionary[#All],4,FALSE)</f>
        <v>PRV</v>
      </c>
      <c r="L44" s="21" t="str">
        <f>VLOOKUP(D44,[1]!Dictionary[#All],5,FALSE)</f>
        <v>99VMS_STRUCTCODE</v>
      </c>
      <c r="M44" s="22" t="str">
        <f>VLOOKUP(D44,[1]!Dictionary[#All],6,FALSE)</f>
        <v>1.0</v>
      </c>
      <c r="N44" s="23" t="str">
        <f>VLOOKUP(D44,[1]!VolumeType[#All],2,FALSE)</f>
        <v>Control</v>
      </c>
      <c r="O44" s="24" t="str">
        <f>VLOOKUP(D44,[1]!VolumeType[#All],3,FALSE)</f>
        <v>Avoidance</v>
      </c>
      <c r="P44" s="25" t="str">
        <f>VLOOKUP(D44,[1]!Colors[#All],3,FALSE)</f>
        <v>zSpinalCanal PRV</v>
      </c>
      <c r="Q44" s="26" t="str">
        <f>IFERROR(VLOOKUP(D44,[1]!DVH_lines[#Data],2,FALSE),"")</f>
        <v/>
      </c>
      <c r="R44" s="27" t="str">
        <f>IFERROR(VLOOKUP(D44,[1]!DVH_lines[#Data],3,FALSE),"")</f>
        <v/>
      </c>
      <c r="S44" s="28" t="str">
        <f>IFERROR(VLOOKUP(D44,[1]!DVH_lines[#Data],4,FALSE),"")</f>
        <v/>
      </c>
      <c r="T44" s="26" t="str">
        <f>IFERROR(VLOOKUP(D44,[1]!SearchCT[#Data],2,FALSE),"")</f>
        <v/>
      </c>
      <c r="U44" s="28" t="str">
        <f>IFERROR(VLOOKUP(D44,[1]!SearchCT[#Data],3,FALSE),"")</f>
        <v/>
      </c>
    </row>
    <row r="45" spans="4:21" x14ac:dyDescent="0.25">
      <c r="D45" s="52" t="s">
        <v>264</v>
      </c>
      <c r="E45" s="30" t="s">
        <v>130</v>
      </c>
      <c r="F45" s="30"/>
      <c r="G45" s="38"/>
      <c r="H45" s="32"/>
      <c r="J45" s="20" t="str">
        <f>VLOOKUP(D45,[1]!Dictionary[#All],3,FALSE)</f>
        <v>Cavity of mouth</v>
      </c>
      <c r="K45" s="21">
        <f>VLOOKUP(D45,[1]!Dictionary[#All],4,FALSE)</f>
        <v>20292</v>
      </c>
      <c r="L45" s="21" t="str">
        <f>VLOOKUP(D45,[1]!Dictionary[#All],5,FALSE)</f>
        <v>FMA</v>
      </c>
      <c r="M45" s="22" t="str">
        <f>VLOOKUP(D45,[1]!Dictionary[#All],6,FALSE)</f>
        <v>3.2</v>
      </c>
      <c r="N45" s="23" t="str">
        <f>VLOOKUP(D45,[1]!VolumeType[#All],2,FALSE)</f>
        <v>Organ</v>
      </c>
      <c r="O45" s="24" t="str">
        <f>VLOOKUP(D45,[1]!VolumeType[#All],3,FALSE)</f>
        <v>Organ</v>
      </c>
      <c r="P45" s="25" t="str">
        <f>VLOOKUP(D45,[1]!Colors[#All],3,FALSE)</f>
        <v>z Oral cavity</v>
      </c>
      <c r="Q45" s="26" t="str">
        <f>IFERROR(VLOOKUP(D45,[1]!DVH_lines[#Data],2,FALSE),"")</f>
        <v/>
      </c>
      <c r="R45" s="27" t="str">
        <f>IFERROR(VLOOKUP(D45,[1]!DVH_lines[#Data],3,FALSE),"")</f>
        <v/>
      </c>
      <c r="S45" s="28" t="str">
        <f>IFERROR(VLOOKUP(D45,[1]!DVH_lines[#Data],4,FALSE),"")</f>
        <v/>
      </c>
      <c r="T45" s="26" t="str">
        <f>IFERROR(VLOOKUP(D45,[1]!SearchCT[#Data],2,FALSE),"")</f>
        <v/>
      </c>
      <c r="U45" s="28" t="str">
        <f>IFERROR(VLOOKUP(D45,[1]!SearchCT[#Data],3,FALSE),"")</f>
        <v/>
      </c>
    </row>
    <row r="46" spans="4:21" x14ac:dyDescent="0.25">
      <c r="D46" s="29" t="s">
        <v>131</v>
      </c>
      <c r="E46" s="30" t="s">
        <v>131</v>
      </c>
      <c r="F46" s="30"/>
      <c r="G46" s="38"/>
      <c r="H46" s="32"/>
      <c r="J46" s="20" t="str">
        <f>VLOOKUP(D46,[1]!Dictionary[#All],3,FALSE)</f>
        <v>Pharynx</v>
      </c>
      <c r="K46" s="21">
        <f>VLOOKUP(D46,[1]!Dictionary[#All],4,FALSE)</f>
        <v>46688</v>
      </c>
      <c r="L46" s="21" t="str">
        <f>VLOOKUP(D46,[1]!Dictionary[#All],5,FALSE)</f>
        <v>FMA</v>
      </c>
      <c r="M46" s="22" t="str">
        <f>VLOOKUP(D46,[1]!Dictionary[#All],6,FALSE)</f>
        <v>3.2</v>
      </c>
      <c r="N46" s="23" t="str">
        <f>VLOOKUP(D46,[1]!VolumeType[#All],2,FALSE)</f>
        <v>Organ</v>
      </c>
      <c r="O46" s="24" t="str">
        <f>VLOOKUP(D46,[1]!VolumeType[#All],3,FALSE)</f>
        <v>Organ</v>
      </c>
      <c r="P46" s="25" t="str">
        <f>VLOOKUP(D46,[1]!Colors[#All],3,FALSE)</f>
        <v>z Pharynx</v>
      </c>
      <c r="Q46" s="26" t="str">
        <f>IFERROR(VLOOKUP(D46,[1]!DVH_lines[#Data],2,FALSE),"")</f>
        <v/>
      </c>
      <c r="R46" s="27" t="str">
        <f>IFERROR(VLOOKUP(D46,[1]!DVH_lines[#Data],3,FALSE),"")</f>
        <v/>
      </c>
      <c r="S46" s="28" t="str">
        <f>IFERROR(VLOOKUP(D46,[1]!DVH_lines[#Data],4,FALSE),"")</f>
        <v/>
      </c>
      <c r="T46" s="26" t="str">
        <f>IFERROR(VLOOKUP(D46,[1]!SearchCT[#Data],2,FALSE),"")</f>
        <v/>
      </c>
      <c r="U46" s="28" t="str">
        <f>IFERROR(VLOOKUP(D46,[1]!SearchCT[#Data],3,FALSE),"")</f>
        <v/>
      </c>
    </row>
    <row r="47" spans="4:21" x14ac:dyDescent="0.25">
      <c r="D47" s="29" t="s">
        <v>108</v>
      </c>
      <c r="E47" s="17" t="s">
        <v>108</v>
      </c>
      <c r="F47" s="18"/>
      <c r="G47" s="19"/>
      <c r="H47" s="15"/>
      <c r="J47" s="20" t="str">
        <f>VLOOKUP(D47,[1]!Dictionary[#All],3,FALSE)</f>
        <v>Larynx</v>
      </c>
      <c r="K47" s="21">
        <f>VLOOKUP(D47,[1]!Dictionary[#All],4,FALSE)</f>
        <v>55097</v>
      </c>
      <c r="L47" s="21" t="str">
        <f>VLOOKUP(D47,[1]!Dictionary[#All],5,FALSE)</f>
        <v>FMA</v>
      </c>
      <c r="M47" s="22" t="str">
        <f>VLOOKUP(D47,[1]!Dictionary[#All],6,FALSE)</f>
        <v>3.2</v>
      </c>
      <c r="N47" s="23" t="str">
        <f>VLOOKUP(D47,[1]!VolumeType[#All],2,FALSE)</f>
        <v>Organ</v>
      </c>
      <c r="O47" s="24" t="str">
        <f>VLOOKUP(D47,[1]!VolumeType[#All],3,FALSE)</f>
        <v>Organ</v>
      </c>
      <c r="P47" s="25" t="str">
        <f>VLOOKUP(D47,[1]!Colors[#All],3,FALSE)</f>
        <v>z Larynx</v>
      </c>
      <c r="Q47" s="26" t="str">
        <f>IFERROR(VLOOKUP(D47,[1]!DVH_lines[#Data],2,FALSE),"")</f>
        <v/>
      </c>
      <c r="R47" s="27" t="str">
        <f>IFERROR(VLOOKUP(D47,[1]!DVH_lines[#Data],3,FALSE),"")</f>
        <v/>
      </c>
      <c r="S47" s="28" t="str">
        <f>IFERROR(VLOOKUP(D47,[1]!DVH_lines[#Data],4,FALSE),"")</f>
        <v/>
      </c>
      <c r="T47" s="26" t="str">
        <f>IFERROR(VLOOKUP(D47,[1]!SearchCT[#Data],2,FALSE),"")</f>
        <v/>
      </c>
      <c r="U47" s="28" t="str">
        <f>IFERROR(VLOOKUP(D47,[1]!SearchCT[#Data],3,FALSE),"")</f>
        <v/>
      </c>
    </row>
    <row r="48" spans="4:21" x14ac:dyDescent="0.25">
      <c r="D48" s="48" t="s">
        <v>61</v>
      </c>
      <c r="E48" s="30" t="s">
        <v>126</v>
      </c>
      <c r="F48" s="30"/>
      <c r="G48" s="38"/>
      <c r="H48" s="32"/>
      <c r="J48" s="20" t="str">
        <f>VLOOKUP(D48,[1]!Dictionary[#All],3,FALSE)</f>
        <v>Esophagus</v>
      </c>
      <c r="K48" s="21">
        <f>VLOOKUP(D48,[1]!Dictionary[#All],4,FALSE)</f>
        <v>7131</v>
      </c>
      <c r="L48" s="21" t="str">
        <f>VLOOKUP(D48,[1]!Dictionary[#All],5,FALSE)</f>
        <v>FMA</v>
      </c>
      <c r="M48" s="22" t="str">
        <f>VLOOKUP(D48,[1]!Dictionary[#All],6,FALSE)</f>
        <v>3.2</v>
      </c>
      <c r="N48" s="23" t="str">
        <f>VLOOKUP(D48,[1]!VolumeType[#All],2,FALSE)</f>
        <v>Organ</v>
      </c>
      <c r="O48" s="24" t="str">
        <f>VLOOKUP(D48,[1]!VolumeType[#All],3,FALSE)</f>
        <v>Organ</v>
      </c>
      <c r="P48" s="25" t="str">
        <f>VLOOKUP(D48,[1]!Colors[#All],3,FALSE)</f>
        <v>z Esophagus</v>
      </c>
      <c r="Q48" s="26" t="str">
        <f>IFERROR(VLOOKUP(D48,[1]!DVH_lines[#Data],2,FALSE),"")</f>
        <v/>
      </c>
      <c r="R48" s="27" t="str">
        <f>IFERROR(VLOOKUP(D48,[1]!DVH_lines[#Data],3,FALSE),"")</f>
        <v/>
      </c>
      <c r="S48" s="28" t="str">
        <f>IFERROR(VLOOKUP(D48,[1]!DVH_lines[#Data],4,FALSE),"")</f>
        <v/>
      </c>
      <c r="T48" s="26" t="str">
        <f>IFERROR(VLOOKUP(D48,[1]!SearchCT[#Data],2,FALSE),"")</f>
        <v/>
      </c>
      <c r="U48" s="28" t="str">
        <f>IFERROR(VLOOKUP(D48,[1]!SearchCT[#Data],3,FALSE),"")</f>
        <v/>
      </c>
    </row>
    <row r="49" spans="4:21" x14ac:dyDescent="0.25">
      <c r="D49" s="58" t="s">
        <v>263</v>
      </c>
      <c r="E49" s="30" t="s">
        <v>129</v>
      </c>
      <c r="F49" s="30"/>
      <c r="G49" s="38"/>
      <c r="H49" s="32"/>
      <c r="J49" s="20" t="str">
        <f>VLOOKUP(D49,[1]!Dictionary[#All],3,FALSE)</f>
        <v>Undefined Normal Tissue</v>
      </c>
      <c r="K49" s="21" t="str">
        <f>VLOOKUP(D49,[1]!Dictionary[#All],4,FALSE)</f>
        <v>NormalTissue</v>
      </c>
      <c r="L49" s="21" t="str">
        <f>VLOOKUP(D49,[1]!Dictionary[#All],5,FALSE)</f>
        <v>99VMS_STRUCTCODE</v>
      </c>
      <c r="M49" s="22" t="str">
        <f>VLOOKUP(D49,[1]!Dictionary[#All],6,FALSE)</f>
        <v>1.0</v>
      </c>
      <c r="N49" s="23" t="str">
        <f>VLOOKUP(D49,[1]!VolumeType[#All],2,FALSE)</f>
        <v>Control</v>
      </c>
      <c r="O49" s="24" t="str">
        <f>VLOOKUP(D49,[1]!VolumeType[#All],3,FALSE)</f>
        <v>Avoidance</v>
      </c>
      <c r="P49" s="25" t="str">
        <f>VLOOKUP(D49,[1]!Colors[#All],3,FALSE)</f>
        <v>z Normal Tissue</v>
      </c>
      <c r="Q49" s="26" t="str">
        <f>IFERROR(VLOOKUP(D49,[1]!DVH_lines[#Data],2,FALSE),"")</f>
        <v/>
      </c>
      <c r="R49" s="27" t="str">
        <f>IFERROR(VLOOKUP(D49,[1]!DVH_lines[#Data],3,FALSE),"")</f>
        <v/>
      </c>
      <c r="S49" s="28" t="str">
        <f>IFERROR(VLOOKUP(D49,[1]!DVH_lines[#Data],4,FALSE),"")</f>
        <v/>
      </c>
      <c r="T49" s="26" t="str">
        <f>IFERROR(VLOOKUP(D49,[1]!SearchCT[#Data],2,FALSE),"")</f>
        <v/>
      </c>
      <c r="U49" s="28" t="str">
        <f>IFERROR(VLOOKUP(D49,[1]!SearchCT[#Data],3,FALSE),"")</f>
        <v/>
      </c>
    </row>
    <row r="50" spans="4:21" x14ac:dyDescent="0.25">
      <c r="D50" s="48" t="s">
        <v>230</v>
      </c>
      <c r="E50" s="30" t="s">
        <v>160</v>
      </c>
      <c r="F50" s="30" t="s">
        <v>160</v>
      </c>
      <c r="G50" s="38"/>
      <c r="H50" s="32"/>
      <c r="J50" s="20" t="str">
        <f>VLOOKUP(D50,[1]!Dictionary[#All],3,FALSE)</f>
        <v>Control Region</v>
      </c>
      <c r="K50" s="21" t="str">
        <f>VLOOKUP(D50,[1]!Dictionary[#All],4,FALSE)</f>
        <v>Control</v>
      </c>
      <c r="L50" s="21" t="str">
        <f>VLOOKUP(D50,[1]!Dictionary[#All],5,FALSE)</f>
        <v>99VMS_STRUCTCODE</v>
      </c>
      <c r="M50" s="22" t="str">
        <f>VLOOKUP(D50,[1]!Dictionary[#All],6,FALSE)</f>
        <v>1.0</v>
      </c>
      <c r="N50" s="23" t="str">
        <f>VLOOKUP(D50,[1]!VolumeType[#All],2,FALSE)</f>
        <v>Control</v>
      </c>
      <c r="O50" s="24" t="str">
        <f>VLOOKUP(D50,[1]!VolumeType[#All],3,FALSE)</f>
        <v>Control</v>
      </c>
      <c r="P50" s="25" t="str">
        <f>VLOOKUP(D50,[1]!Colors[#All],3,FALSE)</f>
        <v>z Control</v>
      </c>
      <c r="Q50" s="26" t="str">
        <f>IFERROR(VLOOKUP(D50,[1]!DVH_lines[#Data],2,FALSE),"")</f>
        <v/>
      </c>
      <c r="R50" s="27" t="str">
        <f>IFERROR(VLOOKUP(D50,[1]!DVH_lines[#Data],3,FALSE),"")</f>
        <v/>
      </c>
      <c r="S50" s="28" t="str">
        <f>IFERROR(VLOOKUP(D50,[1]!DVH_lines[#Data],4,FALSE),"")</f>
        <v/>
      </c>
      <c r="T50" s="26" t="str">
        <f>IFERROR(VLOOKUP(D50,[1]!SearchCT[#Data],2,FALSE),"")</f>
        <v/>
      </c>
      <c r="U50" s="28" t="str">
        <f>IFERROR(VLOOKUP(D50,[1]!SearchCT[#Data],3,FALSE),"")</f>
        <v/>
      </c>
    </row>
    <row r="51" spans="4:21" x14ac:dyDescent="0.25">
      <c r="D51" s="29" t="s">
        <v>234</v>
      </c>
      <c r="E51" s="30" t="s">
        <v>235</v>
      </c>
      <c r="F51" s="18" t="s">
        <v>236</v>
      </c>
      <c r="G51" s="38"/>
      <c r="H51" s="32"/>
      <c r="J51" s="20" t="str">
        <f>VLOOKUP(D51,[1]!Dictionary[#All],3,FALSE)</f>
        <v>Artifact</v>
      </c>
      <c r="K51" s="21">
        <f>VLOOKUP(D51,[1]!Dictionary[#All],4,FALSE)</f>
        <v>11296</v>
      </c>
      <c r="L51" s="21" t="str">
        <f>VLOOKUP(D51,[1]!Dictionary[#All],5,FALSE)</f>
        <v>RADLEX</v>
      </c>
      <c r="M51" s="22">
        <f>VLOOKUP(D51,[1]!Dictionary[#All],6,FALSE)</f>
        <v>3.8</v>
      </c>
      <c r="N51" s="23" t="str">
        <f>VLOOKUP(D51,[1]!VolumeType[#All],2,FALSE)</f>
        <v>Artifact</v>
      </c>
      <c r="O51" s="24" t="str">
        <f>VLOOKUP(D51,[1]!VolumeType[#All],3,FALSE)</f>
        <v>None</v>
      </c>
      <c r="P51" s="25" t="str">
        <f>VLOOKUP(D51,[1]!Colors[#All],3,FALSE)</f>
        <v>z RO Helper</v>
      </c>
      <c r="Q51" s="26" t="str">
        <f>IFERROR(VLOOKUP(D51,[1]!DVH_lines[#Data],2,FALSE),"")</f>
        <v/>
      </c>
      <c r="R51" s="27" t="str">
        <f>IFERROR(VLOOKUP(D51,[1]!DVH_lines[#Data],3,FALSE),"")</f>
        <v/>
      </c>
      <c r="S51" s="28" t="str">
        <f>IFERROR(VLOOKUP(D51,[1]!DVH_lines[#Data],4,FALSE),"")</f>
        <v/>
      </c>
      <c r="T51" s="26" t="str">
        <f>IFERROR(VLOOKUP(D51,[1]!SearchCT[#Data],2,FALSE),"")</f>
        <v/>
      </c>
      <c r="U51" s="28" t="str">
        <f>IFERROR(VLOOKUP(D51,[1]!SearchCT[#Data],3,FALSE),"")</f>
        <v/>
      </c>
    </row>
    <row r="52" spans="4:21" x14ac:dyDescent="0.25">
      <c r="D52" s="29" t="s">
        <v>234</v>
      </c>
      <c r="E52" s="30" t="s">
        <v>237</v>
      </c>
      <c r="F52" s="18" t="s">
        <v>236</v>
      </c>
      <c r="G52" s="38"/>
      <c r="H52" s="32"/>
      <c r="J52" s="20" t="str">
        <f>VLOOKUP(D52,[1]!Dictionary[#All],3,FALSE)</f>
        <v>Artifact</v>
      </c>
      <c r="K52" s="21">
        <f>VLOOKUP(D52,[1]!Dictionary[#All],4,FALSE)</f>
        <v>11296</v>
      </c>
      <c r="L52" s="21" t="str">
        <f>VLOOKUP(D52,[1]!Dictionary[#All],5,FALSE)</f>
        <v>RADLEX</v>
      </c>
      <c r="M52" s="22">
        <f>VLOOKUP(D52,[1]!Dictionary[#All],6,FALSE)</f>
        <v>3.8</v>
      </c>
      <c r="N52" s="23" t="str">
        <f>VLOOKUP(D52,[1]!VolumeType[#All],2,FALSE)</f>
        <v>Artifact</v>
      </c>
      <c r="O52" s="24" t="str">
        <f>VLOOKUP(D52,[1]!VolumeType[#All],3,FALSE)</f>
        <v>None</v>
      </c>
      <c r="P52" s="25" t="str">
        <f>VLOOKUP(D52,[1]!Colors[#All],3,FALSE)</f>
        <v>z RO Helper</v>
      </c>
      <c r="Q52" s="26" t="str">
        <f>IFERROR(VLOOKUP(D52,[1]!DVH_lines[#Data],2,FALSE),"")</f>
        <v/>
      </c>
      <c r="R52" s="27" t="str">
        <f>IFERROR(VLOOKUP(D52,[1]!DVH_lines[#Data],3,FALSE),"")</f>
        <v/>
      </c>
      <c r="S52" s="28" t="str">
        <f>IFERROR(VLOOKUP(D52,[1]!DVH_lines[#Data],4,FALSE),"")</f>
        <v/>
      </c>
      <c r="T52" s="26" t="str">
        <f>IFERROR(VLOOKUP(D52,[1]!SearchCT[#Data],2,FALSE),"")</f>
        <v/>
      </c>
      <c r="U52" s="28" t="str">
        <f>IFERROR(VLOOKUP(D52,[1]!SearchCT[#Data],3,FALSE),"")</f>
        <v/>
      </c>
    </row>
    <row r="53" spans="4:21" x14ac:dyDescent="0.25">
      <c r="D53" s="29" t="s">
        <v>234</v>
      </c>
      <c r="E53" s="30" t="s">
        <v>251</v>
      </c>
      <c r="F53" s="18" t="s">
        <v>236</v>
      </c>
      <c r="G53" s="38"/>
      <c r="H53" s="32"/>
      <c r="J53" s="20" t="str">
        <f>VLOOKUP(D53,[1]!Dictionary[#All],3,FALSE)</f>
        <v>Artifact</v>
      </c>
      <c r="K53" s="21">
        <f>VLOOKUP(D53,[1]!Dictionary[#All],4,FALSE)</f>
        <v>11296</v>
      </c>
      <c r="L53" s="21" t="str">
        <f>VLOOKUP(D53,[1]!Dictionary[#All],5,FALSE)</f>
        <v>RADLEX</v>
      </c>
      <c r="M53" s="22">
        <f>VLOOKUP(D53,[1]!Dictionary[#All],6,FALSE)</f>
        <v>3.8</v>
      </c>
      <c r="N53" s="23" t="str">
        <f>VLOOKUP(D53,[1]!VolumeType[#All],2,FALSE)</f>
        <v>Artifact</v>
      </c>
      <c r="O53" s="24" t="str">
        <f>VLOOKUP(D53,[1]!VolumeType[#All],3,FALSE)</f>
        <v>None</v>
      </c>
      <c r="P53" s="25" t="str">
        <f>VLOOKUP(D53,[1]!Colors[#All],3,FALSE)</f>
        <v>z RO Helper</v>
      </c>
      <c r="Q53" s="26" t="str">
        <f>IFERROR(VLOOKUP(D53,[1]!DVH_lines[#Data],2,FALSE),"")</f>
        <v/>
      </c>
      <c r="R53" s="27" t="str">
        <f>IFERROR(VLOOKUP(D53,[1]!DVH_lines[#Data],3,FALSE),"")</f>
        <v/>
      </c>
      <c r="S53" s="28" t="str">
        <f>IFERROR(VLOOKUP(D53,[1]!DVH_lines[#Data],4,FALSE),"")</f>
        <v/>
      </c>
      <c r="T53" s="26" t="str">
        <f>IFERROR(VLOOKUP(D53,[1]!SearchCT[#Data],2,FALSE),"")</f>
        <v/>
      </c>
      <c r="U53" s="28" t="str">
        <f>IFERROR(VLOOKUP(D53,[1]!SearchCT[#Data],3,FALSE),"")</f>
        <v/>
      </c>
    </row>
    <row r="54" spans="4:21" ht="15.75" thickBot="1" x14ac:dyDescent="0.3">
      <c r="D54" s="29" t="s">
        <v>234</v>
      </c>
      <c r="E54" s="30" t="s">
        <v>252</v>
      </c>
      <c r="F54" s="18" t="s">
        <v>236</v>
      </c>
      <c r="G54" s="38"/>
      <c r="H54" s="32"/>
      <c r="J54" s="39" t="str">
        <f>VLOOKUP(D54,[1]!Dictionary[#All],3,FALSE)</f>
        <v>Artifact</v>
      </c>
      <c r="K54" s="40">
        <f>VLOOKUP(D54,[1]!Dictionary[#All],4,FALSE)</f>
        <v>11296</v>
      </c>
      <c r="L54" s="40" t="str">
        <f>VLOOKUP(D54,[1]!Dictionary[#All],5,FALSE)</f>
        <v>RADLEX</v>
      </c>
      <c r="M54" s="41">
        <f>VLOOKUP(D54,[1]!Dictionary[#All],6,FALSE)</f>
        <v>3.8</v>
      </c>
      <c r="N54" s="42" t="str">
        <f>VLOOKUP(D54,[1]!VolumeType[#All],2,FALSE)</f>
        <v>Artifact</v>
      </c>
      <c r="O54" s="43" t="str">
        <f>VLOOKUP(D54,[1]!VolumeType[#All],3,FALSE)</f>
        <v>None</v>
      </c>
      <c r="P54" s="44" t="str">
        <f>VLOOKUP(D54,[1]!Colors[#All],3,FALSE)</f>
        <v>z RO Helper</v>
      </c>
      <c r="Q54" s="45" t="str">
        <f>IFERROR(VLOOKUP(D54,[1]!DVH_lines[#Data],2,FALSE),"")</f>
        <v/>
      </c>
      <c r="R54" s="46" t="str">
        <f>IFERROR(VLOOKUP(D54,[1]!DVH_lines[#Data],3,FALSE),"")</f>
        <v/>
      </c>
      <c r="S54" s="47" t="str">
        <f>IFERROR(VLOOKUP(D54,[1]!DVH_lines[#Data],4,FALSE),"")</f>
        <v/>
      </c>
      <c r="T54" s="45" t="str">
        <f>IFERROR(VLOOKUP(D54,[1]!SearchCT[#Data],2,FALSE),"")</f>
        <v/>
      </c>
      <c r="U54" s="47" t="str">
        <f>IFERROR(VLOOKUP(D54,[1]!SearchCT[#Data],3,FALSE),"")</f>
        <v/>
      </c>
    </row>
  </sheetData>
  <mergeCells count="6">
    <mergeCell ref="T1:U1"/>
    <mergeCell ref="A1:B1"/>
    <mergeCell ref="D1:H1"/>
    <mergeCell ref="J1:M1"/>
    <mergeCell ref="N1:O1"/>
    <mergeCell ref="Q1:S1"/>
  </mergeCells>
  <pageMargins left="0.7" right="0.7" top="0.75" bottom="0.75" header="0.3" footer="0.3"/>
  <pageSetup scale="93" orientation="landscape" horizontalDpi="300" verticalDpi="30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25"/>
  <sheetViews>
    <sheetView workbookViewId="0">
      <selection activeCell="F10" sqref="F9:F10"/>
    </sheetView>
  </sheetViews>
  <sheetFormatPr defaultRowHeight="15" x14ac:dyDescent="0.25"/>
  <cols>
    <col min="1" max="1" width="14.5703125" style="2" bestFit="1" customWidth="1"/>
    <col min="2" max="2" width="20.28515625" style="2" bestFit="1" customWidth="1"/>
    <col min="3" max="3" width="5.42578125" style="2" customWidth="1"/>
    <col min="4" max="4" width="15.85546875" style="2" customWidth="1"/>
    <col min="5" max="5" width="16.42578125" style="2" bestFit="1" customWidth="1"/>
    <col min="6" max="6" width="39.7109375" style="2" customWidth="1"/>
    <col min="7" max="7" width="15.42578125" style="2" customWidth="1"/>
    <col min="8" max="8" width="20.7109375" style="2" customWidth="1"/>
    <col min="9" max="9" width="5.85546875" style="2" bestFit="1" customWidth="1"/>
    <col min="10" max="10" width="20.85546875" style="2" bestFit="1" customWidth="1"/>
    <col min="11" max="11" width="17.42578125" style="2" bestFit="1" customWidth="1"/>
    <col min="12" max="12" width="19.7109375" style="2" bestFit="1" customWidth="1"/>
    <col min="13" max="13" width="21" style="2" bestFit="1" customWidth="1"/>
    <col min="14" max="14" width="9.7109375" style="2" bestFit="1" customWidth="1"/>
    <col min="15" max="15" width="15.42578125" style="2" bestFit="1" customWidth="1"/>
    <col min="16" max="16" width="16.42578125" style="2" bestFit="1" customWidth="1"/>
    <col min="17" max="17" width="14.42578125" style="2" bestFit="1" customWidth="1"/>
    <col min="18" max="18" width="14.140625" style="2" bestFit="1" customWidth="1"/>
    <col min="19" max="19" width="15.42578125" style="2" bestFit="1" customWidth="1"/>
    <col min="20" max="20" width="14" style="2" bestFit="1" customWidth="1"/>
    <col min="21" max="21" width="14.42578125" style="2" bestFit="1" customWidth="1"/>
    <col min="22" max="16384" width="9.140625" style="2"/>
  </cols>
  <sheetData>
    <row r="1" spans="1:21" ht="21" thickBot="1" x14ac:dyDescent="0.35">
      <c r="A1" s="104" t="s">
        <v>274</v>
      </c>
      <c r="B1" s="104"/>
      <c r="C1" s="1"/>
      <c r="D1" s="104" t="s">
        <v>211</v>
      </c>
      <c r="E1" s="104"/>
      <c r="F1" s="104"/>
      <c r="G1" s="104"/>
      <c r="H1" s="104"/>
      <c r="J1" s="102" t="s">
        <v>212</v>
      </c>
      <c r="K1" s="105"/>
      <c r="L1" s="105"/>
      <c r="M1" s="103"/>
      <c r="N1" s="102" t="s">
        <v>213</v>
      </c>
      <c r="O1" s="105"/>
      <c r="P1" s="3" t="s">
        <v>214</v>
      </c>
      <c r="Q1" s="102" t="s">
        <v>215</v>
      </c>
      <c r="R1" s="105"/>
      <c r="S1" s="103"/>
      <c r="T1" s="102" t="s">
        <v>216</v>
      </c>
      <c r="U1" s="103"/>
    </row>
    <row r="2" spans="1:21" ht="15.75" x14ac:dyDescent="0.25">
      <c r="A2" s="4" t="s">
        <v>217</v>
      </c>
      <c r="B2" s="5" t="s">
        <v>218</v>
      </c>
      <c r="C2" s="6"/>
      <c r="D2" s="4" t="s">
        <v>10</v>
      </c>
      <c r="E2" s="7" t="s">
        <v>219</v>
      </c>
      <c r="F2" s="8" t="s">
        <v>220</v>
      </c>
      <c r="G2" s="8" t="s">
        <v>1</v>
      </c>
      <c r="H2" s="9" t="s">
        <v>2</v>
      </c>
      <c r="J2" s="10" t="s">
        <v>221</v>
      </c>
      <c r="K2" s="11" t="s">
        <v>222</v>
      </c>
      <c r="L2" s="11" t="s">
        <v>223</v>
      </c>
      <c r="M2" s="12" t="s">
        <v>224</v>
      </c>
      <c r="N2" s="13" t="s">
        <v>225</v>
      </c>
      <c r="O2" s="11" t="s">
        <v>0</v>
      </c>
      <c r="P2" s="14" t="s">
        <v>3</v>
      </c>
      <c r="Q2" s="13" t="s">
        <v>7</v>
      </c>
      <c r="R2" s="11" t="s">
        <v>8</v>
      </c>
      <c r="S2" s="12" t="s">
        <v>4</v>
      </c>
      <c r="T2" s="13" t="s">
        <v>5</v>
      </c>
      <c r="U2" s="12" t="s">
        <v>6</v>
      </c>
    </row>
    <row r="3" spans="1:21" x14ac:dyDescent="0.25">
      <c r="A3" s="70" t="s">
        <v>399</v>
      </c>
      <c r="B3" s="15" t="s">
        <v>274</v>
      </c>
      <c r="C3" s="6"/>
      <c r="D3" s="36" t="s">
        <v>275</v>
      </c>
      <c r="E3" s="30" t="s">
        <v>174</v>
      </c>
      <c r="F3" s="30" t="s">
        <v>174</v>
      </c>
      <c r="G3" s="38"/>
      <c r="H3" s="32"/>
      <c r="J3" s="20" t="str">
        <f>VLOOKUP(D3,[1]!Dictionary[#All],3,FALSE)</f>
        <v>Kidney</v>
      </c>
      <c r="K3" s="21">
        <f>VLOOKUP(D3,[1]!Dictionary[#All],4,FALSE)</f>
        <v>7203</v>
      </c>
      <c r="L3" s="21" t="str">
        <f>VLOOKUP(D3,[1]!Dictionary[#All],5,FALSE)</f>
        <v>FMA</v>
      </c>
      <c r="M3" s="22" t="str">
        <f>VLOOKUP(D3,[1]!Dictionary[#All],6,FALSE)</f>
        <v>3.2</v>
      </c>
      <c r="N3" s="23" t="str">
        <f>VLOOKUP(D3,[1]!VolumeType[#All],2,FALSE)</f>
        <v>Organ</v>
      </c>
      <c r="O3" s="24" t="str">
        <f>VLOOKUP(D3,[1]!VolumeType[#All],3,FALSE)</f>
        <v>Organ</v>
      </c>
      <c r="P3" s="25" t="str">
        <f>VLOOKUP(D3,[1]!Colors[#All],3,FALSE)</f>
        <v>z Kidney B</v>
      </c>
      <c r="Q3" s="26" t="str">
        <f>IFERROR(VLOOKUP(D3,[1]!DVH_lines[#Data],2,FALSE),"")</f>
        <v/>
      </c>
      <c r="R3" s="27" t="str">
        <f>IFERROR(VLOOKUP(D3,[1]!DVH_lines[#Data],3,FALSE),"")</f>
        <v/>
      </c>
      <c r="S3" s="28" t="str">
        <f>IFERROR(VLOOKUP(D3,[1]!DVH_lines[#Data],4,FALSE),"")</f>
        <v/>
      </c>
      <c r="T3" s="26" t="str">
        <f>IFERROR(VLOOKUP(D3,[1]!SearchCT[#Data],2,FALSE),"")</f>
        <v/>
      </c>
      <c r="U3" s="28" t="str">
        <f>IFERROR(VLOOKUP(D3,[1]!SearchCT[#Data],3,FALSE),"")</f>
        <v/>
      </c>
    </row>
    <row r="4" spans="1:21" x14ac:dyDescent="0.25">
      <c r="A4" s="70" t="s">
        <v>401</v>
      </c>
      <c r="B4" s="15" t="s">
        <v>10</v>
      </c>
      <c r="C4" s="6"/>
      <c r="D4" s="29" t="s">
        <v>85</v>
      </c>
      <c r="E4" s="17" t="s">
        <v>17</v>
      </c>
      <c r="F4" t="s">
        <v>18</v>
      </c>
      <c r="G4" s="19"/>
      <c r="H4" s="15"/>
      <c r="J4" s="20" t="str">
        <f>VLOOKUP(D4,[1]!Dictionary[#All],3,FALSE)</f>
        <v>Body</v>
      </c>
      <c r="K4" s="21" t="str">
        <f>VLOOKUP(D4,[1]!Dictionary[#All],4,FALSE)</f>
        <v>BODY</v>
      </c>
      <c r="L4" s="21" t="str">
        <f>VLOOKUP(D4,[1]!Dictionary[#All],5,FALSE)</f>
        <v>99VMS_STRUCTCODE</v>
      </c>
      <c r="M4" s="22" t="str">
        <f>VLOOKUP(D4,[1]!Dictionary[#All],6,FALSE)</f>
        <v>1.0</v>
      </c>
      <c r="N4" s="23" t="str">
        <f>VLOOKUP(D4,[1]!VolumeType[#All],2,FALSE)</f>
        <v>Special</v>
      </c>
      <c r="O4" s="24" t="str">
        <f>VLOOKUP(D4,[1]!VolumeType[#All],3,FALSE)</f>
        <v>BODY</v>
      </c>
      <c r="P4" s="25" t="str">
        <f>VLOOKUP(D4,[1]!Colors[#All],3,FALSE)</f>
        <v>z Body</v>
      </c>
      <c r="Q4" s="26" t="str">
        <f>IFERROR(VLOOKUP(D4,[1]!DVH_lines[#Data],2,FALSE),"")</f>
        <v/>
      </c>
      <c r="R4" s="27" t="str">
        <f>IFERROR(VLOOKUP(D4,[1]!DVH_lines[#Data],3,FALSE),"")</f>
        <v/>
      </c>
      <c r="S4" s="28" t="str">
        <f>IFERROR(VLOOKUP(D4,[1]!DVH_lines[#Data],4,FALSE),"")</f>
        <v/>
      </c>
      <c r="T4" s="26">
        <f>IFERROR(VLOOKUP(D4,[1]!SearchCT[#Data],2,FALSE),"")</f>
        <v>-350</v>
      </c>
      <c r="U4" s="28">
        <f>IFERROR(VLOOKUP(D4,[1]!SearchCT[#Data],3,FALSE),"")</f>
        <v>-50</v>
      </c>
    </row>
    <row r="5" spans="1:21" x14ac:dyDescent="0.25">
      <c r="A5" s="70" t="s">
        <v>226</v>
      </c>
      <c r="B5" s="15" t="s">
        <v>161</v>
      </c>
      <c r="C5" s="6"/>
      <c r="D5" s="29" t="s">
        <v>20</v>
      </c>
      <c r="E5" s="30" t="s">
        <v>20</v>
      </c>
      <c r="F5" s="30" t="s">
        <v>20</v>
      </c>
      <c r="G5" s="38"/>
      <c r="H5" s="32"/>
      <c r="J5" s="20" t="str">
        <f>VLOOKUP(D5,[1]!Dictionary[#All],3,FALSE)</f>
        <v>CTV Primary</v>
      </c>
      <c r="K5" s="21" t="str">
        <f>VLOOKUP(D5,[1]!Dictionary[#All],4,FALSE)</f>
        <v>CTVp</v>
      </c>
      <c r="L5" s="21" t="str">
        <f>VLOOKUP(D5,[1]!Dictionary[#All],5,FALSE)</f>
        <v>99VMS_STRUCTCODE</v>
      </c>
      <c r="M5" s="22" t="str">
        <f>VLOOKUP(D5,[1]!Dictionary[#All],6,FALSE)</f>
        <v>1.0</v>
      </c>
      <c r="N5" s="23" t="str">
        <f>VLOOKUP(D5,[1]!VolumeType[#All],2,FALSE)</f>
        <v>CTV</v>
      </c>
      <c r="O5" s="24" t="str">
        <f>VLOOKUP(D5,[1]!VolumeType[#All],3,FALSE)</f>
        <v>CTV</v>
      </c>
      <c r="P5" s="25" t="str">
        <f>VLOOKUP(D5,[1]!Colors[#All],3,FALSE)</f>
        <v>z CTV</v>
      </c>
      <c r="Q5" s="26" t="str">
        <f>IFERROR(VLOOKUP(D5,[1]!DVH_lines[#Data],2,FALSE),"")</f>
        <v/>
      </c>
      <c r="R5" s="27" t="str">
        <f>IFERROR(VLOOKUP(D5,[1]!DVH_lines[#Data],3,FALSE),"")</f>
        <v/>
      </c>
      <c r="S5" s="28" t="str">
        <f>IFERROR(VLOOKUP(D5,[1]!DVH_lines[#Data],4,FALSE),"")</f>
        <v/>
      </c>
      <c r="T5" s="26" t="str">
        <f>IFERROR(VLOOKUP(D5,[1]!SearchCT[#Data],2,FALSE),"")</f>
        <v/>
      </c>
      <c r="U5" s="28" t="str">
        <f>IFERROR(VLOOKUP(D5,[1]!SearchCT[#Data],3,FALSE),"")</f>
        <v/>
      </c>
    </row>
    <row r="6" spans="1:21" x14ac:dyDescent="0.25">
      <c r="A6" s="70" t="s">
        <v>395</v>
      </c>
      <c r="B6" s="15">
        <v>5</v>
      </c>
      <c r="C6" s="6"/>
      <c r="D6" s="29" t="s">
        <v>20</v>
      </c>
      <c r="E6" s="17" t="s">
        <v>164</v>
      </c>
      <c r="F6" t="s">
        <v>164</v>
      </c>
      <c r="G6" s="19"/>
      <c r="H6" s="15"/>
      <c r="J6" s="20" t="str">
        <f>VLOOKUP(D6,[1]!Dictionary[#All],3,FALSE)</f>
        <v>CTV Primary</v>
      </c>
      <c r="K6" s="21" t="str">
        <f>VLOOKUP(D6,[1]!Dictionary[#All],4,FALSE)</f>
        <v>CTVp</v>
      </c>
      <c r="L6" s="21" t="str">
        <f>VLOOKUP(D6,[1]!Dictionary[#All],5,FALSE)</f>
        <v>99VMS_STRUCTCODE</v>
      </c>
      <c r="M6" s="22" t="str">
        <f>VLOOKUP(D6,[1]!Dictionary[#All],6,FALSE)</f>
        <v>1.0</v>
      </c>
      <c r="N6" s="23" t="str">
        <f>VLOOKUP(D6,[1]!VolumeType[#All],2,FALSE)</f>
        <v>CTV</v>
      </c>
      <c r="O6" s="24" t="str">
        <f>VLOOKUP(D6,[1]!VolumeType[#All],3,FALSE)</f>
        <v>CTV</v>
      </c>
      <c r="P6" s="25" t="str">
        <f>VLOOKUP(D6,[1]!Colors[#All],3,FALSE)</f>
        <v>z CTV</v>
      </c>
      <c r="Q6" s="26" t="str">
        <f>IFERROR(VLOOKUP(D6,[1]!DVH_lines[#Data],2,FALSE),"")</f>
        <v/>
      </c>
      <c r="R6" s="27" t="str">
        <f>IFERROR(VLOOKUP(D6,[1]!DVH_lines[#Data],3,FALSE),"")</f>
        <v/>
      </c>
      <c r="S6" s="28" t="str">
        <f>IFERROR(VLOOKUP(D6,[1]!DVH_lines[#Data],4,FALSE),"")</f>
        <v/>
      </c>
      <c r="T6" s="26" t="str">
        <f>IFERROR(VLOOKUP(D6,[1]!SearchCT[#Data],2,FALSE),"")</f>
        <v/>
      </c>
      <c r="U6" s="28" t="str">
        <f>IFERROR(VLOOKUP(D6,[1]!SearchCT[#Data],3,FALSE),"")</f>
        <v/>
      </c>
    </row>
    <row r="7" spans="1:21" x14ac:dyDescent="0.25">
      <c r="A7" s="70" t="s">
        <v>228</v>
      </c>
      <c r="B7" s="31"/>
      <c r="D7" s="29" t="s">
        <v>20</v>
      </c>
      <c r="E7" s="30" t="s">
        <v>163</v>
      </c>
      <c r="F7" s="70" t="s">
        <v>163</v>
      </c>
      <c r="G7" s="19"/>
      <c r="H7" s="15"/>
      <c r="J7" s="20" t="str">
        <f>VLOOKUP(D7,[1]!Dictionary[#All],3,FALSE)</f>
        <v>CTV Primary</v>
      </c>
      <c r="K7" s="21" t="str">
        <f>VLOOKUP(D7,[1]!Dictionary[#All],4,FALSE)</f>
        <v>CTVp</v>
      </c>
      <c r="L7" s="21" t="str">
        <f>VLOOKUP(D7,[1]!Dictionary[#All],5,FALSE)</f>
        <v>99VMS_STRUCTCODE</v>
      </c>
      <c r="M7" s="22" t="str">
        <f>VLOOKUP(D7,[1]!Dictionary[#All],6,FALSE)</f>
        <v>1.0</v>
      </c>
      <c r="N7" s="23" t="str">
        <f>VLOOKUP(D7,[1]!VolumeType[#All],2,FALSE)</f>
        <v>CTV</v>
      </c>
      <c r="O7" s="24" t="str">
        <f>VLOOKUP(D7,[1]!VolumeType[#All],3,FALSE)</f>
        <v>CTV</v>
      </c>
      <c r="P7" s="25" t="str">
        <f>VLOOKUP(D7,[1]!Colors[#All],3,FALSE)</f>
        <v>z CTV</v>
      </c>
      <c r="Q7" s="26" t="str">
        <f>IFERROR(VLOOKUP(D7,[1]!DVH_lines[#Data],2,FALSE),"")</f>
        <v/>
      </c>
      <c r="R7" s="27" t="str">
        <f>IFERROR(VLOOKUP(D7,[1]!DVH_lines[#Data],3,FALSE),"")</f>
        <v/>
      </c>
      <c r="S7" s="28" t="str">
        <f>IFERROR(VLOOKUP(D7,[1]!DVH_lines[#Data],4,FALSE),"")</f>
        <v/>
      </c>
      <c r="T7" s="26" t="str">
        <f>IFERROR(VLOOKUP(D7,[1]!SearchCT[#Data],2,FALSE),"")</f>
        <v/>
      </c>
      <c r="U7" s="28" t="str">
        <f>IFERROR(VLOOKUP(D7,[1]!SearchCT[#Data],3,FALSE),"")</f>
        <v/>
      </c>
    </row>
    <row r="8" spans="1:21" x14ac:dyDescent="0.25">
      <c r="A8" s="70" t="s">
        <v>229</v>
      </c>
      <c r="B8" t="s">
        <v>162</v>
      </c>
      <c r="D8" s="29" t="s">
        <v>20</v>
      </c>
      <c r="E8" s="17" t="s">
        <v>165</v>
      </c>
      <c r="F8" s="19" t="s">
        <v>165</v>
      </c>
      <c r="G8" s="19"/>
      <c r="H8" s="15"/>
      <c r="J8" s="20" t="str">
        <f>VLOOKUP(D8,[1]!Dictionary[#All],3,FALSE)</f>
        <v>CTV Primary</v>
      </c>
      <c r="K8" s="21" t="str">
        <f>VLOOKUP(D8,[1]!Dictionary[#All],4,FALSE)</f>
        <v>CTVp</v>
      </c>
      <c r="L8" s="21" t="str">
        <f>VLOOKUP(D8,[1]!Dictionary[#All],5,FALSE)</f>
        <v>99VMS_STRUCTCODE</v>
      </c>
      <c r="M8" s="22" t="str">
        <f>VLOOKUP(D8,[1]!Dictionary[#All],6,FALSE)</f>
        <v>1.0</v>
      </c>
      <c r="N8" s="23" t="str">
        <f>VLOOKUP(D8,[1]!VolumeType[#All],2,FALSE)</f>
        <v>CTV</v>
      </c>
      <c r="O8" s="24" t="str">
        <f>VLOOKUP(D8,[1]!VolumeType[#All],3,FALSE)</f>
        <v>CTV</v>
      </c>
      <c r="P8" s="25" t="str">
        <f>VLOOKUP(D8,[1]!Colors[#All],3,FALSE)</f>
        <v>z CTV</v>
      </c>
      <c r="Q8" s="26" t="str">
        <f>IFERROR(VLOOKUP(D8,[1]!DVH_lines[#Data],2,FALSE),"")</f>
        <v/>
      </c>
      <c r="R8" s="27" t="str">
        <f>IFERROR(VLOOKUP(D8,[1]!DVH_lines[#Data],3,FALSE),"")</f>
        <v/>
      </c>
      <c r="S8" s="28" t="str">
        <f>IFERROR(VLOOKUP(D8,[1]!DVH_lines[#Data],4,FALSE),"")</f>
        <v/>
      </c>
      <c r="T8" s="26" t="str">
        <f>IFERROR(VLOOKUP(D8,[1]!SearchCT[#Data],2,FALSE),"")</f>
        <v/>
      </c>
      <c r="U8" s="28" t="str">
        <f>IFERROR(VLOOKUP(D8,[1]!SearchCT[#Data],3,FALSE),"")</f>
        <v/>
      </c>
    </row>
    <row r="9" spans="1:21" x14ac:dyDescent="0.25">
      <c r="A9" s="70" t="s">
        <v>400</v>
      </c>
      <c r="B9" s="31" t="s">
        <v>393</v>
      </c>
      <c r="D9" s="30" t="s">
        <v>28</v>
      </c>
      <c r="E9" s="30" t="s">
        <v>28</v>
      </c>
      <c r="F9" s="30" t="s">
        <v>28</v>
      </c>
      <c r="G9" s="38"/>
      <c r="H9" s="32"/>
      <c r="J9" s="20" t="str">
        <f>VLOOKUP(D9,[1]!Dictionary[#All],3,FALSE)</f>
        <v>Treated Volume</v>
      </c>
      <c r="K9" s="21" t="str">
        <f>VLOOKUP(D9,[1]!Dictionary[#All],4,FALSE)</f>
        <v>Treated Volume</v>
      </c>
      <c r="L9" s="21" t="str">
        <f>VLOOKUP(D9,[1]!Dictionary[#All],5,FALSE)</f>
        <v>99VMS_STRUCTCODE</v>
      </c>
      <c r="M9" s="22" t="str">
        <f>VLOOKUP(D9,[1]!Dictionary[#All],6,FALSE)</f>
        <v>1.0</v>
      </c>
      <c r="N9" s="23" t="str">
        <f>VLOOKUP(D9,[1]!VolumeType[#All],2,FALSE)</f>
        <v>Special</v>
      </c>
      <c r="O9" s="24" t="str">
        <f>VLOOKUP(D9,[1]!VolumeType[#All],3,FALSE)</f>
        <v>PTV</v>
      </c>
      <c r="P9" s="25" t="str">
        <f>VLOOKUP(D9,[1]!Colors[#All],3,FALSE)</f>
        <v>z DPV</v>
      </c>
      <c r="Q9" s="26" t="str">
        <f>IFERROR(VLOOKUP(D9,[1]!DVH_lines[#Data],2,FALSE),"")</f>
        <v/>
      </c>
      <c r="R9" s="27" t="str">
        <f>IFERROR(VLOOKUP(D9,[1]!DVH_lines[#Data],3,FALSE),"")</f>
        <v/>
      </c>
      <c r="S9" s="28" t="str">
        <f>IFERROR(VLOOKUP(D9,[1]!DVH_lines[#Data],4,FALSE),"")</f>
        <v/>
      </c>
      <c r="T9" s="26" t="str">
        <f>IFERROR(VLOOKUP(D9,[1]!SearchCT[#Data],2,FALSE),"")</f>
        <v/>
      </c>
      <c r="U9" s="28" t="str">
        <f>IFERROR(VLOOKUP(D9,[1]!SearchCT[#Data],3,FALSE),"")</f>
        <v/>
      </c>
    </row>
    <row r="10" spans="1:21" x14ac:dyDescent="0.25">
      <c r="A10" s="70" t="s">
        <v>389</v>
      </c>
      <c r="B10" s="31" t="s">
        <v>390</v>
      </c>
      <c r="D10" s="36" t="s">
        <v>62</v>
      </c>
      <c r="E10" s="30" t="s">
        <v>62</v>
      </c>
      <c r="F10" s="18" t="s">
        <v>170</v>
      </c>
      <c r="G10" s="38"/>
      <c r="H10" s="32"/>
      <c r="J10" s="20" t="str">
        <f>VLOOKUP(D10,[1]!Dictionary[#All],3,FALSE)</f>
        <v>Duodenum</v>
      </c>
      <c r="K10" s="21">
        <f>VLOOKUP(D10,[1]!Dictionary[#All],4,FALSE)</f>
        <v>7206</v>
      </c>
      <c r="L10" s="21" t="str">
        <f>VLOOKUP(D10,[1]!Dictionary[#All],5,FALSE)</f>
        <v>FMA</v>
      </c>
      <c r="M10" s="22" t="str">
        <f>VLOOKUP(D10,[1]!Dictionary[#All],6,FALSE)</f>
        <v>3.2</v>
      </c>
      <c r="N10" s="23" t="str">
        <f>VLOOKUP(D10,[1]!VolumeType[#All],2,FALSE)</f>
        <v>Organ</v>
      </c>
      <c r="O10" s="24" t="str">
        <f>VLOOKUP(D10,[1]!VolumeType[#All],3,FALSE)</f>
        <v>Organ</v>
      </c>
      <c r="P10" s="25" t="str">
        <f>VLOOKUP(D10,[1]!Colors[#All],3,FALSE)</f>
        <v>z Duodenum</v>
      </c>
      <c r="Q10" s="26" t="str">
        <f>IFERROR(VLOOKUP(D10,[1]!DVH_lines[#Data],2,FALSE),"")</f>
        <v/>
      </c>
      <c r="R10" s="27" t="str">
        <f>IFERROR(VLOOKUP(D10,[1]!DVH_lines[#Data],3,FALSE),"")</f>
        <v/>
      </c>
      <c r="S10" s="28" t="str">
        <f>IFERROR(VLOOKUP(D10,[1]!DVH_lines[#Data],4,FALSE),"")</f>
        <v/>
      </c>
      <c r="T10" s="26" t="str">
        <f>IFERROR(VLOOKUP(D10,[1]!SearchCT[#Data],2,FALSE),"")</f>
        <v/>
      </c>
      <c r="U10" s="28" t="str">
        <f>IFERROR(VLOOKUP(D10,[1]!SearchCT[#Data],3,FALSE),"")</f>
        <v/>
      </c>
    </row>
    <row r="11" spans="1:21" x14ac:dyDescent="0.25">
      <c r="A11" s="70" t="s">
        <v>515</v>
      </c>
      <c r="B11" s="31" t="s">
        <v>398</v>
      </c>
      <c r="D11" s="56" t="s">
        <v>68</v>
      </c>
      <c r="E11" s="30" t="s">
        <v>68</v>
      </c>
      <c r="F11" s="30" t="s">
        <v>68</v>
      </c>
      <c r="G11" s="38"/>
      <c r="H11" s="32"/>
      <c r="J11" s="20" t="str">
        <f>VLOOKUP(D11,[1]!Dictionary[#All],3,FALSE)</f>
        <v>GTV Primary</v>
      </c>
      <c r="K11" s="21" t="str">
        <f>VLOOKUP(D11,[1]!Dictionary[#All],4,FALSE)</f>
        <v>GTVp</v>
      </c>
      <c r="L11" s="21" t="str">
        <f>VLOOKUP(D11,[1]!Dictionary[#All],5,FALSE)</f>
        <v>99VMS_STRUCTCODE</v>
      </c>
      <c r="M11" s="22" t="str">
        <f>VLOOKUP(D11,[1]!Dictionary[#All],6,FALSE)</f>
        <v>1.0</v>
      </c>
      <c r="N11" s="23" t="str">
        <f>VLOOKUP(D11,[1]!VolumeType[#All],2,FALSE)</f>
        <v>GTV</v>
      </c>
      <c r="O11" s="24" t="str">
        <f>VLOOKUP(D11,[1]!VolumeType[#All],3,FALSE)</f>
        <v>GTV</v>
      </c>
      <c r="P11" s="25" t="str">
        <f>VLOOKUP(D11,[1]!Colors[#All],3,FALSE)</f>
        <v>z GTV</v>
      </c>
      <c r="Q11" s="26" t="str">
        <f>IFERROR(VLOOKUP(D11,[1]!DVH_lines[#Data],2,FALSE),"")</f>
        <v/>
      </c>
      <c r="R11" s="27" t="str">
        <f>IFERROR(VLOOKUP(D11,[1]!DVH_lines[#Data],3,FALSE),"")</f>
        <v/>
      </c>
      <c r="S11" s="28" t="str">
        <f>IFERROR(VLOOKUP(D11,[1]!DVH_lines[#Data],4,FALSE),"")</f>
        <v/>
      </c>
      <c r="T11" s="26" t="str">
        <f>IFERROR(VLOOKUP(D11,[1]!SearchCT[#Data],2,FALSE),"")</f>
        <v/>
      </c>
      <c r="U11" s="28" t="str">
        <f>IFERROR(VLOOKUP(D11,[1]!SearchCT[#Data],3,FALSE),"")</f>
        <v/>
      </c>
    </row>
    <row r="12" spans="1:21" x14ac:dyDescent="0.25">
      <c r="A12" s="70" t="s">
        <v>391</v>
      </c>
      <c r="B12" s="15" t="s">
        <v>13</v>
      </c>
      <c r="D12" s="36" t="s">
        <v>241</v>
      </c>
      <c r="E12" s="30" t="s">
        <v>74</v>
      </c>
      <c r="F12" s="30" t="s">
        <v>75</v>
      </c>
      <c r="G12" s="38"/>
      <c r="H12" s="32"/>
      <c r="J12" s="20" t="str">
        <f>VLOOKUP(D12,[1]!Dictionary[#All],3,FALSE)</f>
        <v>Left kidney</v>
      </c>
      <c r="K12" s="21">
        <f>VLOOKUP(D12,[1]!Dictionary[#All],4,FALSE)</f>
        <v>7205</v>
      </c>
      <c r="L12" s="21" t="str">
        <f>VLOOKUP(D12,[1]!Dictionary[#All],5,FALSE)</f>
        <v>FMA</v>
      </c>
      <c r="M12" s="22" t="str">
        <f>VLOOKUP(D12,[1]!Dictionary[#All],6,FALSE)</f>
        <v>3.2</v>
      </c>
      <c r="N12" s="23" t="str">
        <f>VLOOKUP(D12,[1]!VolumeType[#All],2,FALSE)</f>
        <v>Organ</v>
      </c>
      <c r="O12" s="24" t="str">
        <f>VLOOKUP(D12,[1]!VolumeType[#All],3,FALSE)</f>
        <v>Organ</v>
      </c>
      <c r="P12" s="25" t="str">
        <f>VLOOKUP(D12,[1]!Colors[#All],3,FALSE)</f>
        <v>z Kidney L</v>
      </c>
      <c r="Q12" s="26" t="str">
        <f>IFERROR(VLOOKUP(D12,[1]!DVH_lines[#Data],2,FALSE),"")</f>
        <v/>
      </c>
      <c r="R12" s="27" t="str">
        <f>IFERROR(VLOOKUP(D12,[1]!DVH_lines[#Data],3,FALSE),"")</f>
        <v/>
      </c>
      <c r="S12" s="28" t="str">
        <f>IFERROR(VLOOKUP(D12,[1]!DVH_lines[#Data],4,FALSE),"")</f>
        <v/>
      </c>
      <c r="T12" s="26" t="str">
        <f>IFERROR(VLOOKUP(D12,[1]!SearchCT[#Data],2,FALSE),"")</f>
        <v/>
      </c>
      <c r="U12" s="28" t="str">
        <f>IFERROR(VLOOKUP(D12,[1]!SearchCT[#Data],3,FALSE),"")</f>
        <v/>
      </c>
    </row>
    <row r="13" spans="1:21" x14ac:dyDescent="0.25">
      <c r="A13" s="70" t="s">
        <v>231</v>
      </c>
      <c r="B13" s="35" t="s">
        <v>232</v>
      </c>
      <c r="D13" s="30" t="s">
        <v>242</v>
      </c>
      <c r="E13" s="30" t="s">
        <v>72</v>
      </c>
      <c r="F13" s="30" t="s">
        <v>73</v>
      </c>
      <c r="G13" s="38"/>
      <c r="H13" s="32"/>
      <c r="J13" s="20" t="str">
        <f>VLOOKUP(D13,[1]!Dictionary[#All],3,FALSE)</f>
        <v>Right kidney</v>
      </c>
      <c r="K13" s="21">
        <f>VLOOKUP(D13,[1]!Dictionary[#All],4,FALSE)</f>
        <v>7204</v>
      </c>
      <c r="L13" s="21" t="str">
        <f>VLOOKUP(D13,[1]!Dictionary[#All],5,FALSE)</f>
        <v>FMA</v>
      </c>
      <c r="M13" s="22" t="str">
        <f>VLOOKUP(D13,[1]!Dictionary[#All],6,FALSE)</f>
        <v>3.2</v>
      </c>
      <c r="N13" s="23" t="str">
        <f>VLOOKUP(D13,[1]!VolumeType[#All],2,FALSE)</f>
        <v>Organ</v>
      </c>
      <c r="O13" s="24" t="str">
        <f>VLOOKUP(D13,[1]!VolumeType[#All],3,FALSE)</f>
        <v>Organ</v>
      </c>
      <c r="P13" s="25" t="str">
        <f>VLOOKUP(D13,[1]!Colors[#All],3,FALSE)</f>
        <v>z Kidney R</v>
      </c>
      <c r="Q13" s="26" t="str">
        <f>IFERROR(VLOOKUP(D13,[1]!DVH_lines[#Data],2,FALSE),"")</f>
        <v/>
      </c>
      <c r="R13" s="27" t="str">
        <f>IFERROR(VLOOKUP(D13,[1]!DVH_lines[#Data],3,FALSE),"")</f>
        <v/>
      </c>
      <c r="S13" s="28" t="str">
        <f>IFERROR(VLOOKUP(D13,[1]!DVH_lines[#Data],4,FALSE),"")</f>
        <v/>
      </c>
      <c r="T13" s="26" t="str">
        <f>IFERROR(VLOOKUP(D13,[1]!SearchCT[#Data],2,FALSE),"")</f>
        <v/>
      </c>
      <c r="U13" s="28" t="str">
        <f>IFERROR(VLOOKUP(D13,[1]!SearchCT[#Data],3,FALSE),"")</f>
        <v/>
      </c>
    </row>
    <row r="14" spans="1:21" x14ac:dyDescent="0.25">
      <c r="D14" s="36" t="s">
        <v>172</v>
      </c>
      <c r="E14" s="30" t="s">
        <v>172</v>
      </c>
      <c r="F14" s="30" t="s">
        <v>173</v>
      </c>
      <c r="G14" s="38"/>
      <c r="H14" s="32"/>
      <c r="J14" s="20" t="str">
        <f>VLOOKUP(D14,[1]!Dictionary[#All],3,FALSE)</f>
        <v>Large intestine</v>
      </c>
      <c r="K14" s="21">
        <f>VLOOKUP(D14,[1]!Dictionary[#All],4,FALSE)</f>
        <v>7201</v>
      </c>
      <c r="L14" s="21" t="str">
        <f>VLOOKUP(D14,[1]!Dictionary[#All],5,FALSE)</f>
        <v>FMA</v>
      </c>
      <c r="M14" s="22" t="str">
        <f>VLOOKUP(D14,[1]!Dictionary[#All],6,FALSE)</f>
        <v>3.2</v>
      </c>
      <c r="N14" s="23" t="str">
        <f>VLOOKUP(D14,[1]!VolumeType[#All],2,FALSE)</f>
        <v>Organ</v>
      </c>
      <c r="O14" s="24" t="str">
        <f>VLOOKUP(D14,[1]!VolumeType[#All],3,FALSE)</f>
        <v>Organ</v>
      </c>
      <c r="P14" s="25" t="str">
        <f>VLOOKUP(D14,[1]!Colors[#All],3,FALSE)</f>
        <v>z Large Bowel</v>
      </c>
      <c r="Q14" s="26" t="str">
        <f>IFERROR(VLOOKUP(D14,[1]!DVH_lines[#Data],2,FALSE),"")</f>
        <v/>
      </c>
      <c r="R14" s="27" t="str">
        <f>IFERROR(VLOOKUP(D14,[1]!DVH_lines[#Data],3,FALSE),"")</f>
        <v/>
      </c>
      <c r="S14" s="28" t="str">
        <f>IFERROR(VLOOKUP(D14,[1]!DVH_lines[#Data],4,FALSE),"")</f>
        <v/>
      </c>
      <c r="T14" s="26" t="str">
        <f>IFERROR(VLOOKUP(D14,[1]!SearchCT[#Data],2,FALSE),"")</f>
        <v/>
      </c>
      <c r="U14" s="28" t="str">
        <f>IFERROR(VLOOKUP(D14,[1]!SearchCT[#Data],3,FALSE),"")</f>
        <v/>
      </c>
    </row>
    <row r="15" spans="1:21" x14ac:dyDescent="0.25">
      <c r="D15" s="30" t="s">
        <v>71</v>
      </c>
      <c r="E15" s="30" t="s">
        <v>71</v>
      </c>
      <c r="F15" s="30" t="s">
        <v>71</v>
      </c>
      <c r="G15" s="38"/>
      <c r="H15" s="32"/>
      <c r="J15" s="20" t="str">
        <f>VLOOKUP(D15,[1]!Dictionary[#All],3,FALSE)</f>
        <v>Liver</v>
      </c>
      <c r="K15" s="21">
        <f>VLOOKUP(D15,[1]!Dictionary[#All],4,FALSE)</f>
        <v>7197</v>
      </c>
      <c r="L15" s="21" t="str">
        <f>VLOOKUP(D15,[1]!Dictionary[#All],5,FALSE)</f>
        <v>FMA</v>
      </c>
      <c r="M15" s="22" t="str">
        <f>VLOOKUP(D15,[1]!Dictionary[#All],6,FALSE)</f>
        <v>3.2</v>
      </c>
      <c r="N15" s="23" t="str">
        <f>VLOOKUP(D15,[1]!VolumeType[#All],2,FALSE)</f>
        <v>Organ</v>
      </c>
      <c r="O15" s="24" t="str">
        <f>VLOOKUP(D15,[1]!VolumeType[#All],3,FALSE)</f>
        <v>Organ</v>
      </c>
      <c r="P15" s="25" t="str">
        <f>VLOOKUP(D15,[1]!Colors[#All],3,FALSE)</f>
        <v>z Liver</v>
      </c>
      <c r="Q15" s="26" t="str">
        <f>IFERROR(VLOOKUP(D15,[1]!DVH_lines[#Data],2,FALSE),"")</f>
        <v/>
      </c>
      <c r="R15" s="27" t="str">
        <f>IFERROR(VLOOKUP(D15,[1]!DVH_lines[#Data],3,FALSE),"")</f>
        <v/>
      </c>
      <c r="S15" s="28" t="str">
        <f>IFERROR(VLOOKUP(D15,[1]!DVH_lines[#Data],4,FALSE),"")</f>
        <v/>
      </c>
      <c r="T15" s="26" t="str">
        <f>IFERROR(VLOOKUP(D15,[1]!SearchCT[#Data],2,FALSE),"")</f>
        <v/>
      </c>
      <c r="U15" s="28" t="str">
        <f>IFERROR(VLOOKUP(D15,[1]!SearchCT[#Data],3,FALSE),"")</f>
        <v/>
      </c>
    </row>
    <row r="16" spans="1:21" x14ac:dyDescent="0.25">
      <c r="D16" s="56" t="s">
        <v>25</v>
      </c>
      <c r="E16" s="30" t="s">
        <v>168</v>
      </c>
      <c r="F16" s="30" t="s">
        <v>169</v>
      </c>
      <c r="G16" s="38"/>
      <c r="H16" s="32"/>
      <c r="J16" s="20" t="str">
        <f>VLOOKUP(D16,[1]!Dictionary[#All],3,FALSE)</f>
        <v>PTV Primary</v>
      </c>
      <c r="K16" s="21" t="str">
        <f>VLOOKUP(D16,[1]!Dictionary[#All],4,FALSE)</f>
        <v>PTVp</v>
      </c>
      <c r="L16" s="21" t="str">
        <f>VLOOKUP(D16,[1]!Dictionary[#All],5,FALSE)</f>
        <v>99VMS_STRUCTCODE</v>
      </c>
      <c r="M16" s="22" t="str">
        <f>VLOOKUP(D16,[1]!Dictionary[#All],6,FALSE)</f>
        <v>1.0</v>
      </c>
      <c r="N16" s="23" t="str">
        <f>VLOOKUP(D16,[1]!VolumeType[#All],2,FALSE)</f>
        <v>PTV</v>
      </c>
      <c r="O16" s="24" t="str">
        <f>VLOOKUP(D16,[1]!VolumeType[#All],3,FALSE)</f>
        <v>PTV</v>
      </c>
      <c r="P16" s="25" t="str">
        <f>VLOOKUP(D16,[1]!Colors[#All],3,FALSE)</f>
        <v>z PTV</v>
      </c>
      <c r="Q16" s="26" t="str">
        <f>IFERROR(VLOOKUP(D16,[1]!DVH_lines[#Data],2,FALSE),"")</f>
        <v/>
      </c>
      <c r="R16" s="27" t="str">
        <f>IFERROR(VLOOKUP(D16,[1]!DVH_lines[#Data],3,FALSE),"")</f>
        <v/>
      </c>
      <c r="S16" s="28" t="str">
        <f>IFERROR(VLOOKUP(D16,[1]!DVH_lines[#Data],4,FALSE),"")</f>
        <v/>
      </c>
      <c r="T16" s="26" t="str">
        <f>IFERROR(VLOOKUP(D16,[1]!SearchCT[#Data],2,FALSE),"")</f>
        <v/>
      </c>
      <c r="U16" s="28" t="str">
        <f>IFERROR(VLOOKUP(D16,[1]!SearchCT[#Data],3,FALSE),"")</f>
        <v/>
      </c>
    </row>
    <row r="17" spans="4:21" x14ac:dyDescent="0.25">
      <c r="D17" s="30" t="s">
        <v>276</v>
      </c>
      <c r="E17" s="30" t="s">
        <v>167</v>
      </c>
      <c r="F17" s="18" t="s">
        <v>167</v>
      </c>
      <c r="G17" s="38"/>
      <c r="H17" s="32"/>
      <c r="J17" s="20" t="str">
        <f>VLOOKUP(D17,[1]!Dictionary[#All],3,FALSE)</f>
        <v>Peritoneal sac</v>
      </c>
      <c r="K17" s="21">
        <f>VLOOKUP(D17,[1]!Dictionary[#All],4,FALSE)</f>
        <v>9908</v>
      </c>
      <c r="L17" s="21" t="str">
        <f>VLOOKUP(D17,[1]!Dictionary[#All],5,FALSE)</f>
        <v>FMA</v>
      </c>
      <c r="M17" s="22" t="str">
        <f>VLOOKUP(D17,[1]!Dictionary[#All],6,FALSE)</f>
        <v>3.2</v>
      </c>
      <c r="N17" s="23" t="str">
        <f>VLOOKUP(D17,[1]!VolumeType[#All],2,FALSE)</f>
        <v>Organ</v>
      </c>
      <c r="O17" s="24" t="str">
        <f>VLOOKUP(D17,[1]!VolumeType[#All],3,FALSE)</f>
        <v>Organ</v>
      </c>
      <c r="P17" s="25" t="str">
        <f>VLOOKUP(D17,[1]!Colors[#All],3,FALSE)</f>
        <v>zPeritonelCavity</v>
      </c>
      <c r="Q17" s="26" t="str">
        <f>IFERROR(VLOOKUP(D17,[1]!DVH_lines[#Data],2,FALSE),"")</f>
        <v/>
      </c>
      <c r="R17" s="27" t="str">
        <f>IFERROR(VLOOKUP(D17,[1]!DVH_lines[#Data],3,FALSE),"")</f>
        <v/>
      </c>
      <c r="S17" s="28" t="str">
        <f>IFERROR(VLOOKUP(D17,[1]!DVH_lines[#Data],4,FALSE),"")</f>
        <v/>
      </c>
      <c r="T17" s="26" t="str">
        <f>IFERROR(VLOOKUP(D17,[1]!SearchCT[#Data],2,FALSE),"")</f>
        <v/>
      </c>
      <c r="U17" s="28" t="str">
        <f>IFERROR(VLOOKUP(D17,[1]!SearchCT[#Data],3,FALSE),"")</f>
        <v/>
      </c>
    </row>
    <row r="18" spans="4:21" x14ac:dyDescent="0.25">
      <c r="D18" s="29" t="s">
        <v>25</v>
      </c>
      <c r="E18" s="30" t="s">
        <v>25</v>
      </c>
      <c r="F18" s="18" t="s">
        <v>166</v>
      </c>
      <c r="G18" s="38"/>
      <c r="H18" s="32"/>
      <c r="J18" s="20" t="str">
        <f>VLOOKUP(D18,[1]!Dictionary[#All],3,FALSE)</f>
        <v>PTV Primary</v>
      </c>
      <c r="K18" s="21" t="str">
        <f>VLOOKUP(D18,[1]!Dictionary[#All],4,FALSE)</f>
        <v>PTVp</v>
      </c>
      <c r="L18" s="21" t="str">
        <f>VLOOKUP(D18,[1]!Dictionary[#All],5,FALSE)</f>
        <v>99VMS_STRUCTCODE</v>
      </c>
      <c r="M18" s="22" t="str">
        <f>VLOOKUP(D18,[1]!Dictionary[#All],6,FALSE)</f>
        <v>1.0</v>
      </c>
      <c r="N18" s="23" t="str">
        <f>VLOOKUP(D18,[1]!VolumeType[#All],2,FALSE)</f>
        <v>PTV</v>
      </c>
      <c r="O18" s="24" t="str">
        <f>VLOOKUP(D18,[1]!VolumeType[#All],3,FALSE)</f>
        <v>PTV</v>
      </c>
      <c r="P18" s="25" t="str">
        <f>VLOOKUP(D18,[1]!Colors[#All],3,FALSE)</f>
        <v>z PTV</v>
      </c>
      <c r="Q18" s="26" t="str">
        <f>IFERROR(VLOOKUP(D18,[1]!DVH_lines[#Data],2,FALSE),"")</f>
        <v/>
      </c>
      <c r="R18" s="27" t="str">
        <f>IFERROR(VLOOKUP(D18,[1]!DVH_lines[#Data],3,FALSE),"")</f>
        <v/>
      </c>
      <c r="S18" s="28" t="str">
        <f>IFERROR(VLOOKUP(D18,[1]!DVH_lines[#Data],4,FALSE),"")</f>
        <v/>
      </c>
      <c r="T18" s="26" t="str">
        <f>IFERROR(VLOOKUP(D18,[1]!SearchCT[#Data],2,FALSE),"")</f>
        <v/>
      </c>
      <c r="U18" s="28" t="str">
        <f>IFERROR(VLOOKUP(D18,[1]!SearchCT[#Data],3,FALSE),"")</f>
        <v/>
      </c>
    </row>
    <row r="19" spans="4:21" x14ac:dyDescent="0.25">
      <c r="D19" s="30" t="s">
        <v>47</v>
      </c>
      <c r="E19" s="30" t="s">
        <v>47</v>
      </c>
      <c r="F19" s="30" t="s">
        <v>171</v>
      </c>
      <c r="G19" s="38"/>
      <c r="H19" s="32"/>
      <c r="J19" s="20" t="str">
        <f>VLOOKUP(D19,[1]!Dictionary[#All],3,FALSE)</f>
        <v>Small intestine</v>
      </c>
      <c r="K19" s="21">
        <f>VLOOKUP(D19,[1]!Dictionary[#All],4,FALSE)</f>
        <v>7200</v>
      </c>
      <c r="L19" s="21" t="str">
        <f>VLOOKUP(D19,[1]!Dictionary[#All],5,FALSE)</f>
        <v>FMA</v>
      </c>
      <c r="M19" s="22" t="str">
        <f>VLOOKUP(D19,[1]!Dictionary[#All],6,FALSE)</f>
        <v>3.2</v>
      </c>
      <c r="N19" s="23" t="str">
        <f>VLOOKUP(D19,[1]!VolumeType[#All],2,FALSE)</f>
        <v>Organ</v>
      </c>
      <c r="O19" s="24" t="str">
        <f>VLOOKUP(D19,[1]!VolumeType[#All],3,FALSE)</f>
        <v>Organ</v>
      </c>
      <c r="P19" s="25" t="str">
        <f>VLOOKUP(D19,[1]!Colors[#All],3,FALSE)</f>
        <v>z Small Bowel</v>
      </c>
      <c r="Q19" s="26" t="str">
        <f>IFERROR(VLOOKUP(D19,[1]!DVH_lines[#Data],2,FALSE),"")</f>
        <v/>
      </c>
      <c r="R19" s="27" t="str">
        <f>IFERROR(VLOOKUP(D19,[1]!DVH_lines[#Data],3,FALSE),"")</f>
        <v/>
      </c>
      <c r="S19" s="28" t="str">
        <f>IFERROR(VLOOKUP(D19,[1]!DVH_lines[#Data],4,FALSE),"")</f>
        <v/>
      </c>
      <c r="T19" s="26" t="str">
        <f>IFERROR(VLOOKUP(D19,[1]!SearchCT[#Data],2,FALSE),"")</f>
        <v/>
      </c>
      <c r="U19" s="28" t="str">
        <f>IFERROR(VLOOKUP(D19,[1]!SearchCT[#Data],3,FALSE),"")</f>
        <v/>
      </c>
    </row>
    <row r="20" spans="4:21" x14ac:dyDescent="0.25">
      <c r="D20" s="30" t="s">
        <v>32</v>
      </c>
      <c r="E20" s="30" t="s">
        <v>32</v>
      </c>
      <c r="F20" s="30" t="s">
        <v>33</v>
      </c>
      <c r="G20" s="38"/>
      <c r="H20" s="32"/>
      <c r="J20" s="20" t="str">
        <f>VLOOKUP(D20,[1]!Dictionary[#All],3,FALSE)</f>
        <v>Spinal cord</v>
      </c>
      <c r="K20" s="21">
        <f>VLOOKUP(D20,[1]!Dictionary[#All],4,FALSE)</f>
        <v>7647</v>
      </c>
      <c r="L20" s="21" t="str">
        <f>VLOOKUP(D20,[1]!Dictionary[#All],5,FALSE)</f>
        <v>FMA</v>
      </c>
      <c r="M20" s="22" t="str">
        <f>VLOOKUP(D20,[1]!Dictionary[#All],6,FALSE)</f>
        <v>3.2</v>
      </c>
      <c r="N20" s="23" t="str">
        <f>VLOOKUP(D20,[1]!VolumeType[#All],2,FALSE)</f>
        <v>Organ</v>
      </c>
      <c r="O20" s="24" t="str">
        <f>VLOOKUP(D20,[1]!VolumeType[#All],3,FALSE)</f>
        <v>Organ</v>
      </c>
      <c r="P20" s="25" t="str">
        <f>VLOOKUP(D20,[1]!Colors[#All],3,FALSE)</f>
        <v>z Spinal Canal</v>
      </c>
      <c r="Q20" s="26" t="str">
        <f>IFERROR(VLOOKUP(D20,[1]!DVH_lines[#Data],2,FALSE),"")</f>
        <v/>
      </c>
      <c r="R20" s="27" t="str">
        <f>IFERROR(VLOOKUP(D20,[1]!DVH_lines[#Data],3,FALSE),"")</f>
        <v/>
      </c>
      <c r="S20" s="28" t="str">
        <f>IFERROR(VLOOKUP(D20,[1]!DVH_lines[#Data],4,FALSE),"")</f>
        <v/>
      </c>
      <c r="T20" s="26">
        <f>IFERROR(VLOOKUP(D20,[1]!SearchCT[#Data],2,FALSE),"")</f>
        <v>20</v>
      </c>
      <c r="U20" s="28">
        <f>IFERROR(VLOOKUP(D20,[1]!SearchCT[#Data],3,FALSE),"")</f>
        <v>40</v>
      </c>
    </row>
    <row r="21" spans="4:21" x14ac:dyDescent="0.25">
      <c r="D21" s="30" t="s">
        <v>67</v>
      </c>
      <c r="E21" s="30" t="s">
        <v>67</v>
      </c>
      <c r="F21" s="30" t="s">
        <v>67</v>
      </c>
      <c r="G21" s="38"/>
      <c r="H21" s="32"/>
      <c r="J21" s="20" t="str">
        <f>VLOOKUP(D21,[1]!Dictionary[#All],3,FALSE)</f>
        <v>Stomach</v>
      </c>
      <c r="K21" s="21">
        <f>VLOOKUP(D21,[1]!Dictionary[#All],4,FALSE)</f>
        <v>7148</v>
      </c>
      <c r="L21" s="21" t="str">
        <f>VLOOKUP(D21,[1]!Dictionary[#All],5,FALSE)</f>
        <v>FMA</v>
      </c>
      <c r="M21" s="22" t="str">
        <f>VLOOKUP(D21,[1]!Dictionary[#All],6,FALSE)</f>
        <v>3.2</v>
      </c>
      <c r="N21" s="23" t="str">
        <f>VLOOKUP(D21,[1]!VolumeType[#All],2,FALSE)</f>
        <v>Organ</v>
      </c>
      <c r="O21" s="24" t="str">
        <f>VLOOKUP(D21,[1]!VolumeType[#All],3,FALSE)</f>
        <v>Organ</v>
      </c>
      <c r="P21" s="25" t="str">
        <f>VLOOKUP(D21,[1]!Colors[#All],3,FALSE)</f>
        <v>z Stomach</v>
      </c>
      <c r="Q21" s="26" t="str">
        <f>IFERROR(VLOOKUP(D21,[1]!DVH_lines[#Data],2,FALSE),"")</f>
        <v/>
      </c>
      <c r="R21" s="27" t="str">
        <f>IFERROR(VLOOKUP(D21,[1]!DVH_lines[#Data],3,FALSE),"")</f>
        <v/>
      </c>
      <c r="S21" s="28" t="str">
        <f>IFERROR(VLOOKUP(D21,[1]!DVH_lines[#Data],4,FALSE),"")</f>
        <v/>
      </c>
      <c r="T21" s="26" t="str">
        <f>IFERROR(VLOOKUP(D21,[1]!SearchCT[#Data],2,FALSE),"")</f>
        <v/>
      </c>
      <c r="U21" s="28" t="str">
        <f>IFERROR(VLOOKUP(D21,[1]!SearchCT[#Data],3,FALSE),"")</f>
        <v/>
      </c>
    </row>
    <row r="22" spans="4:21" x14ac:dyDescent="0.25">
      <c r="D22" s="29" t="s">
        <v>234</v>
      </c>
      <c r="E22" s="17" t="s">
        <v>235</v>
      </c>
      <c r="F22" s="18" t="s">
        <v>52</v>
      </c>
      <c r="G22" s="19"/>
      <c r="H22" s="15"/>
      <c r="J22" s="20" t="str">
        <f>VLOOKUP(D22,[1]!Dictionary[#All],3,FALSE)</f>
        <v>Artifact</v>
      </c>
      <c r="K22" s="21">
        <f>VLOOKUP(D22,[1]!Dictionary[#All],4,FALSE)</f>
        <v>11296</v>
      </c>
      <c r="L22" s="21" t="str">
        <f>VLOOKUP(D22,[1]!Dictionary[#All],5,FALSE)</f>
        <v>RADLEX</v>
      </c>
      <c r="M22" s="22">
        <f>VLOOKUP(D22,[1]!Dictionary[#All],6,FALSE)</f>
        <v>3.8</v>
      </c>
      <c r="N22" s="23" t="str">
        <f>VLOOKUP(D22,[1]!VolumeType[#All],2,FALSE)</f>
        <v>Artifact</v>
      </c>
      <c r="O22" s="24" t="str">
        <f>VLOOKUP(D22,[1]!VolumeType[#All],3,FALSE)</f>
        <v>None</v>
      </c>
      <c r="P22" s="25" t="str">
        <f>VLOOKUP(D22,[1]!Colors[#All],3,FALSE)</f>
        <v>z RO Helper</v>
      </c>
      <c r="Q22" s="26" t="str">
        <f>IFERROR(VLOOKUP(D22,[1]!DVH_lines[#Data],2,FALSE),"")</f>
        <v/>
      </c>
      <c r="R22" s="27" t="str">
        <f>IFERROR(VLOOKUP(D22,[1]!DVH_lines[#Data],3,FALSE),"")</f>
        <v/>
      </c>
      <c r="S22" s="28" t="str">
        <f>IFERROR(VLOOKUP(D22,[1]!DVH_lines[#Data],4,FALSE),"")</f>
        <v/>
      </c>
      <c r="T22" s="26" t="str">
        <f>IFERROR(VLOOKUP(D22,[1]!SearchCT[#Data],2,FALSE),"")</f>
        <v/>
      </c>
      <c r="U22" s="28" t="str">
        <f>IFERROR(VLOOKUP(D22,[1]!SearchCT[#Data],3,FALSE),"")</f>
        <v/>
      </c>
    </row>
    <row r="23" spans="4:21" x14ac:dyDescent="0.25">
      <c r="D23" s="56" t="s">
        <v>234</v>
      </c>
      <c r="E23" s="30" t="s">
        <v>237</v>
      </c>
      <c r="F23" s="30" t="s">
        <v>52</v>
      </c>
      <c r="G23" s="38"/>
      <c r="H23" s="32"/>
      <c r="J23" s="20" t="str">
        <f>VLOOKUP(D23,[1]!Dictionary[#All],3,FALSE)</f>
        <v>Artifact</v>
      </c>
      <c r="K23" s="21">
        <f>VLOOKUP(D23,[1]!Dictionary[#All],4,FALSE)</f>
        <v>11296</v>
      </c>
      <c r="L23" s="21" t="str">
        <f>VLOOKUP(D23,[1]!Dictionary[#All],5,FALSE)</f>
        <v>RADLEX</v>
      </c>
      <c r="M23" s="22">
        <f>VLOOKUP(D23,[1]!Dictionary[#All],6,FALSE)</f>
        <v>3.8</v>
      </c>
      <c r="N23" s="23" t="str">
        <f>VLOOKUP(D23,[1]!VolumeType[#All],2,FALSE)</f>
        <v>Artifact</v>
      </c>
      <c r="O23" s="24" t="str">
        <f>VLOOKUP(D23,[1]!VolumeType[#All],3,FALSE)</f>
        <v>None</v>
      </c>
      <c r="P23" s="25" t="str">
        <f>VLOOKUP(D23,[1]!Colors[#All],3,FALSE)</f>
        <v>z RO Helper</v>
      </c>
      <c r="Q23" s="26" t="str">
        <f>IFERROR(VLOOKUP(D23,[1]!DVH_lines[#Data],2,FALSE),"")</f>
        <v/>
      </c>
      <c r="R23" s="27" t="str">
        <f>IFERROR(VLOOKUP(D23,[1]!DVH_lines[#Data],3,FALSE),"")</f>
        <v/>
      </c>
      <c r="S23" s="28" t="str">
        <f>IFERROR(VLOOKUP(D23,[1]!DVH_lines[#Data],4,FALSE),"")</f>
        <v/>
      </c>
      <c r="T23" s="26" t="str">
        <f>IFERROR(VLOOKUP(D23,[1]!SearchCT[#Data],2,FALSE),"")</f>
        <v/>
      </c>
      <c r="U23" s="28" t="str">
        <f>IFERROR(VLOOKUP(D23,[1]!SearchCT[#Data],3,FALSE),"")</f>
        <v/>
      </c>
    </row>
    <row r="24" spans="4:21" x14ac:dyDescent="0.25">
      <c r="D24" s="29" t="s">
        <v>234</v>
      </c>
      <c r="E24" s="30" t="s">
        <v>251</v>
      </c>
      <c r="F24" s="30" t="s">
        <v>52</v>
      </c>
      <c r="G24" s="38"/>
      <c r="H24" s="32"/>
      <c r="J24" s="20" t="str">
        <f>VLOOKUP(D24,[1]!Dictionary[#All],3,FALSE)</f>
        <v>Artifact</v>
      </c>
      <c r="K24" s="21">
        <f>VLOOKUP(D24,[1]!Dictionary[#All],4,FALSE)</f>
        <v>11296</v>
      </c>
      <c r="L24" s="21" t="str">
        <f>VLOOKUP(D24,[1]!Dictionary[#All],5,FALSE)</f>
        <v>RADLEX</v>
      </c>
      <c r="M24" s="22">
        <f>VLOOKUP(D24,[1]!Dictionary[#All],6,FALSE)</f>
        <v>3.8</v>
      </c>
      <c r="N24" s="23" t="str">
        <f>VLOOKUP(D24,[1]!VolumeType[#All],2,FALSE)</f>
        <v>Artifact</v>
      </c>
      <c r="O24" s="24" t="str">
        <f>VLOOKUP(D24,[1]!VolumeType[#All],3,FALSE)</f>
        <v>None</v>
      </c>
      <c r="P24" s="25" t="str">
        <f>VLOOKUP(D24,[1]!Colors[#All],3,FALSE)</f>
        <v>z RO Helper</v>
      </c>
      <c r="Q24" s="26" t="str">
        <f>IFERROR(VLOOKUP(D24,[1]!DVH_lines[#Data],2,FALSE),"")</f>
        <v/>
      </c>
      <c r="R24" s="27" t="str">
        <f>IFERROR(VLOOKUP(D24,[1]!DVH_lines[#Data],3,FALSE),"")</f>
        <v/>
      </c>
      <c r="S24" s="28" t="str">
        <f>IFERROR(VLOOKUP(D24,[1]!DVH_lines[#Data],4,FALSE),"")</f>
        <v/>
      </c>
      <c r="T24" s="26" t="str">
        <f>IFERROR(VLOOKUP(D24,[1]!SearchCT[#Data],2,FALSE),"")</f>
        <v/>
      </c>
      <c r="U24" s="28" t="str">
        <f>IFERROR(VLOOKUP(D24,[1]!SearchCT[#Data],3,FALSE),"")</f>
        <v/>
      </c>
    </row>
    <row r="25" spans="4:21" ht="15.75" thickBot="1" x14ac:dyDescent="0.3">
      <c r="D25" s="56" t="s">
        <v>234</v>
      </c>
      <c r="E25" s="30" t="s">
        <v>252</v>
      </c>
      <c r="F25" s="30" t="s">
        <v>52</v>
      </c>
      <c r="G25" s="38"/>
      <c r="H25" s="32"/>
      <c r="J25" s="39" t="str">
        <f>VLOOKUP(D25,[1]!Dictionary[#All],3,FALSE)</f>
        <v>Artifact</v>
      </c>
      <c r="K25" s="40">
        <f>VLOOKUP(D25,[1]!Dictionary[#All],4,FALSE)</f>
        <v>11296</v>
      </c>
      <c r="L25" s="40" t="str">
        <f>VLOOKUP(D25,[1]!Dictionary[#All],5,FALSE)</f>
        <v>RADLEX</v>
      </c>
      <c r="M25" s="41">
        <f>VLOOKUP(D25,[1]!Dictionary[#All],6,FALSE)</f>
        <v>3.8</v>
      </c>
      <c r="N25" s="42" t="str">
        <f>VLOOKUP(D25,[1]!VolumeType[#All],2,FALSE)</f>
        <v>Artifact</v>
      </c>
      <c r="O25" s="43" t="str">
        <f>VLOOKUP(D25,[1]!VolumeType[#All],3,FALSE)</f>
        <v>None</v>
      </c>
      <c r="P25" s="44" t="str">
        <f>VLOOKUP(D25,[1]!Colors[#All],3,FALSE)</f>
        <v>z RO Helper</v>
      </c>
      <c r="Q25" s="45" t="str">
        <f>IFERROR(VLOOKUP(D25,[1]!DVH_lines[#Data],2,FALSE),"")</f>
        <v/>
      </c>
      <c r="R25" s="46" t="str">
        <f>IFERROR(VLOOKUP(D25,[1]!DVH_lines[#Data],3,FALSE),"")</f>
        <v/>
      </c>
      <c r="S25" s="47" t="str">
        <f>IFERROR(VLOOKUP(D25,[1]!DVH_lines[#Data],4,FALSE),"")</f>
        <v/>
      </c>
      <c r="T25" s="45" t="str">
        <f>IFERROR(VLOOKUP(D25,[1]!SearchCT[#Data],2,FALSE),"")</f>
        <v/>
      </c>
      <c r="U25" s="47" t="str">
        <f>IFERROR(VLOOKUP(D25,[1]!SearchCT[#Data],3,FALSE),"")</f>
        <v/>
      </c>
    </row>
  </sheetData>
  <mergeCells count="6">
    <mergeCell ref="T1:U1"/>
    <mergeCell ref="A1:B1"/>
    <mergeCell ref="D1:H1"/>
    <mergeCell ref="J1:M1"/>
    <mergeCell ref="N1:O1"/>
    <mergeCell ref="Q1:S1"/>
  </mergeCells>
  <pageMargins left="0.7" right="0.7" top="0.75" bottom="0.75" header="0.3" footer="0.3"/>
  <pageSetup scale="93" orientation="landscape" horizontalDpi="300" verticalDpi="30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6"/>
  <sheetViews>
    <sheetView topLeftCell="A22" workbookViewId="0">
      <selection activeCell="F33" sqref="F33"/>
    </sheetView>
  </sheetViews>
  <sheetFormatPr defaultRowHeight="15" x14ac:dyDescent="0.25"/>
  <cols>
    <col min="1" max="1" width="14.5703125" style="2" bestFit="1" customWidth="1"/>
    <col min="2" max="2" width="20.28515625" style="2" bestFit="1" customWidth="1"/>
    <col min="3" max="3" width="5.42578125" style="2" customWidth="1"/>
    <col min="4" max="4" width="18" style="2" bestFit="1" customWidth="1"/>
    <col min="5" max="6" width="17.42578125" style="2" bestFit="1" customWidth="1"/>
    <col min="7" max="7" width="13.42578125" style="2" bestFit="1" customWidth="1"/>
    <col min="8" max="8" width="18.85546875" style="2" bestFit="1" customWidth="1"/>
    <col min="9" max="9" width="5.85546875" style="2" bestFit="1" customWidth="1"/>
    <col min="10" max="10" width="25.28515625" style="2" bestFit="1" customWidth="1"/>
    <col min="11" max="11" width="15.42578125" style="2" bestFit="1" customWidth="1"/>
    <col min="12" max="12" width="19.7109375" style="2" bestFit="1" customWidth="1"/>
    <col min="13" max="13" width="21" style="2" bestFit="1" customWidth="1"/>
    <col min="14" max="14" width="9.7109375" style="2" bestFit="1" customWidth="1"/>
    <col min="15" max="15" width="15.42578125" style="2" bestFit="1" customWidth="1"/>
    <col min="16" max="16" width="16.5703125" style="2" bestFit="1" customWidth="1"/>
    <col min="17" max="17" width="14.42578125" style="2" bestFit="1" customWidth="1"/>
    <col min="18" max="18" width="14.140625" style="2" bestFit="1" customWidth="1"/>
    <col min="19" max="19" width="15.42578125" style="2" bestFit="1" customWidth="1"/>
    <col min="20" max="20" width="14" style="2" bestFit="1" customWidth="1"/>
    <col min="21" max="21" width="14.42578125" style="2" bestFit="1" customWidth="1"/>
    <col min="22" max="16384" width="9.140625" style="2"/>
  </cols>
  <sheetData>
    <row r="1" spans="1:21" ht="21" thickBot="1" x14ac:dyDescent="0.35">
      <c r="A1" s="104" t="s">
        <v>175</v>
      </c>
      <c r="B1" s="104"/>
      <c r="C1" s="1"/>
      <c r="D1" s="104" t="s">
        <v>211</v>
      </c>
      <c r="E1" s="104"/>
      <c r="F1" s="104"/>
      <c r="G1" s="104"/>
      <c r="H1" s="104"/>
      <c r="J1" s="102" t="s">
        <v>212</v>
      </c>
      <c r="K1" s="105"/>
      <c r="L1" s="105"/>
      <c r="M1" s="103"/>
      <c r="N1" s="102" t="s">
        <v>213</v>
      </c>
      <c r="O1" s="105"/>
      <c r="P1" s="3" t="s">
        <v>214</v>
      </c>
      <c r="Q1" s="102" t="s">
        <v>215</v>
      </c>
      <c r="R1" s="105"/>
      <c r="S1" s="103"/>
      <c r="T1" s="102" t="s">
        <v>216</v>
      </c>
      <c r="U1" s="103"/>
    </row>
    <row r="2" spans="1:21" ht="15.75" x14ac:dyDescent="0.25">
      <c r="A2" s="4" t="s">
        <v>217</v>
      </c>
      <c r="B2" s="5" t="s">
        <v>218</v>
      </c>
      <c r="C2" s="6"/>
      <c r="D2" s="4" t="s">
        <v>10</v>
      </c>
      <c r="E2" s="7" t="s">
        <v>219</v>
      </c>
      <c r="F2" s="8" t="s">
        <v>220</v>
      </c>
      <c r="G2" s="8" t="s">
        <v>1</v>
      </c>
      <c r="H2" s="9" t="s">
        <v>2</v>
      </c>
      <c r="J2" s="10" t="s">
        <v>221</v>
      </c>
      <c r="K2" s="11" t="s">
        <v>222</v>
      </c>
      <c r="L2" s="11" t="s">
        <v>223</v>
      </c>
      <c r="M2" s="12" t="s">
        <v>224</v>
      </c>
      <c r="N2" s="13" t="s">
        <v>225</v>
      </c>
      <c r="O2" s="11" t="s">
        <v>0</v>
      </c>
      <c r="P2" s="14" t="s">
        <v>3</v>
      </c>
      <c r="Q2" s="13" t="s">
        <v>7</v>
      </c>
      <c r="R2" s="11" t="s">
        <v>8</v>
      </c>
      <c r="S2" s="12" t="s">
        <v>4</v>
      </c>
      <c r="T2" s="13" t="s">
        <v>5</v>
      </c>
      <c r="U2" s="12" t="s">
        <v>6</v>
      </c>
    </row>
    <row r="3" spans="1:21" x14ac:dyDescent="0.25">
      <c r="A3" s="70" t="s">
        <v>399</v>
      </c>
      <c r="B3" s="15" t="s">
        <v>175</v>
      </c>
      <c r="C3" s="6"/>
      <c r="D3" s="29" t="s">
        <v>278</v>
      </c>
      <c r="E3" s="30" t="s">
        <v>185</v>
      </c>
      <c r="F3" s="30" t="s">
        <v>185</v>
      </c>
      <c r="G3" s="38"/>
      <c r="H3" s="32"/>
      <c r="J3" s="20" t="str">
        <f>VLOOKUP(D3,[1]!Dictionary[#All],3,FALSE)</f>
        <v>Pair of lungs</v>
      </c>
      <c r="K3" s="21">
        <f>VLOOKUP(D3,[1]!Dictionary[#All],4,FALSE)</f>
        <v>68877</v>
      </c>
      <c r="L3" s="21" t="str">
        <f>VLOOKUP(D3,[1]!Dictionary[#All],5,FALSE)</f>
        <v>FMA</v>
      </c>
      <c r="M3" s="22" t="str">
        <f>VLOOKUP(D3,[1]!Dictionary[#All],6,FALSE)</f>
        <v>3.2</v>
      </c>
      <c r="N3" s="23" t="str">
        <f>VLOOKUP(D3,[1]!VolumeType[#All],2,FALSE)</f>
        <v>Organ</v>
      </c>
      <c r="O3" s="24" t="str">
        <f>VLOOKUP(D3,[1]!VolumeType[#All],3,FALSE)</f>
        <v>Organ</v>
      </c>
      <c r="P3" s="25" t="str">
        <f>VLOOKUP(D3,[1]!Colors[#All],3,FALSE)</f>
        <v>z Lung B</v>
      </c>
      <c r="Q3" s="26" t="str">
        <f>IFERROR(VLOOKUP(D3,[1]!DVH_lines[#Data],2,FALSE),"")</f>
        <v/>
      </c>
      <c r="R3" s="27" t="str">
        <f>IFERROR(VLOOKUP(D3,[1]!DVH_lines[#Data],3,FALSE),"")</f>
        <v/>
      </c>
      <c r="S3" s="28" t="str">
        <f>IFERROR(VLOOKUP(D3,[1]!DVH_lines[#Data],4,FALSE),"")</f>
        <v/>
      </c>
      <c r="T3" s="26">
        <f>IFERROR(VLOOKUP(D3,[1]!SearchCT[#Data],2,FALSE),"")</f>
        <v>-700</v>
      </c>
      <c r="U3" s="28">
        <f>IFERROR(VLOOKUP(D3,[1]!SearchCT[#Data],3,FALSE),"")</f>
        <v>-100</v>
      </c>
    </row>
    <row r="4" spans="1:21" x14ac:dyDescent="0.25">
      <c r="A4" s="70" t="s">
        <v>401</v>
      </c>
      <c r="B4" s="15" t="s">
        <v>10</v>
      </c>
      <c r="C4" s="6"/>
      <c r="D4" s="29" t="s">
        <v>85</v>
      </c>
      <c r="E4" s="17" t="s">
        <v>17</v>
      </c>
      <c r="F4" s="59" t="s">
        <v>18</v>
      </c>
      <c r="G4" s="19"/>
      <c r="H4" s="15"/>
      <c r="J4" s="20" t="str">
        <f>VLOOKUP(D4,[1]!Dictionary[#All],3,FALSE)</f>
        <v>Body</v>
      </c>
      <c r="K4" s="21" t="str">
        <f>VLOOKUP(D4,[1]!Dictionary[#All],4,FALSE)</f>
        <v>BODY</v>
      </c>
      <c r="L4" s="21" t="str">
        <f>VLOOKUP(D4,[1]!Dictionary[#All],5,FALSE)</f>
        <v>99VMS_STRUCTCODE</v>
      </c>
      <c r="M4" s="22" t="str">
        <f>VLOOKUP(D4,[1]!Dictionary[#All],6,FALSE)</f>
        <v>1.0</v>
      </c>
      <c r="N4" s="23" t="str">
        <f>VLOOKUP(D4,[1]!VolumeType[#All],2,FALSE)</f>
        <v>Special</v>
      </c>
      <c r="O4" s="24" t="str">
        <f>VLOOKUP(D4,[1]!VolumeType[#All],3,FALSE)</f>
        <v>BODY</v>
      </c>
      <c r="P4" s="25" t="str">
        <f>VLOOKUP(D4,[1]!Colors[#All],3,FALSE)</f>
        <v>z Body</v>
      </c>
      <c r="Q4" s="26" t="str">
        <f>IFERROR(VLOOKUP(D4,[1]!DVH_lines[#Data],2,FALSE),"")</f>
        <v/>
      </c>
      <c r="R4" s="27" t="str">
        <f>IFERROR(VLOOKUP(D4,[1]!DVH_lines[#Data],3,FALSE),"")</f>
        <v/>
      </c>
      <c r="S4" s="28" t="str">
        <f>IFERROR(VLOOKUP(D4,[1]!DVH_lines[#Data],4,FALSE),"")</f>
        <v/>
      </c>
      <c r="T4" s="26">
        <f>IFERROR(VLOOKUP(D4,[1]!SearchCT[#Data],2,FALSE),"")</f>
        <v>-350</v>
      </c>
      <c r="U4" s="28">
        <f>IFERROR(VLOOKUP(D4,[1]!SearchCT[#Data],3,FALSE),"")</f>
        <v>-50</v>
      </c>
    </row>
    <row r="5" spans="1:21" x14ac:dyDescent="0.25">
      <c r="A5" s="70" t="s">
        <v>226</v>
      </c>
      <c r="B5" s="15" t="s">
        <v>176</v>
      </c>
      <c r="C5" s="6"/>
      <c r="D5" s="29" t="s">
        <v>263</v>
      </c>
      <c r="E5" s="17" t="s">
        <v>178</v>
      </c>
      <c r="F5" s="19" t="s">
        <v>178</v>
      </c>
      <c r="G5" s="19"/>
      <c r="H5" s="15"/>
      <c r="J5" s="20" t="str">
        <f>VLOOKUP(D5,[1]!Dictionary[#All],3,FALSE)</f>
        <v>Undefined Normal Tissue</v>
      </c>
      <c r="K5" s="21" t="str">
        <f>VLOOKUP(D5,[1]!Dictionary[#All],4,FALSE)</f>
        <v>NormalTissue</v>
      </c>
      <c r="L5" s="21" t="str">
        <f>VLOOKUP(D5,[1]!Dictionary[#All],5,FALSE)</f>
        <v>99VMS_STRUCTCODE</v>
      </c>
      <c r="M5" s="22" t="str">
        <f>VLOOKUP(D5,[1]!Dictionary[#All],6,FALSE)</f>
        <v>1.0</v>
      </c>
      <c r="N5" s="23" t="str">
        <f>VLOOKUP(D5,[1]!VolumeType[#All],2,FALSE)</f>
        <v>Control</v>
      </c>
      <c r="O5" s="24" t="str">
        <f>VLOOKUP(D5,[1]!VolumeType[#All],3,FALSE)</f>
        <v>Avoidance</v>
      </c>
      <c r="P5" s="25" t="str">
        <f>VLOOKUP(D5,[1]!Colors[#All],3,FALSE)</f>
        <v>z Normal Tissue</v>
      </c>
      <c r="Q5" s="26" t="str">
        <f>IFERROR(VLOOKUP(D5,[1]!DVH_lines[#Data],2,FALSE),"")</f>
        <v/>
      </c>
      <c r="R5" s="27" t="str">
        <f>IFERROR(VLOOKUP(D5,[1]!DVH_lines[#Data],3,FALSE),"")</f>
        <v/>
      </c>
      <c r="S5" s="28" t="str">
        <f>IFERROR(VLOOKUP(D5,[1]!DVH_lines[#Data],4,FALSE),"")</f>
        <v/>
      </c>
      <c r="T5" s="26" t="str">
        <f>IFERROR(VLOOKUP(D5,[1]!SearchCT[#Data],2,FALSE),"")</f>
        <v/>
      </c>
      <c r="U5" s="28" t="str">
        <f>IFERROR(VLOOKUP(D5,[1]!SearchCT[#Data],3,FALSE),"")</f>
        <v/>
      </c>
    </row>
    <row r="6" spans="1:21" x14ac:dyDescent="0.25">
      <c r="A6" s="70" t="s">
        <v>395</v>
      </c>
      <c r="B6" s="15">
        <v>5</v>
      </c>
      <c r="C6" s="6"/>
      <c r="D6" s="62" t="s">
        <v>28</v>
      </c>
      <c r="E6" s="30" t="s">
        <v>28</v>
      </c>
      <c r="F6" s="74" t="s">
        <v>28</v>
      </c>
      <c r="G6" s="38"/>
      <c r="H6" s="32"/>
      <c r="J6" s="20" t="str">
        <f>VLOOKUP(D6,[1]!Dictionary[#All],3,FALSE)</f>
        <v>Treated Volume</v>
      </c>
      <c r="K6" s="21" t="str">
        <f>VLOOKUP(D6,[1]!Dictionary[#All],4,FALSE)</f>
        <v>Treated Volume</v>
      </c>
      <c r="L6" s="21" t="str">
        <f>VLOOKUP(D6,[1]!Dictionary[#All],5,FALSE)</f>
        <v>99VMS_STRUCTCODE</v>
      </c>
      <c r="M6" s="22" t="str">
        <f>VLOOKUP(D6,[1]!Dictionary[#All],6,FALSE)</f>
        <v>1.0</v>
      </c>
      <c r="N6" s="23" t="str">
        <f>VLOOKUP(D6,[1]!VolumeType[#All],2,FALSE)</f>
        <v>Special</v>
      </c>
      <c r="O6" s="24" t="str">
        <f>VLOOKUP(D6,[1]!VolumeType[#All],3,FALSE)</f>
        <v>PTV</v>
      </c>
      <c r="P6" s="25" t="str">
        <f>VLOOKUP(D6,[1]!Colors[#All],3,FALSE)</f>
        <v>z DPV</v>
      </c>
      <c r="Q6" s="26" t="str">
        <f>IFERROR(VLOOKUP(D6,[1]!DVH_lines[#Data],2,FALSE),"")</f>
        <v/>
      </c>
      <c r="R6" s="27" t="str">
        <f>IFERROR(VLOOKUP(D6,[1]!DVH_lines[#Data],3,FALSE),"")</f>
        <v/>
      </c>
      <c r="S6" s="28" t="str">
        <f>IFERROR(VLOOKUP(D6,[1]!DVH_lines[#Data],4,FALSE),"")</f>
        <v/>
      </c>
      <c r="T6" s="26" t="str">
        <f>IFERROR(VLOOKUP(D6,[1]!SearchCT[#Data],2,FALSE),"")</f>
        <v/>
      </c>
      <c r="U6" s="28" t="str">
        <f>IFERROR(VLOOKUP(D6,[1]!SearchCT[#Data],3,FALSE),"")</f>
        <v/>
      </c>
    </row>
    <row r="7" spans="1:21" x14ac:dyDescent="0.25">
      <c r="A7" s="70" t="s">
        <v>228</v>
      </c>
      <c r="B7" s="31"/>
      <c r="D7" s="29" t="s">
        <v>61</v>
      </c>
      <c r="E7" s="17" t="s">
        <v>119</v>
      </c>
      <c r="F7" t="s">
        <v>119</v>
      </c>
      <c r="G7" s="19"/>
      <c r="H7" s="15"/>
      <c r="J7" s="20" t="str">
        <f>VLOOKUP(D7,[1]!Dictionary[#All],3,FALSE)</f>
        <v>Esophagus</v>
      </c>
      <c r="K7" s="21">
        <f>VLOOKUP(D7,[1]!Dictionary[#All],4,FALSE)</f>
        <v>7131</v>
      </c>
      <c r="L7" s="21" t="str">
        <f>VLOOKUP(D7,[1]!Dictionary[#All],5,FALSE)</f>
        <v>FMA</v>
      </c>
      <c r="M7" s="22" t="str">
        <f>VLOOKUP(D7,[1]!Dictionary[#All],6,FALSE)</f>
        <v>3.2</v>
      </c>
      <c r="N7" s="23" t="str">
        <f>VLOOKUP(D7,[1]!VolumeType[#All],2,FALSE)</f>
        <v>Organ</v>
      </c>
      <c r="O7" s="24" t="str">
        <f>VLOOKUP(D7,[1]!VolumeType[#All],3,FALSE)</f>
        <v>Organ</v>
      </c>
      <c r="P7" s="25" t="str">
        <f>VLOOKUP(D7,[1]!Colors[#All],3,FALSE)</f>
        <v>z Esophagus</v>
      </c>
      <c r="Q7" s="26" t="str">
        <f>IFERROR(VLOOKUP(D7,[1]!DVH_lines[#Data],2,FALSE),"")</f>
        <v/>
      </c>
      <c r="R7" s="27" t="str">
        <f>IFERROR(VLOOKUP(D7,[1]!DVH_lines[#Data],3,FALSE),"")</f>
        <v/>
      </c>
      <c r="S7" s="28" t="str">
        <f>IFERROR(VLOOKUP(D7,[1]!DVH_lines[#Data],4,FALSE),"")</f>
        <v/>
      </c>
      <c r="T7" s="26" t="str">
        <f>IFERROR(VLOOKUP(D7,[1]!SearchCT[#Data],2,FALSE),"")</f>
        <v/>
      </c>
      <c r="U7" s="28" t="str">
        <f>IFERROR(VLOOKUP(D7,[1]!SearchCT[#Data],3,FALSE),"")</f>
        <v/>
      </c>
    </row>
    <row r="8" spans="1:21" x14ac:dyDescent="0.25">
      <c r="A8" s="70" t="s">
        <v>229</v>
      </c>
      <c r="B8" t="s">
        <v>313</v>
      </c>
      <c r="D8" s="72" t="s">
        <v>68</v>
      </c>
      <c r="E8" s="30" t="s">
        <v>68</v>
      </c>
      <c r="F8" s="30"/>
      <c r="G8" s="38"/>
      <c r="H8" s="32"/>
      <c r="J8" s="20" t="str">
        <f>VLOOKUP(D8,[1]!Dictionary[#All],3,FALSE)</f>
        <v>GTV Primary</v>
      </c>
      <c r="K8" s="21" t="str">
        <f>VLOOKUP(D8,[1]!Dictionary[#All],4,FALSE)</f>
        <v>GTVp</v>
      </c>
      <c r="L8" s="21" t="str">
        <f>VLOOKUP(D8,[1]!Dictionary[#All],5,FALSE)</f>
        <v>99VMS_STRUCTCODE</v>
      </c>
      <c r="M8" s="22" t="str">
        <f>VLOOKUP(D8,[1]!Dictionary[#All],6,FALSE)</f>
        <v>1.0</v>
      </c>
      <c r="N8" s="23" t="str">
        <f>VLOOKUP(D8,[1]!VolumeType[#All],2,FALSE)</f>
        <v>GTV</v>
      </c>
      <c r="O8" s="24" t="str">
        <f>VLOOKUP(D8,[1]!VolumeType[#All],3,FALSE)</f>
        <v>GTV</v>
      </c>
      <c r="P8" s="25" t="str">
        <f>VLOOKUP(D8,[1]!Colors[#All],3,FALSE)</f>
        <v>z GTV</v>
      </c>
      <c r="Q8" s="26" t="str">
        <f>IFERROR(VLOOKUP(D8,[1]!DVH_lines[#Data],2,FALSE),"")</f>
        <v/>
      </c>
      <c r="R8" s="27" t="str">
        <f>IFERROR(VLOOKUP(D8,[1]!DVH_lines[#Data],3,FALSE),"")</f>
        <v/>
      </c>
      <c r="S8" s="28" t="str">
        <f>IFERROR(VLOOKUP(D8,[1]!DVH_lines[#Data],4,FALSE),"")</f>
        <v/>
      </c>
      <c r="T8" s="26" t="str">
        <f>IFERROR(VLOOKUP(D8,[1]!SearchCT[#Data],2,FALSE),"")</f>
        <v/>
      </c>
      <c r="U8" s="28" t="str">
        <f>IFERROR(VLOOKUP(D8,[1]!SearchCT[#Data],3,FALSE),"")</f>
        <v/>
      </c>
    </row>
    <row r="9" spans="1:21" x14ac:dyDescent="0.25">
      <c r="A9" s="70" t="s">
        <v>400</v>
      </c>
      <c r="B9" s="31" t="s">
        <v>393</v>
      </c>
      <c r="D9" s="17" t="s">
        <v>284</v>
      </c>
      <c r="E9" s="30" t="s">
        <v>184</v>
      </c>
      <c r="F9" s="30" t="s">
        <v>184</v>
      </c>
      <c r="G9" s="38"/>
      <c r="H9" s="32"/>
      <c r="J9" s="20" t="str">
        <f>VLOOKUP(D9,[1]!Dictionary[#All],3,FALSE)</f>
        <v>Tracking Motion Volume</v>
      </c>
      <c r="K9" s="21" t="str">
        <f>VLOOKUP(D9,[1]!Dictionary[#All],4,FALSE)</f>
        <v>TMV</v>
      </c>
      <c r="L9" s="21" t="str">
        <f>VLOOKUP(D9,[1]!Dictionary[#All],5,FALSE)</f>
        <v>99VMS_STRUCTCODE</v>
      </c>
      <c r="M9" s="22" t="str">
        <f>VLOOKUP(D9,[1]!Dictionary[#All],6,FALSE)</f>
        <v>1.0</v>
      </c>
      <c r="N9" s="23" t="str">
        <f>VLOOKUP(D9,[1]!VolumeType[#All],2,FALSE)</f>
        <v>GTV</v>
      </c>
      <c r="O9" s="24" t="str">
        <f>VLOOKUP(D9,[1]!VolumeType[#All],3,FALSE)</f>
        <v>GTV</v>
      </c>
      <c r="P9" s="25" t="str">
        <f>VLOOKUP(D9,[1]!Colors[#All],3,FALSE)</f>
        <v>z TMV</v>
      </c>
      <c r="Q9" s="26" t="str">
        <f>IFERROR(VLOOKUP(D9,[1]!DVH_lines[#Data],2,FALSE),"")</f>
        <v/>
      </c>
      <c r="R9" s="27" t="str">
        <f>IFERROR(VLOOKUP(D9,[1]!DVH_lines[#Data],3,FALSE),"")</f>
        <v/>
      </c>
      <c r="S9" s="28" t="str">
        <f>IFERROR(VLOOKUP(D9,[1]!DVH_lines[#Data],4,FALSE),"")</f>
        <v/>
      </c>
      <c r="T9" s="26" t="str">
        <f>IFERROR(VLOOKUP(D9,[1]!SearchCT[#Data],2,FALSE),"")</f>
        <v/>
      </c>
      <c r="U9" s="28" t="str">
        <f>IFERROR(VLOOKUP(D9,[1]!SearchCT[#Data],3,FALSE),"")</f>
        <v/>
      </c>
    </row>
    <row r="10" spans="1:21" x14ac:dyDescent="0.25">
      <c r="A10" s="70" t="s">
        <v>389</v>
      </c>
      <c r="B10" s="31" t="s">
        <v>390</v>
      </c>
      <c r="D10" s="16" t="s">
        <v>284</v>
      </c>
      <c r="E10" s="30" t="s">
        <v>177</v>
      </c>
      <c r="F10" s="19" t="s">
        <v>177</v>
      </c>
      <c r="G10" s="19"/>
      <c r="H10" s="15"/>
      <c r="J10" s="20" t="str">
        <f>VLOOKUP(D10,[1]!Dictionary[#All],3,FALSE)</f>
        <v>Tracking Motion Volume</v>
      </c>
      <c r="K10" s="21" t="str">
        <f>VLOOKUP(D10,[1]!Dictionary[#All],4,FALSE)</f>
        <v>TMV</v>
      </c>
      <c r="L10" s="21" t="str">
        <f>VLOOKUP(D10,[1]!Dictionary[#All],5,FALSE)</f>
        <v>99VMS_STRUCTCODE</v>
      </c>
      <c r="M10" s="22" t="str">
        <f>VLOOKUP(D10,[1]!Dictionary[#All],6,FALSE)</f>
        <v>1.0</v>
      </c>
      <c r="N10" s="23" t="str">
        <f>VLOOKUP(D10,[1]!VolumeType[#All],2,FALSE)</f>
        <v>GTV</v>
      </c>
      <c r="O10" s="24" t="str">
        <f>VLOOKUP(D10,[1]!VolumeType[#All],3,FALSE)</f>
        <v>GTV</v>
      </c>
      <c r="P10" s="25" t="str">
        <f>VLOOKUP(D10,[1]!Colors[#All],3,FALSE)</f>
        <v>z TMV</v>
      </c>
      <c r="Q10" s="26" t="str">
        <f>IFERROR(VLOOKUP(D10,[1]!DVH_lines[#Data],2,FALSE),"")</f>
        <v/>
      </c>
      <c r="R10" s="27" t="str">
        <f>IFERROR(VLOOKUP(D10,[1]!DVH_lines[#Data],3,FALSE),"")</f>
        <v/>
      </c>
      <c r="S10" s="28" t="str">
        <f>IFERROR(VLOOKUP(D10,[1]!DVH_lines[#Data],4,FALSE),"")</f>
        <v/>
      </c>
      <c r="T10" s="26" t="str">
        <f>IFERROR(VLOOKUP(D10,[1]!SearchCT[#Data],2,FALSE),"")</f>
        <v/>
      </c>
      <c r="U10" s="28" t="str">
        <f>IFERROR(VLOOKUP(D10,[1]!SearchCT[#Data],3,FALSE),"")</f>
        <v/>
      </c>
    </row>
    <row r="11" spans="1:21" x14ac:dyDescent="0.25">
      <c r="A11" s="70" t="s">
        <v>515</v>
      </c>
      <c r="B11" s="31" t="s">
        <v>403</v>
      </c>
      <c r="D11" s="17" t="s">
        <v>284</v>
      </c>
      <c r="E11" s="30" t="s">
        <v>196</v>
      </c>
      <c r="F11" s="30" t="s">
        <v>196</v>
      </c>
      <c r="G11" s="38"/>
      <c r="H11" s="32"/>
      <c r="J11" s="20" t="str">
        <f>VLOOKUP(D11,[1]!Dictionary[#All],3,FALSE)</f>
        <v>Tracking Motion Volume</v>
      </c>
      <c r="K11" s="21" t="str">
        <f>VLOOKUP(D11,[1]!Dictionary[#All],4,FALSE)</f>
        <v>TMV</v>
      </c>
      <c r="L11" s="21" t="str">
        <f>VLOOKUP(D11,[1]!Dictionary[#All],5,FALSE)</f>
        <v>99VMS_STRUCTCODE</v>
      </c>
      <c r="M11" s="22" t="str">
        <f>VLOOKUP(D11,[1]!Dictionary[#All],6,FALSE)</f>
        <v>1.0</v>
      </c>
      <c r="N11" s="23" t="str">
        <f>VLOOKUP(D11,[1]!VolumeType[#All],2,FALSE)</f>
        <v>GTV</v>
      </c>
      <c r="O11" s="24" t="str">
        <f>VLOOKUP(D11,[1]!VolumeType[#All],3,FALSE)</f>
        <v>GTV</v>
      </c>
      <c r="P11" s="25" t="str">
        <f>VLOOKUP(D11,[1]!Colors[#All],3,FALSE)</f>
        <v>z TMV</v>
      </c>
      <c r="Q11" s="26" t="str">
        <f>IFERROR(VLOOKUP(D11,[1]!DVH_lines[#Data],2,FALSE),"")</f>
        <v/>
      </c>
      <c r="R11" s="27" t="str">
        <f>IFERROR(VLOOKUP(D11,[1]!DVH_lines[#Data],3,FALSE),"")</f>
        <v/>
      </c>
      <c r="S11" s="28" t="str">
        <f>IFERROR(VLOOKUP(D11,[1]!DVH_lines[#Data],4,FALSE),"")</f>
        <v/>
      </c>
      <c r="T11" s="26" t="str">
        <f>IFERROR(VLOOKUP(D11,[1]!SearchCT[#Data],2,FALSE),"")</f>
        <v/>
      </c>
      <c r="U11" s="28" t="str">
        <f>IFERROR(VLOOKUP(D11,[1]!SearchCT[#Data],3,FALSE),"")</f>
        <v/>
      </c>
    </row>
    <row r="12" spans="1:21" x14ac:dyDescent="0.25">
      <c r="A12" s="70" t="s">
        <v>391</v>
      </c>
      <c r="B12" s="15" t="s">
        <v>13</v>
      </c>
      <c r="D12" s="54" t="s">
        <v>284</v>
      </c>
      <c r="E12" s="30" t="s">
        <v>202</v>
      </c>
      <c r="F12" s="30" t="s">
        <v>202</v>
      </c>
      <c r="G12" s="38"/>
      <c r="H12" s="32"/>
      <c r="J12" s="20" t="str">
        <f>VLOOKUP(D12,[1]!Dictionary[#All],3,FALSE)</f>
        <v>Tracking Motion Volume</v>
      </c>
      <c r="K12" s="21" t="str">
        <f>VLOOKUP(D12,[1]!Dictionary[#All],4,FALSE)</f>
        <v>TMV</v>
      </c>
      <c r="L12" s="21" t="str">
        <f>VLOOKUP(D12,[1]!Dictionary[#All],5,FALSE)</f>
        <v>99VMS_STRUCTCODE</v>
      </c>
      <c r="M12" s="22" t="str">
        <f>VLOOKUP(D12,[1]!Dictionary[#All],6,FALSE)</f>
        <v>1.0</v>
      </c>
      <c r="N12" s="23" t="str">
        <f>VLOOKUP(D12,[1]!VolumeType[#All],2,FALSE)</f>
        <v>GTV</v>
      </c>
      <c r="O12" s="24" t="str">
        <f>VLOOKUP(D12,[1]!VolumeType[#All],3,FALSE)</f>
        <v>GTV</v>
      </c>
      <c r="P12" s="25" t="str">
        <f>VLOOKUP(D12,[1]!Colors[#All],3,FALSE)</f>
        <v>z TMV</v>
      </c>
      <c r="Q12" s="26" t="str">
        <f>IFERROR(VLOOKUP(D12,[1]!DVH_lines[#Data],2,FALSE),"")</f>
        <v/>
      </c>
      <c r="R12" s="27" t="str">
        <f>IFERROR(VLOOKUP(D12,[1]!DVH_lines[#Data],3,FALSE),"")</f>
        <v/>
      </c>
      <c r="S12" s="28" t="str">
        <f>IFERROR(VLOOKUP(D12,[1]!DVH_lines[#Data],4,FALSE),"")</f>
        <v/>
      </c>
      <c r="T12" s="26" t="str">
        <f>IFERROR(VLOOKUP(D12,[1]!SearchCT[#Data],2,FALSE),"")</f>
        <v/>
      </c>
      <c r="U12" s="28" t="str">
        <f>IFERROR(VLOOKUP(D12,[1]!SearchCT[#Data],3,FALSE),"")</f>
        <v/>
      </c>
    </row>
    <row r="13" spans="1:21" x14ac:dyDescent="0.25">
      <c r="A13" s="70" t="s">
        <v>231</v>
      </c>
      <c r="B13" s="35" t="s">
        <v>232</v>
      </c>
      <c r="D13" s="16" t="s">
        <v>284</v>
      </c>
      <c r="E13" s="30" t="s">
        <v>193</v>
      </c>
      <c r="F13" s="30" t="s">
        <v>193</v>
      </c>
      <c r="G13" s="38"/>
      <c r="H13" s="32"/>
      <c r="J13" s="20" t="str">
        <f>VLOOKUP(D13,[1]!Dictionary[#All],3,FALSE)</f>
        <v>Tracking Motion Volume</v>
      </c>
      <c r="K13" s="21" t="str">
        <f>VLOOKUP(D13,[1]!Dictionary[#All],4,FALSE)</f>
        <v>TMV</v>
      </c>
      <c r="L13" s="21" t="str">
        <f>VLOOKUP(D13,[1]!Dictionary[#All],5,FALSE)</f>
        <v>99VMS_STRUCTCODE</v>
      </c>
      <c r="M13" s="22" t="str">
        <f>VLOOKUP(D13,[1]!Dictionary[#All],6,FALSE)</f>
        <v>1.0</v>
      </c>
      <c r="N13" s="23" t="str">
        <f>VLOOKUP(D13,[1]!VolumeType[#All],2,FALSE)</f>
        <v>GTV</v>
      </c>
      <c r="O13" s="24" t="str">
        <f>VLOOKUP(D13,[1]!VolumeType[#All],3,FALSE)</f>
        <v>GTV</v>
      </c>
      <c r="P13" s="25" t="str">
        <f>VLOOKUP(D13,[1]!Colors[#All],3,FALSE)</f>
        <v>z TMV</v>
      </c>
      <c r="Q13" s="26" t="str">
        <f>IFERROR(VLOOKUP(D13,[1]!DVH_lines[#Data],2,FALSE),"")</f>
        <v/>
      </c>
      <c r="R13" s="27" t="str">
        <f>IFERROR(VLOOKUP(D13,[1]!DVH_lines[#Data],3,FALSE),"")</f>
        <v/>
      </c>
      <c r="S13" s="28" t="str">
        <f>IFERROR(VLOOKUP(D13,[1]!DVH_lines[#Data],4,FALSE),"")</f>
        <v/>
      </c>
      <c r="T13" s="26" t="str">
        <f>IFERROR(VLOOKUP(D13,[1]!SearchCT[#Data],2,FALSE),"")</f>
        <v/>
      </c>
      <c r="U13" s="28" t="str">
        <f>IFERROR(VLOOKUP(D13,[1]!SearchCT[#Data],3,FALSE),"")</f>
        <v/>
      </c>
    </row>
    <row r="14" spans="1:21" x14ac:dyDescent="0.25">
      <c r="D14" s="16" t="s">
        <v>284</v>
      </c>
      <c r="E14" s="30" t="s">
        <v>194</v>
      </c>
      <c r="F14" s="30" t="s">
        <v>194</v>
      </c>
      <c r="G14" s="38"/>
      <c r="H14" s="32"/>
      <c r="J14" s="20" t="str">
        <f>VLOOKUP(D14,[1]!Dictionary[#All],3,FALSE)</f>
        <v>Tracking Motion Volume</v>
      </c>
      <c r="K14" s="21" t="str">
        <f>VLOOKUP(D14,[1]!Dictionary[#All],4,FALSE)</f>
        <v>TMV</v>
      </c>
      <c r="L14" s="21" t="str">
        <f>VLOOKUP(D14,[1]!Dictionary[#All],5,FALSE)</f>
        <v>99VMS_STRUCTCODE</v>
      </c>
      <c r="M14" s="22" t="str">
        <f>VLOOKUP(D14,[1]!Dictionary[#All],6,FALSE)</f>
        <v>1.0</v>
      </c>
      <c r="N14" s="23" t="str">
        <f>VLOOKUP(D14,[1]!VolumeType[#All],2,FALSE)</f>
        <v>GTV</v>
      </c>
      <c r="O14" s="24" t="str">
        <f>VLOOKUP(D14,[1]!VolumeType[#All],3,FALSE)</f>
        <v>GTV</v>
      </c>
      <c r="P14" s="25" t="str">
        <f>VLOOKUP(D14,[1]!Colors[#All],3,FALSE)</f>
        <v>z TMV</v>
      </c>
      <c r="Q14" s="26" t="str">
        <f>IFERROR(VLOOKUP(D14,[1]!DVH_lines[#Data],2,FALSE),"")</f>
        <v/>
      </c>
      <c r="R14" s="27" t="str">
        <f>IFERROR(VLOOKUP(D14,[1]!DVH_lines[#Data],3,FALSE),"")</f>
        <v/>
      </c>
      <c r="S14" s="28" t="str">
        <f>IFERROR(VLOOKUP(D14,[1]!DVH_lines[#Data],4,FALSE),"")</f>
        <v/>
      </c>
      <c r="T14" s="26" t="str">
        <f>IFERROR(VLOOKUP(D14,[1]!SearchCT[#Data],2,FALSE),"")</f>
        <v/>
      </c>
      <c r="U14" s="28" t="str">
        <f>IFERROR(VLOOKUP(D14,[1]!SearchCT[#Data],3,FALSE),"")</f>
        <v/>
      </c>
    </row>
    <row r="15" spans="1:21" x14ac:dyDescent="0.25">
      <c r="D15" s="17" t="s">
        <v>284</v>
      </c>
      <c r="E15" s="30" t="s">
        <v>200</v>
      </c>
      <c r="F15" s="30" t="s">
        <v>200</v>
      </c>
      <c r="G15" s="38"/>
      <c r="H15" s="32"/>
      <c r="J15" s="20" t="str">
        <f>VLOOKUP(D15,[1]!Dictionary[#All],3,FALSE)</f>
        <v>Tracking Motion Volume</v>
      </c>
      <c r="K15" s="21" t="str">
        <f>VLOOKUP(D15,[1]!Dictionary[#All],4,FALSE)</f>
        <v>TMV</v>
      </c>
      <c r="L15" s="21" t="str">
        <f>VLOOKUP(D15,[1]!Dictionary[#All],5,FALSE)</f>
        <v>99VMS_STRUCTCODE</v>
      </c>
      <c r="M15" s="22" t="str">
        <f>VLOOKUP(D15,[1]!Dictionary[#All],6,FALSE)</f>
        <v>1.0</v>
      </c>
      <c r="N15" s="23" t="str">
        <f>VLOOKUP(D15,[1]!VolumeType[#All],2,FALSE)</f>
        <v>GTV</v>
      </c>
      <c r="O15" s="24" t="str">
        <f>VLOOKUP(D15,[1]!VolumeType[#All],3,FALSE)</f>
        <v>GTV</v>
      </c>
      <c r="P15" s="25" t="str">
        <f>VLOOKUP(D15,[1]!Colors[#All],3,FALSE)</f>
        <v>z TMV</v>
      </c>
      <c r="Q15" s="26" t="str">
        <f>IFERROR(VLOOKUP(D15,[1]!DVH_lines[#Data],2,FALSE),"")</f>
        <v/>
      </c>
      <c r="R15" s="27" t="str">
        <f>IFERROR(VLOOKUP(D15,[1]!DVH_lines[#Data],3,FALSE),"")</f>
        <v/>
      </c>
      <c r="S15" s="28" t="str">
        <f>IFERROR(VLOOKUP(D15,[1]!DVH_lines[#Data],4,FALSE),"")</f>
        <v/>
      </c>
      <c r="T15" s="26" t="str">
        <f>IFERROR(VLOOKUP(D15,[1]!SearchCT[#Data],2,FALSE),"")</f>
        <v/>
      </c>
      <c r="U15" s="28" t="str">
        <f>IFERROR(VLOOKUP(D15,[1]!SearchCT[#Data],3,FALSE),"")</f>
        <v/>
      </c>
    </row>
    <row r="16" spans="1:21" x14ac:dyDescent="0.25">
      <c r="D16" s="16" t="s">
        <v>284</v>
      </c>
      <c r="E16" s="30" t="s">
        <v>195</v>
      </c>
      <c r="F16" s="30" t="s">
        <v>195</v>
      </c>
      <c r="G16" s="38"/>
      <c r="H16" s="32"/>
      <c r="J16" s="20" t="str">
        <f>VLOOKUP(D16,[1]!Dictionary[#All],3,FALSE)</f>
        <v>Tracking Motion Volume</v>
      </c>
      <c r="K16" s="21" t="str">
        <f>VLOOKUP(D16,[1]!Dictionary[#All],4,FALSE)</f>
        <v>TMV</v>
      </c>
      <c r="L16" s="21" t="str">
        <f>VLOOKUP(D16,[1]!Dictionary[#All],5,FALSE)</f>
        <v>99VMS_STRUCTCODE</v>
      </c>
      <c r="M16" s="22" t="str">
        <f>VLOOKUP(D16,[1]!Dictionary[#All],6,FALSE)</f>
        <v>1.0</v>
      </c>
      <c r="N16" s="23" t="str">
        <f>VLOOKUP(D16,[1]!VolumeType[#All],2,FALSE)</f>
        <v>GTV</v>
      </c>
      <c r="O16" s="24" t="str">
        <f>VLOOKUP(D16,[1]!VolumeType[#All],3,FALSE)</f>
        <v>GTV</v>
      </c>
      <c r="P16" s="25" t="str">
        <f>VLOOKUP(D16,[1]!Colors[#All],3,FALSE)</f>
        <v>z TMV</v>
      </c>
      <c r="Q16" s="26" t="str">
        <f>IFERROR(VLOOKUP(D16,[1]!DVH_lines[#Data],2,FALSE),"")</f>
        <v/>
      </c>
      <c r="R16" s="27" t="str">
        <f>IFERROR(VLOOKUP(D16,[1]!DVH_lines[#Data],3,FALSE),"")</f>
        <v/>
      </c>
      <c r="S16" s="28" t="str">
        <f>IFERROR(VLOOKUP(D16,[1]!DVH_lines[#Data],4,FALSE),"")</f>
        <v/>
      </c>
      <c r="T16" s="26" t="str">
        <f>IFERROR(VLOOKUP(D16,[1]!SearchCT[#Data],2,FALSE),"")</f>
        <v/>
      </c>
      <c r="U16" s="28" t="str">
        <f>IFERROR(VLOOKUP(D16,[1]!SearchCT[#Data],3,FALSE),"")</f>
        <v/>
      </c>
    </row>
    <row r="17" spans="4:21" x14ac:dyDescent="0.25">
      <c r="D17" s="16" t="s">
        <v>284</v>
      </c>
      <c r="E17" s="30" t="s">
        <v>197</v>
      </c>
      <c r="F17" s="30" t="s">
        <v>197</v>
      </c>
      <c r="G17" s="38"/>
      <c r="H17" s="32"/>
      <c r="J17" s="20" t="str">
        <f>VLOOKUP(D17,[1]!Dictionary[#All],3,FALSE)</f>
        <v>Tracking Motion Volume</v>
      </c>
      <c r="K17" s="21" t="str">
        <f>VLOOKUP(D17,[1]!Dictionary[#All],4,FALSE)</f>
        <v>TMV</v>
      </c>
      <c r="L17" s="21" t="str">
        <f>VLOOKUP(D17,[1]!Dictionary[#All],5,FALSE)</f>
        <v>99VMS_STRUCTCODE</v>
      </c>
      <c r="M17" s="22" t="str">
        <f>VLOOKUP(D17,[1]!Dictionary[#All],6,FALSE)</f>
        <v>1.0</v>
      </c>
      <c r="N17" s="23" t="str">
        <f>VLOOKUP(D17,[1]!VolumeType[#All],2,FALSE)</f>
        <v>GTV</v>
      </c>
      <c r="O17" s="24" t="str">
        <f>VLOOKUP(D17,[1]!VolumeType[#All],3,FALSE)</f>
        <v>GTV</v>
      </c>
      <c r="P17" s="25" t="str">
        <f>VLOOKUP(D17,[1]!Colors[#All],3,FALSE)</f>
        <v>z TMV</v>
      </c>
      <c r="Q17" s="26" t="str">
        <f>IFERROR(VLOOKUP(D17,[1]!DVH_lines[#Data],2,FALSE),"")</f>
        <v/>
      </c>
      <c r="R17" s="27" t="str">
        <f>IFERROR(VLOOKUP(D17,[1]!DVH_lines[#Data],3,FALSE),"")</f>
        <v/>
      </c>
      <c r="S17" s="28" t="str">
        <f>IFERROR(VLOOKUP(D17,[1]!DVH_lines[#Data],4,FALSE),"")</f>
        <v/>
      </c>
      <c r="T17" s="26" t="str">
        <f>IFERROR(VLOOKUP(D17,[1]!SearchCT[#Data],2,FALSE),"")</f>
        <v/>
      </c>
      <c r="U17" s="28" t="str">
        <f>IFERROR(VLOOKUP(D17,[1]!SearchCT[#Data],3,FALSE),"")</f>
        <v/>
      </c>
    </row>
    <row r="18" spans="4:21" x14ac:dyDescent="0.25">
      <c r="D18" s="16" t="s">
        <v>284</v>
      </c>
      <c r="E18" s="30" t="s">
        <v>203</v>
      </c>
      <c r="F18" s="30" t="s">
        <v>203</v>
      </c>
      <c r="G18" s="38"/>
      <c r="H18" s="32"/>
      <c r="J18" s="20" t="str">
        <f>VLOOKUP(D18,[1]!Dictionary[#All],3,FALSE)</f>
        <v>Tracking Motion Volume</v>
      </c>
      <c r="K18" s="21" t="str">
        <f>VLOOKUP(D18,[1]!Dictionary[#All],4,FALSE)</f>
        <v>TMV</v>
      </c>
      <c r="L18" s="21" t="str">
        <f>VLOOKUP(D18,[1]!Dictionary[#All],5,FALSE)</f>
        <v>99VMS_STRUCTCODE</v>
      </c>
      <c r="M18" s="22" t="str">
        <f>VLOOKUP(D18,[1]!Dictionary[#All],6,FALSE)</f>
        <v>1.0</v>
      </c>
      <c r="N18" s="23" t="str">
        <f>VLOOKUP(D18,[1]!VolumeType[#All],2,FALSE)</f>
        <v>GTV</v>
      </c>
      <c r="O18" s="24" t="str">
        <f>VLOOKUP(D18,[1]!VolumeType[#All],3,FALSE)</f>
        <v>GTV</v>
      </c>
      <c r="P18" s="25" t="str">
        <f>VLOOKUP(D18,[1]!Colors[#All],3,FALSE)</f>
        <v>z TMV</v>
      </c>
      <c r="Q18" s="26" t="str">
        <f>IFERROR(VLOOKUP(D18,[1]!DVH_lines[#Data],2,FALSE),"")</f>
        <v/>
      </c>
      <c r="R18" s="27" t="str">
        <f>IFERROR(VLOOKUP(D18,[1]!DVH_lines[#Data],3,FALSE),"")</f>
        <v/>
      </c>
      <c r="S18" s="28" t="str">
        <f>IFERROR(VLOOKUP(D18,[1]!DVH_lines[#Data],4,FALSE),"")</f>
        <v/>
      </c>
      <c r="T18" s="26" t="str">
        <f>IFERROR(VLOOKUP(D18,[1]!SearchCT[#Data],2,FALSE),"")</f>
        <v/>
      </c>
      <c r="U18" s="28" t="str">
        <f>IFERROR(VLOOKUP(D18,[1]!SearchCT[#Data],3,FALSE),"")</f>
        <v/>
      </c>
    </row>
    <row r="19" spans="4:21" x14ac:dyDescent="0.25">
      <c r="D19" s="29" t="s">
        <v>283</v>
      </c>
      <c r="E19" s="30" t="s">
        <v>207</v>
      </c>
      <c r="F19" s="30" t="s">
        <v>207</v>
      </c>
      <c r="G19" s="38"/>
      <c r="H19" s="32"/>
      <c r="J19" s="20" t="str">
        <f>VLOOKUP(D19,[1]!Dictionary[#All],3,FALSE)</f>
        <v>Tracking Motion Volume</v>
      </c>
      <c r="K19" s="21" t="str">
        <f>VLOOKUP(D19,[1]!Dictionary[#All],4,FALSE)</f>
        <v>TMV</v>
      </c>
      <c r="L19" s="21" t="str">
        <f>VLOOKUP(D19,[1]!Dictionary[#All],5,FALSE)</f>
        <v>99VMS_STRUCTCODE</v>
      </c>
      <c r="M19" s="22" t="str">
        <f>VLOOKUP(D19,[1]!Dictionary[#All],6,FALSE)</f>
        <v>1.0</v>
      </c>
      <c r="N19" s="23" t="str">
        <f>VLOOKUP(D19,[1]!VolumeType[#All],2,FALSE)</f>
        <v>GTV</v>
      </c>
      <c r="O19" s="24" t="str">
        <f>VLOOKUP(D19,[1]!VolumeType[#All],3,FALSE)</f>
        <v>GTV</v>
      </c>
      <c r="P19" s="25" t="str">
        <f>VLOOKUP(D19,[1]!Colors[#All],3,FALSE)</f>
        <v>z IGTV</v>
      </c>
      <c r="Q19" s="26" t="str">
        <f>IFERROR(VLOOKUP(D19,[1]!DVH_lines[#Data],2,FALSE),"")</f>
        <v/>
      </c>
      <c r="R19" s="27" t="str">
        <f>IFERROR(VLOOKUP(D19,[1]!DVH_lines[#Data],3,FALSE),"")</f>
        <v/>
      </c>
      <c r="S19" s="28" t="str">
        <f>IFERROR(VLOOKUP(D19,[1]!DVH_lines[#Data],4,FALSE),"")</f>
        <v/>
      </c>
      <c r="T19" s="26" t="str">
        <f>IFERROR(VLOOKUP(D19,[1]!SearchCT[#Data],2,FALSE),"")</f>
        <v/>
      </c>
      <c r="U19" s="28" t="str">
        <f>IFERROR(VLOOKUP(D19,[1]!SearchCT[#Data],3,FALSE),"")</f>
        <v/>
      </c>
    </row>
    <row r="20" spans="4:21" x14ac:dyDescent="0.25">
      <c r="D20" s="29" t="s">
        <v>282</v>
      </c>
      <c r="E20" s="30" t="s">
        <v>206</v>
      </c>
      <c r="F20" s="30" t="s">
        <v>206</v>
      </c>
      <c r="G20" s="38"/>
      <c r="H20" s="32"/>
      <c r="J20" s="20" t="str">
        <f>VLOOKUP(D20,[1]!Dictionary[#All],3,FALSE)</f>
        <v>Tracking Motion Volume</v>
      </c>
      <c r="K20" s="21" t="str">
        <f>VLOOKUP(D20,[1]!Dictionary[#All],4,FALSE)</f>
        <v>TMV</v>
      </c>
      <c r="L20" s="21" t="str">
        <f>VLOOKUP(D20,[1]!Dictionary[#All],5,FALSE)</f>
        <v>99VMS_STRUCTCODE</v>
      </c>
      <c r="M20" s="22" t="str">
        <f>VLOOKUP(D20,[1]!Dictionary[#All],6,FALSE)</f>
        <v>1.0</v>
      </c>
      <c r="N20" s="23" t="str">
        <f>VLOOKUP(D20,[1]!VolumeType[#All],2,FALSE)</f>
        <v>GTV</v>
      </c>
      <c r="O20" s="24" t="str">
        <f>VLOOKUP(D20,[1]!VolumeType[#All],3,FALSE)</f>
        <v>GTV</v>
      </c>
      <c r="P20" s="25" t="str">
        <f>VLOOKUP(D20,[1]!Colors[#All],3,FALSE)</f>
        <v>z IGTV</v>
      </c>
      <c r="Q20" s="26" t="str">
        <f>IFERROR(VLOOKUP(D20,[1]!DVH_lines[#Data],2,FALSE),"")</f>
        <v/>
      </c>
      <c r="R20" s="27" t="str">
        <f>IFERROR(VLOOKUP(D20,[1]!DVH_lines[#Data],3,FALSE),"")</f>
        <v/>
      </c>
      <c r="S20" s="28" t="str">
        <f>IFERROR(VLOOKUP(D20,[1]!DVH_lines[#Data],4,FALSE),"")</f>
        <v/>
      </c>
      <c r="T20" s="26" t="str">
        <f>IFERROR(VLOOKUP(D20,[1]!SearchCT[#Data],2,FALSE),"")</f>
        <v/>
      </c>
      <c r="U20" s="28" t="str">
        <f>IFERROR(VLOOKUP(D20,[1]!SearchCT[#Data],3,FALSE),"")</f>
        <v/>
      </c>
    </row>
    <row r="21" spans="4:21" x14ac:dyDescent="0.25">
      <c r="D21" s="29" t="s">
        <v>280</v>
      </c>
      <c r="E21" s="30" t="s">
        <v>188</v>
      </c>
      <c r="F21" s="30" t="s">
        <v>188</v>
      </c>
      <c r="G21" s="38"/>
      <c r="H21" s="32"/>
      <c r="J21" s="20" t="str">
        <f>VLOOKUP(D21,[1]!Dictionary[#All],3,FALSE)</f>
        <v>Metabalic Tumor Volume</v>
      </c>
      <c r="K21" s="21" t="str">
        <f>VLOOKUP(D21,[1]!Dictionary[#All],4,FALSE)</f>
        <v>MTV</v>
      </c>
      <c r="L21" s="21" t="str">
        <f>VLOOKUP(D21,[1]!Dictionary[#All],5,FALSE)</f>
        <v>99VMS_STRUCTCODE</v>
      </c>
      <c r="M21" s="22" t="str">
        <f>VLOOKUP(D21,[1]!Dictionary[#All],6,FALSE)</f>
        <v>1.0</v>
      </c>
      <c r="N21" s="23" t="str">
        <f>VLOOKUP(D21,[1]!VolumeType[#All],2,FALSE)</f>
        <v>GTV</v>
      </c>
      <c r="O21" s="24" t="str">
        <f>VLOOKUP(D21,[1]!VolumeType[#All],3,FALSE)</f>
        <v>GTV</v>
      </c>
      <c r="P21" s="25" t="str">
        <f>VLOOKUP(D21,[1]!Colors[#All],3,FALSE)</f>
        <v>z GTV PET</v>
      </c>
      <c r="Q21" s="26" t="str">
        <f>IFERROR(VLOOKUP(D21,[1]!DVH_lines[#Data],2,FALSE),"")</f>
        <v/>
      </c>
      <c r="R21" s="27" t="str">
        <f>IFERROR(VLOOKUP(D21,[1]!DVH_lines[#Data],3,FALSE),"")</f>
        <v/>
      </c>
      <c r="S21" s="28" t="str">
        <f>IFERROR(VLOOKUP(D21,[1]!DVH_lines[#Data],4,FALSE),"")</f>
        <v/>
      </c>
      <c r="T21" s="26" t="str">
        <f>IFERROR(VLOOKUP(D21,[1]!SearchCT[#Data],2,FALSE),"")</f>
        <v/>
      </c>
      <c r="U21" s="28" t="str">
        <f>IFERROR(VLOOKUP(D21,[1]!SearchCT[#Data],3,FALSE),"")</f>
        <v/>
      </c>
    </row>
    <row r="22" spans="4:21" x14ac:dyDescent="0.25">
      <c r="D22" s="29" t="s">
        <v>64</v>
      </c>
      <c r="E22" s="30" t="s">
        <v>189</v>
      </c>
      <c r="F22" s="30" t="s">
        <v>189</v>
      </c>
      <c r="G22" s="38"/>
      <c r="H22" s="32"/>
      <c r="J22" s="20" t="str">
        <f>VLOOKUP(D22,[1]!Dictionary[#All],3,FALSE)</f>
        <v>Heart</v>
      </c>
      <c r="K22" s="21">
        <f>VLOOKUP(D22,[1]!Dictionary[#All],4,FALSE)</f>
        <v>7088</v>
      </c>
      <c r="L22" s="21" t="str">
        <f>VLOOKUP(D22,[1]!Dictionary[#All],5,FALSE)</f>
        <v>FMA</v>
      </c>
      <c r="M22" s="22" t="str">
        <f>VLOOKUP(D22,[1]!Dictionary[#All],6,FALSE)</f>
        <v>3.2</v>
      </c>
      <c r="N22" s="23" t="str">
        <f>VLOOKUP(D22,[1]!VolumeType[#All],2,FALSE)</f>
        <v>Organ</v>
      </c>
      <c r="O22" s="24" t="str">
        <f>VLOOKUP(D22,[1]!VolumeType[#All],3,FALSE)</f>
        <v>Organ</v>
      </c>
      <c r="P22" s="25" t="str">
        <f>VLOOKUP(D22,[1]!Colors[#All],3,FALSE)</f>
        <v>z Heart</v>
      </c>
      <c r="Q22" s="26" t="str">
        <f>IFERROR(VLOOKUP(D22,[1]!DVH_lines[#Data],2,FALSE),"")</f>
        <v/>
      </c>
      <c r="R22" s="27" t="str">
        <f>IFERROR(VLOOKUP(D22,[1]!DVH_lines[#Data],3,FALSE),"")</f>
        <v/>
      </c>
      <c r="S22" s="28" t="str">
        <f>IFERROR(VLOOKUP(D22,[1]!DVH_lines[#Data],4,FALSE),"")</f>
        <v/>
      </c>
      <c r="T22" s="26" t="str">
        <f>IFERROR(VLOOKUP(D22,[1]!SearchCT[#Data],2,FALSE),"")</f>
        <v/>
      </c>
      <c r="U22" s="28" t="str">
        <f>IFERROR(VLOOKUP(D22,[1]!SearchCT[#Data],3,FALSE),"")</f>
        <v/>
      </c>
    </row>
    <row r="23" spans="4:21" x14ac:dyDescent="0.25">
      <c r="D23" s="36" t="s">
        <v>319</v>
      </c>
      <c r="E23" s="30" t="s">
        <v>319</v>
      </c>
      <c r="F23" s="30" t="s">
        <v>320</v>
      </c>
      <c r="G23" s="38"/>
      <c r="H23" s="32"/>
      <c r="J23" s="20" t="str">
        <f>VLOOKUP(D23,[1]!Dictionary[#All],3,FALSE)</f>
        <v>GTV Primary</v>
      </c>
      <c r="K23" s="21" t="str">
        <f>VLOOKUP(D23,[1]!Dictionary[#All],4,FALSE)</f>
        <v>GTVp</v>
      </c>
      <c r="L23" s="21" t="str">
        <f>VLOOKUP(D23,[1]!Dictionary[#All],5,FALSE)</f>
        <v>99VMS_STRUCTCODE</v>
      </c>
      <c r="M23" s="22" t="str">
        <f>VLOOKUP(D23,[1]!Dictionary[#All],6,FALSE)</f>
        <v>1.0</v>
      </c>
      <c r="N23" s="23" t="str">
        <f>VLOOKUP(D23,[1]!VolumeType[#All],2,FALSE)</f>
        <v>GTV</v>
      </c>
      <c r="O23" s="24" t="str">
        <f>VLOOKUP(D23,[1]!VolumeType[#All],3,FALSE)</f>
        <v>GTV</v>
      </c>
      <c r="P23" s="25" t="str">
        <f>VLOOKUP(D23,[1]!Colors[#All],3,FALSE)</f>
        <v>z IGTV</v>
      </c>
      <c r="Q23" s="26" t="str">
        <f>IFERROR(VLOOKUP(D23,[1]!DVH_lines[#Data],2,FALSE),"")</f>
        <v/>
      </c>
      <c r="R23" s="27" t="str">
        <f>IFERROR(VLOOKUP(D23,[1]!DVH_lines[#Data],3,FALSE),"")</f>
        <v/>
      </c>
      <c r="S23" s="28" t="str">
        <f>IFERROR(VLOOKUP(D23,[1]!DVH_lines[#Data],4,FALSE),"")</f>
        <v/>
      </c>
      <c r="T23" s="26" t="str">
        <f>IFERROR(VLOOKUP(D23,[1]!SearchCT[#Data],2,FALSE),"")</f>
        <v/>
      </c>
      <c r="U23" s="28" t="str">
        <f>IFERROR(VLOOKUP(D23,[1]!SearchCT[#Data],3,FALSE),"")</f>
        <v/>
      </c>
    </row>
    <row r="24" spans="4:21" x14ac:dyDescent="0.25">
      <c r="D24" s="29" t="s">
        <v>187</v>
      </c>
      <c r="E24" s="30" t="s">
        <v>187</v>
      </c>
      <c r="F24" s="30" t="s">
        <v>187</v>
      </c>
      <c r="G24" s="38"/>
      <c r="H24" s="32"/>
      <c r="J24" s="20" t="str">
        <f>VLOOKUP(D24,[1]!Dictionary[#All],3,FALSE)</f>
        <v>ITV</v>
      </c>
      <c r="K24" s="21" t="str">
        <f>VLOOKUP(D24,[1]!Dictionary[#All],4,FALSE)</f>
        <v>ITV</v>
      </c>
      <c r="L24" s="21" t="str">
        <f>VLOOKUP(D24,[1]!Dictionary[#All],5,FALSE)</f>
        <v>99VMS_STRUCTCODE</v>
      </c>
      <c r="M24" s="22" t="str">
        <f>VLOOKUP(D24,[1]!Dictionary[#All],6,FALSE)</f>
        <v>1.0</v>
      </c>
      <c r="N24" s="23" t="str">
        <f>VLOOKUP(D24,[1]!VolumeType[#All],2,FALSE)</f>
        <v>CTV</v>
      </c>
      <c r="O24" s="24" t="str">
        <f>VLOOKUP(D24,[1]!VolumeType[#All],3,FALSE)</f>
        <v>CTV</v>
      </c>
      <c r="P24" s="25" t="str">
        <f>VLOOKUP(D24,[1]!Colors[#All],3,FALSE)</f>
        <v>z ITV</v>
      </c>
      <c r="Q24" s="26" t="str">
        <f>IFERROR(VLOOKUP(D24,[1]!DVH_lines[#Data],2,FALSE),"")</f>
        <v/>
      </c>
      <c r="R24" s="27" t="str">
        <f>IFERROR(VLOOKUP(D24,[1]!DVH_lines[#Data],3,FALSE),"")</f>
        <v/>
      </c>
      <c r="S24" s="28" t="str">
        <f>IFERROR(VLOOKUP(D24,[1]!DVH_lines[#Data],4,FALSE),"")</f>
        <v/>
      </c>
      <c r="T24" s="26" t="str">
        <f>IFERROR(VLOOKUP(D24,[1]!SearchCT[#Data],2,FALSE),"")</f>
        <v/>
      </c>
      <c r="U24" s="28" t="str">
        <f>IFERROR(VLOOKUP(D24,[1]!SearchCT[#Data],3,FALSE),"")</f>
        <v/>
      </c>
    </row>
    <row r="25" spans="4:21" x14ac:dyDescent="0.25">
      <c r="D25" s="29" t="s">
        <v>71</v>
      </c>
      <c r="E25" s="30" t="s">
        <v>181</v>
      </c>
      <c r="F25" s="30" t="s">
        <v>181</v>
      </c>
      <c r="G25" s="38"/>
      <c r="H25" s="32"/>
      <c r="J25" s="20" t="str">
        <f>VLOOKUP(D25,[1]!Dictionary[#All],3,FALSE)</f>
        <v>Liver</v>
      </c>
      <c r="K25" s="21">
        <f>VLOOKUP(D25,[1]!Dictionary[#All],4,FALSE)</f>
        <v>7197</v>
      </c>
      <c r="L25" s="21" t="str">
        <f>VLOOKUP(D25,[1]!Dictionary[#All],5,FALSE)</f>
        <v>FMA</v>
      </c>
      <c r="M25" s="22" t="str">
        <f>VLOOKUP(D25,[1]!Dictionary[#All],6,FALSE)</f>
        <v>3.2</v>
      </c>
      <c r="N25" s="23" t="str">
        <f>VLOOKUP(D25,[1]!VolumeType[#All],2,FALSE)</f>
        <v>Organ</v>
      </c>
      <c r="O25" s="24" t="str">
        <f>VLOOKUP(D25,[1]!VolumeType[#All],3,FALSE)</f>
        <v>Organ</v>
      </c>
      <c r="P25" s="25" t="str">
        <f>VLOOKUP(D25,[1]!Colors[#All],3,FALSE)</f>
        <v>z Liver</v>
      </c>
      <c r="Q25" s="26" t="str">
        <f>IFERROR(VLOOKUP(D25,[1]!DVH_lines[#Data],2,FALSE),"")</f>
        <v/>
      </c>
      <c r="R25" s="27" t="str">
        <f>IFERROR(VLOOKUP(D25,[1]!DVH_lines[#Data],3,FALSE),"")</f>
        <v/>
      </c>
      <c r="S25" s="28" t="str">
        <f>IFERROR(VLOOKUP(D25,[1]!DVH_lines[#Data],4,FALSE),"")</f>
        <v/>
      </c>
      <c r="T25" s="26" t="str">
        <f>IFERROR(VLOOKUP(D25,[1]!SearchCT[#Data],2,FALSE),"")</f>
        <v/>
      </c>
      <c r="U25" s="28" t="str">
        <f>IFERROR(VLOOKUP(D25,[1]!SearchCT[#Data],3,FALSE),"")</f>
        <v/>
      </c>
    </row>
    <row r="26" spans="4:21" x14ac:dyDescent="0.25">
      <c r="D26" s="29" t="s">
        <v>245</v>
      </c>
      <c r="E26" s="30" t="s">
        <v>191</v>
      </c>
      <c r="F26" s="30" t="s">
        <v>191</v>
      </c>
      <c r="G26" s="38"/>
      <c r="H26" s="32"/>
      <c r="J26" s="20" t="str">
        <f>VLOOKUP(D26,[1]!Dictionary[#All],3,FALSE)</f>
        <v>Left lung</v>
      </c>
      <c r="K26" s="21">
        <f>VLOOKUP(D26,[1]!Dictionary[#All],4,FALSE)</f>
        <v>7310</v>
      </c>
      <c r="L26" s="21" t="str">
        <f>VLOOKUP(D26,[1]!Dictionary[#All],5,FALSE)</f>
        <v>FMA</v>
      </c>
      <c r="M26" s="22" t="str">
        <f>VLOOKUP(D26,[1]!Dictionary[#All],6,FALSE)</f>
        <v>3.2</v>
      </c>
      <c r="N26" s="23" t="str">
        <f>VLOOKUP(D26,[1]!VolumeType[#All],2,FALSE)</f>
        <v>Organ</v>
      </c>
      <c r="O26" s="24" t="str">
        <f>VLOOKUP(D26,[1]!VolumeType[#All],3,FALSE)</f>
        <v>Organ</v>
      </c>
      <c r="P26" s="25" t="str">
        <f>VLOOKUP(D26,[1]!Colors[#All],3,FALSE)</f>
        <v>z Lung L</v>
      </c>
      <c r="Q26" s="26" t="str">
        <f>IFERROR(VLOOKUP(D26,[1]!DVH_lines[#Data],2,FALSE),"")</f>
        <v/>
      </c>
      <c r="R26" s="27" t="str">
        <f>IFERROR(VLOOKUP(D26,[1]!DVH_lines[#Data],3,FALSE),"")</f>
        <v/>
      </c>
      <c r="S26" s="28" t="str">
        <f>IFERROR(VLOOKUP(D26,[1]!DVH_lines[#Data],4,FALSE),"")</f>
        <v/>
      </c>
      <c r="T26" s="26">
        <f>IFERROR(VLOOKUP(D26,[1]!SearchCT[#Data],2,FALSE),"")</f>
        <v>-700</v>
      </c>
      <c r="U26" s="28">
        <f>IFERROR(VLOOKUP(D26,[1]!SearchCT[#Data],3,FALSE),"")</f>
        <v>-100</v>
      </c>
    </row>
    <row r="27" spans="4:21" x14ac:dyDescent="0.25">
      <c r="D27" s="16" t="s">
        <v>287</v>
      </c>
      <c r="E27" s="30" t="s">
        <v>209</v>
      </c>
      <c r="F27" s="30" t="s">
        <v>209</v>
      </c>
      <c r="G27" s="38"/>
      <c r="H27" s="32"/>
      <c r="J27" s="20" t="str">
        <f>VLOOKUP(D27,[1]!Dictionary[#All],3,FALSE)</f>
        <v>Left brachial nerve plexus</v>
      </c>
      <c r="K27" s="21">
        <f>VLOOKUP(D27,[1]!Dictionary[#All],4,FALSE)</f>
        <v>45245</v>
      </c>
      <c r="L27" s="21" t="str">
        <f>VLOOKUP(D27,[1]!Dictionary[#All],5,FALSE)</f>
        <v>FMA</v>
      </c>
      <c r="M27" s="22" t="str">
        <f>VLOOKUP(D27,[1]!Dictionary[#All],6,FALSE)</f>
        <v>3.2</v>
      </c>
      <c r="N27" s="23" t="str">
        <f>VLOOKUP(D27,[1]!VolumeType[#All],2,FALSE)</f>
        <v>Organ</v>
      </c>
      <c r="O27" s="24" t="str">
        <f>VLOOKUP(D27,[1]!VolumeType[#All],3,FALSE)</f>
        <v>Organ</v>
      </c>
      <c r="P27" s="25" t="str">
        <f>VLOOKUP(D27,[1]!Colors[#All],3,FALSE)</f>
        <v>zBrachialPlexusL</v>
      </c>
      <c r="Q27" s="26" t="str">
        <f>IFERROR(VLOOKUP(D27,[1]!DVH_lines[#Data],2,FALSE),"")</f>
        <v/>
      </c>
      <c r="R27" s="27" t="str">
        <f>IFERROR(VLOOKUP(D27,[1]!DVH_lines[#Data],3,FALSE),"")</f>
        <v/>
      </c>
      <c r="S27" s="28" t="str">
        <f>IFERROR(VLOOKUP(D27,[1]!DVH_lines[#Data],4,FALSE),"")</f>
        <v/>
      </c>
      <c r="T27" s="26" t="str">
        <f>IFERROR(VLOOKUP(D27,[1]!SearchCT[#Data],2,FALSE),"")</f>
        <v/>
      </c>
      <c r="U27" s="28" t="str">
        <f>IFERROR(VLOOKUP(D27,[1]!SearchCT[#Data],3,FALSE),"")</f>
        <v/>
      </c>
    </row>
    <row r="28" spans="4:21" x14ac:dyDescent="0.25">
      <c r="D28" s="63" t="s">
        <v>286</v>
      </c>
      <c r="E28" s="30" t="s">
        <v>198</v>
      </c>
      <c r="F28" s="30" t="s">
        <v>198</v>
      </c>
      <c r="G28" s="38"/>
      <c r="H28" s="32"/>
      <c r="J28" s="20" t="str">
        <f>VLOOKUP(D28,[1]!Dictionary[#All],3,FALSE)</f>
        <v>Control Region</v>
      </c>
      <c r="K28" s="21" t="str">
        <f>VLOOKUP(D28,[1]!Dictionary[#All],4,FALSE)</f>
        <v>Control</v>
      </c>
      <c r="L28" s="21" t="str">
        <f>VLOOKUP(D28,[1]!Dictionary[#All],5,FALSE)</f>
        <v>99VMS_STRUCTCODE</v>
      </c>
      <c r="M28" s="22" t="str">
        <f>VLOOKUP(D28,[1]!Dictionary[#All],6,FALSE)</f>
        <v>1.0</v>
      </c>
      <c r="N28" s="23" t="str">
        <f>VLOOKUP(D28,[1]!VolumeType[#All],2,FALSE)</f>
        <v>Control</v>
      </c>
      <c r="O28" s="24" t="str">
        <f>VLOOKUP(D28,[1]!VolumeType[#All],3,FALSE)</f>
        <v>Avoidance</v>
      </c>
      <c r="P28" s="25" t="str">
        <f>VLOOKUP(D28,[1]!Colors[#All],3,FALSE)</f>
        <v>zBronchialTrPRV</v>
      </c>
      <c r="Q28" s="26" t="str">
        <f>IFERROR(VLOOKUP(D28,[1]!DVH_lines[#Data],2,FALSE),"")</f>
        <v/>
      </c>
      <c r="R28" s="27" t="str">
        <f>IFERROR(VLOOKUP(D28,[1]!DVH_lines[#Data],3,FALSE),"")</f>
        <v/>
      </c>
      <c r="S28" s="28" t="str">
        <f>IFERROR(VLOOKUP(D28,[1]!DVH_lines[#Data],4,FALSE),"")</f>
        <v/>
      </c>
      <c r="T28" s="26" t="str">
        <f>IFERROR(VLOOKUP(D28,[1]!SearchCT[#Data],2,FALSE),"")</f>
        <v/>
      </c>
      <c r="U28" s="28" t="str">
        <f>IFERROR(VLOOKUP(D28,[1]!SearchCT[#Data],3,FALSE),"")</f>
        <v/>
      </c>
    </row>
    <row r="29" spans="4:21" x14ac:dyDescent="0.25">
      <c r="D29" s="16" t="s">
        <v>289</v>
      </c>
      <c r="E29" s="30" t="s">
        <v>190</v>
      </c>
      <c r="F29" s="30" t="s">
        <v>190</v>
      </c>
      <c r="G29" s="38"/>
      <c r="H29" s="32"/>
      <c r="J29" s="20" t="str">
        <f>VLOOKUP(D29,[1]!Dictionary[#All],3,FALSE)</f>
        <v>Bronchial tree</v>
      </c>
      <c r="K29" s="21">
        <f>VLOOKUP(D29,[1]!Dictionary[#All],4,FALSE)</f>
        <v>26660</v>
      </c>
      <c r="L29" s="21" t="str">
        <f>VLOOKUP(D29,[1]!Dictionary[#All],5,FALSE)</f>
        <v>FMA</v>
      </c>
      <c r="M29" s="22" t="str">
        <f>VLOOKUP(D29,[1]!Dictionary[#All],6,FALSE)</f>
        <v>3.2</v>
      </c>
      <c r="N29" s="23" t="str">
        <f>VLOOKUP(D29,[1]!VolumeType[#All],2,FALSE)</f>
        <v>Organ</v>
      </c>
      <c r="O29" s="24" t="str">
        <f>VLOOKUP(D29,[1]!VolumeType[#All],3,FALSE)</f>
        <v>Organ</v>
      </c>
      <c r="P29" s="25" t="str">
        <f>VLOOKUP(D29,[1]!Colors[#All],3,FALSE)</f>
        <v>z BronchialTree</v>
      </c>
      <c r="Q29" s="26" t="str">
        <f>IFERROR(VLOOKUP(D29,[1]!DVH_lines[#Data],2,FALSE),"")</f>
        <v/>
      </c>
      <c r="R29" s="27" t="str">
        <f>IFERROR(VLOOKUP(D29,[1]!DVH_lines[#Data],3,FALSE),"")</f>
        <v/>
      </c>
      <c r="S29" s="28" t="str">
        <f>IFERROR(VLOOKUP(D29,[1]!DVH_lines[#Data],4,FALSE),"")</f>
        <v/>
      </c>
      <c r="T29" s="26" t="str">
        <f>IFERROR(VLOOKUP(D29,[1]!SearchCT[#Data],2,FALSE),"")</f>
        <v/>
      </c>
      <c r="U29" s="28" t="str">
        <f>IFERROR(VLOOKUP(D29,[1]!SearchCT[#Data],3,FALSE),"")</f>
        <v/>
      </c>
    </row>
    <row r="30" spans="4:21" x14ac:dyDescent="0.25">
      <c r="D30" s="29" t="s">
        <v>233</v>
      </c>
      <c r="E30" s="30" t="s">
        <v>204</v>
      </c>
      <c r="F30" s="30" t="s">
        <v>205</v>
      </c>
      <c r="G30" s="38"/>
      <c r="H30" s="32"/>
      <c r="J30" s="20" t="str">
        <f>VLOOKUP(D30,[1]!Dictionary[#All],3,FALSE)</f>
        <v>PRV</v>
      </c>
      <c r="K30" s="21" t="str">
        <f>VLOOKUP(D30,[1]!Dictionary[#All],4,FALSE)</f>
        <v>PRV</v>
      </c>
      <c r="L30" s="21" t="str">
        <f>VLOOKUP(D30,[1]!Dictionary[#All],5,FALSE)</f>
        <v>99VMS_STRUCTCODE</v>
      </c>
      <c r="M30" s="22" t="str">
        <f>VLOOKUP(D30,[1]!Dictionary[#All],6,FALSE)</f>
        <v>1.0</v>
      </c>
      <c r="N30" s="23" t="str">
        <f>VLOOKUP(D30,[1]!VolumeType[#All],2,FALSE)</f>
        <v>Control</v>
      </c>
      <c r="O30" s="24" t="str">
        <f>VLOOKUP(D30,[1]!VolumeType[#All],3,FALSE)</f>
        <v>Avoidance</v>
      </c>
      <c r="P30" s="25" t="str">
        <f>VLOOKUP(D30,[1]!Colors[#All],3,FALSE)</f>
        <v>zSpinalCanal PRV</v>
      </c>
      <c r="Q30" s="26" t="str">
        <f>IFERROR(VLOOKUP(D30,[1]!DVH_lines[#Data],2,FALSE),"")</f>
        <v/>
      </c>
      <c r="R30" s="27" t="str">
        <f>IFERROR(VLOOKUP(D30,[1]!DVH_lines[#Data],3,FALSE),"")</f>
        <v/>
      </c>
      <c r="S30" s="28" t="str">
        <f>IFERROR(VLOOKUP(D30,[1]!DVH_lines[#Data],4,FALSE),"")</f>
        <v/>
      </c>
      <c r="T30" s="26" t="str">
        <f>IFERROR(VLOOKUP(D30,[1]!SearchCT[#Data],2,FALSE),"")</f>
        <v/>
      </c>
      <c r="U30" s="28" t="str">
        <f>IFERROR(VLOOKUP(D30,[1]!SearchCT[#Data],3,FALSE),"")</f>
        <v/>
      </c>
    </row>
    <row r="31" spans="4:21" x14ac:dyDescent="0.25">
      <c r="D31" s="36" t="s">
        <v>25</v>
      </c>
      <c r="E31" s="30" t="s">
        <v>25</v>
      </c>
      <c r="F31" s="18" t="s">
        <v>25</v>
      </c>
      <c r="G31" s="38"/>
      <c r="H31" s="32"/>
      <c r="J31" s="20" t="str">
        <f>VLOOKUP(D31,[1]!Dictionary[#All],3,FALSE)</f>
        <v>PTV Primary</v>
      </c>
      <c r="K31" s="21" t="str">
        <f>VLOOKUP(D31,[1]!Dictionary[#All],4,FALSE)</f>
        <v>PTVp</v>
      </c>
      <c r="L31" s="21" t="str">
        <f>VLOOKUP(D31,[1]!Dictionary[#All],5,FALSE)</f>
        <v>99VMS_STRUCTCODE</v>
      </c>
      <c r="M31" s="22" t="str">
        <f>VLOOKUP(D31,[1]!Dictionary[#All],6,FALSE)</f>
        <v>1.0</v>
      </c>
      <c r="N31" s="23" t="str">
        <f>VLOOKUP(D31,[1]!VolumeType[#All],2,FALSE)</f>
        <v>PTV</v>
      </c>
      <c r="O31" s="24" t="str">
        <f>VLOOKUP(D31,[1]!VolumeType[#All],3,FALSE)</f>
        <v>PTV</v>
      </c>
      <c r="P31" s="25" t="str">
        <f>VLOOKUP(D31,[1]!Colors[#All],3,FALSE)</f>
        <v>z PTV</v>
      </c>
      <c r="Q31" s="26" t="str">
        <f>IFERROR(VLOOKUP(D31,[1]!DVH_lines[#Data],2,FALSE),"")</f>
        <v/>
      </c>
      <c r="R31" s="27" t="str">
        <f>IFERROR(VLOOKUP(D31,[1]!DVH_lines[#Data],3,FALSE),"")</f>
        <v/>
      </c>
      <c r="S31" s="28" t="str">
        <f>IFERROR(VLOOKUP(D31,[1]!DVH_lines[#Data],4,FALSE),"")</f>
        <v/>
      </c>
      <c r="T31" s="26" t="str">
        <f>IFERROR(VLOOKUP(D31,[1]!SearchCT[#Data],2,FALSE),"")</f>
        <v/>
      </c>
      <c r="U31" s="28" t="str">
        <f>IFERROR(VLOOKUP(D31,[1]!SearchCT[#Data],3,FALSE),"")</f>
        <v/>
      </c>
    </row>
    <row r="32" spans="4:21" x14ac:dyDescent="0.25">
      <c r="D32" s="73" t="s">
        <v>285</v>
      </c>
      <c r="E32" s="30" t="s">
        <v>180</v>
      </c>
      <c r="F32" s="18" t="s">
        <v>180</v>
      </c>
      <c r="G32" s="38"/>
      <c r="H32" s="32"/>
      <c r="J32" s="20" t="str">
        <f>VLOOKUP(D32,[1]!Dictionary[#All],3,FALSE)</f>
        <v>Irrad Volume</v>
      </c>
      <c r="K32" s="21" t="str">
        <f>VLOOKUP(D32,[1]!Dictionary[#All],4,FALSE)</f>
        <v>Irrad Volume</v>
      </c>
      <c r="L32" s="21" t="str">
        <f>VLOOKUP(D32,[1]!Dictionary[#All],5,FALSE)</f>
        <v>99VMS_STRUCTCODE</v>
      </c>
      <c r="M32" s="22" t="str">
        <f>VLOOKUP(D32,[1]!Dictionary[#All],6,FALSE)</f>
        <v>1.0</v>
      </c>
      <c r="N32" s="23" t="str">
        <f>VLOOKUP(D32,[1]!VolumeType[#All],2,FALSE)</f>
        <v>Control</v>
      </c>
      <c r="O32" s="24" t="str">
        <f>VLOOKUP(D32,[1]!VolumeType[#All],3,FALSE)</f>
        <v>Control</v>
      </c>
      <c r="P32" s="25" t="str">
        <f>VLOOKUP(D32,[1]!Colors[#All],3,FALSE)</f>
        <v>z Irradiated Vol</v>
      </c>
      <c r="Q32" s="26" t="str">
        <f>IFERROR(VLOOKUP(D32,[1]!DVH_lines[#Data],2,FALSE),"")</f>
        <v/>
      </c>
      <c r="R32" s="27" t="str">
        <f>IFERROR(VLOOKUP(D32,[1]!DVH_lines[#Data],3,FALSE),"")</f>
        <v/>
      </c>
      <c r="S32" s="28" t="str">
        <f>IFERROR(VLOOKUP(D32,[1]!DVH_lines[#Data],4,FALSE),"")</f>
        <v/>
      </c>
      <c r="T32" s="26" t="str">
        <f>IFERROR(VLOOKUP(D32,[1]!SearchCT[#Data],2,FALSE),"")</f>
        <v/>
      </c>
      <c r="U32" s="28" t="str">
        <f>IFERROR(VLOOKUP(D32,[1]!SearchCT[#Data],3,FALSE),"")</f>
        <v/>
      </c>
    </row>
    <row r="33" spans="4:21" x14ac:dyDescent="0.25">
      <c r="D33" s="36" t="s">
        <v>279</v>
      </c>
      <c r="E33" s="30" t="s">
        <v>186</v>
      </c>
      <c r="F33" s="30" t="s">
        <v>186</v>
      </c>
      <c r="G33" s="38"/>
      <c r="H33" s="32"/>
      <c r="J33" s="20" t="str">
        <f>VLOOKUP(D33,[1]!Dictionary[#All],3,FALSE)</f>
        <v>Pulmonary artery</v>
      </c>
      <c r="K33" s="21">
        <f>VLOOKUP(D33,[1]!Dictionary[#All],4,FALSE)</f>
        <v>66326</v>
      </c>
      <c r="L33" s="21" t="str">
        <f>VLOOKUP(D33,[1]!Dictionary[#All],5,FALSE)</f>
        <v>FMA</v>
      </c>
      <c r="M33" s="22" t="str">
        <f>VLOOKUP(D33,[1]!Dictionary[#All],6,FALSE)</f>
        <v>3.2</v>
      </c>
      <c r="N33" s="23" t="str">
        <f>VLOOKUP(D33,[1]!VolumeType[#All],2,FALSE)</f>
        <v>Organ</v>
      </c>
      <c r="O33" s="24" t="str">
        <f>VLOOKUP(D33,[1]!VolumeType[#All],3,FALSE)</f>
        <v>Organ</v>
      </c>
      <c r="P33" s="25" t="str">
        <f>VLOOKUP(D33,[1]!Colors[#All],3,FALSE)</f>
        <v>z PulmonaryArtry</v>
      </c>
      <c r="Q33" s="26" t="str">
        <f>IFERROR(VLOOKUP(D33,[1]!DVH_lines[#Data],2,FALSE),"")</f>
        <v/>
      </c>
      <c r="R33" s="27" t="str">
        <f>IFERROR(VLOOKUP(D33,[1]!DVH_lines[#Data],3,FALSE),"")</f>
        <v/>
      </c>
      <c r="S33" s="28" t="str">
        <f>IFERROR(VLOOKUP(D33,[1]!DVH_lines[#Data],4,FALSE),"")</f>
        <v/>
      </c>
      <c r="T33" s="26" t="str">
        <f>IFERROR(VLOOKUP(D33,[1]!SearchCT[#Data],2,FALSE),"")</f>
        <v/>
      </c>
      <c r="U33" s="28" t="str">
        <f>IFERROR(VLOOKUP(D33,[1]!SearchCT[#Data],3,FALSE),"")</f>
        <v/>
      </c>
    </row>
    <row r="34" spans="4:21" x14ac:dyDescent="0.25">
      <c r="D34" s="29" t="s">
        <v>281</v>
      </c>
      <c r="E34" s="30" t="s">
        <v>199</v>
      </c>
      <c r="F34" s="30" t="s">
        <v>199</v>
      </c>
      <c r="G34" s="38"/>
      <c r="H34" s="32"/>
      <c r="J34" s="20" t="str">
        <f>VLOOKUP(D34,[1]!Dictionary[#All],3,FALSE)</f>
        <v>Set of ribs</v>
      </c>
      <c r="K34" s="21">
        <f>VLOOKUP(D34,[1]!Dictionary[#All],4,FALSE)</f>
        <v>71331</v>
      </c>
      <c r="L34" s="21" t="str">
        <f>VLOOKUP(D34,[1]!Dictionary[#All],5,FALSE)</f>
        <v>FMA</v>
      </c>
      <c r="M34" s="22" t="str">
        <f>VLOOKUP(D34,[1]!Dictionary[#All],6,FALSE)</f>
        <v>3.2</v>
      </c>
      <c r="N34" s="23" t="str">
        <f>VLOOKUP(D34,[1]!VolumeType[#All],2,FALSE)</f>
        <v>Organ</v>
      </c>
      <c r="O34" s="24" t="str">
        <f>VLOOKUP(D34,[1]!VolumeType[#All],3,FALSE)</f>
        <v>Organ</v>
      </c>
      <c r="P34" s="25" t="str">
        <f>VLOOKUP(D34,[1]!Colors[#All],3,FALSE)</f>
        <v>z Bone Rendering</v>
      </c>
      <c r="Q34" s="26" t="str">
        <f>IFERROR(VLOOKUP(D34,[1]!DVH_lines[#Data],2,FALSE),"")</f>
        <v/>
      </c>
      <c r="R34" s="27" t="str">
        <f>IFERROR(VLOOKUP(D34,[1]!DVH_lines[#Data],3,FALSE),"")</f>
        <v/>
      </c>
      <c r="S34" s="28" t="str">
        <f>IFERROR(VLOOKUP(D34,[1]!DVH_lines[#Data],4,FALSE),"")</f>
        <v/>
      </c>
      <c r="T34" s="26">
        <f>IFERROR(VLOOKUP(D34,[1]!SearchCT[#Data],2,FALSE),"")</f>
        <v>200</v>
      </c>
      <c r="U34" s="28">
        <f>IFERROR(VLOOKUP(D34,[1]!SearchCT[#Data],3,FALSE),"")</f>
        <v>2500</v>
      </c>
    </row>
    <row r="35" spans="4:21" x14ac:dyDescent="0.25">
      <c r="D35" s="29" t="s">
        <v>246</v>
      </c>
      <c r="E35" s="30" t="s">
        <v>192</v>
      </c>
      <c r="F35" s="30" t="s">
        <v>192</v>
      </c>
      <c r="G35" s="38"/>
      <c r="H35" s="32"/>
      <c r="J35" s="20" t="str">
        <f>VLOOKUP(D35,[1]!Dictionary[#All],3,FALSE)</f>
        <v>Right lung</v>
      </c>
      <c r="K35" s="21">
        <f>VLOOKUP(D35,[1]!Dictionary[#All],4,FALSE)</f>
        <v>7309</v>
      </c>
      <c r="L35" s="21" t="str">
        <f>VLOOKUP(D35,[1]!Dictionary[#All],5,FALSE)</f>
        <v>FMA</v>
      </c>
      <c r="M35" s="22" t="str">
        <f>VLOOKUP(D35,[1]!Dictionary[#All],6,FALSE)</f>
        <v>3.2</v>
      </c>
      <c r="N35" s="23" t="str">
        <f>VLOOKUP(D35,[1]!VolumeType[#All],2,FALSE)</f>
        <v>Organ</v>
      </c>
      <c r="O35" s="24" t="str">
        <f>VLOOKUP(D35,[1]!VolumeType[#All],3,FALSE)</f>
        <v>Organ</v>
      </c>
      <c r="P35" s="25" t="str">
        <f>VLOOKUP(D35,[1]!Colors[#All],3,FALSE)</f>
        <v>z Lung R</v>
      </c>
      <c r="Q35" s="26" t="str">
        <f>IFERROR(VLOOKUP(D35,[1]!DVH_lines[#Data],2,FALSE),"")</f>
        <v/>
      </c>
      <c r="R35" s="27" t="str">
        <f>IFERROR(VLOOKUP(D35,[1]!DVH_lines[#Data],3,FALSE),"")</f>
        <v/>
      </c>
      <c r="S35" s="28" t="str">
        <f>IFERROR(VLOOKUP(D35,[1]!DVH_lines[#Data],4,FALSE),"")</f>
        <v/>
      </c>
      <c r="T35" s="26">
        <f>IFERROR(VLOOKUP(D35,[1]!SearchCT[#Data],2,FALSE),"")</f>
        <v>-700</v>
      </c>
      <c r="U35" s="28">
        <f>IFERROR(VLOOKUP(D35,[1]!SearchCT[#Data],3,FALSE),"")</f>
        <v>-100</v>
      </c>
    </row>
    <row r="36" spans="4:21" x14ac:dyDescent="0.25">
      <c r="D36" s="29" t="s">
        <v>288</v>
      </c>
      <c r="E36" s="30" t="s">
        <v>208</v>
      </c>
      <c r="F36" s="30" t="s">
        <v>208</v>
      </c>
      <c r="G36" s="38"/>
      <c r="H36" s="32"/>
      <c r="J36" s="20" t="str">
        <f>VLOOKUP(D36,[1]!Dictionary[#All],3,FALSE)</f>
        <v>Right brachial nerve plexus</v>
      </c>
      <c r="K36" s="21">
        <f>VLOOKUP(D36,[1]!Dictionary[#All],4,FALSE)</f>
        <v>45244</v>
      </c>
      <c r="L36" s="21" t="str">
        <f>VLOOKUP(D36,[1]!Dictionary[#All],5,FALSE)</f>
        <v>FMA</v>
      </c>
      <c r="M36" s="22" t="str">
        <f>VLOOKUP(D36,[1]!Dictionary[#All],6,FALSE)</f>
        <v>3.2</v>
      </c>
      <c r="N36" s="23" t="str">
        <f>VLOOKUP(D36,[1]!VolumeType[#All],2,FALSE)</f>
        <v>Organ</v>
      </c>
      <c r="O36" s="24" t="str">
        <f>VLOOKUP(D36,[1]!VolumeType[#All],3,FALSE)</f>
        <v>Organ</v>
      </c>
      <c r="P36" s="25" t="str">
        <f>VLOOKUP(D36,[1]!Colors[#All],3,FALSE)</f>
        <v>zBrachialPlexusR</v>
      </c>
      <c r="Q36" s="26" t="str">
        <f>IFERROR(VLOOKUP(D36,[1]!DVH_lines[#Data],2,FALSE),"")</f>
        <v/>
      </c>
      <c r="R36" s="27" t="str">
        <f>IFERROR(VLOOKUP(D36,[1]!DVH_lines[#Data],3,FALSE),"")</f>
        <v/>
      </c>
      <c r="S36" s="28" t="str">
        <f>IFERROR(VLOOKUP(D36,[1]!DVH_lines[#Data],4,FALSE),"")</f>
        <v/>
      </c>
      <c r="T36" s="26" t="str">
        <f>IFERROR(VLOOKUP(D36,[1]!SearchCT[#Data],2,FALSE),"")</f>
        <v/>
      </c>
      <c r="U36" s="28" t="str">
        <f>IFERROR(VLOOKUP(D36,[1]!SearchCT[#Data],3,FALSE),"")</f>
        <v/>
      </c>
    </row>
    <row r="37" spans="4:21" x14ac:dyDescent="0.25">
      <c r="D37" s="36" t="s">
        <v>104</v>
      </c>
      <c r="E37" s="30" t="s">
        <v>182</v>
      </c>
      <c r="F37" s="30" t="s">
        <v>182</v>
      </c>
      <c r="G37" s="38"/>
      <c r="H37" s="32"/>
      <c r="J37" s="20" t="str">
        <f>VLOOKUP(D37,[1]!Dictionary[#All],3,FALSE)</f>
        <v>Skin</v>
      </c>
      <c r="K37" s="21">
        <f>VLOOKUP(D37,[1]!Dictionary[#All],4,FALSE)</f>
        <v>7163</v>
      </c>
      <c r="L37" s="21" t="str">
        <f>VLOOKUP(D37,[1]!Dictionary[#All],5,FALSE)</f>
        <v>FMA</v>
      </c>
      <c r="M37" s="22" t="str">
        <f>VLOOKUP(D37,[1]!Dictionary[#All],6,FALSE)</f>
        <v>3.2</v>
      </c>
      <c r="N37" s="23" t="str">
        <f>VLOOKUP(D37,[1]!VolumeType[#All],2,FALSE)</f>
        <v>Organ</v>
      </c>
      <c r="O37" s="24" t="str">
        <f>VLOOKUP(D37,[1]!VolumeType[#All],3,FALSE)</f>
        <v>Organ</v>
      </c>
      <c r="P37" s="25" t="str">
        <f>VLOOKUP(D37,[1]!Colors[#All],3,FALSE)</f>
        <v>z Skin</v>
      </c>
      <c r="Q37" s="26" t="str">
        <f>IFERROR(VLOOKUP(D37,[1]!DVH_lines[#Data],2,FALSE),"")</f>
        <v/>
      </c>
      <c r="R37" s="27" t="str">
        <f>IFERROR(VLOOKUP(D37,[1]!DVH_lines[#Data],3,FALSE),"")</f>
        <v/>
      </c>
      <c r="S37" s="28" t="str">
        <f>IFERROR(VLOOKUP(D37,[1]!DVH_lines[#Data],4,FALSE),"")</f>
        <v/>
      </c>
      <c r="T37" s="26" t="str">
        <f>IFERROR(VLOOKUP(D37,[1]!SearchCT[#Data],2,FALSE),"")</f>
        <v/>
      </c>
      <c r="U37" s="28" t="str">
        <f>IFERROR(VLOOKUP(D37,[1]!SearchCT[#Data],3,FALSE),"")</f>
        <v/>
      </c>
    </row>
    <row r="38" spans="4:21" x14ac:dyDescent="0.25">
      <c r="D38" s="29" t="s">
        <v>32</v>
      </c>
      <c r="E38" s="30" t="s">
        <v>201</v>
      </c>
      <c r="F38" s="30" t="s">
        <v>201</v>
      </c>
      <c r="G38" s="38"/>
      <c r="H38" s="32"/>
      <c r="J38" s="20" t="str">
        <f>VLOOKUP(D38,[1]!Dictionary[#All],3,FALSE)</f>
        <v>Spinal cord</v>
      </c>
      <c r="K38" s="21">
        <f>VLOOKUP(D38,[1]!Dictionary[#All],4,FALSE)</f>
        <v>7647</v>
      </c>
      <c r="L38" s="21" t="str">
        <f>VLOOKUP(D38,[1]!Dictionary[#All],5,FALSE)</f>
        <v>FMA</v>
      </c>
      <c r="M38" s="22" t="str">
        <f>VLOOKUP(D38,[1]!Dictionary[#All],6,FALSE)</f>
        <v>3.2</v>
      </c>
      <c r="N38" s="23" t="str">
        <f>VLOOKUP(D38,[1]!VolumeType[#All],2,FALSE)</f>
        <v>Organ</v>
      </c>
      <c r="O38" s="24" t="str">
        <f>VLOOKUP(D38,[1]!VolumeType[#All],3,FALSE)</f>
        <v>Organ</v>
      </c>
      <c r="P38" s="25" t="str">
        <f>VLOOKUP(D38,[1]!Colors[#All],3,FALSE)</f>
        <v>z Spinal Canal</v>
      </c>
      <c r="Q38" s="26" t="str">
        <f>IFERROR(VLOOKUP(D38,[1]!DVH_lines[#Data],2,FALSE),"")</f>
        <v/>
      </c>
      <c r="R38" s="27" t="str">
        <f>IFERROR(VLOOKUP(D38,[1]!DVH_lines[#Data],3,FALSE),"")</f>
        <v/>
      </c>
      <c r="S38" s="28" t="str">
        <f>IFERROR(VLOOKUP(D38,[1]!DVH_lines[#Data],4,FALSE),"")</f>
        <v/>
      </c>
      <c r="T38" s="26">
        <f>IFERROR(VLOOKUP(D38,[1]!SearchCT[#Data],2,FALSE),"")</f>
        <v>20</v>
      </c>
      <c r="U38" s="28">
        <f>IFERROR(VLOOKUP(D38,[1]!SearchCT[#Data],3,FALSE),"")</f>
        <v>40</v>
      </c>
    </row>
    <row r="39" spans="4:21" x14ac:dyDescent="0.25">
      <c r="D39" s="29" t="s">
        <v>67</v>
      </c>
      <c r="E39" s="30" t="s">
        <v>210</v>
      </c>
      <c r="F39" s="30" t="s">
        <v>210</v>
      </c>
      <c r="G39" s="38"/>
      <c r="H39" s="32"/>
      <c r="J39" s="20" t="str">
        <f>VLOOKUP(D39,[1]!Dictionary[#All],3,FALSE)</f>
        <v>Stomach</v>
      </c>
      <c r="K39" s="21">
        <f>VLOOKUP(D39,[1]!Dictionary[#All],4,FALSE)</f>
        <v>7148</v>
      </c>
      <c r="L39" s="21" t="str">
        <f>VLOOKUP(D39,[1]!Dictionary[#All],5,FALSE)</f>
        <v>FMA</v>
      </c>
      <c r="M39" s="22" t="str">
        <f>VLOOKUP(D39,[1]!Dictionary[#All],6,FALSE)</f>
        <v>3.2</v>
      </c>
      <c r="N39" s="23" t="str">
        <f>VLOOKUP(D39,[1]!VolumeType[#All],2,FALSE)</f>
        <v>Organ</v>
      </c>
      <c r="O39" s="24" t="str">
        <f>VLOOKUP(D39,[1]!VolumeType[#All],3,FALSE)</f>
        <v>Organ</v>
      </c>
      <c r="P39" s="25" t="str">
        <f>VLOOKUP(D39,[1]!Colors[#All],3,FALSE)</f>
        <v>z Stomach</v>
      </c>
      <c r="Q39" s="26" t="str">
        <f>IFERROR(VLOOKUP(D39,[1]!DVH_lines[#Data],2,FALSE),"")</f>
        <v/>
      </c>
      <c r="R39" s="27" t="str">
        <f>IFERROR(VLOOKUP(D39,[1]!DVH_lines[#Data],3,FALSE),"")</f>
        <v/>
      </c>
      <c r="S39" s="28" t="str">
        <f>IFERROR(VLOOKUP(D39,[1]!DVH_lines[#Data],4,FALSE),"")</f>
        <v/>
      </c>
      <c r="T39" s="26" t="str">
        <f>IFERROR(VLOOKUP(D39,[1]!SearchCT[#Data],2,FALSE),"")</f>
        <v/>
      </c>
      <c r="U39" s="28" t="str">
        <f>IFERROR(VLOOKUP(D39,[1]!SearchCT[#Data],3,FALSE),"")</f>
        <v/>
      </c>
    </row>
    <row r="40" spans="4:21" x14ac:dyDescent="0.25">
      <c r="D40" s="29" t="s">
        <v>277</v>
      </c>
      <c r="E40" s="17" t="s">
        <v>179</v>
      </c>
      <c r="F40" s="19" t="s">
        <v>179</v>
      </c>
      <c r="G40" s="19"/>
      <c r="H40" s="15"/>
      <c r="J40" s="20" t="str">
        <f>VLOOKUP(D40,[1]!Dictionary[#All],3,FALSE)</f>
        <v>Trachea</v>
      </c>
      <c r="K40" s="21">
        <f>VLOOKUP(D40,[1]!Dictionary[#All],4,FALSE)</f>
        <v>7394</v>
      </c>
      <c r="L40" s="21" t="str">
        <f>VLOOKUP(D40,[1]!Dictionary[#All],5,FALSE)</f>
        <v>FMA</v>
      </c>
      <c r="M40" s="22" t="str">
        <f>VLOOKUP(D40,[1]!Dictionary[#All],6,FALSE)</f>
        <v>3.2</v>
      </c>
      <c r="N40" s="23" t="str">
        <f>VLOOKUP(D40,[1]!VolumeType[#All],2,FALSE)</f>
        <v>Organ</v>
      </c>
      <c r="O40" s="24" t="str">
        <f>VLOOKUP(D40,[1]!VolumeType[#All],3,FALSE)</f>
        <v>Organ</v>
      </c>
      <c r="P40" s="25" t="str">
        <f>VLOOKUP(D40,[1]!Colors[#All],3,FALSE)</f>
        <v>z Trachea</v>
      </c>
      <c r="Q40" s="26" t="str">
        <f>IFERROR(VLOOKUP(D40,[1]!DVH_lines[#Data],2,FALSE),"")</f>
        <v/>
      </c>
      <c r="R40" s="27" t="str">
        <f>IFERROR(VLOOKUP(D40,[1]!DVH_lines[#Data],3,FALSE),"")</f>
        <v/>
      </c>
      <c r="S40" s="28" t="str">
        <f>IFERROR(VLOOKUP(D40,[1]!DVH_lines[#Data],4,FALSE),"")</f>
        <v/>
      </c>
      <c r="T40" s="26" t="str">
        <f>IFERROR(VLOOKUP(D40,[1]!SearchCT[#Data],2,FALSE),"")</f>
        <v/>
      </c>
      <c r="U40" s="28" t="str">
        <f>IFERROR(VLOOKUP(D40,[1]!SearchCT[#Data],3,FALSE),"")</f>
        <v/>
      </c>
    </row>
    <row r="41" spans="4:21" x14ac:dyDescent="0.25">
      <c r="D41" s="49" t="s">
        <v>290</v>
      </c>
      <c r="E41" s="30" t="s">
        <v>183</v>
      </c>
      <c r="F41" s="30" t="s">
        <v>183</v>
      </c>
      <c r="G41" s="38"/>
      <c r="H41" s="32"/>
      <c r="J41" s="20" t="str">
        <f>VLOOKUP(D41,[1]!Dictionary[#All],3,FALSE)</f>
        <v>Great Vessels</v>
      </c>
      <c r="K41" s="21" t="str">
        <f>VLOOKUP(D41,[1]!Dictionary[#All],4,FALSE)</f>
        <v>GreatVessels</v>
      </c>
      <c r="L41" s="21" t="str">
        <f>VLOOKUP(D41,[1]!Dictionary[#All],5,FALSE)</f>
        <v>99VMS_STRUCTCODE</v>
      </c>
      <c r="M41" s="22" t="str">
        <f>VLOOKUP(D41,[1]!Dictionary[#All],6,FALSE)</f>
        <v>1.0</v>
      </c>
      <c r="N41" s="23" t="str">
        <f>VLOOKUP(D41,[1]!VolumeType[#All],2,FALSE)</f>
        <v>Organ</v>
      </c>
      <c r="O41" s="24" t="str">
        <f>VLOOKUP(D41,[1]!VolumeType[#All],3,FALSE)</f>
        <v>Organ</v>
      </c>
      <c r="P41" s="25" t="str">
        <f>VLOOKUP(D41,[1]!Colors[#All],3,FALSE)</f>
        <v>z Great Vessels</v>
      </c>
      <c r="Q41" s="26" t="str">
        <f>IFERROR(VLOOKUP(D41,[1]!DVH_lines[#Data],2,FALSE),"")</f>
        <v/>
      </c>
      <c r="R41" s="27" t="str">
        <f>IFERROR(VLOOKUP(D41,[1]!DVH_lines[#Data],3,FALSE),"")</f>
        <v/>
      </c>
      <c r="S41" s="28" t="str">
        <f>IFERROR(VLOOKUP(D41,[1]!DVH_lines[#Data],4,FALSE),"")</f>
        <v/>
      </c>
      <c r="T41" s="26" t="str">
        <f>IFERROR(VLOOKUP(D41,[1]!SearchCT[#Data],2,FALSE),"")</f>
        <v/>
      </c>
      <c r="U41" s="28" t="str">
        <f>IFERROR(VLOOKUP(D41,[1]!SearchCT[#Data],3,FALSE),"")</f>
        <v/>
      </c>
    </row>
    <row r="42" spans="4:21" x14ac:dyDescent="0.25">
      <c r="D42" s="29" t="s">
        <v>234</v>
      </c>
      <c r="E42" s="30" t="s">
        <v>235</v>
      </c>
      <c r="F42" s="30" t="s">
        <v>52</v>
      </c>
      <c r="G42" s="38"/>
      <c r="H42" s="32"/>
      <c r="J42" s="20" t="str">
        <f>VLOOKUP(D42,[1]!Dictionary[#All],3,FALSE)</f>
        <v>Artifact</v>
      </c>
      <c r="K42" s="21">
        <f>VLOOKUP(D42,[1]!Dictionary[#All],4,FALSE)</f>
        <v>11296</v>
      </c>
      <c r="L42" s="21" t="str">
        <f>VLOOKUP(D42,[1]!Dictionary[#All],5,FALSE)</f>
        <v>RADLEX</v>
      </c>
      <c r="M42" s="22">
        <f>VLOOKUP(D42,[1]!Dictionary[#All],6,FALSE)</f>
        <v>3.8</v>
      </c>
      <c r="N42" s="23" t="str">
        <f>VLOOKUP(D42,[1]!VolumeType[#All],2,FALSE)</f>
        <v>Artifact</v>
      </c>
      <c r="O42" s="24" t="str">
        <f>VLOOKUP(D42,[1]!VolumeType[#All],3,FALSE)</f>
        <v>None</v>
      </c>
      <c r="P42" s="25" t="str">
        <f>VLOOKUP(D42,[1]!Colors[#All],3,FALSE)</f>
        <v>z RO Helper</v>
      </c>
      <c r="Q42" s="26" t="str">
        <f>IFERROR(VLOOKUP(D42,[1]!DVH_lines[#Data],2,FALSE),"")</f>
        <v/>
      </c>
      <c r="R42" s="27" t="str">
        <f>IFERROR(VLOOKUP(D42,[1]!DVH_lines[#Data],3,FALSE),"")</f>
        <v/>
      </c>
      <c r="S42" s="28" t="str">
        <f>IFERROR(VLOOKUP(D42,[1]!DVH_lines[#Data],4,FALSE),"")</f>
        <v/>
      </c>
      <c r="T42" s="26" t="str">
        <f>IFERROR(VLOOKUP(D42,[1]!SearchCT[#Data],2,FALSE),"")</f>
        <v/>
      </c>
      <c r="U42" s="28" t="str">
        <f>IFERROR(VLOOKUP(D42,[1]!SearchCT[#Data],3,FALSE),"")</f>
        <v/>
      </c>
    </row>
    <row r="43" spans="4:21" x14ac:dyDescent="0.25">
      <c r="D43" s="29" t="s">
        <v>234</v>
      </c>
      <c r="E43" s="30" t="s">
        <v>237</v>
      </c>
      <c r="F43" s="30" t="s">
        <v>52</v>
      </c>
      <c r="G43" s="38"/>
      <c r="H43" s="32"/>
      <c r="J43" s="20" t="str">
        <f>VLOOKUP(D43,[1]!Dictionary[#All],3,FALSE)</f>
        <v>Artifact</v>
      </c>
      <c r="K43" s="21">
        <f>VLOOKUP(D43,[1]!Dictionary[#All],4,FALSE)</f>
        <v>11296</v>
      </c>
      <c r="L43" s="21" t="str">
        <f>VLOOKUP(D43,[1]!Dictionary[#All],5,FALSE)</f>
        <v>RADLEX</v>
      </c>
      <c r="M43" s="22">
        <f>VLOOKUP(D43,[1]!Dictionary[#All],6,FALSE)</f>
        <v>3.8</v>
      </c>
      <c r="N43" s="23" t="str">
        <f>VLOOKUP(D43,[1]!VolumeType[#All],2,FALSE)</f>
        <v>Artifact</v>
      </c>
      <c r="O43" s="24" t="str">
        <f>VLOOKUP(D43,[1]!VolumeType[#All],3,FALSE)</f>
        <v>None</v>
      </c>
      <c r="P43" s="25" t="str">
        <f>VLOOKUP(D43,[1]!Colors[#All],3,FALSE)</f>
        <v>z RO Helper</v>
      </c>
      <c r="Q43" s="26" t="str">
        <f>IFERROR(VLOOKUP(D43,[1]!DVH_lines[#Data],2,FALSE),"")</f>
        <v/>
      </c>
      <c r="R43" s="27" t="str">
        <f>IFERROR(VLOOKUP(D43,[1]!DVH_lines[#Data],3,FALSE),"")</f>
        <v/>
      </c>
      <c r="S43" s="28" t="str">
        <f>IFERROR(VLOOKUP(D43,[1]!DVH_lines[#Data],4,FALSE),"")</f>
        <v/>
      </c>
      <c r="T43" s="26" t="str">
        <f>IFERROR(VLOOKUP(D43,[1]!SearchCT[#Data],2,FALSE),"")</f>
        <v/>
      </c>
      <c r="U43" s="28" t="str">
        <f>IFERROR(VLOOKUP(D43,[1]!SearchCT[#Data],3,FALSE),"")</f>
        <v/>
      </c>
    </row>
    <row r="44" spans="4:21" x14ac:dyDescent="0.25">
      <c r="D44" s="29" t="s">
        <v>234</v>
      </c>
      <c r="E44" s="30" t="s">
        <v>251</v>
      </c>
      <c r="F44" s="30" t="s">
        <v>52</v>
      </c>
      <c r="G44" s="38"/>
      <c r="H44" s="32"/>
      <c r="J44" s="20" t="str">
        <f>VLOOKUP(D44,[1]!Dictionary[#All],3,FALSE)</f>
        <v>Artifact</v>
      </c>
      <c r="K44" s="21">
        <f>VLOOKUP(D44,[1]!Dictionary[#All],4,FALSE)</f>
        <v>11296</v>
      </c>
      <c r="L44" s="21" t="str">
        <f>VLOOKUP(D44,[1]!Dictionary[#All],5,FALSE)</f>
        <v>RADLEX</v>
      </c>
      <c r="M44" s="22">
        <f>VLOOKUP(D44,[1]!Dictionary[#All],6,FALSE)</f>
        <v>3.8</v>
      </c>
      <c r="N44" s="23" t="str">
        <f>VLOOKUP(D44,[1]!VolumeType[#All],2,FALSE)</f>
        <v>Artifact</v>
      </c>
      <c r="O44" s="24" t="str">
        <f>VLOOKUP(D44,[1]!VolumeType[#All],3,FALSE)</f>
        <v>None</v>
      </c>
      <c r="P44" s="25" t="str">
        <f>VLOOKUP(D44,[1]!Colors[#All],3,FALSE)</f>
        <v>z RO Helper</v>
      </c>
      <c r="Q44" s="26" t="str">
        <f>IFERROR(VLOOKUP(D44,[1]!DVH_lines[#Data],2,FALSE),"")</f>
        <v/>
      </c>
      <c r="R44" s="27" t="str">
        <f>IFERROR(VLOOKUP(D44,[1]!DVH_lines[#Data],3,FALSE),"")</f>
        <v/>
      </c>
      <c r="S44" s="28" t="str">
        <f>IFERROR(VLOOKUP(D44,[1]!DVH_lines[#Data],4,FALSE),"")</f>
        <v/>
      </c>
      <c r="T44" s="26" t="str">
        <f>IFERROR(VLOOKUP(D44,[1]!SearchCT[#Data],2,FALSE),"")</f>
        <v/>
      </c>
      <c r="U44" s="28" t="str">
        <f>IFERROR(VLOOKUP(D44,[1]!SearchCT[#Data],3,FALSE),"")</f>
        <v/>
      </c>
    </row>
    <row r="45" spans="4:21" x14ac:dyDescent="0.25">
      <c r="D45" s="29" t="s">
        <v>234</v>
      </c>
      <c r="E45" s="30" t="s">
        <v>252</v>
      </c>
      <c r="F45" s="30" t="s">
        <v>52</v>
      </c>
      <c r="G45" s="38"/>
      <c r="H45" s="32"/>
      <c r="J45" s="20" t="str">
        <f>VLOOKUP(D45,[1]!Dictionary[#All],3,FALSE)</f>
        <v>Artifact</v>
      </c>
      <c r="K45" s="21">
        <f>VLOOKUP(D45,[1]!Dictionary[#All],4,FALSE)</f>
        <v>11296</v>
      </c>
      <c r="L45" s="21" t="str">
        <f>VLOOKUP(D45,[1]!Dictionary[#All],5,FALSE)</f>
        <v>RADLEX</v>
      </c>
      <c r="M45" s="22">
        <f>VLOOKUP(D45,[1]!Dictionary[#All],6,FALSE)</f>
        <v>3.8</v>
      </c>
      <c r="N45" s="23" t="str">
        <f>VLOOKUP(D45,[1]!VolumeType[#All],2,FALSE)</f>
        <v>Artifact</v>
      </c>
      <c r="O45" s="24" t="str">
        <f>VLOOKUP(D45,[1]!VolumeType[#All],3,FALSE)</f>
        <v>None</v>
      </c>
      <c r="P45" s="25" t="str">
        <f>VLOOKUP(D45,[1]!Colors[#All],3,FALSE)</f>
        <v>z RO Helper</v>
      </c>
      <c r="Q45" s="26" t="str">
        <f>IFERROR(VLOOKUP(D45,[1]!DVH_lines[#Data],2,FALSE),"")</f>
        <v/>
      </c>
      <c r="R45" s="27" t="str">
        <f>IFERROR(VLOOKUP(D45,[1]!DVH_lines[#Data],3,FALSE),"")</f>
        <v/>
      </c>
      <c r="S45" s="28" t="str">
        <f>IFERROR(VLOOKUP(D45,[1]!DVH_lines[#Data],4,FALSE),"")</f>
        <v/>
      </c>
      <c r="T45" s="26" t="str">
        <f>IFERROR(VLOOKUP(D45,[1]!SearchCT[#Data],2,FALSE),"")</f>
        <v/>
      </c>
      <c r="U45" s="28" t="str">
        <f>IFERROR(VLOOKUP(D45,[1]!SearchCT[#Data],3,FALSE),"")</f>
        <v/>
      </c>
    </row>
    <row r="46" spans="4:21" ht="15.75" thickBot="1" x14ac:dyDescent="0.3">
      <c r="D46" s="29" t="s">
        <v>234</v>
      </c>
      <c r="E46" s="30" t="s">
        <v>253</v>
      </c>
      <c r="F46" s="30" t="s">
        <v>52</v>
      </c>
      <c r="G46" s="38"/>
      <c r="H46" s="32"/>
      <c r="J46" s="39" t="str">
        <f>VLOOKUP(D46,[1]!Dictionary[#All],3,FALSE)</f>
        <v>Artifact</v>
      </c>
      <c r="K46" s="40">
        <f>VLOOKUP(D46,[1]!Dictionary[#All],4,FALSE)</f>
        <v>11296</v>
      </c>
      <c r="L46" s="40" t="str">
        <f>VLOOKUP(D46,[1]!Dictionary[#All],5,FALSE)</f>
        <v>RADLEX</v>
      </c>
      <c r="M46" s="41">
        <f>VLOOKUP(D46,[1]!Dictionary[#All],6,FALSE)</f>
        <v>3.8</v>
      </c>
      <c r="N46" s="42" t="str">
        <f>VLOOKUP(D46,[1]!VolumeType[#All],2,FALSE)</f>
        <v>Artifact</v>
      </c>
      <c r="O46" s="43" t="str">
        <f>VLOOKUP(D46,[1]!VolumeType[#All],3,FALSE)</f>
        <v>None</v>
      </c>
      <c r="P46" s="44" t="str">
        <f>VLOOKUP(D46,[1]!Colors[#All],3,FALSE)</f>
        <v>z RO Helper</v>
      </c>
      <c r="Q46" s="45" t="str">
        <f>IFERROR(VLOOKUP(D46,[1]!DVH_lines[#Data],2,FALSE),"")</f>
        <v/>
      </c>
      <c r="R46" s="46" t="str">
        <f>IFERROR(VLOOKUP(D46,[1]!DVH_lines[#Data],3,FALSE),"")</f>
        <v/>
      </c>
      <c r="S46" s="47" t="str">
        <f>IFERROR(VLOOKUP(D46,[1]!DVH_lines[#Data],4,FALSE),"")</f>
        <v/>
      </c>
      <c r="T46" s="45" t="str">
        <f>IFERROR(VLOOKUP(D46,[1]!SearchCT[#Data],2,FALSE),"")</f>
        <v/>
      </c>
      <c r="U46" s="47" t="str">
        <f>IFERROR(VLOOKUP(D46,[1]!SearchCT[#Data],3,FALSE),"")</f>
        <v/>
      </c>
    </row>
  </sheetData>
  <mergeCells count="6">
    <mergeCell ref="T1:U1"/>
    <mergeCell ref="A1:B1"/>
    <mergeCell ref="D1:H1"/>
    <mergeCell ref="J1:M1"/>
    <mergeCell ref="N1:O1"/>
    <mergeCell ref="Q1:S1"/>
  </mergeCells>
  <pageMargins left="0.7" right="0.7" top="0.75" bottom="0.75" header="0.3" footer="0.3"/>
  <pageSetup scale="93" orientation="landscape" horizontalDpi="300" verticalDpi="30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39"/>
  <sheetViews>
    <sheetView workbookViewId="0">
      <selection activeCell="B9" sqref="B9"/>
    </sheetView>
  </sheetViews>
  <sheetFormatPr defaultRowHeight="15" x14ac:dyDescent="0.25"/>
  <cols>
    <col min="1" max="1" width="14.5703125" style="2" bestFit="1" customWidth="1"/>
    <col min="2" max="2" width="21.5703125" style="2" bestFit="1" customWidth="1"/>
    <col min="3" max="3" width="5.42578125" style="2" customWidth="1"/>
    <col min="4" max="4" width="16.5703125" style="2" bestFit="1" customWidth="1"/>
    <col min="5" max="5" width="16.42578125" style="2" bestFit="1" customWidth="1"/>
    <col min="6" max="6" width="24.42578125" style="2" bestFit="1" customWidth="1"/>
    <col min="7" max="7" width="13.42578125" style="2" bestFit="1" customWidth="1"/>
    <col min="8" max="8" width="18.85546875" style="2" bestFit="1" customWidth="1"/>
    <col min="9" max="9" width="5.85546875" style="2" bestFit="1" customWidth="1"/>
    <col min="10" max="10" width="23.7109375" style="2" bestFit="1" customWidth="1"/>
    <col min="11" max="11" width="17.42578125" style="2" bestFit="1" customWidth="1"/>
    <col min="12" max="12" width="19.7109375" style="2" bestFit="1" customWidth="1"/>
    <col min="13" max="13" width="21" style="2" bestFit="1" customWidth="1"/>
    <col min="14" max="14" width="9.7109375" style="2" bestFit="1" customWidth="1"/>
    <col min="15" max="15" width="15.42578125" style="2" bestFit="1" customWidth="1"/>
    <col min="16" max="16" width="16.5703125" style="2" bestFit="1" customWidth="1"/>
    <col min="17" max="17" width="14.42578125" style="2" bestFit="1" customWidth="1"/>
    <col min="18" max="18" width="14.140625" style="2" bestFit="1" customWidth="1"/>
    <col min="19" max="19" width="15.42578125" style="2" bestFit="1" customWidth="1"/>
    <col min="20" max="20" width="14" style="2" bestFit="1" customWidth="1"/>
    <col min="21" max="21" width="14.42578125" style="2" bestFit="1" customWidth="1"/>
    <col min="22" max="16384" width="9.140625" style="2"/>
  </cols>
  <sheetData>
    <row r="1" spans="1:21" ht="21" thickBot="1" x14ac:dyDescent="0.35">
      <c r="A1" s="106" t="s">
        <v>381</v>
      </c>
      <c r="B1" s="106"/>
      <c r="C1" s="1"/>
      <c r="D1" s="106" t="s">
        <v>211</v>
      </c>
      <c r="E1" s="106"/>
      <c r="F1" s="106"/>
      <c r="G1" s="106"/>
      <c r="H1" s="106"/>
      <c r="J1" s="102" t="s">
        <v>212</v>
      </c>
      <c r="K1" s="105"/>
      <c r="L1" s="105"/>
      <c r="M1" s="103"/>
      <c r="N1" s="102" t="s">
        <v>213</v>
      </c>
      <c r="O1" s="105"/>
      <c r="P1" s="3" t="s">
        <v>214</v>
      </c>
      <c r="Q1" s="102" t="s">
        <v>215</v>
      </c>
      <c r="R1" s="105"/>
      <c r="S1" s="103"/>
      <c r="T1" s="102" t="s">
        <v>216</v>
      </c>
      <c r="U1" s="103"/>
    </row>
    <row r="2" spans="1:21" ht="15.75" x14ac:dyDescent="0.25">
      <c r="A2" s="4" t="s">
        <v>217</v>
      </c>
      <c r="B2" s="5" t="s">
        <v>218</v>
      </c>
      <c r="C2" s="6"/>
      <c r="D2" s="4" t="s">
        <v>10</v>
      </c>
      <c r="E2" s="7" t="s">
        <v>219</v>
      </c>
      <c r="F2" s="8" t="s">
        <v>220</v>
      </c>
      <c r="G2" s="8" t="s">
        <v>1</v>
      </c>
      <c r="H2" s="9" t="s">
        <v>2</v>
      </c>
      <c r="J2" s="10" t="s">
        <v>221</v>
      </c>
      <c r="K2" s="11" t="s">
        <v>222</v>
      </c>
      <c r="L2" s="11" t="s">
        <v>223</v>
      </c>
      <c r="M2" s="12" t="s">
        <v>224</v>
      </c>
      <c r="N2" s="13" t="s">
        <v>225</v>
      </c>
      <c r="O2" s="11" t="s">
        <v>0</v>
      </c>
      <c r="P2" s="14" t="s">
        <v>3</v>
      </c>
      <c r="Q2" s="13" t="s">
        <v>7</v>
      </c>
      <c r="R2" s="11" t="s">
        <v>8</v>
      </c>
      <c r="S2" s="12" t="s">
        <v>4</v>
      </c>
      <c r="T2" s="13" t="s">
        <v>5</v>
      </c>
      <c r="U2" s="12" t="s">
        <v>6</v>
      </c>
    </row>
    <row r="3" spans="1:21" x14ac:dyDescent="0.25">
      <c r="A3" s="70" t="s">
        <v>399</v>
      </c>
      <c r="B3" s="15" t="s">
        <v>381</v>
      </c>
      <c r="C3" s="6"/>
      <c r="D3" s="16" t="s">
        <v>85</v>
      </c>
      <c r="E3" s="17" t="s">
        <v>85</v>
      </c>
      <c r="F3" s="18" t="s">
        <v>85</v>
      </c>
      <c r="G3" s="19" t="str">
        <f>IF(EXACT(D3,"DPV"),VLOOKUP(REPLACE($B$8,1,1,""),[1]!ICD_Codes[#All],2,FALSE),"")</f>
        <v/>
      </c>
      <c r="H3" s="15" t="str">
        <f t="shared" ref="H3:H39" si="0">IF(EXACT(D3,"DPV"),"ICD-10","")</f>
        <v/>
      </c>
      <c r="J3" s="20" t="str">
        <f>VLOOKUP(D3,[1]!Dictionary[#All],3,FALSE)</f>
        <v>Body</v>
      </c>
      <c r="K3" s="21" t="str">
        <f>VLOOKUP(D3,[1]!Dictionary[#All],4,FALSE)</f>
        <v>BODY</v>
      </c>
      <c r="L3" s="21" t="str">
        <f>VLOOKUP(D3,[1]!Dictionary[#All],5,FALSE)</f>
        <v>99VMS_STRUCTCODE</v>
      </c>
      <c r="M3" s="22" t="str">
        <f>VLOOKUP(D3,[1]!Dictionary[#All],6,FALSE)</f>
        <v>1.0</v>
      </c>
      <c r="N3" s="23" t="str">
        <f>VLOOKUP(D3,[1]!VolumeType[#All],2,FALSE)</f>
        <v>Special</v>
      </c>
      <c r="O3" s="24" t="str">
        <f>VLOOKUP(D3,[1]!VolumeType[#All],3,FALSE)</f>
        <v>BODY</v>
      </c>
      <c r="P3" s="25" t="str">
        <f>VLOOKUP(D3,[1]!Colors[#All],3,FALSE)</f>
        <v>z Body</v>
      </c>
      <c r="Q3" s="26" t="str">
        <f>IFERROR(VLOOKUP(D3,[1]!DVH_lines[#Data],2,FALSE),"")</f>
        <v/>
      </c>
      <c r="R3" s="27" t="str">
        <f>IFERROR(VLOOKUP(D3,[1]!DVH_lines[#Data],3,FALSE),"")</f>
        <v/>
      </c>
      <c r="S3" s="28" t="str">
        <f>IFERROR(VLOOKUP(D3,[1]!DVH_lines[#Data],4,FALSE),"")</f>
        <v/>
      </c>
      <c r="T3" s="26">
        <f>IFERROR(VLOOKUP(D3,[1]!SearchCT[#Data],2,FALSE),"")</f>
        <v>-350</v>
      </c>
      <c r="U3" s="28">
        <f>IFERROR(VLOOKUP(D3,[1]!SearchCT[#Data],3,FALSE),"")</f>
        <v>-50</v>
      </c>
    </row>
    <row r="4" spans="1:21" x14ac:dyDescent="0.25">
      <c r="A4" s="70" t="s">
        <v>401</v>
      </c>
      <c r="B4" s="15" t="s">
        <v>10</v>
      </c>
      <c r="C4" s="6"/>
      <c r="D4" s="16" t="s">
        <v>22</v>
      </c>
      <c r="E4" s="17" t="s">
        <v>22</v>
      </c>
      <c r="F4" s="18" t="s">
        <v>22</v>
      </c>
      <c r="G4" s="19" t="str">
        <f>IF(EXACT(D4,"DPV"),VLOOKUP(REPLACE($B$8,1,1,""),[1]!ICD_Codes[#All],2,FALSE),"")</f>
        <v/>
      </c>
      <c r="H4" s="15" t="str">
        <f t="shared" si="0"/>
        <v/>
      </c>
      <c r="J4" s="20" t="str">
        <f>VLOOKUP(D4,[1]!Dictionary[#All],3,FALSE)</f>
        <v>Brain</v>
      </c>
      <c r="K4" s="21">
        <f>VLOOKUP(D4,[1]!Dictionary[#All],4,FALSE)</f>
        <v>50801</v>
      </c>
      <c r="L4" s="21" t="str">
        <f>VLOOKUP(D4,[1]!Dictionary[#All],5,FALSE)</f>
        <v>FMA</v>
      </c>
      <c r="M4" s="22" t="str">
        <f>VLOOKUP(D4,[1]!Dictionary[#All],6,FALSE)</f>
        <v>3.2</v>
      </c>
      <c r="N4" s="23" t="str">
        <f>VLOOKUP(D4,[1]!VolumeType[#All],2,FALSE)</f>
        <v>Organ</v>
      </c>
      <c r="O4" s="24" t="str">
        <f>VLOOKUP(D4,[1]!VolumeType[#All],3,FALSE)</f>
        <v>Organ</v>
      </c>
      <c r="P4" s="25" t="str">
        <f>VLOOKUP(D4,[1]!Colors[#All],3,FALSE)</f>
        <v>z Brain</v>
      </c>
      <c r="Q4" s="26" t="str">
        <f>IFERROR(VLOOKUP(D4,[1]!DVH_lines[#Data],2,FALSE),"")</f>
        <v/>
      </c>
      <c r="R4" s="27" t="str">
        <f>IFERROR(VLOOKUP(D4,[1]!DVH_lines[#Data],3,FALSE),"")</f>
        <v/>
      </c>
      <c r="S4" s="28" t="str">
        <f>IFERROR(VLOOKUP(D4,[1]!DVH_lines[#Data],4,FALSE),"")</f>
        <v/>
      </c>
      <c r="T4" s="26">
        <f>IFERROR(VLOOKUP(D4,[1]!SearchCT[#Data],2,FALSE),"")</f>
        <v>10</v>
      </c>
      <c r="U4" s="28">
        <f>IFERROR(VLOOKUP(D4,[1]!SearchCT[#Data],3,FALSE),"")</f>
        <v>50</v>
      </c>
    </row>
    <row r="5" spans="1:21" x14ac:dyDescent="0.25">
      <c r="A5" s="70" t="s">
        <v>226</v>
      </c>
      <c r="B5" s="15" t="s">
        <v>382</v>
      </c>
      <c r="C5" s="6"/>
      <c r="D5" s="16" t="s">
        <v>324</v>
      </c>
      <c r="E5" s="17" t="s">
        <v>363</v>
      </c>
      <c r="F5" s="18" t="s">
        <v>364</v>
      </c>
      <c r="G5" s="19" t="str">
        <f>IF(EXACT(D5,"DPV"),VLOOKUP(REPLACE($B$8,1,1,""),[1]!ICD_Codes[#All],2,FALSE),"")</f>
        <v/>
      </c>
      <c r="H5" s="15" t="str">
        <f t="shared" si="0"/>
        <v/>
      </c>
      <c r="J5" s="20" t="str">
        <f>VLOOKUP(D5,[1]!Dictionary[#All],3,FALSE)</f>
        <v>Brain sub PTVs</v>
      </c>
      <c r="K5" s="21" t="str">
        <f>VLOOKUP(D5,[1]!Dictionary[#All],4,FALSE)</f>
        <v>brain-ptvs</v>
      </c>
      <c r="L5" s="21" t="str">
        <f>VLOOKUP(D5,[1]!Dictionary[#All],5,FALSE)</f>
        <v>99VMS_STRUCTCODE</v>
      </c>
      <c r="M5" s="22" t="str">
        <f>VLOOKUP(D5,[1]!Dictionary[#All],6,FALSE)</f>
        <v>1.0</v>
      </c>
      <c r="N5" s="23" t="str">
        <f>VLOOKUP(D5,[1]!VolumeType[#All],2,FALSE)</f>
        <v>Control</v>
      </c>
      <c r="O5" s="24" t="str">
        <f>VLOOKUP(D5,[1]!VolumeType[#All],3,FALSE)</f>
        <v>Avoidance</v>
      </c>
      <c r="P5" s="25" t="str">
        <f>VLOOKUP(D5,[1]!Colors[#All],3,FALSE)</f>
        <v>z Brain opt</v>
      </c>
      <c r="Q5" s="26">
        <f>IFERROR(VLOOKUP(D5,[1]!DVH_lines[#Data],2,FALSE),"")</f>
        <v>-16777216</v>
      </c>
      <c r="R5" s="27">
        <f>IFERROR(VLOOKUP(D5,[1]!DVH_lines[#Data],3,FALSE),"")</f>
        <v>1</v>
      </c>
      <c r="S5" s="28">
        <f>IFERROR(VLOOKUP(D5,[1]!DVH_lines[#Data],4,FALSE),"")</f>
        <v>3</v>
      </c>
      <c r="T5" s="26" t="str">
        <f>IFERROR(VLOOKUP(D5,[1]!SearchCT[#Data],2,FALSE),"")</f>
        <v/>
      </c>
      <c r="U5" s="28" t="str">
        <f>IFERROR(VLOOKUP(D5,[1]!SearchCT[#Data],3,FALSE),"")</f>
        <v/>
      </c>
    </row>
    <row r="6" spans="1:21" x14ac:dyDescent="0.25">
      <c r="A6" s="70" t="s">
        <v>395</v>
      </c>
      <c r="B6" s="15">
        <v>5</v>
      </c>
      <c r="C6" s="6"/>
      <c r="D6" s="16" t="s">
        <v>22</v>
      </c>
      <c r="E6" s="17" t="s">
        <v>380</v>
      </c>
      <c r="F6" s="18" t="s">
        <v>379</v>
      </c>
      <c r="G6" s="19" t="str">
        <f>IF(EXACT(D6,"DPV"),VLOOKUP(REPLACE($B$8,1,1,""),[1]!ICD_Codes[#All],2,FALSE),"")</f>
        <v/>
      </c>
      <c r="H6" s="15" t="str">
        <f t="shared" ref="H6" si="1">IF(EXACT(D6,"DPV"),"ICD-10","")</f>
        <v/>
      </c>
      <c r="J6" s="20" t="str">
        <f>VLOOKUP(D6,[1]!Dictionary[#All],3,FALSE)</f>
        <v>Brain</v>
      </c>
      <c r="K6" s="21">
        <f>VLOOKUP(D6,[1]!Dictionary[#All],4,FALSE)</f>
        <v>50801</v>
      </c>
      <c r="L6" s="21" t="str">
        <f>VLOOKUP(D6,[1]!Dictionary[#All],5,FALSE)</f>
        <v>FMA</v>
      </c>
      <c r="M6" s="22" t="str">
        <f>VLOOKUP(D6,[1]!Dictionary[#All],6,FALSE)</f>
        <v>3.2</v>
      </c>
      <c r="N6" s="23" t="str">
        <f>VLOOKUP(D6,[1]!VolumeType[#All],2,FALSE)</f>
        <v>Organ</v>
      </c>
      <c r="O6" s="24" t="str">
        <f>VLOOKUP(D6,[1]!VolumeType[#All],3,FALSE)</f>
        <v>Organ</v>
      </c>
      <c r="P6" s="25" t="str">
        <f>VLOOKUP(D6,[1]!Colors[#All],3,FALSE)</f>
        <v>z Brain</v>
      </c>
      <c r="Q6" s="26" t="str">
        <f>IFERROR(VLOOKUP(D6,[1]!DVH_lines[#Data],2,FALSE),"")</f>
        <v/>
      </c>
      <c r="R6" s="27" t="str">
        <f>IFERROR(VLOOKUP(D6,[1]!DVH_lines[#Data],3,FALSE),"")</f>
        <v/>
      </c>
      <c r="S6" s="28" t="str">
        <f>IFERROR(VLOOKUP(D6,[1]!DVH_lines[#Data],4,FALSE),"")</f>
        <v/>
      </c>
      <c r="T6" s="26">
        <f>IFERROR(VLOOKUP(D6,[1]!SearchCT[#Data],2,FALSE),"")</f>
        <v>10</v>
      </c>
      <c r="U6" s="28">
        <f>IFERROR(VLOOKUP(D6,[1]!SearchCT[#Data],3,FALSE),"")</f>
        <v>50</v>
      </c>
    </row>
    <row r="7" spans="1:21" x14ac:dyDescent="0.25">
      <c r="A7" s="70" t="s">
        <v>228</v>
      </c>
      <c r="B7" s="31"/>
      <c r="D7" s="16" t="s">
        <v>321</v>
      </c>
      <c r="E7" s="17" t="s">
        <v>15</v>
      </c>
      <c r="F7" s="18" t="s">
        <v>321</v>
      </c>
      <c r="G7" s="19" t="str">
        <f>IF(EXACT(D7,"DPV"),VLOOKUP(REPLACE($B$8,1,1,""),[1]!ICD_Codes[#All],2,FALSE),"")</f>
        <v/>
      </c>
      <c r="H7" s="15" t="str">
        <f t="shared" si="0"/>
        <v/>
      </c>
      <c r="J7" s="20" t="str">
        <f>VLOOKUP(D7,[1]!Dictionary[#All],3,FALSE)</f>
        <v>Brainstem</v>
      </c>
      <c r="K7" s="21">
        <f>VLOOKUP(D7,[1]!Dictionary[#All],4,FALSE)</f>
        <v>79876</v>
      </c>
      <c r="L7" s="21" t="str">
        <f>VLOOKUP(D7,[1]!Dictionary[#All],5,FALSE)</f>
        <v>FMA</v>
      </c>
      <c r="M7" s="22" t="str">
        <f>VLOOKUP(D7,[1]!Dictionary[#All],6,FALSE)</f>
        <v>3.2</v>
      </c>
      <c r="N7" s="23" t="str">
        <f>VLOOKUP(D7,[1]!VolumeType[#All],2,FALSE)</f>
        <v>Organ</v>
      </c>
      <c r="O7" s="24" t="str">
        <f>VLOOKUP(D7,[1]!VolumeType[#All],3,FALSE)</f>
        <v>Organ</v>
      </c>
      <c r="P7" s="25" t="str">
        <f>VLOOKUP(D7,[1]!Colors[#All],3,FALSE)</f>
        <v>z Brain Stem</v>
      </c>
      <c r="Q7" s="26" t="str">
        <f>IFERROR(VLOOKUP(D7,[1]!DVH_lines[#Data],2,FALSE),"")</f>
        <v/>
      </c>
      <c r="R7" s="27" t="str">
        <f>IFERROR(VLOOKUP(D7,[1]!DVH_lines[#Data],3,FALSE),"")</f>
        <v/>
      </c>
      <c r="S7" s="28" t="str">
        <f>IFERROR(VLOOKUP(D7,[1]!DVH_lines[#Data],4,FALSE),"")</f>
        <v/>
      </c>
      <c r="T7" s="26" t="str">
        <f>IFERROR(VLOOKUP(D7,[1]!SearchCT[#Data],2,FALSE),"")</f>
        <v/>
      </c>
      <c r="U7" s="28" t="str">
        <f>IFERROR(VLOOKUP(D7,[1]!SearchCT[#Data],3,FALSE),"")</f>
        <v/>
      </c>
    </row>
    <row r="8" spans="1:21" x14ac:dyDescent="0.25">
      <c r="A8" s="70" t="s">
        <v>229</v>
      </c>
      <c r="B8" s="32" t="s">
        <v>14</v>
      </c>
      <c r="D8" s="16" t="s">
        <v>325</v>
      </c>
      <c r="E8" s="17" t="s">
        <v>326</v>
      </c>
      <c r="F8" s="18" t="s">
        <v>327</v>
      </c>
      <c r="G8" s="19" t="str">
        <f>IF(EXACT(D8,"DPV"),VLOOKUP(REPLACE($B$8,1,1,""),[1]!ICD_Codes[#All],2,FALSE),"")</f>
        <v/>
      </c>
      <c r="H8" s="15" t="str">
        <f t="shared" si="0"/>
        <v/>
      </c>
      <c r="J8" s="20" t="str">
        <f>VLOOKUP(D8,[1]!Dictionary[#All],3,FALSE)</f>
        <v>Brainstem</v>
      </c>
      <c r="K8" s="21">
        <f>VLOOKUP(D8,[1]!Dictionary[#All],4,FALSE)</f>
        <v>79876</v>
      </c>
      <c r="L8" s="21" t="str">
        <f>VLOOKUP(D8,[1]!Dictionary[#All],5,FALSE)</f>
        <v>FMA</v>
      </c>
      <c r="M8" s="22" t="str">
        <f>VLOOKUP(D8,[1]!Dictionary[#All],6,FALSE)</f>
        <v>3.2</v>
      </c>
      <c r="N8" s="23" t="str">
        <f>VLOOKUP(D8,[1]!VolumeType[#All],2,FALSE)</f>
        <v>Control</v>
      </c>
      <c r="O8" s="24" t="str">
        <f>VLOOKUP(D8,[1]!VolumeType[#All],3,FALSE)</f>
        <v>Avoidance</v>
      </c>
      <c r="P8" s="25" t="str">
        <f>VLOOKUP(D8,[1]!Colors[#All],3,FALSE)</f>
        <v>z Brain Stem opt</v>
      </c>
      <c r="Q8" s="26">
        <f>IFERROR(VLOOKUP(D8,[1]!DVH_lines[#Data],2,FALSE),"")</f>
        <v>-16777216</v>
      </c>
      <c r="R8" s="27">
        <f>IFERROR(VLOOKUP(D8,[1]!DVH_lines[#Data],3,FALSE),"")</f>
        <v>1</v>
      </c>
      <c r="S8" s="28">
        <f>IFERROR(VLOOKUP(D8,[1]!DVH_lines[#Data],4,FALSE),"")</f>
        <v>3</v>
      </c>
      <c r="T8" s="26" t="str">
        <f>IFERROR(VLOOKUP(D8,[1]!SearchCT[#Data],2,FALSE),"")</f>
        <v/>
      </c>
      <c r="U8" s="28" t="str">
        <f>IFERROR(VLOOKUP(D8,[1]!SearchCT[#Data],3,FALSE),"")</f>
        <v/>
      </c>
    </row>
    <row r="9" spans="1:21" x14ac:dyDescent="0.25">
      <c r="A9" s="70" t="s">
        <v>400</v>
      </c>
      <c r="B9" s="31" t="s">
        <v>393</v>
      </c>
      <c r="D9" s="16" t="s">
        <v>267</v>
      </c>
      <c r="E9" s="17" t="s">
        <v>328</v>
      </c>
      <c r="F9" s="18" t="s">
        <v>329</v>
      </c>
      <c r="G9" s="19" t="str">
        <f>IF(EXACT(D9,"DPV"),VLOOKUP(REPLACE($B$8,1,1,""),[1]!ICD_Codes[#All],2,FALSE),"")</f>
        <v/>
      </c>
      <c r="H9" s="15" t="str">
        <f t="shared" si="0"/>
        <v/>
      </c>
      <c r="J9" s="20" t="str">
        <f>VLOOKUP(D9,[1]!Dictionary[#All],3,FALSE)</f>
        <v>PRV</v>
      </c>
      <c r="K9" s="21" t="str">
        <f>VLOOKUP(D9,[1]!Dictionary[#All],4,FALSE)</f>
        <v>PRV</v>
      </c>
      <c r="L9" s="21" t="str">
        <f>VLOOKUP(D9,[1]!Dictionary[#All],5,FALSE)</f>
        <v>99VMS_STRUCTCODE</v>
      </c>
      <c r="M9" s="22" t="str">
        <f>VLOOKUP(D9,[1]!Dictionary[#All],6,FALSE)</f>
        <v>1.0</v>
      </c>
      <c r="N9" s="23" t="str">
        <f>VLOOKUP(D9,[1]!VolumeType[#All],2,FALSE)</f>
        <v>Control</v>
      </c>
      <c r="O9" s="24" t="str">
        <f>VLOOKUP(D9,[1]!VolumeType[#All],3,FALSE)</f>
        <v>Avoidance</v>
      </c>
      <c r="P9" s="25" t="str">
        <f>VLOOKUP(D9,[1]!Colors[#All],3,FALSE)</f>
        <v>z BR STM PRV</v>
      </c>
      <c r="Q9" s="26" t="str">
        <f>IFERROR(VLOOKUP(D9,[1]!DVH_lines[#Data],2,FALSE),"")</f>
        <v/>
      </c>
      <c r="R9" s="27" t="str">
        <f>IFERROR(VLOOKUP(D9,[1]!DVH_lines[#Data],3,FALSE),"")</f>
        <v/>
      </c>
      <c r="S9" s="28" t="str">
        <f>IFERROR(VLOOKUP(D9,[1]!DVH_lines[#Data],4,FALSE),"")</f>
        <v/>
      </c>
      <c r="T9" s="26" t="str">
        <f>IFERROR(VLOOKUP(D9,[1]!SearchCT[#Data],2,FALSE),"")</f>
        <v/>
      </c>
      <c r="U9" s="28" t="str">
        <f>IFERROR(VLOOKUP(D9,[1]!SearchCT[#Data],3,FALSE),"")</f>
        <v/>
      </c>
    </row>
    <row r="10" spans="1:21" x14ac:dyDescent="0.25">
      <c r="A10" s="70" t="s">
        <v>389</v>
      </c>
      <c r="B10" s="31" t="s">
        <v>390</v>
      </c>
      <c r="D10" s="16" t="s">
        <v>308</v>
      </c>
      <c r="E10" s="17" t="s">
        <v>134</v>
      </c>
      <c r="F10" s="18" t="s">
        <v>330</v>
      </c>
      <c r="G10" s="19" t="str">
        <f>IF(EXACT(D10,"DPV"),VLOOKUP(REPLACE($B$8,1,1,""),[1]!ICD_Codes[#All],2,FALSE),"")</f>
        <v/>
      </c>
      <c r="H10" s="15" t="str">
        <f t="shared" si="0"/>
        <v/>
      </c>
      <c r="J10" s="20" t="str">
        <f>VLOOKUP(D10,[1]!Dictionary[#All],3,FALSE)</f>
        <v>Left cochlea</v>
      </c>
      <c r="K10" s="21">
        <f>VLOOKUP(D10,[1]!Dictionary[#All],4,FALSE)</f>
        <v>60203</v>
      </c>
      <c r="L10" s="21" t="str">
        <f>VLOOKUP(D10,[1]!Dictionary[#All],5,FALSE)</f>
        <v>FMA</v>
      </c>
      <c r="M10" s="22" t="str">
        <f>VLOOKUP(D10,[1]!Dictionary[#All],6,FALSE)</f>
        <v>3.2</v>
      </c>
      <c r="N10" s="23" t="str">
        <f>VLOOKUP(D10,[1]!VolumeType[#All],2,FALSE)</f>
        <v>Organ</v>
      </c>
      <c r="O10" s="24" t="str">
        <f>VLOOKUP(D10,[1]!VolumeType[#All],3,FALSE)</f>
        <v>Organ</v>
      </c>
      <c r="P10" s="25" t="str">
        <f>VLOOKUP(D10,[1]!Colors[#All],3,FALSE)</f>
        <v>z Cochlea L</v>
      </c>
      <c r="Q10" s="26" t="str">
        <f>IFERROR(VLOOKUP(D10,[1]!DVH_lines[#Data],2,FALSE),"")</f>
        <v/>
      </c>
      <c r="R10" s="27" t="str">
        <f>IFERROR(VLOOKUP(D10,[1]!DVH_lines[#Data],3,FALSE),"")</f>
        <v/>
      </c>
      <c r="S10" s="28" t="str">
        <f>IFERROR(VLOOKUP(D10,[1]!DVH_lines[#Data],4,FALSE),"")</f>
        <v/>
      </c>
      <c r="T10" s="26" t="str">
        <f>IFERROR(VLOOKUP(D10,[1]!SearchCT[#Data],2,FALSE),"")</f>
        <v/>
      </c>
      <c r="U10" s="28" t="str">
        <f>IFERROR(VLOOKUP(D10,[1]!SearchCT[#Data],3,FALSE),"")</f>
        <v/>
      </c>
    </row>
    <row r="11" spans="1:21" x14ac:dyDescent="0.25">
      <c r="A11" s="70" t="s">
        <v>515</v>
      </c>
      <c r="B11" s="31" t="s">
        <v>392</v>
      </c>
      <c r="D11" s="16" t="s">
        <v>307</v>
      </c>
      <c r="E11" s="17" t="s">
        <v>136</v>
      </c>
      <c r="F11" s="18" t="s">
        <v>331</v>
      </c>
      <c r="G11" s="19" t="str">
        <f>IF(EXACT(D11,"DPV"),VLOOKUP(REPLACE($B$8,1,1,""),[1]!ICD_Codes[#All],2,FALSE),"")</f>
        <v/>
      </c>
      <c r="H11" s="15" t="str">
        <f t="shared" si="0"/>
        <v/>
      </c>
      <c r="J11" s="20" t="str">
        <f>VLOOKUP(D11,[1]!Dictionary[#All],3,FALSE)</f>
        <v>Right cochlea</v>
      </c>
      <c r="K11" s="21">
        <f>VLOOKUP(D11,[1]!Dictionary[#All],4,FALSE)</f>
        <v>60202</v>
      </c>
      <c r="L11" s="21" t="str">
        <f>VLOOKUP(D11,[1]!Dictionary[#All],5,FALSE)</f>
        <v>FMA</v>
      </c>
      <c r="M11" s="22" t="str">
        <f>VLOOKUP(D11,[1]!Dictionary[#All],6,FALSE)</f>
        <v>3.2</v>
      </c>
      <c r="N11" s="23" t="str">
        <f>VLOOKUP(D11,[1]!VolumeType[#All],2,FALSE)</f>
        <v>Organ</v>
      </c>
      <c r="O11" s="24" t="str">
        <f>VLOOKUP(D11,[1]!VolumeType[#All],3,FALSE)</f>
        <v>Organ</v>
      </c>
      <c r="P11" s="25" t="str">
        <f>VLOOKUP(D11,[1]!Colors[#All],3,FALSE)</f>
        <v>z Cochlea R</v>
      </c>
      <c r="Q11" s="26" t="str">
        <f>IFERROR(VLOOKUP(D11,[1]!DVH_lines[#Data],2,FALSE),"")</f>
        <v/>
      </c>
      <c r="R11" s="27" t="str">
        <f>IFERROR(VLOOKUP(D11,[1]!DVH_lines[#Data],3,FALSE),"")</f>
        <v/>
      </c>
      <c r="S11" s="28" t="str">
        <f>IFERROR(VLOOKUP(D11,[1]!DVH_lines[#Data],4,FALSE),"")</f>
        <v/>
      </c>
      <c r="T11" s="26" t="str">
        <f>IFERROR(VLOOKUP(D11,[1]!SearchCT[#Data],2,FALSE),"")</f>
        <v/>
      </c>
      <c r="U11" s="28" t="str">
        <f>IFERROR(VLOOKUP(D11,[1]!SearchCT[#Data],3,FALSE),"")</f>
        <v/>
      </c>
    </row>
    <row r="12" spans="1:21" x14ac:dyDescent="0.25">
      <c r="A12" s="70" t="s">
        <v>391</v>
      </c>
      <c r="B12" s="15" t="s">
        <v>13</v>
      </c>
      <c r="D12" s="16" t="s">
        <v>332</v>
      </c>
      <c r="E12" s="17" t="s">
        <v>333</v>
      </c>
      <c r="F12" s="18" t="s">
        <v>334</v>
      </c>
      <c r="G12" s="19" t="str">
        <f>IF(EXACT(D12,"DPV"),VLOOKUP(REPLACE($B$8,1,1,""),[1]!ICD_Codes[#All],2,FALSE),"")</f>
        <v/>
      </c>
      <c r="H12" s="15" t="str">
        <f t="shared" si="0"/>
        <v/>
      </c>
      <c r="J12" s="20" t="str">
        <f>VLOOKUP(D12,[1]!Dictionary[#All],3,FALSE)</f>
        <v>Contrast</v>
      </c>
      <c r="K12" s="21">
        <f>VLOOKUP(D12,[1]!Dictionary[#All],4,FALSE)</f>
        <v>11582</v>
      </c>
      <c r="L12" s="21" t="str">
        <f>VLOOKUP(D12,[1]!Dictionary[#All],5,FALSE)</f>
        <v>RADLEX</v>
      </c>
      <c r="M12" s="22">
        <f>VLOOKUP(D12,[1]!Dictionary[#All],6,FALSE)</f>
        <v>3.8</v>
      </c>
      <c r="N12" s="23" t="str">
        <f>VLOOKUP(D12,[1]!VolumeType[#All],2,FALSE)</f>
        <v>Artifact</v>
      </c>
      <c r="O12" s="24" t="str">
        <f>VLOOKUP(D12,[1]!VolumeType[#All],3,FALSE)</f>
        <v>None</v>
      </c>
      <c r="P12" s="25" t="str">
        <f>VLOOKUP(D12,[1]!Colors[#All],3,FALSE)</f>
        <v>z Contrast</v>
      </c>
      <c r="Q12" s="26" t="str">
        <f>IFERROR(VLOOKUP(D12,[1]!DVH_lines[#Data],2,FALSE),"")</f>
        <v/>
      </c>
      <c r="R12" s="27" t="str">
        <f>IFERROR(VLOOKUP(D12,[1]!DVH_lines[#Data],3,FALSE),"")</f>
        <v/>
      </c>
      <c r="S12" s="28" t="str">
        <f>IFERROR(VLOOKUP(D12,[1]!DVH_lines[#Data],4,FALSE),"")</f>
        <v/>
      </c>
      <c r="T12" s="26" t="str">
        <f>IFERROR(VLOOKUP(D12,[1]!SearchCT[#Data],2,FALSE),"")</f>
        <v/>
      </c>
      <c r="U12" s="28" t="str">
        <f>IFERROR(VLOOKUP(D12,[1]!SearchCT[#Data],3,FALSE),"")</f>
        <v/>
      </c>
    </row>
    <row r="13" spans="1:21" x14ac:dyDescent="0.25">
      <c r="A13" s="70" t="s">
        <v>231</v>
      </c>
      <c r="B13" s="35" t="s">
        <v>232</v>
      </c>
      <c r="D13" s="16" t="s">
        <v>20</v>
      </c>
      <c r="E13" s="17" t="s">
        <v>20</v>
      </c>
      <c r="F13" s="18" t="s">
        <v>335</v>
      </c>
      <c r="G13" s="19" t="str">
        <f>IF(EXACT(D13,"DPV"),VLOOKUP(REPLACE($B$8,1,1,""),[1]!ICD_Codes[#All],2,FALSE),"")</f>
        <v/>
      </c>
      <c r="H13" s="15" t="str">
        <f t="shared" si="0"/>
        <v/>
      </c>
      <c r="J13" s="20" t="str">
        <f>VLOOKUP(D13,[1]!Dictionary[#All],3,FALSE)</f>
        <v>CTV Primary</v>
      </c>
      <c r="K13" s="21" t="str">
        <f>VLOOKUP(D13,[1]!Dictionary[#All],4,FALSE)</f>
        <v>CTVp</v>
      </c>
      <c r="L13" s="21" t="str">
        <f>VLOOKUP(D13,[1]!Dictionary[#All],5,FALSE)</f>
        <v>99VMS_STRUCTCODE</v>
      </c>
      <c r="M13" s="22" t="str">
        <f>VLOOKUP(D13,[1]!Dictionary[#All],6,FALSE)</f>
        <v>1.0</v>
      </c>
      <c r="N13" s="23" t="str">
        <f>VLOOKUP(D13,[1]!VolumeType[#All],2,FALSE)</f>
        <v>CTV</v>
      </c>
      <c r="O13" s="24" t="str">
        <f>VLOOKUP(D13,[1]!VolumeType[#All],3,FALSE)</f>
        <v>CTV</v>
      </c>
      <c r="P13" s="25" t="str">
        <f>VLOOKUP(D13,[1]!Colors[#All],3,FALSE)</f>
        <v>z CTV</v>
      </c>
      <c r="Q13" s="26" t="str">
        <f>IFERROR(VLOOKUP(D13,[1]!DVH_lines[#Data],2,FALSE),"")</f>
        <v/>
      </c>
      <c r="R13" s="27" t="str">
        <f>IFERROR(VLOOKUP(D13,[1]!DVH_lines[#Data],3,FALSE),"")</f>
        <v/>
      </c>
      <c r="S13" s="28" t="str">
        <f>IFERROR(VLOOKUP(D13,[1]!DVH_lines[#Data],4,FALSE),"")</f>
        <v/>
      </c>
      <c r="T13" s="26" t="str">
        <f>IFERROR(VLOOKUP(D13,[1]!SearchCT[#Data],2,FALSE),"")</f>
        <v/>
      </c>
      <c r="U13" s="28" t="str">
        <f>IFERROR(VLOOKUP(D13,[1]!SearchCT[#Data],3,FALSE),"")</f>
        <v/>
      </c>
    </row>
    <row r="14" spans="1:21" x14ac:dyDescent="0.25">
      <c r="D14" s="16" t="s">
        <v>262</v>
      </c>
      <c r="E14" s="17" t="s">
        <v>336</v>
      </c>
      <c r="F14" s="18" t="s">
        <v>337</v>
      </c>
      <c r="G14" s="19" t="str">
        <f>IF(EXACT(D14,"DPV"),VLOOKUP(REPLACE($B$8,1,1,""),[1]!ICD_Codes[#All],2,FALSE),"")</f>
        <v/>
      </c>
      <c r="H14" s="15" t="str">
        <f t="shared" si="0"/>
        <v/>
      </c>
      <c r="J14" s="20" t="str">
        <f>VLOOKUP(D14,[1]!Dictionary[#All],3,FALSE)</f>
        <v>CTV Intermediate Risk</v>
      </c>
      <c r="K14" s="21" t="str">
        <f>VLOOKUP(D14,[1]!Dictionary[#All],4,FALSE)</f>
        <v>CTV_Intermediate</v>
      </c>
      <c r="L14" s="21" t="str">
        <f>VLOOKUP(D14,[1]!Dictionary[#All],5,FALSE)</f>
        <v>99VMS_STRUCTCODE</v>
      </c>
      <c r="M14" s="22" t="str">
        <f>VLOOKUP(D14,[1]!Dictionary[#All],6,FALSE)</f>
        <v>1.0</v>
      </c>
      <c r="N14" s="23" t="str">
        <f>VLOOKUP(D14,[1]!VolumeType[#All],2,FALSE)</f>
        <v>CTV</v>
      </c>
      <c r="O14" s="24" t="str">
        <f>VLOOKUP(D14,[1]!VolumeType[#All],3,FALSE)</f>
        <v>CTV</v>
      </c>
      <c r="P14" s="25" t="str">
        <f>VLOOKUP(D14,[1]!Colors[#All],3,FALSE)</f>
        <v>z CTV int</v>
      </c>
      <c r="Q14" s="26" t="str">
        <f>IFERROR(VLOOKUP(D14,[1]!DVH_lines[#Data],2,FALSE),"")</f>
        <v/>
      </c>
      <c r="R14" s="27" t="str">
        <f>IFERROR(VLOOKUP(D14,[1]!DVH_lines[#Data],3,FALSE),"")</f>
        <v/>
      </c>
      <c r="S14" s="28" t="str">
        <f>IFERROR(VLOOKUP(D14,[1]!DVH_lines[#Data],4,FALSE),"")</f>
        <v/>
      </c>
      <c r="T14" s="26" t="str">
        <f>IFERROR(VLOOKUP(D14,[1]!SearchCT[#Data],2,FALSE),"")</f>
        <v/>
      </c>
      <c r="U14" s="28" t="str">
        <f>IFERROR(VLOOKUP(D14,[1]!SearchCT[#Data],3,FALSE),"")</f>
        <v/>
      </c>
    </row>
    <row r="15" spans="1:21" x14ac:dyDescent="0.25">
      <c r="D15" s="16" t="s">
        <v>28</v>
      </c>
      <c r="E15" s="17" t="s">
        <v>28</v>
      </c>
      <c r="F15" s="18" t="s">
        <v>338</v>
      </c>
      <c r="G15" s="19" t="s">
        <v>339</v>
      </c>
      <c r="H15" s="15" t="str">
        <f t="shared" si="0"/>
        <v>ICD-10</v>
      </c>
      <c r="J15" s="20" t="str">
        <f>VLOOKUP(D15,[1]!Dictionary[#All],3,FALSE)</f>
        <v>Treated Volume</v>
      </c>
      <c r="K15" s="21" t="str">
        <f>VLOOKUP(D15,[1]!Dictionary[#All],4,FALSE)</f>
        <v>Treated Volume</v>
      </c>
      <c r="L15" s="21" t="str">
        <f>VLOOKUP(D15,[1]!Dictionary[#All],5,FALSE)</f>
        <v>99VMS_STRUCTCODE</v>
      </c>
      <c r="M15" s="22" t="str">
        <f>VLOOKUP(D15,[1]!Dictionary[#All],6,FALSE)</f>
        <v>1.0</v>
      </c>
      <c r="N15" s="23" t="str">
        <f>VLOOKUP(D15,[1]!VolumeType[#All],2,FALSE)</f>
        <v>Special</v>
      </c>
      <c r="O15" s="24" t="str">
        <f>VLOOKUP(D15,[1]!VolumeType[#All],3,FALSE)</f>
        <v>PTV</v>
      </c>
      <c r="P15" s="25" t="str">
        <f>VLOOKUP(D15,[1]!Colors[#All],3,FALSE)</f>
        <v>z DPV</v>
      </c>
      <c r="Q15" s="26" t="str">
        <f>IFERROR(VLOOKUP(D15,[1]!DVH_lines[#Data],2,FALSE),"")</f>
        <v/>
      </c>
      <c r="R15" s="27" t="str">
        <f>IFERROR(VLOOKUP(D15,[1]!DVH_lines[#Data],3,FALSE),"")</f>
        <v/>
      </c>
      <c r="S15" s="28" t="str">
        <f>IFERROR(VLOOKUP(D15,[1]!DVH_lines[#Data],4,FALSE),"")</f>
        <v/>
      </c>
      <c r="T15" s="26" t="str">
        <f>IFERROR(VLOOKUP(D15,[1]!SearchCT[#Data],2,FALSE),"")</f>
        <v/>
      </c>
      <c r="U15" s="28" t="str">
        <f>IFERROR(VLOOKUP(D15,[1]!SearchCT[#Data],3,FALSE),"")</f>
        <v/>
      </c>
    </row>
    <row r="16" spans="1:21" x14ac:dyDescent="0.25">
      <c r="D16" s="16" t="s">
        <v>68</v>
      </c>
      <c r="E16" s="17" t="s">
        <v>68</v>
      </c>
      <c r="F16" s="18" t="s">
        <v>340</v>
      </c>
      <c r="G16" s="19" t="str">
        <f>IF(EXACT(D16,"DPV"),VLOOKUP(REPLACE($B$8,1,1,""),[1]!ICD_Codes[#All],2,FALSE),"")</f>
        <v/>
      </c>
      <c r="H16" s="15" t="str">
        <f t="shared" si="0"/>
        <v/>
      </c>
      <c r="J16" s="20" t="str">
        <f>VLOOKUP(D16,[1]!Dictionary[#All],3,FALSE)</f>
        <v>GTV Primary</v>
      </c>
      <c r="K16" s="21" t="str">
        <f>VLOOKUP(D16,[1]!Dictionary[#All],4,FALSE)</f>
        <v>GTVp</v>
      </c>
      <c r="L16" s="21" t="str">
        <f>VLOOKUP(D16,[1]!Dictionary[#All],5,FALSE)</f>
        <v>99VMS_STRUCTCODE</v>
      </c>
      <c r="M16" s="22" t="str">
        <f>VLOOKUP(D16,[1]!Dictionary[#All],6,FALSE)</f>
        <v>1.0</v>
      </c>
      <c r="N16" s="23" t="str">
        <f>VLOOKUP(D16,[1]!VolumeType[#All],2,FALSE)</f>
        <v>GTV</v>
      </c>
      <c r="O16" s="24" t="str">
        <f>VLOOKUP(D16,[1]!VolumeType[#All],3,FALSE)</f>
        <v>GTV</v>
      </c>
      <c r="P16" s="25" t="str">
        <f>VLOOKUP(D16,[1]!Colors[#All],3,FALSE)</f>
        <v>z GTV</v>
      </c>
      <c r="Q16" s="26" t="str">
        <f>IFERROR(VLOOKUP(D16,[1]!DVH_lines[#Data],2,FALSE),"")</f>
        <v/>
      </c>
      <c r="R16" s="27" t="str">
        <f>IFERROR(VLOOKUP(D16,[1]!DVH_lines[#Data],3,FALSE),"")</f>
        <v/>
      </c>
      <c r="S16" s="28" t="str">
        <f>IFERROR(VLOOKUP(D16,[1]!DVH_lines[#Data],4,FALSE),"")</f>
        <v/>
      </c>
      <c r="T16" s="26" t="str">
        <f>IFERROR(VLOOKUP(D16,[1]!SearchCT[#Data],2,FALSE),"")</f>
        <v/>
      </c>
      <c r="U16" s="28" t="str">
        <f>IFERROR(VLOOKUP(D16,[1]!SearchCT[#Data],3,FALSE),"")</f>
        <v/>
      </c>
    </row>
    <row r="17" spans="4:21" x14ac:dyDescent="0.25">
      <c r="D17" s="16" t="s">
        <v>341</v>
      </c>
      <c r="E17" s="17" t="s">
        <v>342</v>
      </c>
      <c r="F17" s="18" t="s">
        <v>343</v>
      </c>
      <c r="G17" s="19" t="str">
        <f>IF(EXACT(D17,"DPV"),VLOOKUP(REPLACE($B$8,1,1,""),[1]!ICD_Codes[#All],2,FALSE),"")</f>
        <v/>
      </c>
      <c r="H17" s="15" t="str">
        <f t="shared" si="0"/>
        <v/>
      </c>
      <c r="J17" s="20" t="str">
        <f>VLOOKUP(D17,[1]!Dictionary[#All],3,FALSE)</f>
        <v>Metabalic Tumor Volume</v>
      </c>
      <c r="K17" s="21" t="str">
        <f>VLOOKUP(D17,[1]!Dictionary[#All],4,FALSE)</f>
        <v>MTV</v>
      </c>
      <c r="L17" s="21" t="str">
        <f>VLOOKUP(D17,[1]!Dictionary[#All],5,FALSE)</f>
        <v>99VMS_STRUCTCODE</v>
      </c>
      <c r="M17" s="22" t="str">
        <f>VLOOKUP(D17,[1]!Dictionary[#All],6,FALSE)</f>
        <v>1.0</v>
      </c>
      <c r="N17" s="23" t="str">
        <f>VLOOKUP(D17,[1]!VolumeType[#All],2,FALSE)</f>
        <v>GTV</v>
      </c>
      <c r="O17" s="24" t="str">
        <f>VLOOKUP(D17,[1]!VolumeType[#All],3,FALSE)</f>
        <v>GTV</v>
      </c>
      <c r="P17" s="25" t="str">
        <f>VLOOKUP(D17,[1]!Colors[#All],3,FALSE)</f>
        <v>z GTV MRI</v>
      </c>
      <c r="Q17" s="26" t="str">
        <f>IFERROR(VLOOKUP(D17,[1]!DVH_lines[#Data],2,FALSE),"")</f>
        <v/>
      </c>
      <c r="R17" s="27" t="str">
        <f>IFERROR(VLOOKUP(D17,[1]!DVH_lines[#Data],3,FALSE),"")</f>
        <v/>
      </c>
      <c r="S17" s="28" t="str">
        <f>IFERROR(VLOOKUP(D17,[1]!DVH_lines[#Data],4,FALSE),"")</f>
        <v/>
      </c>
      <c r="T17" s="26" t="str">
        <f>IFERROR(VLOOKUP(D17,[1]!SearchCT[#Data],2,FALSE),"")</f>
        <v/>
      </c>
      <c r="U17" s="28" t="str">
        <f>IFERROR(VLOOKUP(D17,[1]!SearchCT[#Data],3,FALSE),"")</f>
        <v/>
      </c>
    </row>
    <row r="18" spans="4:21" x14ac:dyDescent="0.25">
      <c r="D18" s="16" t="s">
        <v>344</v>
      </c>
      <c r="E18" s="17" t="s">
        <v>345</v>
      </c>
      <c r="F18" s="18" t="s">
        <v>346</v>
      </c>
      <c r="G18" s="19" t="str">
        <f>IF(EXACT(D18,"DPV"),VLOOKUP(REPLACE($B$8,1,1,""),[1]!ICD_Codes[#All],2,FALSE),"")</f>
        <v/>
      </c>
      <c r="H18" s="15" t="str">
        <f t="shared" si="0"/>
        <v/>
      </c>
      <c r="J18" s="20" t="str">
        <f>VLOOKUP(D18,[1]!Dictionary[#All],3,FALSE)</f>
        <v>GTV Primary</v>
      </c>
      <c r="K18" s="21" t="str">
        <f>VLOOKUP(D18,[1]!Dictionary[#All],4,FALSE)</f>
        <v>GTVp</v>
      </c>
      <c r="L18" s="21" t="str">
        <f>VLOOKUP(D18,[1]!Dictionary[#All],5,FALSE)</f>
        <v>99VMS_STRUCTCODE</v>
      </c>
      <c r="M18" s="22" t="str">
        <f>VLOOKUP(D18,[1]!Dictionary[#All],6,FALSE)</f>
        <v>1.0</v>
      </c>
      <c r="N18" s="23" t="str">
        <f>VLOOKUP(D18,[1]!VolumeType[#All],2,FALSE)</f>
        <v>GTV</v>
      </c>
      <c r="O18" s="24" t="str">
        <f>VLOOKUP(D18,[1]!VolumeType[#All],3,FALSE)</f>
        <v>GTV</v>
      </c>
      <c r="P18" s="25" t="str">
        <f>VLOOKUP(D18,[1]!Colors[#All],3,FALSE)</f>
        <v>z HTV</v>
      </c>
      <c r="Q18" s="26" t="str">
        <f>IFERROR(VLOOKUP(D18,[1]!DVH_lines[#Data],2,FALSE),"")</f>
        <v/>
      </c>
      <c r="R18" s="27" t="str">
        <f>IFERROR(VLOOKUP(D18,[1]!DVH_lines[#Data],3,FALSE),"")</f>
        <v/>
      </c>
      <c r="S18" s="28" t="str">
        <f>IFERROR(VLOOKUP(D18,[1]!DVH_lines[#Data],4,FALSE),"")</f>
        <v/>
      </c>
      <c r="T18" s="26" t="str">
        <f>IFERROR(VLOOKUP(D18,[1]!SearchCT[#Data],2,FALSE),"")</f>
        <v/>
      </c>
      <c r="U18" s="28" t="str">
        <f>IFERROR(VLOOKUP(D18,[1]!SearchCT[#Data],3,FALSE),"")</f>
        <v/>
      </c>
    </row>
    <row r="19" spans="4:21" x14ac:dyDescent="0.25">
      <c r="D19" s="16" t="s">
        <v>255</v>
      </c>
      <c r="E19" s="17" t="s">
        <v>365</v>
      </c>
      <c r="F19" s="18" t="s">
        <v>347</v>
      </c>
      <c r="G19" s="19" t="str">
        <f>IF(EXACT(D19,"DPV"),VLOOKUP(REPLACE($B$8,1,1,""),[1]!ICD_Codes[#All],2,FALSE),"")</f>
        <v/>
      </c>
      <c r="H19" s="15" t="str">
        <f t="shared" si="0"/>
        <v/>
      </c>
      <c r="J19" s="20" t="str">
        <f>VLOOKUP(D19,[1]!Dictionary[#All],3,FALSE)</f>
        <v>Left lens</v>
      </c>
      <c r="K19" s="21">
        <f>VLOOKUP(D19,[1]!Dictionary[#All],4,FALSE)</f>
        <v>58243</v>
      </c>
      <c r="L19" s="21" t="str">
        <f>VLOOKUP(D19,[1]!Dictionary[#All],5,FALSE)</f>
        <v>FMA</v>
      </c>
      <c r="M19" s="22" t="str">
        <f>VLOOKUP(D19,[1]!Dictionary[#All],6,FALSE)</f>
        <v>3.2</v>
      </c>
      <c r="N19" s="23" t="str">
        <f>VLOOKUP(D19,[1]!VolumeType[#All],2,FALSE)</f>
        <v>Organ</v>
      </c>
      <c r="O19" s="24" t="str">
        <f>VLOOKUP(D19,[1]!VolumeType[#All],3,FALSE)</f>
        <v>Organ</v>
      </c>
      <c r="P19" s="25" t="str">
        <f>VLOOKUP(D19,[1]!Colors[#All],3,FALSE)</f>
        <v>z Lens L</v>
      </c>
      <c r="Q19" s="26" t="str">
        <f>IFERROR(VLOOKUP(D19,[1]!DVH_lines[#Data],2,FALSE),"")</f>
        <v/>
      </c>
      <c r="R19" s="27" t="str">
        <f>IFERROR(VLOOKUP(D19,[1]!DVH_lines[#Data],3,FALSE),"")</f>
        <v/>
      </c>
      <c r="S19" s="28" t="str">
        <f>IFERROR(VLOOKUP(D19,[1]!DVH_lines[#Data],4,FALSE),"")</f>
        <v/>
      </c>
      <c r="T19" s="26" t="str">
        <f>IFERROR(VLOOKUP(D19,[1]!SearchCT[#Data],2,FALSE),"")</f>
        <v/>
      </c>
      <c r="U19" s="28" t="str">
        <f>IFERROR(VLOOKUP(D19,[1]!SearchCT[#Data],3,FALSE),"")</f>
        <v/>
      </c>
    </row>
    <row r="20" spans="4:21" x14ac:dyDescent="0.25">
      <c r="D20" s="16" t="s">
        <v>256</v>
      </c>
      <c r="E20" s="17" t="s">
        <v>366</v>
      </c>
      <c r="F20" s="18" t="s">
        <v>348</v>
      </c>
      <c r="G20" s="19" t="str">
        <f>IF(EXACT(D20,"DPV"),VLOOKUP(REPLACE($B$8,1,1,""),[1]!ICD_Codes[#All],2,FALSE),"")</f>
        <v/>
      </c>
      <c r="H20" s="15" t="str">
        <f t="shared" si="0"/>
        <v/>
      </c>
      <c r="J20" s="20" t="str">
        <f>VLOOKUP(D20,[1]!Dictionary[#All],3,FALSE)</f>
        <v>Right lens</v>
      </c>
      <c r="K20" s="21">
        <f>VLOOKUP(D20,[1]!Dictionary[#All],4,FALSE)</f>
        <v>58242</v>
      </c>
      <c r="L20" s="21" t="str">
        <f>VLOOKUP(D20,[1]!Dictionary[#All],5,FALSE)</f>
        <v>FMA</v>
      </c>
      <c r="M20" s="22" t="str">
        <f>VLOOKUP(D20,[1]!Dictionary[#All],6,FALSE)</f>
        <v>3.2</v>
      </c>
      <c r="N20" s="23" t="str">
        <f>VLOOKUP(D20,[1]!VolumeType[#All],2,FALSE)</f>
        <v>Organ</v>
      </c>
      <c r="O20" s="24" t="str">
        <f>VLOOKUP(D20,[1]!VolumeType[#All],3,FALSE)</f>
        <v>Organ</v>
      </c>
      <c r="P20" s="25" t="str">
        <f>VLOOKUP(D20,[1]!Colors[#All],3,FALSE)</f>
        <v>z Lens R</v>
      </c>
      <c r="Q20" s="26" t="str">
        <f>IFERROR(VLOOKUP(D20,[1]!DVH_lines[#Data],2,FALSE),"")</f>
        <v/>
      </c>
      <c r="R20" s="27" t="str">
        <f>IFERROR(VLOOKUP(D20,[1]!DVH_lines[#Data],3,FALSE),"")</f>
        <v/>
      </c>
      <c r="S20" s="28" t="str">
        <f>IFERROR(VLOOKUP(D20,[1]!DVH_lines[#Data],4,FALSE),"")</f>
        <v/>
      </c>
      <c r="T20" s="26" t="str">
        <f>IFERROR(VLOOKUP(D20,[1]!SearchCT[#Data],2,FALSE),"")</f>
        <v/>
      </c>
      <c r="U20" s="28" t="str">
        <f>IFERROR(VLOOKUP(D20,[1]!SearchCT[#Data],3,FALSE),"")</f>
        <v/>
      </c>
    </row>
    <row r="21" spans="4:21" x14ac:dyDescent="0.25">
      <c r="D21" s="16" t="s">
        <v>124</v>
      </c>
      <c r="E21" s="17" t="s">
        <v>367</v>
      </c>
      <c r="F21" s="18" t="s">
        <v>124</v>
      </c>
      <c r="G21" s="19" t="str">
        <f>IF(EXACT(D21,"DPV"),VLOOKUP(REPLACE($B$8,1,1,""),[1]!ICD_Codes[#All],2,FALSE),"")</f>
        <v/>
      </c>
      <c r="H21" s="15" t="str">
        <f t="shared" si="0"/>
        <v/>
      </c>
      <c r="J21" s="20" t="str">
        <f>VLOOKUP(D21,[1]!Dictionary[#All],3,FALSE)</f>
        <v>Optic chiasm</v>
      </c>
      <c r="K21" s="21">
        <f>VLOOKUP(D21,[1]!Dictionary[#All],4,FALSE)</f>
        <v>62045</v>
      </c>
      <c r="L21" s="21" t="str">
        <f>VLOOKUP(D21,[1]!Dictionary[#All],5,FALSE)</f>
        <v>FMA</v>
      </c>
      <c r="M21" s="22" t="str">
        <f>VLOOKUP(D21,[1]!Dictionary[#All],6,FALSE)</f>
        <v>3.2</v>
      </c>
      <c r="N21" s="23" t="str">
        <f>VLOOKUP(D21,[1]!VolumeType[#All],2,FALSE)</f>
        <v>Organ</v>
      </c>
      <c r="O21" s="24" t="str">
        <f>VLOOKUP(D21,[1]!VolumeType[#All],3,FALSE)</f>
        <v>Organ</v>
      </c>
      <c r="P21" s="25" t="str">
        <f>VLOOKUP(D21,[1]!Colors[#All],3,FALSE)</f>
        <v>z Optic Chiasm</v>
      </c>
      <c r="Q21" s="26" t="str">
        <f>IFERROR(VLOOKUP(D21,[1]!DVH_lines[#Data],2,FALSE),"")</f>
        <v/>
      </c>
      <c r="R21" s="27" t="str">
        <f>IFERROR(VLOOKUP(D21,[1]!DVH_lines[#Data],3,FALSE),"")</f>
        <v/>
      </c>
      <c r="S21" s="28" t="str">
        <f>IFERROR(VLOOKUP(D21,[1]!DVH_lines[#Data],4,FALSE),"")</f>
        <v/>
      </c>
      <c r="T21" s="26" t="str">
        <f>IFERROR(VLOOKUP(D21,[1]!SearchCT[#Data],2,FALSE),"")</f>
        <v/>
      </c>
      <c r="U21" s="28" t="str">
        <f>IFERROR(VLOOKUP(D21,[1]!SearchCT[#Data],3,FALSE),"")</f>
        <v/>
      </c>
    </row>
    <row r="22" spans="4:21" x14ac:dyDescent="0.25">
      <c r="D22" s="16" t="s">
        <v>376</v>
      </c>
      <c r="E22" s="17" t="s">
        <v>378</v>
      </c>
      <c r="F22" s="18" t="s">
        <v>377</v>
      </c>
      <c r="G22" s="19" t="str">
        <f>IF(EXACT(D22,"DPV"),VLOOKUP(REPLACE($B$8,1,1,""),[1]!ICD_Codes[#All],2,FALSE),"")</f>
        <v/>
      </c>
      <c r="H22" s="15" t="str">
        <f t="shared" ref="H22" si="2">IF(EXACT(D22,"DPV"),"ICD-10","")</f>
        <v/>
      </c>
      <c r="J22" s="20" t="str">
        <f>VLOOKUP(D22,[1]!Dictionary[#All],3,FALSE)</f>
        <v>PRV</v>
      </c>
      <c r="K22" s="21" t="str">
        <f>VLOOKUP(D22,[1]!Dictionary[#All],4,FALSE)</f>
        <v>PRV</v>
      </c>
      <c r="L22" s="21" t="str">
        <f>VLOOKUP(D22,[1]!Dictionary[#All],5,FALSE)</f>
        <v>99VMS_STRUCTCODE</v>
      </c>
      <c r="M22" s="22" t="str">
        <f>VLOOKUP(D22,[1]!Dictionary[#All],6,FALSE)</f>
        <v>1.0</v>
      </c>
      <c r="N22" s="23" t="str">
        <f>VLOOKUP(D22,[1]!VolumeType[#All],2,FALSE)</f>
        <v>Control</v>
      </c>
      <c r="O22" s="24" t="str">
        <f>VLOOKUP(D22,[1]!VolumeType[#All],3,FALSE)</f>
        <v>Avoidance</v>
      </c>
      <c r="P22" s="25" t="str">
        <f>VLOOKUP(D22,[1]!Colors[#All],3,FALSE)</f>
        <v>z PRV</v>
      </c>
      <c r="Q22" s="26" t="str">
        <f>IFERROR(VLOOKUP(D22,[1]!DVH_lines[#Data],2,FALSE),"")</f>
        <v/>
      </c>
      <c r="R22" s="27" t="str">
        <f>IFERROR(VLOOKUP(D22,[1]!DVH_lines[#Data],3,FALSE),"")</f>
        <v/>
      </c>
      <c r="S22" s="28" t="str">
        <f>IFERROR(VLOOKUP(D22,[1]!DVH_lines[#Data],4,FALSE),"")</f>
        <v/>
      </c>
      <c r="T22" s="26" t="str">
        <f>IFERROR(VLOOKUP(D22,[1]!SearchCT[#Data],2,FALSE),"")</f>
        <v/>
      </c>
      <c r="U22" s="28" t="str">
        <f>IFERROR(VLOOKUP(D22,[1]!SearchCT[#Data],3,FALSE),"")</f>
        <v/>
      </c>
    </row>
    <row r="23" spans="4:21" x14ac:dyDescent="0.25">
      <c r="D23" s="16" t="s">
        <v>239</v>
      </c>
      <c r="E23" s="17" t="s">
        <v>37</v>
      </c>
      <c r="F23" s="18" t="s">
        <v>349</v>
      </c>
      <c r="G23" s="19" t="str">
        <f>IF(EXACT(D23,"DPV"),VLOOKUP(REPLACE($B$8,1,1,""),[1]!ICD_Codes[#All],2,FALSE),"")</f>
        <v/>
      </c>
      <c r="H23" s="15" t="str">
        <f t="shared" si="0"/>
        <v/>
      </c>
      <c r="J23" s="20" t="str">
        <f>VLOOKUP(D23,[1]!Dictionary[#All],3,FALSE)</f>
        <v>Left optic nerve</v>
      </c>
      <c r="K23" s="21">
        <f>VLOOKUP(D23,[1]!Dictionary[#All],4,FALSE)</f>
        <v>50878</v>
      </c>
      <c r="L23" s="21" t="str">
        <f>VLOOKUP(D23,[1]!Dictionary[#All],5,FALSE)</f>
        <v>FMA</v>
      </c>
      <c r="M23" s="22" t="str">
        <f>VLOOKUP(D23,[1]!Dictionary[#All],6,FALSE)</f>
        <v>3.2</v>
      </c>
      <c r="N23" s="23" t="str">
        <f>VLOOKUP(D23,[1]!VolumeType[#All],2,FALSE)</f>
        <v>Organ</v>
      </c>
      <c r="O23" s="24" t="str">
        <f>VLOOKUP(D23,[1]!VolumeType[#All],3,FALSE)</f>
        <v>Organ</v>
      </c>
      <c r="P23" s="25" t="str">
        <f>VLOOKUP(D23,[1]!Colors[#All],3,FALSE)</f>
        <v>z Optic Nerve L</v>
      </c>
      <c r="Q23" s="26" t="str">
        <f>IFERROR(VLOOKUP(D23,[1]!DVH_lines[#Data],2,FALSE),"")</f>
        <v/>
      </c>
      <c r="R23" s="27" t="str">
        <f>IFERROR(VLOOKUP(D23,[1]!DVH_lines[#Data],3,FALSE),"")</f>
        <v/>
      </c>
      <c r="S23" s="28" t="str">
        <f>IFERROR(VLOOKUP(D23,[1]!DVH_lines[#Data],4,FALSE),"")</f>
        <v/>
      </c>
      <c r="T23" s="26" t="str">
        <f>IFERROR(VLOOKUP(D23,[1]!SearchCT[#Data],2,FALSE),"")</f>
        <v/>
      </c>
      <c r="U23" s="28" t="str">
        <f>IFERROR(VLOOKUP(D23,[1]!SearchCT[#Data],3,FALSE),"")</f>
        <v/>
      </c>
    </row>
    <row r="24" spans="4:21" x14ac:dyDescent="0.25">
      <c r="D24" s="16" t="s">
        <v>238</v>
      </c>
      <c r="E24" s="17" t="s">
        <v>36</v>
      </c>
      <c r="F24" s="18" t="s">
        <v>350</v>
      </c>
      <c r="G24" s="19" t="str">
        <f>IF(EXACT(D24,"DPV"),VLOOKUP(REPLACE($B$8,1,1,""),[1]!ICD_Codes[#All],2,FALSE),"")</f>
        <v/>
      </c>
      <c r="H24" s="15" t="str">
        <f t="shared" si="0"/>
        <v/>
      </c>
      <c r="J24" s="20" t="str">
        <f>VLOOKUP(D24,[1]!Dictionary[#All],3,FALSE)</f>
        <v>Right optic nerve</v>
      </c>
      <c r="K24" s="21">
        <f>VLOOKUP(D24,[1]!Dictionary[#All],4,FALSE)</f>
        <v>50875</v>
      </c>
      <c r="L24" s="21" t="str">
        <f>VLOOKUP(D24,[1]!Dictionary[#All],5,FALSE)</f>
        <v>FMA</v>
      </c>
      <c r="M24" s="22" t="str">
        <f>VLOOKUP(D24,[1]!Dictionary[#All],6,FALSE)</f>
        <v>3.2</v>
      </c>
      <c r="N24" s="23" t="str">
        <f>VLOOKUP(D24,[1]!VolumeType[#All],2,FALSE)</f>
        <v>Organ</v>
      </c>
      <c r="O24" s="24" t="str">
        <f>VLOOKUP(D24,[1]!VolumeType[#All],3,FALSE)</f>
        <v>Organ</v>
      </c>
      <c r="P24" s="25" t="str">
        <f>VLOOKUP(D24,[1]!Colors[#All],3,FALSE)</f>
        <v>z Optic Nerve R</v>
      </c>
      <c r="Q24" s="26" t="str">
        <f>IFERROR(VLOOKUP(D24,[1]!DVH_lines[#Data],2,FALSE),"")</f>
        <v/>
      </c>
      <c r="R24" s="27" t="str">
        <f>IFERROR(VLOOKUP(D24,[1]!DVH_lines[#Data],3,FALSE),"")</f>
        <v/>
      </c>
      <c r="S24" s="28" t="str">
        <f>IFERROR(VLOOKUP(D24,[1]!DVH_lines[#Data],4,FALSE),"")</f>
        <v/>
      </c>
      <c r="T24" s="26" t="str">
        <f>IFERROR(VLOOKUP(D24,[1]!SearchCT[#Data],2,FALSE),"")</f>
        <v/>
      </c>
      <c r="U24" s="28" t="str">
        <f>IFERROR(VLOOKUP(D24,[1]!SearchCT[#Data],3,FALSE),"")</f>
        <v/>
      </c>
    </row>
    <row r="25" spans="4:21" x14ac:dyDescent="0.25">
      <c r="D25" s="16" t="s">
        <v>291</v>
      </c>
      <c r="E25" s="17" t="s">
        <v>368</v>
      </c>
      <c r="F25" s="18" t="s">
        <v>370</v>
      </c>
      <c r="G25" s="19" t="str">
        <f>IF(EXACT(D25,"DPV"),VLOOKUP(REPLACE($B$8,1,1,""),[1]!ICD_Codes[#All],2,FALSE),"")</f>
        <v/>
      </c>
      <c r="H25" s="15" t="str">
        <f t="shared" ref="H25" si="3">IF(EXACT(D25,"DPV"),"ICD-10","")</f>
        <v/>
      </c>
      <c r="J25" s="20" t="str">
        <f>VLOOKUP(D25,[1]!Dictionary[#All],3,FALSE)</f>
        <v>PRV</v>
      </c>
      <c r="K25" s="21" t="str">
        <f>VLOOKUP(D25,[1]!Dictionary[#All],4,FALSE)</f>
        <v>PRV</v>
      </c>
      <c r="L25" s="21" t="str">
        <f>VLOOKUP(D25,[1]!Dictionary[#All],5,FALSE)</f>
        <v>99VMS_STRUCTCODE</v>
      </c>
      <c r="M25" s="22" t="str">
        <f>VLOOKUP(D25,[1]!Dictionary[#All],6,FALSE)</f>
        <v>1.0</v>
      </c>
      <c r="N25" s="23" t="str">
        <f>VLOOKUP(D25,[1]!VolumeType[#All],2,FALSE)</f>
        <v>Control</v>
      </c>
      <c r="O25" s="24" t="str">
        <f>VLOOKUP(D25,[1]!VolumeType[#All],3,FALSE)</f>
        <v>Avoidance</v>
      </c>
      <c r="P25" s="25" t="str">
        <f>VLOOKUP(D25,[1]!Colors[#All],3,FALSE)</f>
        <v>z OP PRV</v>
      </c>
      <c r="Q25" s="26" t="str">
        <f>IFERROR(VLOOKUP(D25,[1]!DVH_lines[#Data],2,FALSE),"")</f>
        <v/>
      </c>
      <c r="R25" s="27" t="str">
        <f>IFERROR(VLOOKUP(D25,[1]!DVH_lines[#Data],3,FALSE),"")</f>
        <v/>
      </c>
      <c r="S25" s="28" t="str">
        <f>IFERROR(VLOOKUP(D25,[1]!DVH_lines[#Data],4,FALSE),"")</f>
        <v/>
      </c>
      <c r="T25" s="26" t="str">
        <f>IFERROR(VLOOKUP(D25,[1]!SearchCT[#Data],2,FALSE),"")</f>
        <v/>
      </c>
      <c r="U25" s="28" t="str">
        <f>IFERROR(VLOOKUP(D25,[1]!SearchCT[#Data],3,FALSE),"")</f>
        <v/>
      </c>
    </row>
    <row r="26" spans="4:21" x14ac:dyDescent="0.25">
      <c r="D26" s="16" t="s">
        <v>291</v>
      </c>
      <c r="E26" s="17" t="s">
        <v>369</v>
      </c>
      <c r="F26" s="18" t="s">
        <v>371</v>
      </c>
      <c r="G26" s="19" t="str">
        <f>IF(EXACT(D26,"DPV"),VLOOKUP(REPLACE($B$8,1,1,""),[1]!ICD_Codes[#All],2,FALSE),"")</f>
        <v/>
      </c>
      <c r="H26" s="15" t="str">
        <f t="shared" si="0"/>
        <v/>
      </c>
      <c r="J26" s="20" t="str">
        <f>VLOOKUP(D26,[1]!Dictionary[#All],3,FALSE)</f>
        <v>PRV</v>
      </c>
      <c r="K26" s="21" t="str">
        <f>VLOOKUP(D26,[1]!Dictionary[#All],4,FALSE)</f>
        <v>PRV</v>
      </c>
      <c r="L26" s="21" t="str">
        <f>VLOOKUP(D26,[1]!Dictionary[#All],5,FALSE)</f>
        <v>99VMS_STRUCTCODE</v>
      </c>
      <c r="M26" s="22" t="str">
        <f>VLOOKUP(D26,[1]!Dictionary[#All],6,FALSE)</f>
        <v>1.0</v>
      </c>
      <c r="N26" s="23" t="str">
        <f>VLOOKUP(D26,[1]!VolumeType[#All],2,FALSE)</f>
        <v>Control</v>
      </c>
      <c r="O26" s="24" t="str">
        <f>VLOOKUP(D26,[1]!VolumeType[#All],3,FALSE)</f>
        <v>Avoidance</v>
      </c>
      <c r="P26" s="25" t="str">
        <f>VLOOKUP(D26,[1]!Colors[#All],3,FALSE)</f>
        <v>z OP PRV</v>
      </c>
      <c r="Q26" s="26" t="str">
        <f>IFERROR(VLOOKUP(D26,[1]!DVH_lines[#Data],2,FALSE),"")</f>
        <v/>
      </c>
      <c r="R26" s="27" t="str">
        <f>IFERROR(VLOOKUP(D26,[1]!DVH_lines[#Data],3,FALSE),"")</f>
        <v/>
      </c>
      <c r="S26" s="28" t="str">
        <f>IFERROR(VLOOKUP(D26,[1]!DVH_lines[#Data],4,FALSE),"")</f>
        <v/>
      </c>
      <c r="T26" s="26" t="str">
        <f>IFERROR(VLOOKUP(D26,[1]!SearchCT[#Data],2,FALSE),"")</f>
        <v/>
      </c>
      <c r="U26" s="28" t="str">
        <f>IFERROR(VLOOKUP(D26,[1]!SearchCT[#Data],3,FALSE),"")</f>
        <v/>
      </c>
    </row>
    <row r="27" spans="4:21" x14ac:dyDescent="0.25">
      <c r="D27" s="16" t="s">
        <v>322</v>
      </c>
      <c r="E27" s="17" t="s">
        <v>372</v>
      </c>
      <c r="F27" s="18" t="s">
        <v>374</v>
      </c>
      <c r="G27" s="19" t="str">
        <f>IF(EXACT(D27,"DPV"),VLOOKUP(REPLACE($B$8,1,1,""),[1]!ICD_Codes[#All],2,FALSE),"")</f>
        <v/>
      </c>
      <c r="H27" s="15" t="str">
        <f t="shared" si="0"/>
        <v/>
      </c>
      <c r="J27" s="20" t="str">
        <f>VLOOKUP(D27,[1]!Dictionary[#All],3,FALSE)</f>
        <v>Left eyeball</v>
      </c>
      <c r="K27" s="21">
        <f>VLOOKUP(D27,[1]!Dictionary[#All],4,FALSE)</f>
        <v>12515</v>
      </c>
      <c r="L27" s="21" t="str">
        <f>VLOOKUP(D27,[1]!Dictionary[#All],5,FALSE)</f>
        <v>FMA</v>
      </c>
      <c r="M27" s="22" t="str">
        <f>VLOOKUP(D27,[1]!Dictionary[#All],6,FALSE)</f>
        <v>3.2</v>
      </c>
      <c r="N27" s="23" t="str">
        <f>VLOOKUP(D27,[1]!VolumeType[#All],2,FALSE)</f>
        <v>Organ</v>
      </c>
      <c r="O27" s="24" t="str">
        <f>VLOOKUP(D27,[1]!VolumeType[#All],3,FALSE)</f>
        <v>Organ</v>
      </c>
      <c r="P27" s="25" t="str">
        <f>VLOOKUP(D27,[1]!Colors[#All],3,FALSE)</f>
        <v>z Orbit L</v>
      </c>
      <c r="Q27" s="26" t="str">
        <f>IFERROR(VLOOKUP(D27,[1]!DVH_lines[#Data],2,FALSE),"")</f>
        <v/>
      </c>
      <c r="R27" s="27" t="str">
        <f>IFERROR(VLOOKUP(D27,[1]!DVH_lines[#Data],3,FALSE),"")</f>
        <v/>
      </c>
      <c r="S27" s="28" t="str">
        <f>IFERROR(VLOOKUP(D27,[1]!DVH_lines[#Data],4,FALSE),"")</f>
        <v/>
      </c>
      <c r="T27" s="26" t="str">
        <f>IFERROR(VLOOKUP(D27,[1]!SearchCT[#Data],2,FALSE),"")</f>
        <v/>
      </c>
      <c r="U27" s="28" t="str">
        <f>IFERROR(VLOOKUP(D27,[1]!SearchCT[#Data],3,FALSE),"")</f>
        <v/>
      </c>
    </row>
    <row r="28" spans="4:21" x14ac:dyDescent="0.25">
      <c r="D28" s="16" t="s">
        <v>323</v>
      </c>
      <c r="E28" s="17" t="s">
        <v>373</v>
      </c>
      <c r="F28" s="18" t="s">
        <v>375</v>
      </c>
      <c r="G28" s="19" t="str">
        <f>IF(EXACT(D28,"DPV"),VLOOKUP(REPLACE($B$8,1,1,""),[1]!ICD_Codes[#All],2,FALSE),"")</f>
        <v/>
      </c>
      <c r="H28" s="15" t="str">
        <f t="shared" si="0"/>
        <v/>
      </c>
      <c r="J28" s="20" t="str">
        <f>VLOOKUP(D28,[1]!Dictionary[#All],3,FALSE)</f>
        <v>Right eyeball</v>
      </c>
      <c r="K28" s="21">
        <f>VLOOKUP(D28,[1]!Dictionary[#All],4,FALSE)</f>
        <v>12514</v>
      </c>
      <c r="L28" s="21" t="str">
        <f>VLOOKUP(D28,[1]!Dictionary[#All],5,FALSE)</f>
        <v>FMA</v>
      </c>
      <c r="M28" s="22" t="str">
        <f>VLOOKUP(D28,[1]!Dictionary[#All],6,FALSE)</f>
        <v>3.2</v>
      </c>
      <c r="N28" s="23" t="str">
        <f>VLOOKUP(D28,[1]!VolumeType[#All],2,FALSE)</f>
        <v>Organ</v>
      </c>
      <c r="O28" s="24" t="str">
        <f>VLOOKUP(D28,[1]!VolumeType[#All],3,FALSE)</f>
        <v>Organ</v>
      </c>
      <c r="P28" s="25" t="str">
        <f>VLOOKUP(D28,[1]!Colors[#All],3,FALSE)</f>
        <v>z Orbit R</v>
      </c>
      <c r="Q28" s="26" t="str">
        <f>IFERROR(VLOOKUP(D28,[1]!DVH_lines[#Data],2,FALSE),"")</f>
        <v/>
      </c>
      <c r="R28" s="27" t="str">
        <f>IFERROR(VLOOKUP(D28,[1]!DVH_lines[#Data],3,FALSE),"")</f>
        <v/>
      </c>
      <c r="S28" s="28" t="str">
        <f>IFERROR(VLOOKUP(D28,[1]!DVH_lines[#Data],4,FALSE),"")</f>
        <v/>
      </c>
      <c r="T28" s="26" t="str">
        <f>IFERROR(VLOOKUP(D28,[1]!SearchCT[#Data],2,FALSE),"")</f>
        <v/>
      </c>
      <c r="U28" s="28" t="str">
        <f>IFERROR(VLOOKUP(D28,[1]!SearchCT[#Data],3,FALSE),"")</f>
        <v/>
      </c>
    </row>
    <row r="29" spans="4:21" x14ac:dyDescent="0.25">
      <c r="D29" s="16" t="s">
        <v>383</v>
      </c>
      <c r="E29" s="17" t="s">
        <v>385</v>
      </c>
      <c r="F29" s="18" t="s">
        <v>387</v>
      </c>
      <c r="G29" s="19" t="str">
        <f>IF(EXACT(D29,"DPV"),VLOOKUP(REPLACE($B$8,1,1,""),[1]!ICD_Codes[#All],2,FALSE),"")</f>
        <v/>
      </c>
      <c r="H29" s="15" t="str">
        <f>IF(EXACT(D29,"DPV"),"ICD-10","")</f>
        <v/>
      </c>
      <c r="J29" s="20" t="str">
        <f>VLOOKUP(D29,[1]!Dictionary[#All],3,FALSE)</f>
        <v>Left lacrimal gland</v>
      </c>
      <c r="K29" s="21">
        <f>VLOOKUP(D29,[1]!Dictionary[#All],4,FALSE)</f>
        <v>59103</v>
      </c>
      <c r="L29" s="21" t="str">
        <f>VLOOKUP(D29,[1]!Dictionary[#All],5,FALSE)</f>
        <v>FMA</v>
      </c>
      <c r="M29" s="22" t="str">
        <f>VLOOKUP(D29,[1]!Dictionary[#All],6,FALSE)</f>
        <v>3.2</v>
      </c>
      <c r="N29" s="23" t="str">
        <f>VLOOKUP(D29,[1]!VolumeType[#All],2,FALSE)</f>
        <v>Organ</v>
      </c>
      <c r="O29" s="24" t="str">
        <f>VLOOKUP(D29,[1]!VolumeType[#All],3,FALSE)</f>
        <v>Organ</v>
      </c>
      <c r="P29" s="25" t="str">
        <f>VLOOKUP(D29,[1]!Colors[#All],3,FALSE)</f>
        <v>z Parotid L</v>
      </c>
      <c r="Q29" s="26" t="str">
        <f>IFERROR(VLOOKUP(D29,[1]!DVH_lines[#Data],2,FALSE),"")</f>
        <v/>
      </c>
      <c r="R29" s="27" t="str">
        <f>IFERROR(VLOOKUP(D29,[1]!DVH_lines[#Data],3,FALSE),"")</f>
        <v/>
      </c>
      <c r="S29" s="28" t="str">
        <f>IFERROR(VLOOKUP(D29,[1]!DVH_lines[#Data],4,FALSE),"")</f>
        <v/>
      </c>
      <c r="T29" s="26" t="str">
        <f>IFERROR(VLOOKUP(D29,[1]!SearchCT[#Data],2,FALSE),"")</f>
        <v/>
      </c>
      <c r="U29" s="28" t="str">
        <f>IFERROR(VLOOKUP(D29,[1]!SearchCT[#Data],3,FALSE),"")</f>
        <v/>
      </c>
    </row>
    <row r="30" spans="4:21" x14ac:dyDescent="0.25">
      <c r="D30" s="16" t="s">
        <v>384</v>
      </c>
      <c r="E30" s="17" t="s">
        <v>386</v>
      </c>
      <c r="F30" s="18" t="s">
        <v>388</v>
      </c>
      <c r="G30" s="19" t="str">
        <f>IF(EXACT(D30,"DPV"),VLOOKUP(REPLACE($B$8,1,1,""),[1]!ICD_Codes[#All],2,FALSE),"")</f>
        <v/>
      </c>
      <c r="H30" s="15" t="str">
        <f>IF(EXACT(D30,"DPV"),"ICD-10","")</f>
        <v/>
      </c>
      <c r="J30" s="20" t="str">
        <f>VLOOKUP(D30,[1]!Dictionary[#All],3,FALSE)</f>
        <v>Right lacrimal gland</v>
      </c>
      <c r="K30" s="21" t="str">
        <f>VLOOKUP(D30,[1]!Dictionary[#All],4,FALSE)</f>
        <v>59102</v>
      </c>
      <c r="L30" s="21" t="str">
        <f>VLOOKUP(D30,[1]!Dictionary[#All],5,FALSE)</f>
        <v>FMA</v>
      </c>
      <c r="M30" s="22" t="str">
        <f>VLOOKUP(D30,[1]!Dictionary[#All],6,FALSE)</f>
        <v>3.2</v>
      </c>
      <c r="N30" s="23" t="str">
        <f>VLOOKUP(D30,[1]!VolumeType[#All],2,FALSE)</f>
        <v>Organ</v>
      </c>
      <c r="O30" s="24" t="str">
        <f>VLOOKUP(D30,[1]!VolumeType[#All],3,FALSE)</f>
        <v>Organ</v>
      </c>
      <c r="P30" s="25" t="str">
        <f>VLOOKUP(D30,[1]!Colors[#All],3,FALSE)</f>
        <v>z Parotid R</v>
      </c>
      <c r="Q30" s="26" t="str">
        <f>IFERROR(VLOOKUP(D30,[1]!DVH_lines[#Data],2,FALSE),"")</f>
        <v/>
      </c>
      <c r="R30" s="27" t="str">
        <f>IFERROR(VLOOKUP(D30,[1]!DVH_lines[#Data],3,FALSE),"")</f>
        <v/>
      </c>
      <c r="S30" s="28" t="str">
        <f>IFERROR(VLOOKUP(D30,[1]!DVH_lines[#Data],4,FALSE),"")</f>
        <v/>
      </c>
      <c r="T30" s="26" t="str">
        <f>IFERROR(VLOOKUP(D30,[1]!SearchCT[#Data],2,FALSE),"")</f>
        <v/>
      </c>
      <c r="U30" s="28" t="str">
        <f>IFERROR(VLOOKUP(D30,[1]!SearchCT[#Data],3,FALSE),"")</f>
        <v/>
      </c>
    </row>
    <row r="31" spans="4:21" x14ac:dyDescent="0.25">
      <c r="D31" s="16" t="s">
        <v>25</v>
      </c>
      <c r="E31" s="17" t="s">
        <v>151</v>
      </c>
      <c r="F31" s="18" t="s">
        <v>351</v>
      </c>
      <c r="G31" s="19" t="str">
        <f>IF(EXACT(D31,"DPV"),VLOOKUP(REPLACE($B$8,1,1,""),[1]!ICD_Codes[#All],2,FALSE),"")</f>
        <v/>
      </c>
      <c r="H31" s="15" t="str">
        <f t="shared" si="0"/>
        <v/>
      </c>
      <c r="J31" s="20" t="str">
        <f>VLOOKUP(D31,[1]!Dictionary[#All],3,FALSE)</f>
        <v>PTV Primary</v>
      </c>
      <c r="K31" s="21" t="str">
        <f>VLOOKUP(D31,[1]!Dictionary[#All],4,FALSE)</f>
        <v>PTVp</v>
      </c>
      <c r="L31" s="21" t="str">
        <f>VLOOKUP(D31,[1]!Dictionary[#All],5,FALSE)</f>
        <v>99VMS_STRUCTCODE</v>
      </c>
      <c r="M31" s="22" t="str">
        <f>VLOOKUP(D31,[1]!Dictionary[#All],6,FALSE)</f>
        <v>1.0</v>
      </c>
      <c r="N31" s="23" t="str">
        <f>VLOOKUP(D31,[1]!VolumeType[#All],2,FALSE)</f>
        <v>PTV</v>
      </c>
      <c r="O31" s="24" t="str">
        <f>VLOOKUP(D31,[1]!VolumeType[#All],3,FALSE)</f>
        <v>PTV</v>
      </c>
      <c r="P31" s="25" t="str">
        <f>VLOOKUP(D31,[1]!Colors[#All],3,FALSE)</f>
        <v>z PTV</v>
      </c>
      <c r="Q31" s="26" t="str">
        <f>IFERROR(VLOOKUP(D31,[1]!DVH_lines[#Data],2,FALSE),"")</f>
        <v/>
      </c>
      <c r="R31" s="27" t="str">
        <f>IFERROR(VLOOKUP(D31,[1]!DVH_lines[#Data],3,FALSE),"")</f>
        <v/>
      </c>
      <c r="S31" s="28" t="str">
        <f>IFERROR(VLOOKUP(D31,[1]!DVH_lines[#Data],4,FALSE),"")</f>
        <v/>
      </c>
      <c r="T31" s="26" t="str">
        <f>IFERROR(VLOOKUP(D31,[1]!SearchCT[#Data],2,FALSE),"")</f>
        <v/>
      </c>
      <c r="U31" s="28" t="str">
        <f>IFERROR(VLOOKUP(D31,[1]!SearchCT[#Data],3,FALSE),"")</f>
        <v/>
      </c>
    </row>
    <row r="32" spans="4:21" x14ac:dyDescent="0.25">
      <c r="D32" s="16" t="s">
        <v>227</v>
      </c>
      <c r="E32" s="17" t="s">
        <v>352</v>
      </c>
      <c r="F32" s="18" t="s">
        <v>353</v>
      </c>
      <c r="G32" s="19" t="str">
        <f>IF(EXACT(D32,"DPV"),VLOOKUP(REPLACE($B$8,1,1,""),[1]!ICD_Codes[#All],2,FALSE),"")</f>
        <v/>
      </c>
      <c r="H32" s="15" t="str">
        <f t="shared" si="0"/>
        <v/>
      </c>
      <c r="J32" s="20" t="str">
        <f>VLOOKUP(D32,[1]!Dictionary[#All],3,FALSE)</f>
        <v>PTV Intermediate Risk</v>
      </c>
      <c r="K32" s="21" t="str">
        <f>VLOOKUP(D32,[1]!Dictionary[#All],4,FALSE)</f>
        <v>PTV_Intermediate</v>
      </c>
      <c r="L32" s="21" t="str">
        <f>VLOOKUP(D32,[1]!Dictionary[#All],5,FALSE)</f>
        <v>99VMS_STRUCTCODE</v>
      </c>
      <c r="M32" s="22" t="str">
        <f>VLOOKUP(D32,[1]!Dictionary[#All],6,FALSE)</f>
        <v>1.0</v>
      </c>
      <c r="N32" s="23" t="str">
        <f>VLOOKUP(D32,[1]!VolumeType[#All],2,FALSE)</f>
        <v>PTV</v>
      </c>
      <c r="O32" s="24" t="str">
        <f>VLOOKUP(D32,[1]!VolumeType[#All],3,FALSE)</f>
        <v>PTV</v>
      </c>
      <c r="P32" s="25" t="str">
        <f>VLOOKUP(D32,[1]!Colors[#All],3,FALSE)</f>
        <v>z PTV int</v>
      </c>
      <c r="Q32" s="26" t="str">
        <f>IFERROR(VLOOKUP(D32,[1]!DVH_lines[#Data],2,FALSE),"")</f>
        <v/>
      </c>
      <c r="R32" s="27" t="str">
        <f>IFERROR(VLOOKUP(D32,[1]!DVH_lines[#Data],3,FALSE),"")</f>
        <v/>
      </c>
      <c r="S32" s="28" t="str">
        <f>IFERROR(VLOOKUP(D32,[1]!DVH_lines[#Data],4,FALSE),"")</f>
        <v/>
      </c>
      <c r="T32" s="26" t="str">
        <f>IFERROR(VLOOKUP(D32,[1]!SearchCT[#Data],2,FALSE),"")</f>
        <v/>
      </c>
      <c r="U32" s="28" t="str">
        <f>IFERROR(VLOOKUP(D32,[1]!SearchCT[#Data],3,FALSE),"")</f>
        <v/>
      </c>
    </row>
    <row r="33" spans="4:21" x14ac:dyDescent="0.25">
      <c r="D33" s="16" t="s">
        <v>354</v>
      </c>
      <c r="E33" s="17" t="s">
        <v>355</v>
      </c>
      <c r="F33" s="18" t="s">
        <v>356</v>
      </c>
      <c r="G33" s="19" t="str">
        <f>IF(EXACT(D33,"DPV"),VLOOKUP(REPLACE($B$8,1,1,""),[1]!ICD_Codes[#All],2,FALSE),"")</f>
        <v/>
      </c>
      <c r="H33" s="15" t="str">
        <f t="shared" si="0"/>
        <v/>
      </c>
      <c r="J33" s="20" t="str">
        <f>VLOOKUP(D33,[1]!Dictionary[#All],3,FALSE)</f>
        <v>PTV Primary</v>
      </c>
      <c r="K33" s="21" t="str">
        <f>VLOOKUP(D33,[1]!Dictionary[#All],4,FALSE)</f>
        <v>PTVp</v>
      </c>
      <c r="L33" s="21" t="str">
        <f>VLOOKUP(D33,[1]!Dictionary[#All],5,FALSE)</f>
        <v>99VMS_STRUCTCODE</v>
      </c>
      <c r="M33" s="22" t="str">
        <f>VLOOKUP(D33,[1]!Dictionary[#All],6,FALSE)</f>
        <v>1.0</v>
      </c>
      <c r="N33" s="23" t="str">
        <f>VLOOKUP(D33,[1]!VolumeType[#All],2,FALSE)</f>
        <v>PTV</v>
      </c>
      <c r="O33" s="24" t="str">
        <f>VLOOKUP(D33,[1]!VolumeType[#All],3,FALSE)</f>
        <v>PTV</v>
      </c>
      <c r="P33" s="25" t="str">
        <f>VLOOKUP(D33,[1]!Colors[#All],3,FALSE)</f>
        <v>z PTV opt</v>
      </c>
      <c r="Q33" s="26">
        <f>IFERROR(VLOOKUP(D33,[1]!DVH_lines[#Data],2,FALSE),"")</f>
        <v>-16777216</v>
      </c>
      <c r="R33" s="27">
        <f>IFERROR(VLOOKUP(D33,[1]!DVH_lines[#Data],3,FALSE),"")</f>
        <v>1</v>
      </c>
      <c r="S33" s="28">
        <f>IFERROR(VLOOKUP(D33,[1]!DVH_lines[#Data],4,FALSE),"")</f>
        <v>3</v>
      </c>
      <c r="T33" s="26" t="str">
        <f>IFERROR(VLOOKUP(D33,[1]!SearchCT[#Data],2,FALSE),"")</f>
        <v/>
      </c>
      <c r="U33" s="28" t="str">
        <f>IFERROR(VLOOKUP(D33,[1]!SearchCT[#Data],3,FALSE),"")</f>
        <v/>
      </c>
    </row>
    <row r="34" spans="4:21" x14ac:dyDescent="0.25">
      <c r="D34" s="16" t="s">
        <v>357</v>
      </c>
      <c r="E34" s="17" t="s">
        <v>358</v>
      </c>
      <c r="F34" s="18" t="s">
        <v>359</v>
      </c>
      <c r="G34" s="19" t="str">
        <f>IF(EXACT(D34,"DPV"),VLOOKUP(REPLACE($B$8,1,1,""),[1]!ICD_Codes[#All],2,FALSE),"")</f>
        <v/>
      </c>
      <c r="H34" s="15" t="str">
        <f t="shared" si="0"/>
        <v/>
      </c>
      <c r="J34" s="20" t="str">
        <f>VLOOKUP(D34,[1]!Dictionary[#All],3,FALSE)</f>
        <v>Ring</v>
      </c>
      <c r="K34" s="21" t="str">
        <f>VLOOKUP(D34,[1]!Dictionary[#All],4,FALSE)</f>
        <v>Ring</v>
      </c>
      <c r="L34" s="21" t="str">
        <f>VLOOKUP(D34,[1]!Dictionary[#All],5,FALSE)</f>
        <v>99VMS_STRUCTCODE</v>
      </c>
      <c r="M34" s="22" t="str">
        <f>VLOOKUP(D34,[1]!Dictionary[#All],6,FALSE)</f>
        <v>1.0</v>
      </c>
      <c r="N34" s="23" t="str">
        <f>VLOOKUP(D34,[1]!VolumeType[#All],2,FALSE)</f>
        <v>Control</v>
      </c>
      <c r="O34" s="24" t="str">
        <f>VLOOKUP(D34,[1]!VolumeType[#All],3,FALSE)</f>
        <v>Avoidance</v>
      </c>
      <c r="P34" s="25" t="str">
        <f>VLOOKUP(D34,[1]!Colors[#All],3,FALSE)</f>
        <v>z Ring</v>
      </c>
      <c r="Q34" s="26" t="str">
        <f>IFERROR(VLOOKUP(D34,[1]!DVH_lines[#Data],2,FALSE),"")</f>
        <v/>
      </c>
      <c r="R34" s="27" t="str">
        <f>IFERROR(VLOOKUP(D34,[1]!DVH_lines[#Data],3,FALSE),"")</f>
        <v/>
      </c>
      <c r="S34" s="28" t="str">
        <f>IFERROR(VLOOKUP(D34,[1]!DVH_lines[#Data],4,FALSE),"")</f>
        <v/>
      </c>
      <c r="T34" s="26" t="str">
        <f>IFERROR(VLOOKUP(D34,[1]!SearchCT[#Data],2,FALSE),"")</f>
        <v/>
      </c>
      <c r="U34" s="28" t="str">
        <f>IFERROR(VLOOKUP(D34,[1]!SearchCT[#Data],3,FALSE),"")</f>
        <v/>
      </c>
    </row>
    <row r="35" spans="4:21" x14ac:dyDescent="0.25">
      <c r="D35" s="16" t="s">
        <v>32</v>
      </c>
      <c r="E35" s="17" t="s">
        <v>360</v>
      </c>
      <c r="F35" s="18" t="s">
        <v>32</v>
      </c>
      <c r="G35" s="19" t="str">
        <f>IF(EXACT(D35,"DPV"),VLOOKUP(REPLACE($B$8,1,1,""),[1]!ICD_Codes[#All],2,FALSE),"")</f>
        <v/>
      </c>
      <c r="H35" s="15" t="str">
        <f t="shared" si="0"/>
        <v/>
      </c>
      <c r="J35" s="20" t="str">
        <f>VLOOKUP(D35,[1]!Dictionary[#All],3,FALSE)</f>
        <v>Spinal cord</v>
      </c>
      <c r="K35" s="21">
        <f>VLOOKUP(D35,[1]!Dictionary[#All],4,FALSE)</f>
        <v>7647</v>
      </c>
      <c r="L35" s="21" t="str">
        <f>VLOOKUP(D35,[1]!Dictionary[#All],5,FALSE)</f>
        <v>FMA</v>
      </c>
      <c r="M35" s="22" t="str">
        <f>VLOOKUP(D35,[1]!Dictionary[#All],6,FALSE)</f>
        <v>3.2</v>
      </c>
      <c r="N35" s="23" t="str">
        <f>VLOOKUP(D35,[1]!VolumeType[#All],2,FALSE)</f>
        <v>Organ</v>
      </c>
      <c r="O35" s="24" t="str">
        <f>VLOOKUP(D35,[1]!VolumeType[#All],3,FALSE)</f>
        <v>Organ</v>
      </c>
      <c r="P35" s="25" t="str">
        <f>VLOOKUP(D35,[1]!Colors[#All],3,FALSE)</f>
        <v>z Spinal Canal</v>
      </c>
      <c r="Q35" s="26" t="str">
        <f>IFERROR(VLOOKUP(D35,[1]!DVH_lines[#Data],2,FALSE),"")</f>
        <v/>
      </c>
      <c r="R35" s="27" t="str">
        <f>IFERROR(VLOOKUP(D35,[1]!DVH_lines[#Data],3,FALSE),"")</f>
        <v/>
      </c>
      <c r="S35" s="28" t="str">
        <f>IFERROR(VLOOKUP(D35,[1]!DVH_lines[#Data],4,FALSE),"")</f>
        <v/>
      </c>
      <c r="T35" s="26">
        <f>IFERROR(VLOOKUP(D35,[1]!SearchCT[#Data],2,FALSE),"")</f>
        <v>20</v>
      </c>
      <c r="U35" s="28">
        <f>IFERROR(VLOOKUP(D35,[1]!SearchCT[#Data],3,FALSE),"")</f>
        <v>40</v>
      </c>
    </row>
    <row r="36" spans="4:21" x14ac:dyDescent="0.25">
      <c r="D36" s="16" t="s">
        <v>233</v>
      </c>
      <c r="E36" s="17" t="s">
        <v>361</v>
      </c>
      <c r="F36" s="18" t="s">
        <v>362</v>
      </c>
      <c r="G36" s="19" t="str">
        <f>IF(EXACT(D36,"DPV"),VLOOKUP(REPLACE($B$8,1,1,""),[1]!ICD_Codes[#All],2,FALSE),"")</f>
        <v/>
      </c>
      <c r="H36" s="15" t="str">
        <f t="shared" si="0"/>
        <v/>
      </c>
      <c r="J36" s="20" t="str">
        <f>VLOOKUP(D36,[1]!Dictionary[#All],3,FALSE)</f>
        <v>PRV</v>
      </c>
      <c r="K36" s="21" t="str">
        <f>VLOOKUP(D36,[1]!Dictionary[#All],4,FALSE)</f>
        <v>PRV</v>
      </c>
      <c r="L36" s="21" t="str">
        <f>VLOOKUP(D36,[1]!Dictionary[#All],5,FALSE)</f>
        <v>99VMS_STRUCTCODE</v>
      </c>
      <c r="M36" s="22" t="str">
        <f>VLOOKUP(D36,[1]!Dictionary[#All],6,FALSE)</f>
        <v>1.0</v>
      </c>
      <c r="N36" s="23" t="str">
        <f>VLOOKUP(D36,[1]!VolumeType[#All],2,FALSE)</f>
        <v>Control</v>
      </c>
      <c r="O36" s="24" t="str">
        <f>VLOOKUP(D36,[1]!VolumeType[#All],3,FALSE)</f>
        <v>Avoidance</v>
      </c>
      <c r="P36" s="25" t="str">
        <f>VLOOKUP(D36,[1]!Colors[#All],3,FALSE)</f>
        <v>zSpinalCanal PRV</v>
      </c>
      <c r="Q36" s="26" t="str">
        <f>IFERROR(VLOOKUP(D36,[1]!DVH_lines[#Data],2,FALSE),"")</f>
        <v/>
      </c>
      <c r="R36" s="27" t="str">
        <f>IFERROR(VLOOKUP(D36,[1]!DVH_lines[#Data],3,FALSE),"")</f>
        <v/>
      </c>
      <c r="S36" s="28" t="str">
        <f>IFERROR(VLOOKUP(D36,[1]!DVH_lines[#Data],4,FALSE),"")</f>
        <v/>
      </c>
      <c r="T36" s="26" t="str">
        <f>IFERROR(VLOOKUP(D36,[1]!SearchCT[#Data],2,FALSE),"")</f>
        <v/>
      </c>
      <c r="U36" s="28" t="str">
        <f>IFERROR(VLOOKUP(D36,[1]!SearchCT[#Data],3,FALSE),"")</f>
        <v/>
      </c>
    </row>
    <row r="37" spans="4:21" x14ac:dyDescent="0.25">
      <c r="D37" s="16" t="s">
        <v>234</v>
      </c>
      <c r="E37" s="17" t="s">
        <v>235</v>
      </c>
      <c r="F37" s="18" t="s">
        <v>236</v>
      </c>
      <c r="G37" s="19" t="str">
        <f>IF(EXACT(D37,"DPV"),VLOOKUP(REPLACE($B$8,1,1,""),[1]!ICD_Codes[#All],2,FALSE),"")</f>
        <v/>
      </c>
      <c r="H37" s="15" t="str">
        <f t="shared" si="0"/>
        <v/>
      </c>
      <c r="J37" s="20" t="str">
        <f>VLOOKUP(D37,[1]!Dictionary[#All],3,FALSE)</f>
        <v>Artifact</v>
      </c>
      <c r="K37" s="21">
        <f>VLOOKUP(D37,[1]!Dictionary[#All],4,FALSE)</f>
        <v>11296</v>
      </c>
      <c r="L37" s="21" t="str">
        <f>VLOOKUP(D37,[1]!Dictionary[#All],5,FALSE)</f>
        <v>RADLEX</v>
      </c>
      <c r="M37" s="22">
        <f>VLOOKUP(D37,[1]!Dictionary[#All],6,FALSE)</f>
        <v>3.8</v>
      </c>
      <c r="N37" s="23" t="str">
        <f>VLOOKUP(D37,[1]!VolumeType[#All],2,FALSE)</f>
        <v>Artifact</v>
      </c>
      <c r="O37" s="24" t="str">
        <f>VLOOKUP(D37,[1]!VolumeType[#All],3,FALSE)</f>
        <v>None</v>
      </c>
      <c r="P37" s="25" t="str">
        <f>VLOOKUP(D37,[1]!Colors[#All],3,FALSE)</f>
        <v>z RO Helper</v>
      </c>
      <c r="Q37" s="26" t="str">
        <f>IFERROR(VLOOKUP(D37,[1]!DVH_lines[#Data],2,FALSE),"")</f>
        <v/>
      </c>
      <c r="R37" s="27" t="str">
        <f>IFERROR(VLOOKUP(D37,[1]!DVH_lines[#Data],3,FALSE),"")</f>
        <v/>
      </c>
      <c r="S37" s="28" t="str">
        <f>IFERROR(VLOOKUP(D37,[1]!DVH_lines[#Data],4,FALSE),"")</f>
        <v/>
      </c>
      <c r="T37" s="26" t="str">
        <f>IFERROR(VLOOKUP(D37,[1]!SearchCT[#Data],2,FALSE),"")</f>
        <v/>
      </c>
      <c r="U37" s="28" t="str">
        <f>IFERROR(VLOOKUP(D37,[1]!SearchCT[#Data],3,FALSE),"")</f>
        <v/>
      </c>
    </row>
    <row r="38" spans="4:21" x14ac:dyDescent="0.25">
      <c r="D38" s="16" t="s">
        <v>234</v>
      </c>
      <c r="E38" s="17" t="s">
        <v>237</v>
      </c>
      <c r="F38" s="18" t="s">
        <v>236</v>
      </c>
      <c r="G38" s="19" t="str">
        <f>IF(EXACT(D38,"DPV"),VLOOKUP(REPLACE($B$8,1,1,""),[1]!ICD_Codes[#All],2,FALSE),"")</f>
        <v/>
      </c>
      <c r="H38" s="15" t="str">
        <f t="shared" si="0"/>
        <v/>
      </c>
      <c r="J38" s="20" t="str">
        <f>VLOOKUP(D38,[1]!Dictionary[#All],3,FALSE)</f>
        <v>Artifact</v>
      </c>
      <c r="K38" s="21">
        <f>VLOOKUP(D38,[1]!Dictionary[#All],4,FALSE)</f>
        <v>11296</v>
      </c>
      <c r="L38" s="21" t="str">
        <f>VLOOKUP(D38,[1]!Dictionary[#All],5,FALSE)</f>
        <v>RADLEX</v>
      </c>
      <c r="M38" s="22">
        <f>VLOOKUP(D38,[1]!Dictionary[#All],6,FALSE)</f>
        <v>3.8</v>
      </c>
      <c r="N38" s="23" t="str">
        <f>VLOOKUP(D38,[1]!VolumeType[#All],2,FALSE)</f>
        <v>Artifact</v>
      </c>
      <c r="O38" s="24" t="str">
        <f>VLOOKUP(D38,[1]!VolumeType[#All],3,FALSE)</f>
        <v>None</v>
      </c>
      <c r="P38" s="25" t="str">
        <f>VLOOKUP(D38,[1]!Colors[#All],3,FALSE)</f>
        <v>z RO Helper</v>
      </c>
      <c r="Q38" s="26" t="str">
        <f>IFERROR(VLOOKUP(D38,[1]!DVH_lines[#Data],2,FALSE),"")</f>
        <v/>
      </c>
      <c r="R38" s="27" t="str">
        <f>IFERROR(VLOOKUP(D38,[1]!DVH_lines[#Data],3,FALSE),"")</f>
        <v/>
      </c>
      <c r="S38" s="28" t="str">
        <f>IFERROR(VLOOKUP(D38,[1]!DVH_lines[#Data],4,FALSE),"")</f>
        <v/>
      </c>
      <c r="T38" s="26" t="str">
        <f>IFERROR(VLOOKUP(D38,[1]!SearchCT[#Data],2,FALSE),"")</f>
        <v/>
      </c>
      <c r="U38" s="28" t="str">
        <f>IFERROR(VLOOKUP(D38,[1]!SearchCT[#Data],3,FALSE),"")</f>
        <v/>
      </c>
    </row>
    <row r="39" spans="4:21" ht="15.75" thickBot="1" x14ac:dyDescent="0.3">
      <c r="D39" s="16" t="s">
        <v>234</v>
      </c>
      <c r="E39" s="17" t="s">
        <v>251</v>
      </c>
      <c r="F39" s="18" t="s">
        <v>236</v>
      </c>
      <c r="G39" s="19" t="str">
        <f>IF(EXACT(D39,"DPV"),VLOOKUP(REPLACE($B$8,1,1,""),[1]!ICD_Codes[#All],2,FALSE),"")</f>
        <v/>
      </c>
      <c r="H39" s="15" t="str">
        <f t="shared" si="0"/>
        <v/>
      </c>
      <c r="J39" s="39" t="str">
        <f>VLOOKUP(D39,[1]!Dictionary[#All],3,FALSE)</f>
        <v>Artifact</v>
      </c>
      <c r="K39" s="40">
        <f>VLOOKUP(D39,[1]!Dictionary[#All],4,FALSE)</f>
        <v>11296</v>
      </c>
      <c r="L39" s="40" t="str">
        <f>VLOOKUP(D39,[1]!Dictionary[#All],5,FALSE)</f>
        <v>RADLEX</v>
      </c>
      <c r="M39" s="41">
        <f>VLOOKUP(D39,[1]!Dictionary[#All],6,FALSE)</f>
        <v>3.8</v>
      </c>
      <c r="N39" s="42" t="str">
        <f>VLOOKUP(D39,[1]!VolumeType[#All],2,FALSE)</f>
        <v>Artifact</v>
      </c>
      <c r="O39" s="43" t="str">
        <f>VLOOKUP(D39,[1]!VolumeType[#All],3,FALSE)</f>
        <v>None</v>
      </c>
      <c r="P39" s="44" t="str">
        <f>VLOOKUP(D39,[1]!Colors[#All],3,FALSE)</f>
        <v>z RO Helper</v>
      </c>
      <c r="Q39" s="45" t="str">
        <f>IFERROR(VLOOKUP(D39,[1]!DVH_lines[#Data],2,FALSE),"")</f>
        <v/>
      </c>
      <c r="R39" s="46" t="str">
        <f>IFERROR(VLOOKUP(D39,[1]!DVH_lines[#Data],3,FALSE),"")</f>
        <v/>
      </c>
      <c r="S39" s="47" t="str">
        <f>IFERROR(VLOOKUP(D39,[1]!DVH_lines[#Data],4,FALSE),"")</f>
        <v/>
      </c>
      <c r="T39" s="45" t="str">
        <f>IFERROR(VLOOKUP(D39,[1]!SearchCT[#Data],2,FALSE),"")</f>
        <v/>
      </c>
      <c r="U39" s="47" t="str">
        <f>IFERROR(VLOOKUP(D39,[1]!SearchCT[#Data],3,FALSE),"")</f>
        <v/>
      </c>
    </row>
  </sheetData>
  <mergeCells count="6">
    <mergeCell ref="T1:U1"/>
    <mergeCell ref="A1:B1"/>
    <mergeCell ref="D1:H1"/>
    <mergeCell ref="J1:M1"/>
    <mergeCell ref="N1:O1"/>
    <mergeCell ref="Q1:S1"/>
  </mergeCells>
  <pageMargins left="0.7" right="0.7" top="0.75" bottom="0.75" header="0.3" footer="0.3"/>
  <pageSetup scale="93" orientation="landscape" horizontalDpi="300" verticalDpi="300"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70"/>
  <sheetViews>
    <sheetView workbookViewId="0">
      <pane ySplit="2" topLeftCell="A3" activePane="bottomLeft" state="frozen"/>
      <selection activeCell="E1" sqref="E1"/>
      <selection pane="bottomLeft" activeCell="B9" sqref="B9"/>
    </sheetView>
  </sheetViews>
  <sheetFormatPr defaultRowHeight="15" x14ac:dyDescent="0.25"/>
  <cols>
    <col min="1" max="1" width="14.5703125" style="70" bestFit="1" customWidth="1"/>
    <col min="2" max="2" width="24.85546875" style="70" customWidth="1"/>
    <col min="3" max="3" width="5.42578125" style="70" customWidth="1"/>
    <col min="4" max="4" width="17.42578125" style="70" bestFit="1" customWidth="1"/>
    <col min="5" max="5" width="23.7109375" style="70" bestFit="1" customWidth="1"/>
    <col min="6" max="6" width="53.85546875" style="70" bestFit="1" customWidth="1"/>
    <col min="7" max="7" width="22.85546875" style="70" bestFit="1" customWidth="1"/>
    <col min="8" max="8" width="24.28515625" style="70" bestFit="1" customWidth="1"/>
    <col min="9" max="9" width="5.85546875" style="70" bestFit="1" customWidth="1"/>
    <col min="10" max="10" width="25.28515625" style="70" bestFit="1" customWidth="1"/>
    <col min="11" max="11" width="15.42578125" style="70" bestFit="1" customWidth="1"/>
    <col min="12" max="12" width="19.7109375" style="70" bestFit="1" customWidth="1"/>
    <col min="13" max="13" width="21" style="70" bestFit="1" customWidth="1"/>
    <col min="14" max="14" width="9.7109375" style="70" bestFit="1" customWidth="1"/>
    <col min="15" max="15" width="15.42578125" style="70" bestFit="1" customWidth="1"/>
    <col min="16" max="16" width="15.140625" style="70" bestFit="1" customWidth="1"/>
    <col min="17" max="17" width="14.42578125" style="70" bestFit="1" customWidth="1"/>
    <col min="18" max="18" width="14.140625" style="70" bestFit="1" customWidth="1"/>
    <col min="19" max="19" width="15.42578125" style="70" bestFit="1" customWidth="1"/>
    <col min="20" max="20" width="14" style="70" bestFit="1" customWidth="1"/>
    <col min="21" max="21" width="14.42578125" style="70" bestFit="1" customWidth="1"/>
    <col min="22" max="16384" width="9.140625" style="70"/>
  </cols>
  <sheetData>
    <row r="1" spans="1:21" ht="21" thickBot="1" x14ac:dyDescent="0.35">
      <c r="A1" s="104" t="s">
        <v>447</v>
      </c>
      <c r="B1" s="104"/>
      <c r="C1" s="1"/>
      <c r="D1" s="104" t="s">
        <v>211</v>
      </c>
      <c r="E1" s="104"/>
      <c r="F1" s="104"/>
      <c r="G1" s="104"/>
      <c r="H1" s="104"/>
      <c r="J1" s="102" t="s">
        <v>212</v>
      </c>
      <c r="K1" s="105"/>
      <c r="L1" s="105"/>
      <c r="M1" s="103"/>
      <c r="N1" s="102" t="s">
        <v>213</v>
      </c>
      <c r="O1" s="105"/>
      <c r="P1" s="3" t="s">
        <v>214</v>
      </c>
      <c r="Q1" s="102" t="s">
        <v>215</v>
      </c>
      <c r="R1" s="105"/>
      <c r="S1" s="103"/>
      <c r="T1" s="102" t="s">
        <v>216</v>
      </c>
      <c r="U1" s="103"/>
    </row>
    <row r="2" spans="1:21" ht="15.75" x14ac:dyDescent="0.25">
      <c r="A2" s="4" t="s">
        <v>217</v>
      </c>
      <c r="B2" s="5" t="s">
        <v>218</v>
      </c>
      <c r="C2" s="6"/>
      <c r="D2" s="4" t="s">
        <v>10</v>
      </c>
      <c r="E2" s="7" t="s">
        <v>219</v>
      </c>
      <c r="F2" s="8" t="s">
        <v>220</v>
      </c>
      <c r="G2" s="8" t="s">
        <v>1</v>
      </c>
      <c r="H2" s="9" t="s">
        <v>2</v>
      </c>
      <c r="J2" s="10" t="s">
        <v>221</v>
      </c>
      <c r="K2" s="11" t="s">
        <v>222</v>
      </c>
      <c r="L2" s="11" t="s">
        <v>223</v>
      </c>
      <c r="M2" s="12" t="s">
        <v>224</v>
      </c>
      <c r="N2" s="13" t="s">
        <v>225</v>
      </c>
      <c r="O2" s="11" t="s">
        <v>0</v>
      </c>
      <c r="P2" s="14" t="s">
        <v>3</v>
      </c>
      <c r="Q2" s="13" t="s">
        <v>7</v>
      </c>
      <c r="R2" s="11" t="s">
        <v>8</v>
      </c>
      <c r="S2" s="12" t="s">
        <v>4</v>
      </c>
      <c r="T2" s="13" t="s">
        <v>5</v>
      </c>
      <c r="U2" s="12" t="s">
        <v>6</v>
      </c>
    </row>
    <row r="3" spans="1:21" x14ac:dyDescent="0.25">
      <c r="A3" s="70" t="s">
        <v>399</v>
      </c>
      <c r="B3" s="15" t="s">
        <v>447</v>
      </c>
      <c r="C3" s="6"/>
      <c r="D3" s="16" t="s">
        <v>85</v>
      </c>
      <c r="E3" s="17" t="s">
        <v>85</v>
      </c>
      <c r="F3" s="18" t="s">
        <v>85</v>
      </c>
      <c r="G3" s="19"/>
      <c r="H3" s="15"/>
      <c r="J3" s="20" t="str">
        <f>VLOOKUP(D3,[1]!Dictionary[#All],3,FALSE)</f>
        <v>Body</v>
      </c>
      <c r="K3" s="21" t="str">
        <f>VLOOKUP(D3,[1]!Dictionary[#All],4,FALSE)</f>
        <v>BODY</v>
      </c>
      <c r="L3" s="21" t="str">
        <f>VLOOKUP(D3,[1]!Dictionary[#All],5,FALSE)</f>
        <v>99VMS_STRUCTCODE</v>
      </c>
      <c r="M3" s="22" t="str">
        <f>VLOOKUP(D3,[1]!Dictionary[#All],6,FALSE)</f>
        <v>1.0</v>
      </c>
      <c r="N3" s="23" t="str">
        <f>VLOOKUP(D3,[1]!VolumeType[#All],2,FALSE)</f>
        <v>Special</v>
      </c>
      <c r="O3" s="24" t="str">
        <f>VLOOKUP(D3,[1]!VolumeType[#All],3,FALSE)</f>
        <v>BODY</v>
      </c>
      <c r="P3" s="25" t="str">
        <f>VLOOKUP(D3,[1]!Colors[#Data],3,FALSE)</f>
        <v>z Body</v>
      </c>
      <c r="Q3" s="26" t="str">
        <f>IFERROR(VLOOKUP(D3,[1]!DVH_lines[#Data],2,FALSE),"")</f>
        <v/>
      </c>
      <c r="R3" s="27" t="str">
        <f>IFERROR(VLOOKUP(D3,[1]!DVH_lines[#Data],3,FALSE),"")</f>
        <v/>
      </c>
      <c r="S3" s="28" t="str">
        <f>IFERROR(VLOOKUP(D3,[1]!DVH_lines[#Data],4,FALSE),"")</f>
        <v/>
      </c>
      <c r="T3" s="26">
        <f>IFERROR(VLOOKUP(D3,[1]!SearchCT[#Data],2,FALSE),"")</f>
        <v>-350</v>
      </c>
      <c r="U3" s="28">
        <f>IFERROR(VLOOKUP(D3,[1]!SearchCT[#Data],3,FALSE),"")</f>
        <v>-50</v>
      </c>
    </row>
    <row r="4" spans="1:21" x14ac:dyDescent="0.25">
      <c r="A4" s="70" t="s">
        <v>401</v>
      </c>
      <c r="B4" s="15" t="s">
        <v>10</v>
      </c>
      <c r="C4" s="6"/>
      <c r="D4" s="29" t="s">
        <v>28</v>
      </c>
      <c r="E4" s="17" t="s">
        <v>28</v>
      </c>
      <c r="F4" s="18" t="s">
        <v>338</v>
      </c>
      <c r="G4" s="19" t="s">
        <v>404</v>
      </c>
      <c r="H4" s="15" t="s">
        <v>405</v>
      </c>
      <c r="J4" s="20" t="str">
        <f>VLOOKUP(D4,[1]!Dictionary[#All],3,FALSE)</f>
        <v>Treated Volume</v>
      </c>
      <c r="K4" s="21" t="str">
        <f>VLOOKUP(D4,[1]!Dictionary[#All],4,FALSE)</f>
        <v>Treated Volume</v>
      </c>
      <c r="L4" s="21" t="str">
        <f>VLOOKUP(D4,[1]!Dictionary[#All],5,FALSE)</f>
        <v>99VMS_STRUCTCODE</v>
      </c>
      <c r="M4" s="22" t="str">
        <f>VLOOKUP(D4,[1]!Dictionary[#All],6,FALSE)</f>
        <v>1.0</v>
      </c>
      <c r="N4" s="23" t="str">
        <f>VLOOKUP(D4,[1]!VolumeType[#All],2,FALSE)</f>
        <v>Special</v>
      </c>
      <c r="O4" s="24" t="str">
        <f>VLOOKUP(D4,[1]!VolumeType[#All],3,FALSE)</f>
        <v>PTV</v>
      </c>
      <c r="P4" s="25" t="str">
        <f>VLOOKUP(D4,[1]!Colors[#Data],3,FALSE)</f>
        <v>z DPV</v>
      </c>
      <c r="Q4" s="26" t="str">
        <f>IFERROR(VLOOKUP(D4,[1]!DVH_lines[#Data],2,FALSE),"")</f>
        <v/>
      </c>
      <c r="R4" s="27" t="str">
        <f>IFERROR(VLOOKUP(D4,[1]!DVH_lines[#Data],3,FALSE),"")</f>
        <v/>
      </c>
      <c r="S4" s="28" t="str">
        <f>IFERROR(VLOOKUP(D4,[1]!DVH_lines[#Data],4,FALSE),"")</f>
        <v/>
      </c>
      <c r="T4" s="26" t="str">
        <f>IFERROR(VLOOKUP(D4,[1]!SearchCT[#Data],2,FALSE),"")</f>
        <v/>
      </c>
      <c r="U4" s="28" t="str">
        <f>IFERROR(VLOOKUP(D4,[1]!SearchCT[#Data],3,FALSE),"")</f>
        <v/>
      </c>
    </row>
    <row r="5" spans="1:21" x14ac:dyDescent="0.25">
      <c r="A5" s="70" t="s">
        <v>226</v>
      </c>
      <c r="B5" s="15" t="s">
        <v>450</v>
      </c>
      <c r="C5" s="6"/>
      <c r="D5" s="16" t="s">
        <v>284</v>
      </c>
      <c r="E5" s="17" t="s">
        <v>406</v>
      </c>
      <c r="F5" s="18" t="s">
        <v>407</v>
      </c>
      <c r="G5" s="19"/>
      <c r="H5" s="15"/>
      <c r="J5" s="20" t="str">
        <f>VLOOKUP(D5,[1]!Dictionary[#All],3,FALSE)</f>
        <v>Tracking Motion Volume</v>
      </c>
      <c r="K5" s="21" t="str">
        <f>VLOOKUP(D5,[1]!Dictionary[#All],4,FALSE)</f>
        <v>TMV</v>
      </c>
      <c r="L5" s="21" t="str">
        <f>VLOOKUP(D5,[1]!Dictionary[#All],5,FALSE)</f>
        <v>99VMS_STRUCTCODE</v>
      </c>
      <c r="M5" s="22" t="str">
        <f>VLOOKUP(D5,[1]!Dictionary[#All],6,FALSE)</f>
        <v>1.0</v>
      </c>
      <c r="N5" s="23" t="str">
        <f>VLOOKUP(D5,[1]!VolumeType[#All],2,FALSE)</f>
        <v>GTV</v>
      </c>
      <c r="O5" s="24" t="str">
        <f>VLOOKUP(D5,[1]!VolumeType[#All],3,FALSE)</f>
        <v>GTV</v>
      </c>
      <c r="P5" s="25" t="str">
        <f>VLOOKUP(D5,[1]!Colors[#Data],3,FALSE)</f>
        <v>z TMV</v>
      </c>
      <c r="Q5" s="26" t="str">
        <f>IFERROR(VLOOKUP(D5,[1]!DVH_lines[#Data],2,FALSE),"")</f>
        <v/>
      </c>
      <c r="R5" s="27" t="str">
        <f>IFERROR(VLOOKUP(D5,[1]!DVH_lines[#Data],3,FALSE),"")</f>
        <v/>
      </c>
      <c r="S5" s="28" t="str">
        <f>IFERROR(VLOOKUP(D5,[1]!DVH_lines[#Data],4,FALSE),"")</f>
        <v/>
      </c>
      <c r="T5" s="26" t="str">
        <f>IFERROR(VLOOKUP(D5,[1]!SearchCT[#Data],2,FALSE),"")</f>
        <v/>
      </c>
      <c r="U5" s="28" t="str">
        <f>IFERROR(VLOOKUP(D5,[1]!SearchCT[#Data],3,FALSE),"")</f>
        <v/>
      </c>
    </row>
    <row r="6" spans="1:21" x14ac:dyDescent="0.25">
      <c r="A6" s="70" t="s">
        <v>395</v>
      </c>
      <c r="B6" s="15">
        <v>5</v>
      </c>
      <c r="C6" s="6"/>
      <c r="D6" s="16" t="s">
        <v>284</v>
      </c>
      <c r="E6" s="17" t="s">
        <v>408</v>
      </c>
      <c r="F6" s="18" t="s">
        <v>409</v>
      </c>
      <c r="G6" s="19"/>
      <c r="H6" s="15"/>
      <c r="J6" s="20" t="str">
        <f>VLOOKUP(D6,[1]!Dictionary[#All],3,FALSE)</f>
        <v>Tracking Motion Volume</v>
      </c>
      <c r="K6" s="21" t="str">
        <f>VLOOKUP(D6,[1]!Dictionary[#All],4,FALSE)</f>
        <v>TMV</v>
      </c>
      <c r="L6" s="21" t="str">
        <f>VLOOKUP(D6,[1]!Dictionary[#All],5,FALSE)</f>
        <v>99VMS_STRUCTCODE</v>
      </c>
      <c r="M6" s="22" t="str">
        <f>VLOOKUP(D6,[1]!Dictionary[#All],6,FALSE)</f>
        <v>1.0</v>
      </c>
      <c r="N6" s="23" t="str">
        <f>VLOOKUP(D6,[1]!VolumeType[#All],2,FALSE)</f>
        <v>GTV</v>
      </c>
      <c r="O6" s="24" t="str">
        <f>VLOOKUP(D6,[1]!VolumeType[#All],3,FALSE)</f>
        <v>GTV</v>
      </c>
      <c r="P6" s="25" t="str">
        <f>VLOOKUP(D6,[1]!Colors[#Data],3,FALSE)</f>
        <v>z TMV</v>
      </c>
      <c r="Q6" s="26" t="str">
        <f>IFERROR(VLOOKUP(D6,[1]!DVH_lines[#Data],2,FALSE),"")</f>
        <v/>
      </c>
      <c r="R6" s="27" t="str">
        <f>IFERROR(VLOOKUP(D6,[1]!DVH_lines[#Data],3,FALSE),"")</f>
        <v/>
      </c>
      <c r="S6" s="28" t="str">
        <f>IFERROR(VLOOKUP(D6,[1]!DVH_lines[#Data],4,FALSE),"")</f>
        <v/>
      </c>
      <c r="T6" s="26" t="str">
        <f>IFERROR(VLOOKUP(D6,[1]!SearchCT[#Data],2,FALSE),"")</f>
        <v/>
      </c>
      <c r="U6" s="28" t="str">
        <f>IFERROR(VLOOKUP(D6,[1]!SearchCT[#Data],3,FALSE),"")</f>
        <v/>
      </c>
    </row>
    <row r="7" spans="1:21" x14ac:dyDescent="0.25">
      <c r="A7" s="70" t="s">
        <v>228</v>
      </c>
      <c r="B7" s="31"/>
      <c r="D7" s="16" t="s">
        <v>284</v>
      </c>
      <c r="E7" s="17" t="s">
        <v>410</v>
      </c>
      <c r="F7" s="18" t="s">
        <v>411</v>
      </c>
      <c r="G7" s="19"/>
      <c r="H7" s="15"/>
      <c r="J7" s="20" t="str">
        <f>VLOOKUP(D7,[1]!Dictionary[#All],3,FALSE)</f>
        <v>Tracking Motion Volume</v>
      </c>
      <c r="K7" s="21" t="str">
        <f>VLOOKUP(D7,[1]!Dictionary[#All],4,FALSE)</f>
        <v>TMV</v>
      </c>
      <c r="L7" s="21" t="str">
        <f>VLOOKUP(D7,[1]!Dictionary[#All],5,FALSE)</f>
        <v>99VMS_STRUCTCODE</v>
      </c>
      <c r="M7" s="22" t="str">
        <f>VLOOKUP(D7,[1]!Dictionary[#All],6,FALSE)</f>
        <v>1.0</v>
      </c>
      <c r="N7" s="23" t="str">
        <f>VLOOKUP(D7,[1]!VolumeType[#All],2,FALSE)</f>
        <v>GTV</v>
      </c>
      <c r="O7" s="24" t="str">
        <f>VLOOKUP(D7,[1]!VolumeType[#All],3,FALSE)</f>
        <v>GTV</v>
      </c>
      <c r="P7" s="25" t="str">
        <f>VLOOKUP(D7,[1]!Colors[#Data],3,FALSE)</f>
        <v>z TMV</v>
      </c>
      <c r="Q7" s="26" t="str">
        <f>IFERROR(VLOOKUP(D7,[1]!DVH_lines[#Data],2,FALSE),"")</f>
        <v/>
      </c>
      <c r="R7" s="27" t="str">
        <f>IFERROR(VLOOKUP(D7,[1]!DVH_lines[#Data],3,FALSE),"")</f>
        <v/>
      </c>
      <c r="S7" s="28" t="str">
        <f>IFERROR(VLOOKUP(D7,[1]!DVH_lines[#Data],4,FALSE),"")</f>
        <v/>
      </c>
      <c r="T7" s="26" t="str">
        <f>IFERROR(VLOOKUP(D7,[1]!SearchCT[#Data],2,FALSE),"")</f>
        <v/>
      </c>
      <c r="U7" s="28" t="str">
        <f>IFERROR(VLOOKUP(D7,[1]!SearchCT[#Data],3,FALSE),"")</f>
        <v/>
      </c>
    </row>
    <row r="8" spans="1:21" x14ac:dyDescent="0.25">
      <c r="A8" s="70" t="s">
        <v>229</v>
      </c>
      <c r="B8" s="32" t="s">
        <v>313</v>
      </c>
      <c r="D8" s="16" t="s">
        <v>284</v>
      </c>
      <c r="E8" s="17" t="s">
        <v>412</v>
      </c>
      <c r="F8" s="18" t="s">
        <v>413</v>
      </c>
      <c r="G8" s="19"/>
      <c r="H8" s="15"/>
      <c r="J8" s="20" t="str">
        <f>VLOOKUP(D8,[1]!Dictionary[#All],3,FALSE)</f>
        <v>Tracking Motion Volume</v>
      </c>
      <c r="K8" s="21" t="str">
        <f>VLOOKUP(D8,[1]!Dictionary[#All],4,FALSE)</f>
        <v>TMV</v>
      </c>
      <c r="L8" s="21" t="str">
        <f>VLOOKUP(D8,[1]!Dictionary[#All],5,FALSE)</f>
        <v>99VMS_STRUCTCODE</v>
      </c>
      <c r="M8" s="22" t="str">
        <f>VLOOKUP(D8,[1]!Dictionary[#All],6,FALSE)</f>
        <v>1.0</v>
      </c>
      <c r="N8" s="23" t="str">
        <f>VLOOKUP(D8,[1]!VolumeType[#All],2,FALSE)</f>
        <v>GTV</v>
      </c>
      <c r="O8" s="24" t="str">
        <f>VLOOKUP(D8,[1]!VolumeType[#All],3,FALSE)</f>
        <v>GTV</v>
      </c>
      <c r="P8" s="25" t="str">
        <f>VLOOKUP(D8,[1]!Colors[#Data],3,FALSE)</f>
        <v>z TMV</v>
      </c>
      <c r="Q8" s="26" t="str">
        <f>IFERROR(VLOOKUP(D8,[1]!DVH_lines[#Data],2,FALSE),"")</f>
        <v/>
      </c>
      <c r="R8" s="27" t="str">
        <f>IFERROR(VLOOKUP(D8,[1]!DVH_lines[#Data],3,FALSE),"")</f>
        <v/>
      </c>
      <c r="S8" s="28" t="str">
        <f>IFERROR(VLOOKUP(D8,[1]!DVH_lines[#Data],4,FALSE),"")</f>
        <v/>
      </c>
      <c r="T8" s="26" t="str">
        <f>IFERROR(VLOOKUP(D8,[1]!SearchCT[#Data],2,FALSE),"")</f>
        <v/>
      </c>
      <c r="U8" s="28" t="str">
        <f>IFERROR(VLOOKUP(D8,[1]!SearchCT[#Data],3,FALSE),"")</f>
        <v/>
      </c>
    </row>
    <row r="9" spans="1:21" x14ac:dyDescent="0.25">
      <c r="A9" s="70" t="s">
        <v>400</v>
      </c>
      <c r="B9" s="31" t="s">
        <v>393</v>
      </c>
      <c r="D9" s="16" t="s">
        <v>284</v>
      </c>
      <c r="E9" s="17" t="s">
        <v>414</v>
      </c>
      <c r="F9" s="18" t="s">
        <v>415</v>
      </c>
      <c r="G9" s="19"/>
      <c r="H9" s="15"/>
      <c r="J9" s="20" t="str">
        <f>VLOOKUP(D9,[1]!Dictionary[#All],3,FALSE)</f>
        <v>Tracking Motion Volume</v>
      </c>
      <c r="K9" s="21" t="str">
        <f>VLOOKUP(D9,[1]!Dictionary[#All],4,FALSE)</f>
        <v>TMV</v>
      </c>
      <c r="L9" s="21" t="str">
        <f>VLOOKUP(D9,[1]!Dictionary[#All],5,FALSE)</f>
        <v>99VMS_STRUCTCODE</v>
      </c>
      <c r="M9" s="22" t="str">
        <f>VLOOKUP(D9,[1]!Dictionary[#All],6,FALSE)</f>
        <v>1.0</v>
      </c>
      <c r="N9" s="23" t="str">
        <f>VLOOKUP(D9,[1]!VolumeType[#All],2,FALSE)</f>
        <v>GTV</v>
      </c>
      <c r="O9" s="24" t="str">
        <f>VLOOKUP(D9,[1]!VolumeType[#All],3,FALSE)</f>
        <v>GTV</v>
      </c>
      <c r="P9" s="25" t="str">
        <f>VLOOKUP(D9,[1]!Colors[#Data],3,FALSE)</f>
        <v>z TMV</v>
      </c>
      <c r="Q9" s="26" t="str">
        <f>IFERROR(VLOOKUP(D9,[1]!DVH_lines[#Data],2,FALSE),"")</f>
        <v/>
      </c>
      <c r="R9" s="27" t="str">
        <f>IFERROR(VLOOKUP(D9,[1]!DVH_lines[#Data],3,FALSE),"")</f>
        <v/>
      </c>
      <c r="S9" s="28" t="str">
        <f>IFERROR(VLOOKUP(D9,[1]!DVH_lines[#Data],4,FALSE),"")</f>
        <v/>
      </c>
      <c r="T9" s="26" t="str">
        <f>IFERROR(VLOOKUP(D9,[1]!SearchCT[#Data],2,FALSE),"")</f>
        <v/>
      </c>
      <c r="U9" s="28" t="str">
        <f>IFERROR(VLOOKUP(D9,[1]!SearchCT[#Data],3,FALSE),"")</f>
        <v/>
      </c>
    </row>
    <row r="10" spans="1:21" x14ac:dyDescent="0.25">
      <c r="A10" s="70" t="s">
        <v>389</v>
      </c>
      <c r="B10" s="31" t="s">
        <v>390</v>
      </c>
      <c r="D10" s="16" t="s">
        <v>284</v>
      </c>
      <c r="E10" s="17" t="s">
        <v>416</v>
      </c>
      <c r="F10" s="18" t="s">
        <v>417</v>
      </c>
      <c r="G10" s="19"/>
      <c r="H10" s="15"/>
      <c r="J10" s="20" t="str">
        <f>VLOOKUP(D10,[1]!Dictionary[#All],3,FALSE)</f>
        <v>Tracking Motion Volume</v>
      </c>
      <c r="K10" s="21" t="str">
        <f>VLOOKUP(D10,[1]!Dictionary[#All],4,FALSE)</f>
        <v>TMV</v>
      </c>
      <c r="L10" s="21" t="str">
        <f>VLOOKUP(D10,[1]!Dictionary[#All],5,FALSE)</f>
        <v>99VMS_STRUCTCODE</v>
      </c>
      <c r="M10" s="22" t="str">
        <f>VLOOKUP(D10,[1]!Dictionary[#All],6,FALSE)</f>
        <v>1.0</v>
      </c>
      <c r="N10" s="23" t="str">
        <f>VLOOKUP(D10,[1]!VolumeType[#All],2,FALSE)</f>
        <v>GTV</v>
      </c>
      <c r="O10" s="24" t="str">
        <f>VLOOKUP(D10,[1]!VolumeType[#All],3,FALSE)</f>
        <v>GTV</v>
      </c>
      <c r="P10" s="25" t="str">
        <f>VLOOKUP(D10,[1]!Colors[#Data],3,FALSE)</f>
        <v>z TMV</v>
      </c>
      <c r="Q10" s="26" t="str">
        <f>IFERROR(VLOOKUP(D10,[1]!DVH_lines[#Data],2,FALSE),"")</f>
        <v/>
      </c>
      <c r="R10" s="27" t="str">
        <f>IFERROR(VLOOKUP(D10,[1]!DVH_lines[#Data],3,FALSE),"")</f>
        <v/>
      </c>
      <c r="S10" s="28" t="str">
        <f>IFERROR(VLOOKUP(D10,[1]!DVH_lines[#Data],4,FALSE),"")</f>
        <v/>
      </c>
      <c r="T10" s="26" t="str">
        <f>IFERROR(VLOOKUP(D10,[1]!SearchCT[#Data],2,FALSE),"")</f>
        <v/>
      </c>
      <c r="U10" s="28" t="str">
        <f>IFERROR(VLOOKUP(D10,[1]!SearchCT[#Data],3,FALSE),"")</f>
        <v/>
      </c>
    </row>
    <row r="11" spans="1:21" x14ac:dyDescent="0.25">
      <c r="A11" s="70" t="s">
        <v>515</v>
      </c>
      <c r="B11" s="31" t="s">
        <v>449</v>
      </c>
      <c r="D11" s="16" t="s">
        <v>284</v>
      </c>
      <c r="E11" s="17" t="s">
        <v>418</v>
      </c>
      <c r="F11" s="18" t="s">
        <v>419</v>
      </c>
      <c r="G11" s="19"/>
      <c r="H11" s="15"/>
      <c r="J11" s="20" t="str">
        <f>VLOOKUP(D11,[1]!Dictionary[#All],3,FALSE)</f>
        <v>Tracking Motion Volume</v>
      </c>
      <c r="K11" s="21" t="str">
        <f>VLOOKUP(D11,[1]!Dictionary[#All],4,FALSE)</f>
        <v>TMV</v>
      </c>
      <c r="L11" s="21" t="str">
        <f>VLOOKUP(D11,[1]!Dictionary[#All],5,FALSE)</f>
        <v>99VMS_STRUCTCODE</v>
      </c>
      <c r="M11" s="22" t="str">
        <f>VLOOKUP(D11,[1]!Dictionary[#All],6,FALSE)</f>
        <v>1.0</v>
      </c>
      <c r="N11" s="23" t="str">
        <f>VLOOKUP(D11,[1]!VolumeType[#All],2,FALSE)</f>
        <v>GTV</v>
      </c>
      <c r="O11" s="24" t="str">
        <f>VLOOKUP(D11,[1]!VolumeType[#All],3,FALSE)</f>
        <v>GTV</v>
      </c>
      <c r="P11" s="25" t="str">
        <f>VLOOKUP(D11,[1]!Colors[#Data],3,FALSE)</f>
        <v>z TMV</v>
      </c>
      <c r="Q11" s="26" t="str">
        <f>IFERROR(VLOOKUP(D11,[1]!DVH_lines[#Data],2,FALSE),"")</f>
        <v/>
      </c>
      <c r="R11" s="27" t="str">
        <f>IFERROR(VLOOKUP(D11,[1]!DVH_lines[#Data],3,FALSE),"")</f>
        <v/>
      </c>
      <c r="S11" s="28" t="str">
        <f>IFERROR(VLOOKUP(D11,[1]!DVH_lines[#Data],4,FALSE),"")</f>
        <v/>
      </c>
      <c r="T11" s="26" t="str">
        <f>IFERROR(VLOOKUP(D11,[1]!SearchCT[#Data],2,FALSE),"")</f>
        <v/>
      </c>
      <c r="U11" s="28" t="str">
        <f>IFERROR(VLOOKUP(D11,[1]!SearchCT[#Data],3,FALSE),"")</f>
        <v/>
      </c>
    </row>
    <row r="12" spans="1:21" x14ac:dyDescent="0.25">
      <c r="A12" s="70" t="s">
        <v>391</v>
      </c>
      <c r="B12" s="15" t="s">
        <v>448</v>
      </c>
      <c r="D12" s="16" t="s">
        <v>284</v>
      </c>
      <c r="E12" s="17" t="s">
        <v>420</v>
      </c>
      <c r="F12" s="18" t="s">
        <v>421</v>
      </c>
      <c r="G12" s="19"/>
      <c r="H12" s="15"/>
      <c r="J12" s="20" t="str">
        <f>VLOOKUP(D12,[1]!Dictionary[#All],3,FALSE)</f>
        <v>Tracking Motion Volume</v>
      </c>
      <c r="K12" s="21" t="str">
        <f>VLOOKUP(D12,[1]!Dictionary[#All],4,FALSE)</f>
        <v>TMV</v>
      </c>
      <c r="L12" s="21" t="str">
        <f>VLOOKUP(D12,[1]!Dictionary[#All],5,FALSE)</f>
        <v>99VMS_STRUCTCODE</v>
      </c>
      <c r="M12" s="22" t="str">
        <f>VLOOKUP(D12,[1]!Dictionary[#All],6,FALSE)</f>
        <v>1.0</v>
      </c>
      <c r="N12" s="23" t="str">
        <f>VLOOKUP(D12,[1]!VolumeType[#All],2,FALSE)</f>
        <v>GTV</v>
      </c>
      <c r="O12" s="24" t="str">
        <f>VLOOKUP(D12,[1]!VolumeType[#All],3,FALSE)</f>
        <v>GTV</v>
      </c>
      <c r="P12" s="25" t="str">
        <f>VLOOKUP(D12,[1]!Colors[#Data],3,FALSE)</f>
        <v>z TMV</v>
      </c>
      <c r="Q12" s="26" t="str">
        <f>IFERROR(VLOOKUP(D12,[1]!DVH_lines[#Data],2,FALSE),"")</f>
        <v/>
      </c>
      <c r="R12" s="27" t="str">
        <f>IFERROR(VLOOKUP(D12,[1]!DVH_lines[#Data],3,FALSE),"")</f>
        <v/>
      </c>
      <c r="S12" s="28" t="str">
        <f>IFERROR(VLOOKUP(D12,[1]!DVH_lines[#Data],4,FALSE),"")</f>
        <v/>
      </c>
      <c r="T12" s="26" t="str">
        <f>IFERROR(VLOOKUP(D12,[1]!SearchCT[#Data],2,FALSE),"")</f>
        <v/>
      </c>
      <c r="U12" s="28" t="str">
        <f>IFERROR(VLOOKUP(D12,[1]!SearchCT[#Data],3,FALSE),"")</f>
        <v/>
      </c>
    </row>
    <row r="13" spans="1:21" x14ac:dyDescent="0.25">
      <c r="A13" s="70" t="s">
        <v>231</v>
      </c>
      <c r="B13" s="35" t="s">
        <v>232</v>
      </c>
      <c r="D13" s="16" t="s">
        <v>284</v>
      </c>
      <c r="E13" s="17" t="s">
        <v>422</v>
      </c>
      <c r="F13" s="18" t="s">
        <v>423</v>
      </c>
      <c r="G13" s="19"/>
      <c r="H13" s="15"/>
      <c r="J13" s="20" t="str">
        <f>VLOOKUP(D13,[1]!Dictionary[#All],3,FALSE)</f>
        <v>Tracking Motion Volume</v>
      </c>
      <c r="K13" s="21" t="str">
        <f>VLOOKUP(D13,[1]!Dictionary[#All],4,FALSE)</f>
        <v>TMV</v>
      </c>
      <c r="L13" s="21" t="str">
        <f>VLOOKUP(D13,[1]!Dictionary[#All],5,FALSE)</f>
        <v>99VMS_STRUCTCODE</v>
      </c>
      <c r="M13" s="22" t="str">
        <f>VLOOKUP(D13,[1]!Dictionary[#All],6,FALSE)</f>
        <v>1.0</v>
      </c>
      <c r="N13" s="23" t="str">
        <f>VLOOKUP(D13,[1]!VolumeType[#All],2,FALSE)</f>
        <v>GTV</v>
      </c>
      <c r="O13" s="24" t="str">
        <f>VLOOKUP(D13,[1]!VolumeType[#All],3,FALSE)</f>
        <v>GTV</v>
      </c>
      <c r="P13" s="25" t="str">
        <f>VLOOKUP(D13,[1]!Colors[#Data],3,FALSE)</f>
        <v>z TMV</v>
      </c>
      <c r="Q13" s="26" t="str">
        <f>IFERROR(VLOOKUP(D13,[1]!DVH_lines[#Data],2,FALSE),"")</f>
        <v/>
      </c>
      <c r="R13" s="27" t="str">
        <f>IFERROR(VLOOKUP(D13,[1]!DVH_lines[#Data],3,FALSE),"")</f>
        <v/>
      </c>
      <c r="S13" s="28" t="str">
        <f>IFERROR(VLOOKUP(D13,[1]!DVH_lines[#Data],4,FALSE),"")</f>
        <v/>
      </c>
      <c r="T13" s="26" t="str">
        <f>IFERROR(VLOOKUP(D13,[1]!SearchCT[#Data],2,FALSE),"")</f>
        <v/>
      </c>
      <c r="U13" s="28" t="str">
        <f>IFERROR(VLOOKUP(D13,[1]!SearchCT[#Data],3,FALSE),"")</f>
        <v/>
      </c>
    </row>
    <row r="14" spans="1:21" x14ac:dyDescent="0.25">
      <c r="A14" s="37"/>
      <c r="B14" s="37"/>
      <c r="D14" s="16" t="s">
        <v>284</v>
      </c>
      <c r="E14" s="17" t="s">
        <v>424</v>
      </c>
      <c r="F14" s="18" t="s">
        <v>425</v>
      </c>
      <c r="G14" s="19"/>
      <c r="H14" s="15"/>
      <c r="J14" s="20" t="str">
        <f>VLOOKUP(D14,[1]!Dictionary[#All],3,FALSE)</f>
        <v>Tracking Motion Volume</v>
      </c>
      <c r="K14" s="21" t="str">
        <f>VLOOKUP(D14,[1]!Dictionary[#All],4,FALSE)</f>
        <v>TMV</v>
      </c>
      <c r="L14" s="21" t="str">
        <f>VLOOKUP(D14,[1]!Dictionary[#All],5,FALSE)</f>
        <v>99VMS_STRUCTCODE</v>
      </c>
      <c r="M14" s="22" t="str">
        <f>VLOOKUP(D14,[1]!Dictionary[#All],6,FALSE)</f>
        <v>1.0</v>
      </c>
      <c r="N14" s="23" t="str">
        <f>VLOOKUP(D14,[1]!VolumeType[#All],2,FALSE)</f>
        <v>GTV</v>
      </c>
      <c r="O14" s="24" t="str">
        <f>VLOOKUP(D14,[1]!VolumeType[#All],3,FALSE)</f>
        <v>GTV</v>
      </c>
      <c r="P14" s="25" t="str">
        <f>VLOOKUP(D14,[1]!Colors[#Data],3,FALSE)</f>
        <v>z TMV</v>
      </c>
      <c r="Q14" s="26" t="str">
        <f>IFERROR(VLOOKUP(D14,[1]!DVH_lines[#Data],2,FALSE),"")</f>
        <v/>
      </c>
      <c r="R14" s="27" t="str">
        <f>IFERROR(VLOOKUP(D14,[1]!DVH_lines[#Data],3,FALSE),"")</f>
        <v/>
      </c>
      <c r="S14" s="28" t="str">
        <f>IFERROR(VLOOKUP(D14,[1]!DVH_lines[#Data],4,FALSE),"")</f>
        <v/>
      </c>
      <c r="T14" s="26" t="str">
        <f>IFERROR(VLOOKUP(D14,[1]!SearchCT[#Data],2,FALSE),"")</f>
        <v/>
      </c>
      <c r="U14" s="28" t="str">
        <f>IFERROR(VLOOKUP(D14,[1]!SearchCT[#Data],3,FALSE),"")</f>
        <v/>
      </c>
    </row>
    <row r="15" spans="1:21" x14ac:dyDescent="0.25">
      <c r="D15" s="16" t="s">
        <v>284</v>
      </c>
      <c r="E15" s="17" t="s">
        <v>426</v>
      </c>
      <c r="F15" s="18" t="s">
        <v>427</v>
      </c>
      <c r="G15" s="19"/>
      <c r="H15" s="15"/>
      <c r="J15" s="20" t="str">
        <f>VLOOKUP(D15,[1]!Dictionary[#All],3,FALSE)</f>
        <v>Tracking Motion Volume</v>
      </c>
      <c r="K15" s="21" t="str">
        <f>VLOOKUP(D15,[1]!Dictionary[#All],4,FALSE)</f>
        <v>TMV</v>
      </c>
      <c r="L15" s="21" t="str">
        <f>VLOOKUP(D15,[1]!Dictionary[#All],5,FALSE)</f>
        <v>99VMS_STRUCTCODE</v>
      </c>
      <c r="M15" s="22" t="str">
        <f>VLOOKUP(D15,[1]!Dictionary[#All],6,FALSE)</f>
        <v>1.0</v>
      </c>
      <c r="N15" s="23" t="str">
        <f>VLOOKUP(D15,[1]!VolumeType[#All],2,FALSE)</f>
        <v>GTV</v>
      </c>
      <c r="O15" s="24" t="str">
        <f>VLOOKUP(D15,[1]!VolumeType[#All],3,FALSE)</f>
        <v>GTV</v>
      </c>
      <c r="P15" s="25" t="str">
        <f>VLOOKUP(D15,[1]!Colors[#Data],3,FALSE)</f>
        <v>z TMV</v>
      </c>
      <c r="Q15" s="26" t="str">
        <f>IFERROR(VLOOKUP(D15,[1]!DVH_lines[#Data],2,FALSE),"")</f>
        <v/>
      </c>
      <c r="R15" s="27" t="str">
        <f>IFERROR(VLOOKUP(D15,[1]!DVH_lines[#Data],3,FALSE),"")</f>
        <v/>
      </c>
      <c r="S15" s="28" t="str">
        <f>IFERROR(VLOOKUP(D15,[1]!DVH_lines[#Data],4,FALSE),"")</f>
        <v/>
      </c>
      <c r="T15" s="26" t="str">
        <f>IFERROR(VLOOKUP(D15,[1]!SearchCT[#Data],2,FALSE),"")</f>
        <v/>
      </c>
      <c r="U15" s="28" t="str">
        <f>IFERROR(VLOOKUP(D15,[1]!SearchCT[#Data],3,FALSE),"")</f>
        <v/>
      </c>
    </row>
    <row r="16" spans="1:21" x14ac:dyDescent="0.25">
      <c r="D16" s="16" t="s">
        <v>284</v>
      </c>
      <c r="E16" s="17" t="s">
        <v>282</v>
      </c>
      <c r="F16" s="18" t="s">
        <v>428</v>
      </c>
      <c r="G16" s="19"/>
      <c r="H16" s="15"/>
      <c r="J16" s="20" t="str">
        <f>VLOOKUP(D16,[1]!Dictionary[#All],3,FALSE)</f>
        <v>Tracking Motion Volume</v>
      </c>
      <c r="K16" s="21" t="str">
        <f>VLOOKUP(D16,[1]!Dictionary[#All],4,FALSE)</f>
        <v>TMV</v>
      </c>
      <c r="L16" s="21" t="str">
        <f>VLOOKUP(D16,[1]!Dictionary[#All],5,FALSE)</f>
        <v>99VMS_STRUCTCODE</v>
      </c>
      <c r="M16" s="22" t="str">
        <f>VLOOKUP(D16,[1]!Dictionary[#All],6,FALSE)</f>
        <v>1.0</v>
      </c>
      <c r="N16" s="23" t="str">
        <f>VLOOKUP(D16,[1]!VolumeType[#All],2,FALSE)</f>
        <v>GTV</v>
      </c>
      <c r="O16" s="24" t="str">
        <f>VLOOKUP(D16,[1]!VolumeType[#All],3,FALSE)</f>
        <v>GTV</v>
      </c>
      <c r="P16" s="25" t="str">
        <f>VLOOKUP(D16,[1]!Colors[#Data],3,FALSE)</f>
        <v>z TMV</v>
      </c>
      <c r="Q16" s="26" t="str">
        <f>IFERROR(VLOOKUP(D16,[1]!DVH_lines[#Data],2,FALSE),"")</f>
        <v/>
      </c>
      <c r="R16" s="27" t="str">
        <f>IFERROR(VLOOKUP(D16,[1]!DVH_lines[#Data],3,FALSE),"")</f>
        <v/>
      </c>
      <c r="S16" s="28" t="str">
        <f>IFERROR(VLOOKUP(D16,[1]!DVH_lines[#Data],4,FALSE),"")</f>
        <v/>
      </c>
      <c r="T16" s="26" t="str">
        <f>IFERROR(VLOOKUP(D16,[1]!SearchCT[#Data],2,FALSE),"")</f>
        <v/>
      </c>
      <c r="U16" s="28" t="str">
        <f>IFERROR(VLOOKUP(D16,[1]!SearchCT[#Data],3,FALSE),"")</f>
        <v/>
      </c>
    </row>
    <row r="17" spans="4:21" x14ac:dyDescent="0.25">
      <c r="D17" s="16" t="s">
        <v>280</v>
      </c>
      <c r="E17" s="17" t="s">
        <v>280</v>
      </c>
      <c r="F17" s="18" t="s">
        <v>429</v>
      </c>
      <c r="G17" s="19"/>
      <c r="H17" s="15"/>
      <c r="J17" s="20" t="str">
        <f>VLOOKUP(D17,[1]!Dictionary[#All],3,FALSE)</f>
        <v>Metabalic Tumor Volume</v>
      </c>
      <c r="K17" s="21" t="str">
        <f>VLOOKUP(D17,[1]!Dictionary[#All],4,FALSE)</f>
        <v>MTV</v>
      </c>
      <c r="L17" s="21" t="str">
        <f>VLOOKUP(D17,[1]!Dictionary[#All],5,FALSE)</f>
        <v>99VMS_STRUCTCODE</v>
      </c>
      <c r="M17" s="22" t="str">
        <f>VLOOKUP(D17,[1]!Dictionary[#All],6,FALSE)</f>
        <v>1.0</v>
      </c>
      <c r="N17" s="23" t="str">
        <f>VLOOKUP(D17,[1]!VolumeType[#All],2,FALSE)</f>
        <v>GTV</v>
      </c>
      <c r="O17" s="24" t="str">
        <f>VLOOKUP(D17,[1]!VolumeType[#All],3,FALSE)</f>
        <v>GTV</v>
      </c>
      <c r="P17" s="25" t="str">
        <f>VLOOKUP(D17,[1]!Colors[#Data],3,FALSE)</f>
        <v>z GTV PET</v>
      </c>
      <c r="Q17" s="26" t="str">
        <f>IFERROR(VLOOKUP(D17,[1]!DVH_lines[#Data],2,FALSE),"")</f>
        <v/>
      </c>
      <c r="R17" s="27" t="str">
        <f>IFERROR(VLOOKUP(D17,[1]!DVH_lines[#Data],3,FALSE),"")</f>
        <v/>
      </c>
      <c r="S17" s="28" t="str">
        <f>IFERROR(VLOOKUP(D17,[1]!DVH_lines[#Data],4,FALSE),"")</f>
        <v/>
      </c>
      <c r="T17" s="26" t="str">
        <f>IFERROR(VLOOKUP(D17,[1]!SearchCT[#Data],2,FALSE),"")</f>
        <v/>
      </c>
      <c r="U17" s="28" t="str">
        <f>IFERROR(VLOOKUP(D17,[1]!SearchCT[#Data],3,FALSE),"")</f>
        <v/>
      </c>
    </row>
    <row r="18" spans="4:21" x14ac:dyDescent="0.25">
      <c r="D18" s="16" t="s">
        <v>187</v>
      </c>
      <c r="E18" s="17" t="s">
        <v>451</v>
      </c>
      <c r="F18" s="18" t="s">
        <v>452</v>
      </c>
      <c r="G18" s="19"/>
      <c r="H18" s="15"/>
      <c r="J18" s="20" t="str">
        <f>VLOOKUP(D18,[1]!Dictionary[#All],3,FALSE)</f>
        <v>ITV</v>
      </c>
      <c r="K18" s="21" t="str">
        <f>VLOOKUP(D18,[1]!Dictionary[#All],4,FALSE)</f>
        <v>ITV</v>
      </c>
      <c r="L18" s="21" t="str">
        <f>VLOOKUP(D18,[1]!Dictionary[#All],5,FALSE)</f>
        <v>99VMS_STRUCTCODE</v>
      </c>
      <c r="M18" s="22" t="str">
        <f>VLOOKUP(D18,[1]!Dictionary[#All],6,FALSE)</f>
        <v>1.0</v>
      </c>
      <c r="N18" s="23" t="str">
        <f>VLOOKUP(D18,[1]!VolumeType[#All],2,FALSE)</f>
        <v>CTV</v>
      </c>
      <c r="O18" s="24" t="str">
        <f>VLOOKUP(D18,[1]!VolumeType[#All],3,FALSE)</f>
        <v>CTV</v>
      </c>
      <c r="P18" s="25" t="str">
        <f>VLOOKUP(D18,[1]!Colors[#Data],3,FALSE)</f>
        <v>z ITV</v>
      </c>
      <c r="Q18" s="26" t="str">
        <f>IFERROR(VLOOKUP(D18,[1]!DVH_lines[#Data],2,FALSE),"")</f>
        <v/>
      </c>
      <c r="R18" s="27" t="str">
        <f>IFERROR(VLOOKUP(D18,[1]!DVH_lines[#Data],3,FALSE),"")</f>
        <v/>
      </c>
      <c r="S18" s="28" t="str">
        <f>IFERROR(VLOOKUP(D18,[1]!DVH_lines[#Data],4,FALSE),"")</f>
        <v/>
      </c>
      <c r="T18" s="26" t="str">
        <f>IFERROR(VLOOKUP(D18,[1]!SearchCT[#Data],2,FALSE),"")</f>
        <v/>
      </c>
      <c r="U18" s="28" t="str">
        <f>IFERROR(VLOOKUP(D18,[1]!SearchCT[#Data],3,FALSE),"")</f>
        <v/>
      </c>
    </row>
    <row r="19" spans="4:21" x14ac:dyDescent="0.25">
      <c r="D19" s="16" t="s">
        <v>25</v>
      </c>
      <c r="E19" s="17" t="s">
        <v>454</v>
      </c>
      <c r="F19" s="18" t="s">
        <v>455</v>
      </c>
      <c r="G19" s="19"/>
      <c r="H19" s="15"/>
      <c r="J19" s="20" t="str">
        <f>VLOOKUP(D19,[1]!Dictionary[#All],3,FALSE)</f>
        <v>PTV Primary</v>
      </c>
      <c r="K19" s="21" t="str">
        <f>VLOOKUP(D19,[1]!Dictionary[#All],4,FALSE)</f>
        <v>PTVp</v>
      </c>
      <c r="L19" s="21" t="str">
        <f>VLOOKUP(D19,[1]!Dictionary[#All],5,FALSE)</f>
        <v>99VMS_STRUCTCODE</v>
      </c>
      <c r="M19" s="22" t="str">
        <f>VLOOKUP(D19,[1]!Dictionary[#All],6,FALSE)</f>
        <v>1.0</v>
      </c>
      <c r="N19" s="23" t="str">
        <f>VLOOKUP(D19,[1]!VolumeType[#All],2,FALSE)</f>
        <v>PTV</v>
      </c>
      <c r="O19" s="24" t="str">
        <f>VLOOKUP(D19,[1]!VolumeType[#All],3,FALSE)</f>
        <v>PTV</v>
      </c>
      <c r="P19" s="25" t="str">
        <f>VLOOKUP(D19,[1]!Colors[#Data],3,FALSE)</f>
        <v>z PTV</v>
      </c>
      <c r="Q19" s="26" t="str">
        <f>IFERROR(VLOOKUP(D19,[1]!DVH_lines[#Data],2,FALSE),"")</f>
        <v/>
      </c>
      <c r="R19" s="27" t="str">
        <f>IFERROR(VLOOKUP(D19,[1]!DVH_lines[#Data],3,FALSE),"")</f>
        <v/>
      </c>
      <c r="S19" s="28" t="str">
        <f>IFERROR(VLOOKUP(D19,[1]!DVH_lines[#Data],4,FALSE),"")</f>
        <v/>
      </c>
      <c r="T19" s="26" t="str">
        <f>IFERROR(VLOOKUP(D19,[1]!SearchCT[#Data],2,FALSE),"")</f>
        <v/>
      </c>
      <c r="U19" s="28" t="str">
        <f>IFERROR(VLOOKUP(D19,[1]!SearchCT[#Data],3,FALSE),"")</f>
        <v/>
      </c>
    </row>
    <row r="20" spans="4:21" x14ac:dyDescent="0.25">
      <c r="D20" s="16" t="s">
        <v>430</v>
      </c>
      <c r="E20" s="17" t="s">
        <v>431</v>
      </c>
      <c r="F20" s="18" t="s">
        <v>432</v>
      </c>
      <c r="G20" s="19"/>
      <c r="H20" s="15"/>
      <c r="J20" s="20" t="str">
        <f>VLOOKUP(D20,[1]!Dictionary[#All],3,FALSE)</f>
        <v>PTV Primary</v>
      </c>
      <c r="K20" s="21" t="str">
        <f>VLOOKUP(D20,[1]!Dictionary[#All],4,FALSE)</f>
        <v>PTVp</v>
      </c>
      <c r="L20" s="21" t="str">
        <f>VLOOKUP(D20,[1]!Dictionary[#All],5,FALSE)</f>
        <v>99VMS_STRUCTCODE</v>
      </c>
      <c r="M20" s="22" t="str">
        <f>VLOOKUP(D20,[1]!Dictionary[#All],6,FALSE)</f>
        <v>1.0</v>
      </c>
      <c r="N20" s="23" t="str">
        <f>VLOOKUP(D20,[1]!VolumeType[#All],2,FALSE)</f>
        <v>PTV</v>
      </c>
      <c r="O20" s="24" t="str">
        <f>VLOOKUP(D20,[1]!VolumeType[#All],3,FALSE)</f>
        <v>PTV</v>
      </c>
      <c r="P20" s="25" t="str">
        <f>VLOOKUP(D20,[1]!Colors[#Data],3,FALSE)</f>
        <v>z PTV eval</v>
      </c>
      <c r="Q20" s="26">
        <f>IFERROR(VLOOKUP(D20,[1]!DVH_lines[#Data],2,FALSE),"")</f>
        <v>-16777216</v>
      </c>
      <c r="R20" s="27">
        <f>IFERROR(VLOOKUP(D20,[1]!DVH_lines[#Data],3,FALSE),"")</f>
        <v>0</v>
      </c>
      <c r="S20" s="28">
        <f>IFERROR(VLOOKUP(D20,[1]!DVH_lines[#Data],4,FALSE),"")</f>
        <v>5</v>
      </c>
      <c r="T20" s="26" t="str">
        <f>IFERROR(VLOOKUP(D20,[1]!SearchCT[#Data],2,FALSE),"")</f>
        <v/>
      </c>
      <c r="U20" s="28" t="str">
        <f>IFERROR(VLOOKUP(D20,[1]!SearchCT[#Data],3,FALSE),"")</f>
        <v/>
      </c>
    </row>
    <row r="21" spans="4:21" x14ac:dyDescent="0.25">
      <c r="D21" s="16" t="s">
        <v>245</v>
      </c>
      <c r="E21" s="17" t="s">
        <v>456</v>
      </c>
      <c r="F21" s="18" t="s">
        <v>433</v>
      </c>
      <c r="G21" s="19"/>
      <c r="H21" s="15"/>
      <c r="J21" s="20" t="str">
        <f>VLOOKUP(D21,[1]!Dictionary[#All],3,FALSE)</f>
        <v>Left lung</v>
      </c>
      <c r="K21" s="21">
        <f>VLOOKUP(D21,[1]!Dictionary[#All],4,FALSE)</f>
        <v>7310</v>
      </c>
      <c r="L21" s="21" t="str">
        <f>VLOOKUP(D21,[1]!Dictionary[#All],5,FALSE)</f>
        <v>FMA</v>
      </c>
      <c r="M21" s="22" t="str">
        <f>VLOOKUP(D21,[1]!Dictionary[#All],6,FALSE)</f>
        <v>3.2</v>
      </c>
      <c r="N21" s="23" t="str">
        <f>VLOOKUP(D21,[1]!VolumeType[#All],2,FALSE)</f>
        <v>Organ</v>
      </c>
      <c r="O21" s="24" t="str">
        <f>VLOOKUP(D21,[1]!VolumeType[#All],3,FALSE)</f>
        <v>Organ</v>
      </c>
      <c r="P21" s="25" t="str">
        <f>VLOOKUP(D21,[1]!Colors[#Data],3,FALSE)</f>
        <v>z Lung L</v>
      </c>
      <c r="Q21" s="26" t="str">
        <f>IFERROR(VLOOKUP(D21,[1]!DVH_lines[#Data],2,FALSE),"")</f>
        <v/>
      </c>
      <c r="R21" s="27" t="str">
        <f>IFERROR(VLOOKUP(D21,[1]!DVH_lines[#Data],3,FALSE),"")</f>
        <v/>
      </c>
      <c r="S21" s="28" t="str">
        <f>IFERROR(VLOOKUP(D21,[1]!DVH_lines[#Data],4,FALSE),"")</f>
        <v/>
      </c>
      <c r="T21" s="26">
        <f>IFERROR(VLOOKUP(D21,[1]!SearchCT[#Data],2,FALSE),"")</f>
        <v>-700</v>
      </c>
      <c r="U21" s="28">
        <f>IFERROR(VLOOKUP(D21,[1]!SearchCT[#Data],3,FALSE),"")</f>
        <v>-100</v>
      </c>
    </row>
    <row r="22" spans="4:21" x14ac:dyDescent="0.25">
      <c r="D22" s="16" t="s">
        <v>246</v>
      </c>
      <c r="E22" s="17" t="s">
        <v>457</v>
      </c>
      <c r="F22" s="18" t="s">
        <v>434</v>
      </c>
      <c r="G22" s="19"/>
      <c r="H22" s="15"/>
      <c r="J22" s="20" t="str">
        <f>VLOOKUP(D22,[1]!Dictionary[#All],3,FALSE)</f>
        <v>Right lung</v>
      </c>
      <c r="K22" s="21">
        <f>VLOOKUP(D22,[1]!Dictionary[#All],4,FALSE)</f>
        <v>7309</v>
      </c>
      <c r="L22" s="21" t="str">
        <f>VLOOKUP(D22,[1]!Dictionary[#All],5,FALSE)</f>
        <v>FMA</v>
      </c>
      <c r="M22" s="22" t="str">
        <f>VLOOKUP(D22,[1]!Dictionary[#All],6,FALSE)</f>
        <v>3.2</v>
      </c>
      <c r="N22" s="23" t="str">
        <f>VLOOKUP(D22,[1]!VolumeType[#All],2,FALSE)</f>
        <v>Organ</v>
      </c>
      <c r="O22" s="24" t="str">
        <f>VLOOKUP(D22,[1]!VolumeType[#All],3,FALSE)</f>
        <v>Organ</v>
      </c>
      <c r="P22" s="25" t="str">
        <f>VLOOKUP(D22,[1]!Colors[#Data],3,FALSE)</f>
        <v>z Lung R</v>
      </c>
      <c r="Q22" s="26" t="str">
        <f>IFERROR(VLOOKUP(D22,[1]!DVH_lines[#Data],2,FALSE),"")</f>
        <v/>
      </c>
      <c r="R22" s="27" t="str">
        <f>IFERROR(VLOOKUP(D22,[1]!DVH_lines[#Data],3,FALSE),"")</f>
        <v/>
      </c>
      <c r="S22" s="28" t="str">
        <f>IFERROR(VLOOKUP(D22,[1]!DVH_lines[#Data],4,FALSE),"")</f>
        <v/>
      </c>
      <c r="T22" s="26">
        <f>IFERROR(VLOOKUP(D22,[1]!SearchCT[#Data],2,FALSE),"")</f>
        <v>-700</v>
      </c>
      <c r="U22" s="28">
        <f>IFERROR(VLOOKUP(D22,[1]!SearchCT[#Data],3,FALSE),"")</f>
        <v>-100</v>
      </c>
    </row>
    <row r="23" spans="4:21" x14ac:dyDescent="0.25">
      <c r="D23" s="16" t="s">
        <v>278</v>
      </c>
      <c r="E23" s="17" t="s">
        <v>278</v>
      </c>
      <c r="F23" s="18" t="s">
        <v>435</v>
      </c>
      <c r="G23" s="19"/>
      <c r="H23" s="15"/>
      <c r="J23" s="20" t="str">
        <f>VLOOKUP(D23,[1]!Dictionary[#All],3,FALSE)</f>
        <v>Pair of lungs</v>
      </c>
      <c r="K23" s="21">
        <f>VLOOKUP(D23,[1]!Dictionary[#All],4,FALSE)</f>
        <v>68877</v>
      </c>
      <c r="L23" s="21" t="str">
        <f>VLOOKUP(D23,[1]!Dictionary[#All],5,FALSE)</f>
        <v>FMA</v>
      </c>
      <c r="M23" s="22" t="str">
        <f>VLOOKUP(D23,[1]!Dictionary[#All],6,FALSE)</f>
        <v>3.2</v>
      </c>
      <c r="N23" s="23" t="str">
        <f>VLOOKUP(D23,[1]!VolumeType[#All],2,FALSE)</f>
        <v>Organ</v>
      </c>
      <c r="O23" s="24" t="str">
        <f>VLOOKUP(D23,[1]!VolumeType[#All],3,FALSE)</f>
        <v>Organ</v>
      </c>
      <c r="P23" s="25" t="str">
        <f>VLOOKUP(D23,[1]!Colors[#Data],3,FALSE)</f>
        <v>z Lung B</v>
      </c>
      <c r="Q23" s="26" t="str">
        <f>IFERROR(VLOOKUP(D23,[1]!DVH_lines[#Data],2,FALSE),"")</f>
        <v/>
      </c>
      <c r="R23" s="27" t="str">
        <f>IFERROR(VLOOKUP(D23,[1]!DVH_lines[#Data],3,FALSE),"")</f>
        <v/>
      </c>
      <c r="S23" s="28" t="str">
        <f>IFERROR(VLOOKUP(D23,[1]!DVH_lines[#Data],4,FALSE),"")</f>
        <v/>
      </c>
      <c r="T23" s="26">
        <f>IFERROR(VLOOKUP(D23,[1]!SearchCT[#Data],2,FALSE),"")</f>
        <v>-700</v>
      </c>
      <c r="U23" s="28">
        <f>IFERROR(VLOOKUP(D23,[1]!SearchCT[#Data],3,FALSE),"")</f>
        <v>-100</v>
      </c>
    </row>
    <row r="24" spans="4:21" x14ac:dyDescent="0.25">
      <c r="D24" s="16" t="s">
        <v>32</v>
      </c>
      <c r="E24" s="17" t="s">
        <v>458</v>
      </c>
      <c r="F24" s="18" t="s">
        <v>32</v>
      </c>
      <c r="G24" s="19"/>
      <c r="H24" s="15"/>
      <c r="J24" s="20" t="str">
        <f>VLOOKUP(D24,[1]!Dictionary[#All],3,FALSE)</f>
        <v>Spinal cord</v>
      </c>
      <c r="K24" s="21">
        <f>VLOOKUP(D24,[1]!Dictionary[#All],4,FALSE)</f>
        <v>7647</v>
      </c>
      <c r="L24" s="21" t="str">
        <f>VLOOKUP(D24,[1]!Dictionary[#All],5,FALSE)</f>
        <v>FMA</v>
      </c>
      <c r="M24" s="22" t="str">
        <f>VLOOKUP(D24,[1]!Dictionary[#All],6,FALSE)</f>
        <v>3.2</v>
      </c>
      <c r="N24" s="23" t="str">
        <f>VLOOKUP(D24,[1]!VolumeType[#All],2,FALSE)</f>
        <v>Organ</v>
      </c>
      <c r="O24" s="24" t="str">
        <f>VLOOKUP(D24,[1]!VolumeType[#All],3,FALSE)</f>
        <v>Organ</v>
      </c>
      <c r="P24" s="25" t="str">
        <f>VLOOKUP(D24,[1]!Colors[#Data],3,FALSE)</f>
        <v>z Spinal Canal</v>
      </c>
      <c r="Q24" s="26" t="str">
        <f>IFERROR(VLOOKUP(D24,[1]!DVH_lines[#Data],2,FALSE),"")</f>
        <v/>
      </c>
      <c r="R24" s="27" t="str">
        <f>IFERROR(VLOOKUP(D24,[1]!DVH_lines[#Data],3,FALSE),"")</f>
        <v/>
      </c>
      <c r="S24" s="28" t="str">
        <f>IFERROR(VLOOKUP(D24,[1]!DVH_lines[#Data],4,FALSE),"")</f>
        <v/>
      </c>
      <c r="T24" s="26">
        <f>IFERROR(VLOOKUP(D24,[1]!SearchCT[#Data],2,FALSE),"")</f>
        <v>20</v>
      </c>
      <c r="U24" s="28">
        <f>IFERROR(VLOOKUP(D24,[1]!SearchCT[#Data],3,FALSE),"")</f>
        <v>40</v>
      </c>
    </row>
    <row r="25" spans="4:21" x14ac:dyDescent="0.25">
      <c r="D25" s="16" t="s">
        <v>277</v>
      </c>
      <c r="E25" s="17" t="s">
        <v>179</v>
      </c>
      <c r="F25" s="18" t="s">
        <v>277</v>
      </c>
      <c r="G25" s="19"/>
      <c r="H25" s="15"/>
      <c r="J25" s="20" t="str">
        <f>VLOOKUP(D25,[1]!Dictionary[#All],3,FALSE)</f>
        <v>Trachea</v>
      </c>
      <c r="K25" s="21">
        <f>VLOOKUP(D25,[1]!Dictionary[#All],4,FALSE)</f>
        <v>7394</v>
      </c>
      <c r="L25" s="21" t="str">
        <f>VLOOKUP(D25,[1]!Dictionary[#All],5,FALSE)</f>
        <v>FMA</v>
      </c>
      <c r="M25" s="22" t="str">
        <f>VLOOKUP(D25,[1]!Dictionary[#All],6,FALSE)</f>
        <v>3.2</v>
      </c>
      <c r="N25" s="23" t="str">
        <f>VLOOKUP(D25,[1]!VolumeType[#All],2,FALSE)</f>
        <v>Organ</v>
      </c>
      <c r="O25" s="24" t="str">
        <f>VLOOKUP(D25,[1]!VolumeType[#All],3,FALSE)</f>
        <v>Organ</v>
      </c>
      <c r="P25" s="25" t="str">
        <f>VLOOKUP(D25,[1]!Colors[#Data],3,FALSE)</f>
        <v>z Trachea</v>
      </c>
      <c r="Q25" s="26" t="str">
        <f>IFERROR(VLOOKUP(D25,[1]!DVH_lines[#Data],2,FALSE),"")</f>
        <v/>
      </c>
      <c r="R25" s="27" t="str">
        <f>IFERROR(VLOOKUP(D25,[1]!DVH_lines[#Data],3,FALSE),"")</f>
        <v/>
      </c>
      <c r="S25" s="28" t="str">
        <f>IFERROR(VLOOKUP(D25,[1]!DVH_lines[#Data],4,FALSE),"")</f>
        <v/>
      </c>
      <c r="T25" s="26" t="str">
        <f>IFERROR(VLOOKUP(D25,[1]!SearchCT[#Data],2,FALSE),"")</f>
        <v/>
      </c>
      <c r="U25" s="28" t="str">
        <f>IFERROR(VLOOKUP(D25,[1]!SearchCT[#Data],3,FALSE),"")</f>
        <v/>
      </c>
    </row>
    <row r="26" spans="4:21" x14ac:dyDescent="0.25">
      <c r="D26" s="16" t="s">
        <v>289</v>
      </c>
      <c r="E26" s="17" t="s">
        <v>459</v>
      </c>
      <c r="F26" s="18" t="s">
        <v>436</v>
      </c>
      <c r="G26" s="19"/>
      <c r="H26" s="15"/>
      <c r="J26" s="20" t="str">
        <f>VLOOKUP(D26,[1]!Dictionary[#All],3,FALSE)</f>
        <v>Bronchial tree</v>
      </c>
      <c r="K26" s="21">
        <f>VLOOKUP(D26,[1]!Dictionary[#All],4,FALSE)</f>
        <v>26660</v>
      </c>
      <c r="L26" s="21" t="str">
        <f>VLOOKUP(D26,[1]!Dictionary[#All],5,FALSE)</f>
        <v>FMA</v>
      </c>
      <c r="M26" s="22" t="str">
        <f>VLOOKUP(D26,[1]!Dictionary[#All],6,FALSE)</f>
        <v>3.2</v>
      </c>
      <c r="N26" s="23" t="str">
        <f>VLOOKUP(D26,[1]!VolumeType[#All],2,FALSE)</f>
        <v>Organ</v>
      </c>
      <c r="O26" s="24" t="str">
        <f>VLOOKUP(D26,[1]!VolumeType[#All],3,FALSE)</f>
        <v>Organ</v>
      </c>
      <c r="P26" s="25" t="str">
        <f>VLOOKUP(D26,[1]!Colors[#Data],3,FALSE)</f>
        <v>z BronchialTree</v>
      </c>
      <c r="Q26" s="26" t="str">
        <f>IFERROR(VLOOKUP(D26,[1]!DVH_lines[#Data],2,FALSE),"")</f>
        <v/>
      </c>
      <c r="R26" s="27" t="str">
        <f>IFERROR(VLOOKUP(D26,[1]!DVH_lines[#Data],3,FALSE),"")</f>
        <v/>
      </c>
      <c r="S26" s="28" t="str">
        <f>IFERROR(VLOOKUP(D26,[1]!DVH_lines[#Data],4,FALSE),"")</f>
        <v/>
      </c>
      <c r="T26" s="26" t="str">
        <f>IFERROR(VLOOKUP(D26,[1]!SearchCT[#Data],2,FALSE),"")</f>
        <v/>
      </c>
      <c r="U26" s="28" t="str">
        <f>IFERROR(VLOOKUP(D26,[1]!SearchCT[#Data],3,FALSE),"")</f>
        <v/>
      </c>
    </row>
    <row r="27" spans="4:21" x14ac:dyDescent="0.25">
      <c r="D27" s="16" t="s">
        <v>64</v>
      </c>
      <c r="E27" s="17" t="s">
        <v>189</v>
      </c>
      <c r="F27" s="18" t="s">
        <v>189</v>
      </c>
      <c r="G27" s="19"/>
      <c r="H27" s="15"/>
      <c r="J27" s="20" t="str">
        <f>VLOOKUP(D27,[1]!Dictionary[#All],3,FALSE)</f>
        <v>Heart</v>
      </c>
      <c r="K27" s="21">
        <f>VLOOKUP(D27,[1]!Dictionary[#All],4,FALSE)</f>
        <v>7088</v>
      </c>
      <c r="L27" s="21" t="str">
        <f>VLOOKUP(D27,[1]!Dictionary[#All],5,FALSE)</f>
        <v>FMA</v>
      </c>
      <c r="M27" s="22" t="str">
        <f>VLOOKUP(D27,[1]!Dictionary[#All],6,FALSE)</f>
        <v>3.2</v>
      </c>
      <c r="N27" s="23" t="str">
        <f>VLOOKUP(D27,[1]!VolumeType[#All],2,FALSE)</f>
        <v>Organ</v>
      </c>
      <c r="O27" s="24" t="str">
        <f>VLOOKUP(D27,[1]!VolumeType[#All],3,FALSE)</f>
        <v>Organ</v>
      </c>
      <c r="P27" s="25" t="str">
        <f>VLOOKUP(D27,[1]!Colors[#Data],3,FALSE)</f>
        <v>z Heart</v>
      </c>
      <c r="Q27" s="26" t="str">
        <f>IFERROR(VLOOKUP(D27,[1]!DVH_lines[#Data],2,FALSE),"")</f>
        <v/>
      </c>
      <c r="R27" s="27" t="str">
        <f>IFERROR(VLOOKUP(D27,[1]!DVH_lines[#Data],3,FALSE),"")</f>
        <v/>
      </c>
      <c r="S27" s="28" t="str">
        <f>IFERROR(VLOOKUP(D27,[1]!DVH_lines[#Data],4,FALSE),"")</f>
        <v/>
      </c>
      <c r="T27" s="26" t="str">
        <f>IFERROR(VLOOKUP(D27,[1]!SearchCT[#Data],2,FALSE),"")</f>
        <v/>
      </c>
      <c r="U27" s="28" t="str">
        <f>IFERROR(VLOOKUP(D27,[1]!SearchCT[#Data],3,FALSE),"")</f>
        <v/>
      </c>
    </row>
    <row r="28" spans="4:21" x14ac:dyDescent="0.25">
      <c r="D28" s="16" t="s">
        <v>51</v>
      </c>
      <c r="E28" s="17" t="s">
        <v>460</v>
      </c>
      <c r="F28" s="18" t="s">
        <v>437</v>
      </c>
      <c r="G28" s="19"/>
      <c r="H28" s="15"/>
      <c r="J28" s="20" t="str">
        <f>VLOOKUP(D28,[1]!Dictionary[#All],3,FALSE)</f>
        <v>Aorta</v>
      </c>
      <c r="K28" s="21">
        <f>VLOOKUP(D28,[1]!Dictionary[#All],4,FALSE)</f>
        <v>3734</v>
      </c>
      <c r="L28" s="21" t="str">
        <f>VLOOKUP(D28,[1]!Dictionary[#All],5,FALSE)</f>
        <v>FMA</v>
      </c>
      <c r="M28" s="22" t="str">
        <f>VLOOKUP(D28,[1]!Dictionary[#All],6,FALSE)</f>
        <v>3.2</v>
      </c>
      <c r="N28" s="23" t="str">
        <f>VLOOKUP(D28,[1]!VolumeType[#All],2,FALSE)</f>
        <v>Organ</v>
      </c>
      <c r="O28" s="24" t="str">
        <f>VLOOKUP(D28,[1]!VolumeType[#All],3,FALSE)</f>
        <v>Organ</v>
      </c>
      <c r="P28" s="25" t="str">
        <f>VLOOKUP(D28,[1]!Colors[#Data],3,FALSE)</f>
        <v>z Aorta</v>
      </c>
      <c r="Q28" s="26" t="str">
        <f>IFERROR(VLOOKUP(D28,[1]!DVH_lines[#Data],2,FALSE),"")</f>
        <v/>
      </c>
      <c r="R28" s="27" t="str">
        <f>IFERROR(VLOOKUP(D28,[1]!DVH_lines[#Data],3,FALSE),"")</f>
        <v/>
      </c>
      <c r="S28" s="28" t="str">
        <f>IFERROR(VLOOKUP(D28,[1]!DVH_lines[#Data],4,FALSE),"")</f>
        <v/>
      </c>
      <c r="T28" s="26" t="str">
        <f>IFERROR(VLOOKUP(D28,[1]!SearchCT[#Data],2,FALSE),"")</f>
        <v/>
      </c>
      <c r="U28" s="28" t="str">
        <f>IFERROR(VLOOKUP(D28,[1]!SearchCT[#Data],3,FALSE),"")</f>
        <v/>
      </c>
    </row>
    <row r="29" spans="4:21" x14ac:dyDescent="0.25">
      <c r="D29" s="16" t="s">
        <v>279</v>
      </c>
      <c r="E29" s="17" t="s">
        <v>279</v>
      </c>
      <c r="F29" s="18" t="s">
        <v>438</v>
      </c>
      <c r="G29" s="19"/>
      <c r="H29" s="15"/>
      <c r="J29" s="20" t="str">
        <f>VLOOKUP(D29,[1]!Dictionary[#All],3,FALSE)</f>
        <v>Pulmonary artery</v>
      </c>
      <c r="K29" s="21">
        <f>VLOOKUP(D29,[1]!Dictionary[#All],4,FALSE)</f>
        <v>66326</v>
      </c>
      <c r="L29" s="21" t="str">
        <f>VLOOKUP(D29,[1]!Dictionary[#All],5,FALSE)</f>
        <v>FMA</v>
      </c>
      <c r="M29" s="22" t="str">
        <f>VLOOKUP(D29,[1]!Dictionary[#All],6,FALSE)</f>
        <v>3.2</v>
      </c>
      <c r="N29" s="23" t="str">
        <f>VLOOKUP(D29,[1]!VolumeType[#All],2,FALSE)</f>
        <v>Organ</v>
      </c>
      <c r="O29" s="24" t="str">
        <f>VLOOKUP(D29,[1]!VolumeType[#All],3,FALSE)</f>
        <v>Organ</v>
      </c>
      <c r="P29" s="25" t="str">
        <f>VLOOKUP(D29,[1]!Colors[#Data],3,FALSE)</f>
        <v>z PulmonaryArtry</v>
      </c>
      <c r="Q29" s="26" t="str">
        <f>IFERROR(VLOOKUP(D29,[1]!DVH_lines[#Data],2,FALSE),"")</f>
        <v/>
      </c>
      <c r="R29" s="27" t="str">
        <f>IFERROR(VLOOKUP(D29,[1]!DVH_lines[#Data],3,FALSE),"")</f>
        <v/>
      </c>
      <c r="S29" s="28" t="str">
        <f>IFERROR(VLOOKUP(D29,[1]!DVH_lines[#Data],4,FALSE),"")</f>
        <v/>
      </c>
      <c r="T29" s="26" t="str">
        <f>IFERROR(VLOOKUP(D29,[1]!SearchCT[#Data],2,FALSE),"")</f>
        <v/>
      </c>
      <c r="U29" s="28" t="str">
        <f>IFERROR(VLOOKUP(D29,[1]!SearchCT[#Data],3,FALSE),"")</f>
        <v/>
      </c>
    </row>
    <row r="30" spans="4:21" x14ac:dyDescent="0.25">
      <c r="D30" s="16" t="s">
        <v>287</v>
      </c>
      <c r="E30" s="17" t="s">
        <v>461</v>
      </c>
      <c r="F30" s="18" t="s">
        <v>439</v>
      </c>
      <c r="G30" s="19"/>
      <c r="H30" s="15"/>
      <c r="J30" s="20" t="str">
        <f>VLOOKUP(D30,[1]!Dictionary[#All],3,FALSE)</f>
        <v>Left brachial nerve plexus</v>
      </c>
      <c r="K30" s="21">
        <f>VLOOKUP(D30,[1]!Dictionary[#All],4,FALSE)</f>
        <v>45245</v>
      </c>
      <c r="L30" s="21" t="str">
        <f>VLOOKUP(D30,[1]!Dictionary[#All],5,FALSE)</f>
        <v>FMA</v>
      </c>
      <c r="M30" s="22" t="str">
        <f>VLOOKUP(D30,[1]!Dictionary[#All],6,FALSE)</f>
        <v>3.2</v>
      </c>
      <c r="N30" s="23" t="str">
        <f>VLOOKUP(D30,[1]!VolumeType[#All],2,FALSE)</f>
        <v>Organ</v>
      </c>
      <c r="O30" s="24" t="str">
        <f>VLOOKUP(D30,[1]!VolumeType[#All],3,FALSE)</f>
        <v>Organ</v>
      </c>
      <c r="P30" s="25" t="str">
        <f>VLOOKUP(D30,[1]!Colors[#Data],3,FALSE)</f>
        <v>zBrachialPlexusL</v>
      </c>
      <c r="Q30" s="26" t="str">
        <f>IFERROR(VLOOKUP(D30,[1]!DVH_lines[#Data],2,FALSE),"")</f>
        <v/>
      </c>
      <c r="R30" s="27" t="str">
        <f>IFERROR(VLOOKUP(D30,[1]!DVH_lines[#Data],3,FALSE),"")</f>
        <v/>
      </c>
      <c r="S30" s="28" t="str">
        <f>IFERROR(VLOOKUP(D30,[1]!DVH_lines[#Data],4,FALSE),"")</f>
        <v/>
      </c>
      <c r="T30" s="26" t="str">
        <f>IFERROR(VLOOKUP(D30,[1]!SearchCT[#Data],2,FALSE),"")</f>
        <v/>
      </c>
      <c r="U30" s="28" t="str">
        <f>IFERROR(VLOOKUP(D30,[1]!SearchCT[#Data],3,FALSE),"")</f>
        <v/>
      </c>
    </row>
    <row r="31" spans="4:21" x14ac:dyDescent="0.25">
      <c r="D31" s="16" t="s">
        <v>288</v>
      </c>
      <c r="E31" s="17" t="s">
        <v>462</v>
      </c>
      <c r="F31" s="18" t="s">
        <v>440</v>
      </c>
      <c r="G31" s="19"/>
      <c r="H31" s="15"/>
      <c r="J31" s="20" t="str">
        <f>VLOOKUP(D31,[1]!Dictionary[#All],3,FALSE)</f>
        <v>Right brachial nerve plexus</v>
      </c>
      <c r="K31" s="21">
        <f>VLOOKUP(D31,[1]!Dictionary[#All],4,FALSE)</f>
        <v>45244</v>
      </c>
      <c r="L31" s="21" t="str">
        <f>VLOOKUP(D31,[1]!Dictionary[#All],5,FALSE)</f>
        <v>FMA</v>
      </c>
      <c r="M31" s="22" t="str">
        <f>VLOOKUP(D31,[1]!Dictionary[#All],6,FALSE)</f>
        <v>3.2</v>
      </c>
      <c r="N31" s="23" t="str">
        <f>VLOOKUP(D31,[1]!VolumeType[#All],2,FALSE)</f>
        <v>Organ</v>
      </c>
      <c r="O31" s="24" t="str">
        <f>VLOOKUP(D31,[1]!VolumeType[#All],3,FALSE)</f>
        <v>Organ</v>
      </c>
      <c r="P31" s="25" t="str">
        <f>VLOOKUP(D31,[1]!Colors[#Data],3,FALSE)</f>
        <v>zBrachialPlexusR</v>
      </c>
      <c r="Q31" s="26" t="str">
        <f>IFERROR(VLOOKUP(D31,[1]!DVH_lines[#Data],2,FALSE),"")</f>
        <v/>
      </c>
      <c r="R31" s="27" t="str">
        <f>IFERROR(VLOOKUP(D31,[1]!DVH_lines[#Data],3,FALSE),"")</f>
        <v/>
      </c>
      <c r="S31" s="28" t="str">
        <f>IFERROR(VLOOKUP(D31,[1]!DVH_lines[#Data],4,FALSE),"")</f>
        <v/>
      </c>
      <c r="T31" s="26" t="str">
        <f>IFERROR(VLOOKUP(D31,[1]!SearchCT[#Data],2,FALSE),"")</f>
        <v/>
      </c>
      <c r="U31" s="28" t="str">
        <f>IFERROR(VLOOKUP(D31,[1]!SearchCT[#Data],3,FALSE),"")</f>
        <v/>
      </c>
    </row>
    <row r="32" spans="4:21" x14ac:dyDescent="0.25">
      <c r="D32" s="16" t="s">
        <v>441</v>
      </c>
      <c r="E32" s="17" t="s">
        <v>442</v>
      </c>
      <c r="F32" s="18" t="s">
        <v>443</v>
      </c>
      <c r="G32" s="19"/>
      <c r="H32" s="15"/>
      <c r="J32" s="20" t="str">
        <f>VLOOKUP(D32,[1]!Dictionary[#All],3,FALSE)</f>
        <v>Intercostal muscle</v>
      </c>
      <c r="K32" s="21">
        <f>VLOOKUP(D32,[1]!Dictionary[#All],4,FALSE)</f>
        <v>13354</v>
      </c>
      <c r="L32" s="21" t="str">
        <f>VLOOKUP(D32,[1]!Dictionary[#All],5,FALSE)</f>
        <v>FMA</v>
      </c>
      <c r="M32" s="22" t="str">
        <f>VLOOKUP(D32,[1]!Dictionary[#All],6,FALSE)</f>
        <v>3.2</v>
      </c>
      <c r="N32" s="23" t="str">
        <f>VLOOKUP(D32,[1]!VolumeType[#All],2,FALSE)</f>
        <v>Organ</v>
      </c>
      <c r="O32" s="24" t="str">
        <f>VLOOKUP(D32,[1]!VolumeType[#All],3,FALSE)</f>
        <v>Organ</v>
      </c>
      <c r="P32" s="25" t="str">
        <f>VLOOKUP(D32,[1]!Colors[#Data],3,FALSE)</f>
        <v>zIntercostmuscle</v>
      </c>
      <c r="Q32" s="26" t="str">
        <f>IFERROR(VLOOKUP(D32,[1]!DVH_lines[#Data],2,FALSE),"")</f>
        <v/>
      </c>
      <c r="R32" s="27" t="str">
        <f>IFERROR(VLOOKUP(D32,[1]!DVH_lines[#Data],3,FALSE),"")</f>
        <v/>
      </c>
      <c r="S32" s="28" t="str">
        <f>IFERROR(VLOOKUP(D32,[1]!DVH_lines[#Data],4,FALSE),"")</f>
        <v/>
      </c>
      <c r="T32" s="26" t="str">
        <f>IFERROR(VLOOKUP(D32,[1]!SearchCT[#Data],2,FALSE),"")</f>
        <v/>
      </c>
      <c r="U32" s="28" t="str">
        <f>IFERROR(VLOOKUP(D32,[1]!SearchCT[#Data],3,FALSE),"")</f>
        <v/>
      </c>
    </row>
    <row r="33" spans="4:21" x14ac:dyDescent="0.25">
      <c r="D33" s="16" t="s">
        <v>104</v>
      </c>
      <c r="E33" s="17" t="s">
        <v>104</v>
      </c>
      <c r="F33" s="18" t="s">
        <v>104</v>
      </c>
      <c r="G33" s="19"/>
      <c r="H33" s="15"/>
      <c r="J33" s="20" t="str">
        <f>VLOOKUP(D33,[1]!Dictionary[#All],3,FALSE)</f>
        <v>Skin</v>
      </c>
      <c r="K33" s="21">
        <f>VLOOKUP(D33,[1]!Dictionary[#All],4,FALSE)</f>
        <v>7163</v>
      </c>
      <c r="L33" s="21" t="str">
        <f>VLOOKUP(D33,[1]!Dictionary[#All],5,FALSE)</f>
        <v>FMA</v>
      </c>
      <c r="M33" s="22" t="str">
        <f>VLOOKUP(D33,[1]!Dictionary[#All],6,FALSE)</f>
        <v>3.2</v>
      </c>
      <c r="N33" s="23" t="str">
        <f>VLOOKUP(D33,[1]!VolumeType[#All],2,FALSE)</f>
        <v>Organ</v>
      </c>
      <c r="O33" s="24" t="str">
        <f>VLOOKUP(D33,[1]!VolumeType[#All],3,FALSE)</f>
        <v>Organ</v>
      </c>
      <c r="P33" s="25" t="str">
        <f>VLOOKUP(D33,[1]!Colors[#Data],3,FALSE)</f>
        <v>z Skin</v>
      </c>
      <c r="Q33" s="26" t="str">
        <f>IFERROR(VLOOKUP(D33,[1]!DVH_lines[#Data],2,FALSE),"")</f>
        <v/>
      </c>
      <c r="R33" s="27" t="str">
        <f>IFERROR(VLOOKUP(D33,[1]!DVH_lines[#Data],3,FALSE),"")</f>
        <v/>
      </c>
      <c r="S33" s="28" t="str">
        <f>IFERROR(VLOOKUP(D33,[1]!DVH_lines[#Data],4,FALSE),"")</f>
        <v/>
      </c>
      <c r="T33" s="26" t="str">
        <f>IFERROR(VLOOKUP(D33,[1]!SearchCT[#Data],2,FALSE),"")</f>
        <v/>
      </c>
      <c r="U33" s="28" t="str">
        <f>IFERROR(VLOOKUP(D33,[1]!SearchCT[#Data],3,FALSE),"")</f>
        <v/>
      </c>
    </row>
    <row r="34" spans="4:21" x14ac:dyDescent="0.25">
      <c r="D34" s="16" t="s">
        <v>61</v>
      </c>
      <c r="E34" s="17" t="s">
        <v>61</v>
      </c>
      <c r="F34" s="18" t="s">
        <v>61</v>
      </c>
      <c r="G34" s="19"/>
      <c r="H34" s="15"/>
      <c r="J34" s="20" t="str">
        <f>VLOOKUP(D34,[1]!Dictionary[#All],3,FALSE)</f>
        <v>Esophagus</v>
      </c>
      <c r="K34" s="21">
        <f>VLOOKUP(D34,[1]!Dictionary[#All],4,FALSE)</f>
        <v>7131</v>
      </c>
      <c r="L34" s="21" t="str">
        <f>VLOOKUP(D34,[1]!Dictionary[#All],5,FALSE)</f>
        <v>FMA</v>
      </c>
      <c r="M34" s="22" t="str">
        <f>VLOOKUP(D34,[1]!Dictionary[#All],6,FALSE)</f>
        <v>3.2</v>
      </c>
      <c r="N34" s="23" t="str">
        <f>VLOOKUP(D34,[1]!VolumeType[#All],2,FALSE)</f>
        <v>Organ</v>
      </c>
      <c r="O34" s="24" t="str">
        <f>VLOOKUP(D34,[1]!VolumeType[#All],3,FALSE)</f>
        <v>Organ</v>
      </c>
      <c r="P34" s="25" t="str">
        <f>VLOOKUP(D34,[1]!Colors[#Data],3,FALSE)</f>
        <v>z Esophagus</v>
      </c>
      <c r="Q34" s="26" t="str">
        <f>IFERROR(VLOOKUP(D34,[1]!DVH_lines[#Data],2,FALSE),"")</f>
        <v/>
      </c>
      <c r="R34" s="27" t="str">
        <f>IFERROR(VLOOKUP(D34,[1]!DVH_lines[#Data],3,FALSE),"")</f>
        <v/>
      </c>
      <c r="S34" s="28" t="str">
        <f>IFERROR(VLOOKUP(D34,[1]!DVH_lines[#Data],4,FALSE),"")</f>
        <v/>
      </c>
      <c r="T34" s="26" t="str">
        <f>IFERROR(VLOOKUP(D34,[1]!SearchCT[#Data],2,FALSE),"")</f>
        <v/>
      </c>
      <c r="U34" s="28" t="str">
        <f>IFERROR(VLOOKUP(D34,[1]!SearchCT[#Data],3,FALSE),"")</f>
        <v/>
      </c>
    </row>
    <row r="35" spans="4:21" x14ac:dyDescent="0.25">
      <c r="D35" s="16" t="s">
        <v>67</v>
      </c>
      <c r="E35" s="17" t="s">
        <v>67</v>
      </c>
      <c r="F35" s="18" t="s">
        <v>67</v>
      </c>
      <c r="G35" s="19"/>
      <c r="H35" s="15"/>
      <c r="J35" s="20" t="str">
        <f>VLOOKUP(D35,[1]!Dictionary[#All],3,FALSE)</f>
        <v>Stomach</v>
      </c>
      <c r="K35" s="21">
        <f>VLOOKUP(D35,[1]!Dictionary[#All],4,FALSE)</f>
        <v>7148</v>
      </c>
      <c r="L35" s="21" t="str">
        <f>VLOOKUP(D35,[1]!Dictionary[#All],5,FALSE)</f>
        <v>FMA</v>
      </c>
      <c r="M35" s="22" t="str">
        <f>VLOOKUP(D35,[1]!Dictionary[#All],6,FALSE)</f>
        <v>3.2</v>
      </c>
      <c r="N35" s="23" t="str">
        <f>VLOOKUP(D35,[1]!VolumeType[#All],2,FALSE)</f>
        <v>Organ</v>
      </c>
      <c r="O35" s="24" t="str">
        <f>VLOOKUP(D35,[1]!VolumeType[#All],3,FALSE)</f>
        <v>Organ</v>
      </c>
      <c r="P35" s="25" t="str">
        <f>VLOOKUP(D35,[1]!Colors[#Data],3,FALSE)</f>
        <v>z Stomach</v>
      </c>
      <c r="Q35" s="26" t="str">
        <f>IFERROR(VLOOKUP(D35,[1]!DVH_lines[#Data],2,FALSE),"")</f>
        <v/>
      </c>
      <c r="R35" s="27" t="str">
        <f>IFERROR(VLOOKUP(D35,[1]!DVH_lines[#Data],3,FALSE),"")</f>
        <v/>
      </c>
      <c r="S35" s="28" t="str">
        <f>IFERROR(VLOOKUP(D35,[1]!DVH_lines[#Data],4,FALSE),"")</f>
        <v/>
      </c>
      <c r="T35" s="26" t="str">
        <f>IFERROR(VLOOKUP(D35,[1]!SearchCT[#Data],2,FALSE),"")</f>
        <v/>
      </c>
      <c r="U35" s="28" t="str">
        <f>IFERROR(VLOOKUP(D35,[1]!SearchCT[#Data],3,FALSE),"")</f>
        <v/>
      </c>
    </row>
    <row r="36" spans="4:21" x14ac:dyDescent="0.25">
      <c r="D36" s="16" t="s">
        <v>285</v>
      </c>
      <c r="E36" s="17" t="s">
        <v>463</v>
      </c>
      <c r="F36" s="18" t="s">
        <v>464</v>
      </c>
      <c r="G36" s="19"/>
      <c r="H36" s="15"/>
      <c r="J36" s="20" t="str">
        <f>VLOOKUP(D36,[1]!Dictionary[#All],3,FALSE)</f>
        <v>Irrad Volume</v>
      </c>
      <c r="K36" s="21" t="str">
        <f>VLOOKUP(D36,[1]!Dictionary[#All],4,FALSE)</f>
        <v>Irrad Volume</v>
      </c>
      <c r="L36" s="21" t="str">
        <f>VLOOKUP(D36,[1]!Dictionary[#All],5,FALSE)</f>
        <v>99VMS_STRUCTCODE</v>
      </c>
      <c r="M36" s="22" t="str">
        <f>VLOOKUP(D36,[1]!Dictionary[#All],6,FALSE)</f>
        <v>1.0</v>
      </c>
      <c r="N36" s="23" t="str">
        <f>VLOOKUP(D36,[1]!VolumeType[#All],2,FALSE)</f>
        <v>Control</v>
      </c>
      <c r="O36" s="24" t="str">
        <f>VLOOKUP(D36,[1]!VolumeType[#All],3,FALSE)</f>
        <v>Control</v>
      </c>
      <c r="P36" s="25" t="str">
        <f>VLOOKUP(D36,[1]!Colors[#Data],3,FALSE)</f>
        <v>z Irradiated Vol</v>
      </c>
      <c r="Q36" s="26" t="str">
        <f>IFERROR(VLOOKUP(D36,[1]!DVH_lines[#Data],2,FALSE),"")</f>
        <v/>
      </c>
      <c r="R36" s="27" t="str">
        <f>IFERROR(VLOOKUP(D36,[1]!DVH_lines[#Data],3,FALSE),"")</f>
        <v/>
      </c>
      <c r="S36" s="28" t="str">
        <f>IFERROR(VLOOKUP(D36,[1]!DVH_lines[#Data],4,FALSE),"")</f>
        <v/>
      </c>
      <c r="T36" s="26" t="str">
        <f>IFERROR(VLOOKUP(D36,[1]!SearchCT[#Data],2,FALSE),"")</f>
        <v/>
      </c>
      <c r="U36" s="28" t="str">
        <f>IFERROR(VLOOKUP(D36,[1]!SearchCT[#Data],3,FALSE),"")</f>
        <v/>
      </c>
    </row>
    <row r="37" spans="4:21" x14ac:dyDescent="0.25">
      <c r="D37" s="16" t="s">
        <v>263</v>
      </c>
      <c r="E37" s="17" t="s">
        <v>465</v>
      </c>
      <c r="F37" s="18" t="s">
        <v>466</v>
      </c>
      <c r="G37" s="19"/>
      <c r="H37" s="15"/>
      <c r="J37" s="20" t="str">
        <f>VLOOKUP(D37,[1]!Dictionary[#All],3,FALSE)</f>
        <v>Undefined Normal Tissue</v>
      </c>
      <c r="K37" s="21" t="str">
        <f>VLOOKUP(D37,[1]!Dictionary[#All],4,FALSE)</f>
        <v>NormalTissue</v>
      </c>
      <c r="L37" s="21" t="str">
        <f>VLOOKUP(D37,[1]!Dictionary[#All],5,FALSE)</f>
        <v>99VMS_STRUCTCODE</v>
      </c>
      <c r="M37" s="22" t="str">
        <f>VLOOKUP(D37,[1]!Dictionary[#All],6,FALSE)</f>
        <v>1.0</v>
      </c>
      <c r="N37" s="23" t="str">
        <f>VLOOKUP(D37,[1]!VolumeType[#All],2,FALSE)</f>
        <v>Control</v>
      </c>
      <c r="O37" s="24" t="str">
        <f>VLOOKUP(D37,[1]!VolumeType[#All],3,FALSE)</f>
        <v>Avoidance</v>
      </c>
      <c r="P37" s="25" t="str">
        <f>VLOOKUP(D37,[1]!Colors[#Data],3,FALSE)</f>
        <v>z Normal Tissue</v>
      </c>
      <c r="Q37" s="26" t="str">
        <f>IFERROR(VLOOKUP(D37,[1]!DVH_lines[#Data],2,FALSE),"")</f>
        <v/>
      </c>
      <c r="R37" s="27" t="str">
        <f>IFERROR(VLOOKUP(D37,[1]!DVH_lines[#Data],3,FALSE),"")</f>
        <v/>
      </c>
      <c r="S37" s="28" t="str">
        <f>IFERROR(VLOOKUP(D37,[1]!DVH_lines[#Data],4,FALSE),"")</f>
        <v/>
      </c>
      <c r="T37" s="26" t="str">
        <f>IFERROR(VLOOKUP(D37,[1]!SearchCT[#Data],2,FALSE),"")</f>
        <v/>
      </c>
      <c r="U37" s="28" t="str">
        <f>IFERROR(VLOOKUP(D37,[1]!SearchCT[#Data],3,FALSE),"")</f>
        <v/>
      </c>
    </row>
    <row r="38" spans="4:21" x14ac:dyDescent="0.25">
      <c r="D38" s="16" t="s">
        <v>444</v>
      </c>
      <c r="E38" s="17" t="s">
        <v>445</v>
      </c>
      <c r="F38" s="18" t="s">
        <v>446</v>
      </c>
      <c r="G38" s="19"/>
      <c r="H38" s="15"/>
      <c r="J38" s="20" t="str">
        <f>VLOOKUP(D38,[1]!Dictionary[#All],3,FALSE)</f>
        <v>Dose</v>
      </c>
      <c r="K38" s="21" t="str">
        <f>VLOOKUP(D38,[1]!Dictionary[#All],4,FALSE)</f>
        <v>Dose</v>
      </c>
      <c r="L38" s="21" t="str">
        <f>VLOOKUP(D38,[1]!Dictionary[#All],5,FALSE)</f>
        <v>99VMS_STRUCTCODE</v>
      </c>
      <c r="M38" s="22" t="str">
        <f>VLOOKUP(D38,[1]!Dictionary[#All],6,FALSE)</f>
        <v>1.0</v>
      </c>
      <c r="N38" s="23" t="str">
        <f>VLOOKUP(D38,[1]!VolumeType[#All],2,FALSE)</f>
        <v>Control</v>
      </c>
      <c r="O38" s="24" t="str">
        <f>VLOOKUP(D38,[1]!VolumeType[#All],3,FALSE)</f>
        <v>Dose Region</v>
      </c>
      <c r="P38" s="25" t="str">
        <f>VLOOKUP(D38,[1]!Colors[#Data],3,FALSE)</f>
        <v>z Dose</v>
      </c>
      <c r="Q38" s="26">
        <f>IFERROR(VLOOKUP(D38,[1]!DVH_lines[#Data],2,FALSE),"")</f>
        <v>-16777216</v>
      </c>
      <c r="R38" s="27">
        <f>IFERROR(VLOOKUP(D38,[1]!DVH_lines[#Data],3,FALSE),"")</f>
        <v>2</v>
      </c>
      <c r="S38" s="28">
        <f>IFERROR(VLOOKUP(D38,[1]!DVH_lines[#Data],4,FALSE),"")</f>
        <v>5</v>
      </c>
      <c r="T38" s="26" t="str">
        <f>IFERROR(VLOOKUP(D38,[1]!SearchCT[#Data],2,FALSE),"")</f>
        <v/>
      </c>
      <c r="U38" s="28" t="str">
        <f>IFERROR(VLOOKUP(D38,[1]!SearchCT[#Data],3,FALSE),"")</f>
        <v/>
      </c>
    </row>
    <row r="39" spans="4:21" x14ac:dyDescent="0.25">
      <c r="D39" s="16" t="s">
        <v>292</v>
      </c>
      <c r="E39" s="17" t="s">
        <v>467</v>
      </c>
      <c r="F39" s="18" t="s">
        <v>468</v>
      </c>
      <c r="G39" s="19"/>
      <c r="H39" s="15"/>
      <c r="J39" s="20" t="str">
        <f>VLOOKUP(D39,[1]!Dictionary[#All],3,FALSE)</f>
        <v>Lungs sub GTVs</v>
      </c>
      <c r="K39" s="21" t="str">
        <f>VLOOKUP(D39,[1]!Dictionary[#All],4,FALSE)</f>
        <v>Lungs-gtvs</v>
      </c>
      <c r="L39" s="21" t="str">
        <f>VLOOKUP(D39,[1]!Dictionary[#All],5,FALSE)</f>
        <v>99VMS_STRUCTCODE</v>
      </c>
      <c r="M39" s="22" t="str">
        <f>VLOOKUP(D39,[1]!Dictionary[#All],6,FALSE)</f>
        <v>1.0</v>
      </c>
      <c r="N39" s="23" t="str">
        <f>VLOOKUP(D39,[1]!VolumeType[#All],2,FALSE)</f>
        <v>Control</v>
      </c>
      <c r="O39" s="24" t="str">
        <f>VLOOKUP(D39,[1]!VolumeType[#All],3,FALSE)</f>
        <v>Avoidance</v>
      </c>
      <c r="P39" s="25" t="str">
        <f>VLOOKUP(D39,[1]!Colors[#Data],3,FALSE)</f>
        <v>z Lung B - GTV</v>
      </c>
      <c r="Q39" s="26" t="str">
        <f>IFERROR(VLOOKUP(D39,[1]!DVH_lines[#Data],2,FALSE),"")</f>
        <v/>
      </c>
      <c r="R39" s="27" t="str">
        <f>IFERROR(VLOOKUP(D39,[1]!DVH_lines[#Data],3,FALSE),"")</f>
        <v/>
      </c>
      <c r="S39" s="28" t="str">
        <f>IFERROR(VLOOKUP(D39,[1]!DVH_lines[#Data],4,FALSE),"")</f>
        <v/>
      </c>
      <c r="T39" s="26" t="str">
        <f>IFERROR(VLOOKUP(D39,[1]!SearchCT[#Data],2,FALSE),"")</f>
        <v/>
      </c>
      <c r="U39" s="28" t="str">
        <f>IFERROR(VLOOKUP(D39,[1]!SearchCT[#Data],3,FALSE),"")</f>
        <v/>
      </c>
    </row>
    <row r="40" spans="4:21" x14ac:dyDescent="0.25">
      <c r="D40" s="16" t="s">
        <v>280</v>
      </c>
      <c r="E40" s="17" t="s">
        <v>469</v>
      </c>
      <c r="F40" s="18" t="s">
        <v>470</v>
      </c>
      <c r="G40" s="19"/>
      <c r="H40" s="15"/>
      <c r="J40" s="20" t="str">
        <f>VLOOKUP(D40,[1]!Dictionary[#All],3,FALSE)</f>
        <v>Metabalic Tumor Volume</v>
      </c>
      <c r="K40" s="21" t="str">
        <f>VLOOKUP(D40,[1]!Dictionary[#All],4,FALSE)</f>
        <v>MTV</v>
      </c>
      <c r="L40" s="21" t="str">
        <f>VLOOKUP(D40,[1]!Dictionary[#All],5,FALSE)</f>
        <v>99VMS_STRUCTCODE</v>
      </c>
      <c r="M40" s="22" t="str">
        <f>VLOOKUP(D40,[1]!Dictionary[#All],6,FALSE)</f>
        <v>1.0</v>
      </c>
      <c r="N40" s="23" t="str">
        <f>VLOOKUP(D40,[1]!VolumeType[#All],2,FALSE)</f>
        <v>GTV</v>
      </c>
      <c r="O40" s="24" t="str">
        <f>VLOOKUP(D40,[1]!VolumeType[#All],3,FALSE)</f>
        <v>GTV</v>
      </c>
      <c r="P40" s="25" t="str">
        <f>VLOOKUP(D40,[1]!Colors[#Data],3,FALSE)</f>
        <v>z GTV PET</v>
      </c>
      <c r="Q40" s="26" t="str">
        <f>IFERROR(VLOOKUP(D40,[1]!DVH_lines[#Data],2,FALSE),"")</f>
        <v/>
      </c>
      <c r="R40" s="27" t="str">
        <f>IFERROR(VLOOKUP(D40,[1]!DVH_lines[#Data],3,FALSE),"")</f>
        <v/>
      </c>
      <c r="S40" s="28" t="str">
        <f>IFERROR(VLOOKUP(D40,[1]!DVH_lines[#Data],4,FALSE),"")</f>
        <v/>
      </c>
      <c r="T40" s="26" t="str">
        <f>IFERROR(VLOOKUP(D40,[1]!SearchCT[#Data],2,FALSE),"")</f>
        <v/>
      </c>
      <c r="U40" s="28" t="str">
        <f>IFERROR(VLOOKUP(D40,[1]!SearchCT[#Data],3,FALSE),"")</f>
        <v/>
      </c>
    </row>
    <row r="41" spans="4:21" x14ac:dyDescent="0.25">
      <c r="D41" s="16" t="s">
        <v>280</v>
      </c>
      <c r="E41" s="17" t="s">
        <v>471</v>
      </c>
      <c r="F41" s="18" t="s">
        <v>472</v>
      </c>
      <c r="G41" s="19"/>
      <c r="H41" s="15"/>
      <c r="J41" s="20" t="str">
        <f>VLOOKUP(D41,[1]!Dictionary[#All],3,FALSE)</f>
        <v>Metabalic Tumor Volume</v>
      </c>
      <c r="K41" s="21" t="str">
        <f>VLOOKUP(D41,[1]!Dictionary[#All],4,FALSE)</f>
        <v>MTV</v>
      </c>
      <c r="L41" s="21" t="str">
        <f>VLOOKUP(D41,[1]!Dictionary[#All],5,FALSE)</f>
        <v>99VMS_STRUCTCODE</v>
      </c>
      <c r="M41" s="22" t="str">
        <f>VLOOKUP(D41,[1]!Dictionary[#All],6,FALSE)</f>
        <v>1.0</v>
      </c>
      <c r="N41" s="23" t="str">
        <f>VLOOKUP(D41,[1]!VolumeType[#All],2,FALSE)</f>
        <v>GTV</v>
      </c>
      <c r="O41" s="24" t="str">
        <f>VLOOKUP(D41,[1]!VolumeType[#All],3,FALSE)</f>
        <v>GTV</v>
      </c>
      <c r="P41" s="25" t="str">
        <f>VLOOKUP(D41,[1]!Colors[#Data],3,FALSE)</f>
        <v>z GTV PET</v>
      </c>
      <c r="Q41" s="26" t="str">
        <f>IFERROR(VLOOKUP(D41,[1]!DVH_lines[#Data],2,FALSE),"")</f>
        <v/>
      </c>
      <c r="R41" s="27" t="str">
        <f>IFERROR(VLOOKUP(D41,[1]!DVH_lines[#Data],3,FALSE),"")</f>
        <v/>
      </c>
      <c r="S41" s="28" t="str">
        <f>IFERROR(VLOOKUP(D41,[1]!DVH_lines[#Data],4,FALSE),"")</f>
        <v/>
      </c>
      <c r="T41" s="26" t="str">
        <f>IFERROR(VLOOKUP(D41,[1]!SearchCT[#Data],2,FALSE),"")</f>
        <v/>
      </c>
      <c r="U41" s="28" t="str">
        <f>IFERROR(VLOOKUP(D41,[1]!SearchCT[#Data],3,FALSE),"")</f>
        <v/>
      </c>
    </row>
    <row r="42" spans="4:21" x14ac:dyDescent="0.25">
      <c r="D42" s="16" t="s">
        <v>266</v>
      </c>
      <c r="E42" s="17" t="s">
        <v>473</v>
      </c>
      <c r="F42" s="18" t="s">
        <v>474</v>
      </c>
      <c r="G42" s="19"/>
      <c r="H42" s="15"/>
      <c r="J42" s="20" t="str">
        <f>VLOOKUP(D42,[1]!Dictionary[#All],3,FALSE)</f>
        <v>GTV Nodal</v>
      </c>
      <c r="K42" s="21" t="str">
        <f>VLOOKUP(D42,[1]!Dictionary[#All],4,FALSE)</f>
        <v>GTVn</v>
      </c>
      <c r="L42" s="21" t="str">
        <f>VLOOKUP(D42,[1]!Dictionary[#All],5,FALSE)</f>
        <v>99VMS_STRUCTCODE</v>
      </c>
      <c r="M42" s="22" t="str">
        <f>VLOOKUP(D42,[1]!Dictionary[#All],6,FALSE)</f>
        <v>1.0</v>
      </c>
      <c r="N42" s="23" t="str">
        <f>VLOOKUP(D42,[1]!VolumeType[#All],2,FALSE)</f>
        <v>GTV</v>
      </c>
      <c r="O42" s="24" t="str">
        <f>VLOOKUP(D42,[1]!VolumeType[#All],3,FALSE)</f>
        <v>Nodes</v>
      </c>
      <c r="P42" s="25" t="str">
        <f>VLOOKUP(D42,[1]!Colors[#Data],3,FALSE)</f>
        <v>z GTV</v>
      </c>
      <c r="Q42" s="26" t="str">
        <f>IFERROR(VLOOKUP(D42,[1]!DVH_lines[#Data],2,FALSE),"")</f>
        <v/>
      </c>
      <c r="R42" s="27" t="str">
        <f>IFERROR(VLOOKUP(D42,[1]!DVH_lines[#Data],3,FALSE),"")</f>
        <v/>
      </c>
      <c r="S42" s="28" t="str">
        <f>IFERROR(VLOOKUP(D42,[1]!DVH_lines[#Data],4,FALSE),"")</f>
        <v/>
      </c>
      <c r="T42" s="26" t="str">
        <f>IFERROR(VLOOKUP(D42,[1]!SearchCT[#Data],2,FALSE),"")</f>
        <v/>
      </c>
      <c r="U42" s="28" t="str">
        <f>IFERROR(VLOOKUP(D42,[1]!SearchCT[#Data],3,FALSE),"")</f>
        <v/>
      </c>
    </row>
    <row r="43" spans="4:21" x14ac:dyDescent="0.25">
      <c r="D43" s="16" t="s">
        <v>266</v>
      </c>
      <c r="E43" s="17" t="s">
        <v>475</v>
      </c>
      <c r="F43" s="18" t="s">
        <v>476</v>
      </c>
      <c r="G43" s="19"/>
      <c r="H43" s="15"/>
      <c r="J43" s="20" t="str">
        <f>VLOOKUP(D43,[1]!Dictionary[#All],3,FALSE)</f>
        <v>GTV Nodal</v>
      </c>
      <c r="K43" s="21" t="str">
        <f>VLOOKUP(D43,[1]!Dictionary[#All],4,FALSE)</f>
        <v>GTVn</v>
      </c>
      <c r="L43" s="21" t="str">
        <f>VLOOKUP(D43,[1]!Dictionary[#All],5,FALSE)</f>
        <v>99VMS_STRUCTCODE</v>
      </c>
      <c r="M43" s="22" t="str">
        <f>VLOOKUP(D43,[1]!Dictionary[#All],6,FALSE)</f>
        <v>1.0</v>
      </c>
      <c r="N43" s="23" t="str">
        <f>VLOOKUP(D43,[1]!VolumeType[#All],2,FALSE)</f>
        <v>GTV</v>
      </c>
      <c r="O43" s="24" t="str">
        <f>VLOOKUP(D43,[1]!VolumeType[#All],3,FALSE)</f>
        <v>Nodes</v>
      </c>
      <c r="P43" s="25" t="str">
        <f>VLOOKUP(D43,[1]!Colors[#Data],3,FALSE)</f>
        <v>z GTV</v>
      </c>
      <c r="Q43" s="26" t="str">
        <f>IFERROR(VLOOKUP(D43,[1]!DVH_lines[#Data],2,FALSE),"")</f>
        <v/>
      </c>
      <c r="R43" s="27" t="str">
        <f>IFERROR(VLOOKUP(D43,[1]!DVH_lines[#Data],3,FALSE),"")</f>
        <v/>
      </c>
      <c r="S43" s="28" t="str">
        <f>IFERROR(VLOOKUP(D43,[1]!DVH_lines[#Data],4,FALSE),"")</f>
        <v/>
      </c>
      <c r="T43" s="26" t="str">
        <f>IFERROR(VLOOKUP(D43,[1]!SearchCT[#Data],2,FALSE),"")</f>
        <v/>
      </c>
      <c r="U43" s="28" t="str">
        <f>IFERROR(VLOOKUP(D43,[1]!SearchCT[#Data],3,FALSE),"")</f>
        <v/>
      </c>
    </row>
    <row r="44" spans="4:21" x14ac:dyDescent="0.25">
      <c r="D44" s="16" t="s">
        <v>68</v>
      </c>
      <c r="E44" s="17" t="s">
        <v>477</v>
      </c>
      <c r="F44" s="18" t="s">
        <v>478</v>
      </c>
      <c r="G44" s="19"/>
      <c r="H44" s="15"/>
      <c r="J44" s="20" t="str">
        <f>VLOOKUP(D44,[1]!Dictionary[#All],3,FALSE)</f>
        <v>GTV Primary</v>
      </c>
      <c r="K44" s="21" t="str">
        <f>VLOOKUP(D44,[1]!Dictionary[#All],4,FALSE)</f>
        <v>GTVp</v>
      </c>
      <c r="L44" s="21" t="str">
        <f>VLOOKUP(D44,[1]!Dictionary[#All],5,FALSE)</f>
        <v>99VMS_STRUCTCODE</v>
      </c>
      <c r="M44" s="22" t="str">
        <f>VLOOKUP(D44,[1]!Dictionary[#All],6,FALSE)</f>
        <v>1.0</v>
      </c>
      <c r="N44" s="23" t="str">
        <f>VLOOKUP(D44,[1]!VolumeType[#All],2,FALSE)</f>
        <v>GTV</v>
      </c>
      <c r="O44" s="24" t="str">
        <f>VLOOKUP(D44,[1]!VolumeType[#All],3,FALSE)</f>
        <v>GTV</v>
      </c>
      <c r="P44" s="25" t="str">
        <f>VLOOKUP(D44,[1]!Colors[#Data],3,FALSE)</f>
        <v>z GTV</v>
      </c>
      <c r="Q44" s="26" t="str">
        <f>IFERROR(VLOOKUP(D44,[1]!DVH_lines[#Data],2,FALSE),"")</f>
        <v/>
      </c>
      <c r="R44" s="27" t="str">
        <f>IFERROR(VLOOKUP(D44,[1]!DVH_lines[#Data],3,FALSE),"")</f>
        <v/>
      </c>
      <c r="S44" s="28" t="str">
        <f>IFERROR(VLOOKUP(D44,[1]!DVH_lines[#Data],4,FALSE),"")</f>
        <v/>
      </c>
      <c r="T44" s="26" t="str">
        <f>IFERROR(VLOOKUP(D44,[1]!SearchCT[#Data],2,FALSE),"")</f>
        <v/>
      </c>
      <c r="U44" s="28" t="str">
        <f>IFERROR(VLOOKUP(D44,[1]!SearchCT[#Data],3,FALSE),"")</f>
        <v/>
      </c>
    </row>
    <row r="45" spans="4:21" x14ac:dyDescent="0.25">
      <c r="D45" s="16" t="s">
        <v>68</v>
      </c>
      <c r="E45" s="17" t="s">
        <v>479</v>
      </c>
      <c r="F45" s="18" t="s">
        <v>480</v>
      </c>
      <c r="G45" s="19"/>
      <c r="H45" s="15"/>
      <c r="J45" s="20" t="str">
        <f>VLOOKUP(D45,[1]!Dictionary[#All],3,FALSE)</f>
        <v>GTV Primary</v>
      </c>
      <c r="K45" s="21" t="str">
        <f>VLOOKUP(D45,[1]!Dictionary[#All],4,FALSE)</f>
        <v>GTVp</v>
      </c>
      <c r="L45" s="21" t="str">
        <f>VLOOKUP(D45,[1]!Dictionary[#All],5,FALSE)</f>
        <v>99VMS_STRUCTCODE</v>
      </c>
      <c r="M45" s="22" t="str">
        <f>VLOOKUP(D45,[1]!Dictionary[#All],6,FALSE)</f>
        <v>1.0</v>
      </c>
      <c r="N45" s="23" t="str">
        <f>VLOOKUP(D45,[1]!VolumeType[#All],2,FALSE)</f>
        <v>GTV</v>
      </c>
      <c r="O45" s="24" t="str">
        <f>VLOOKUP(D45,[1]!VolumeType[#All],3,FALSE)</f>
        <v>GTV</v>
      </c>
      <c r="P45" s="25" t="str">
        <f>VLOOKUP(D45,[1]!Colors[#Data],3,FALSE)</f>
        <v>z GTV</v>
      </c>
      <c r="Q45" s="26" t="str">
        <f>IFERROR(VLOOKUP(D45,[1]!DVH_lines[#Data],2,FALSE),"")</f>
        <v/>
      </c>
      <c r="R45" s="27" t="str">
        <f>IFERROR(VLOOKUP(D45,[1]!DVH_lines[#Data],3,FALSE),"")</f>
        <v/>
      </c>
      <c r="S45" s="28" t="str">
        <f>IFERROR(VLOOKUP(D45,[1]!DVH_lines[#Data],4,FALSE),"")</f>
        <v/>
      </c>
      <c r="T45" s="26" t="str">
        <f>IFERROR(VLOOKUP(D45,[1]!SearchCT[#Data],2,FALSE),"")</f>
        <v/>
      </c>
      <c r="U45" s="28" t="str">
        <f>IFERROR(VLOOKUP(D45,[1]!SearchCT[#Data],3,FALSE),"")</f>
        <v/>
      </c>
    </row>
    <row r="46" spans="4:21" x14ac:dyDescent="0.25">
      <c r="D46" s="16" t="s">
        <v>266</v>
      </c>
      <c r="E46" s="17" t="s">
        <v>481</v>
      </c>
      <c r="F46" s="18" t="s">
        <v>482</v>
      </c>
      <c r="G46" s="19"/>
      <c r="H46" s="15"/>
      <c r="J46" s="20" t="str">
        <f>VLOOKUP(D46,[1]!Dictionary[#All],3,FALSE)</f>
        <v>GTV Nodal</v>
      </c>
      <c r="K46" s="21" t="str">
        <f>VLOOKUP(D46,[1]!Dictionary[#All],4,FALSE)</f>
        <v>GTVn</v>
      </c>
      <c r="L46" s="21" t="str">
        <f>VLOOKUP(D46,[1]!Dictionary[#All],5,FALSE)</f>
        <v>99VMS_STRUCTCODE</v>
      </c>
      <c r="M46" s="22" t="str">
        <f>VLOOKUP(D46,[1]!Dictionary[#All],6,FALSE)</f>
        <v>1.0</v>
      </c>
      <c r="N46" s="23" t="str">
        <f>VLOOKUP(D46,[1]!VolumeType[#All],2,FALSE)</f>
        <v>GTV</v>
      </c>
      <c r="O46" s="24" t="str">
        <f>VLOOKUP(D46,[1]!VolumeType[#All],3,FALSE)</f>
        <v>Nodes</v>
      </c>
      <c r="P46" s="25" t="str">
        <f>VLOOKUP(D46,[1]!Colors[#Data],3,FALSE)</f>
        <v>z GTV</v>
      </c>
      <c r="Q46" s="26" t="str">
        <f>IFERROR(VLOOKUP(D46,[1]!DVH_lines[#Data],2,FALSE),"")</f>
        <v/>
      </c>
      <c r="R46" s="27" t="str">
        <f>IFERROR(VLOOKUP(D46,[1]!DVH_lines[#Data],3,FALSE),"")</f>
        <v/>
      </c>
      <c r="S46" s="28" t="str">
        <f>IFERROR(VLOOKUP(D46,[1]!DVH_lines[#Data],4,FALSE),"")</f>
        <v/>
      </c>
      <c r="T46" s="26" t="str">
        <f>IFERROR(VLOOKUP(D46,[1]!SearchCT[#Data],2,FALSE),"")</f>
        <v/>
      </c>
      <c r="U46" s="28" t="str">
        <f>IFERROR(VLOOKUP(D46,[1]!SearchCT[#Data],3,FALSE),"")</f>
        <v/>
      </c>
    </row>
    <row r="47" spans="4:21" x14ac:dyDescent="0.25">
      <c r="D47" s="16" t="s">
        <v>266</v>
      </c>
      <c r="E47" s="17" t="s">
        <v>483</v>
      </c>
      <c r="F47" s="18" t="s">
        <v>484</v>
      </c>
      <c r="G47" s="19"/>
      <c r="H47" s="15"/>
      <c r="J47" s="20" t="str">
        <f>VLOOKUP(D47,[1]!Dictionary[#All],3,FALSE)</f>
        <v>GTV Nodal</v>
      </c>
      <c r="K47" s="21" t="str">
        <f>VLOOKUP(D47,[1]!Dictionary[#All],4,FALSE)</f>
        <v>GTVn</v>
      </c>
      <c r="L47" s="21" t="str">
        <f>VLOOKUP(D47,[1]!Dictionary[#All],5,FALSE)</f>
        <v>99VMS_STRUCTCODE</v>
      </c>
      <c r="M47" s="22" t="str">
        <f>VLOOKUP(D47,[1]!Dictionary[#All],6,FALSE)</f>
        <v>1.0</v>
      </c>
      <c r="N47" s="23" t="str">
        <f>VLOOKUP(D47,[1]!VolumeType[#All],2,FALSE)</f>
        <v>GTV</v>
      </c>
      <c r="O47" s="24" t="str">
        <f>VLOOKUP(D47,[1]!VolumeType[#All],3,FALSE)</f>
        <v>Nodes</v>
      </c>
      <c r="P47" s="25" t="str">
        <f>VLOOKUP(D47,[1]!Colors[#Data],3,FALSE)</f>
        <v>z GTV</v>
      </c>
      <c r="Q47" s="26" t="str">
        <f>IFERROR(VLOOKUP(D47,[1]!DVH_lines[#Data],2,FALSE),"")</f>
        <v/>
      </c>
      <c r="R47" s="27" t="str">
        <f>IFERROR(VLOOKUP(D47,[1]!DVH_lines[#Data],3,FALSE),"")</f>
        <v/>
      </c>
      <c r="S47" s="28" t="str">
        <f>IFERROR(VLOOKUP(D47,[1]!DVH_lines[#Data],4,FALSE),"")</f>
        <v/>
      </c>
      <c r="T47" s="26" t="str">
        <f>IFERROR(VLOOKUP(D47,[1]!SearchCT[#Data],2,FALSE),"")</f>
        <v/>
      </c>
      <c r="U47" s="28" t="str">
        <f>IFERROR(VLOOKUP(D47,[1]!SearchCT[#Data],3,FALSE),"")</f>
        <v/>
      </c>
    </row>
    <row r="48" spans="4:21" x14ac:dyDescent="0.25">
      <c r="D48" s="16" t="s">
        <v>319</v>
      </c>
      <c r="E48" s="17" t="s">
        <v>485</v>
      </c>
      <c r="F48" s="18" t="s">
        <v>486</v>
      </c>
      <c r="G48" s="19"/>
      <c r="H48" s="15"/>
      <c r="J48" s="20" t="str">
        <f>VLOOKUP(D48,[1]!Dictionary[#All],3,FALSE)</f>
        <v>GTV Primary</v>
      </c>
      <c r="K48" s="21" t="str">
        <f>VLOOKUP(D48,[1]!Dictionary[#All],4,FALSE)</f>
        <v>GTVp</v>
      </c>
      <c r="L48" s="21" t="str">
        <f>VLOOKUP(D48,[1]!Dictionary[#All],5,FALSE)</f>
        <v>99VMS_STRUCTCODE</v>
      </c>
      <c r="M48" s="22" t="str">
        <f>VLOOKUP(D48,[1]!Dictionary[#All],6,FALSE)</f>
        <v>1.0</v>
      </c>
      <c r="N48" s="23" t="str">
        <f>VLOOKUP(D48,[1]!VolumeType[#All],2,FALSE)</f>
        <v>GTV</v>
      </c>
      <c r="O48" s="24" t="str">
        <f>VLOOKUP(D48,[1]!VolumeType[#All],3,FALSE)</f>
        <v>GTV</v>
      </c>
      <c r="P48" s="25" t="str">
        <f>VLOOKUP(D48,[1]!Colors[#Data],3,FALSE)</f>
        <v>z IGTV</v>
      </c>
      <c r="Q48" s="26" t="str">
        <f>IFERROR(VLOOKUP(D48,[1]!DVH_lines[#Data],2,FALSE),"")</f>
        <v/>
      </c>
      <c r="R48" s="27" t="str">
        <f>IFERROR(VLOOKUP(D48,[1]!DVH_lines[#Data],3,FALSE),"")</f>
        <v/>
      </c>
      <c r="S48" s="28" t="str">
        <f>IFERROR(VLOOKUP(D48,[1]!DVH_lines[#Data],4,FALSE),"")</f>
        <v/>
      </c>
      <c r="T48" s="26" t="str">
        <f>IFERROR(VLOOKUP(D48,[1]!SearchCT[#Data],2,FALSE),"")</f>
        <v/>
      </c>
      <c r="U48" s="28" t="str">
        <f>IFERROR(VLOOKUP(D48,[1]!SearchCT[#Data],3,FALSE),"")</f>
        <v/>
      </c>
    </row>
    <row r="49" spans="1:21" x14ac:dyDescent="0.25">
      <c r="D49" s="16" t="s">
        <v>261</v>
      </c>
      <c r="E49" s="17" t="s">
        <v>487</v>
      </c>
      <c r="F49" s="18" t="s">
        <v>488</v>
      </c>
      <c r="G49" s="19"/>
      <c r="H49" s="15"/>
      <c r="J49" s="20" t="str">
        <f>VLOOKUP(D49,[1]!Dictionary[#All],3,FALSE)</f>
        <v>CTV High Risk</v>
      </c>
      <c r="K49" s="21" t="str">
        <f>VLOOKUP(D49,[1]!Dictionary[#All],4,FALSE)</f>
        <v>CTV_High</v>
      </c>
      <c r="L49" s="21" t="str">
        <f>VLOOKUP(D49,[1]!Dictionary[#All],5,FALSE)</f>
        <v>99VMS_STRUCTCODE</v>
      </c>
      <c r="M49" s="22" t="str">
        <f>VLOOKUP(D49,[1]!Dictionary[#All],6,FALSE)</f>
        <v>1.0</v>
      </c>
      <c r="N49" s="23" t="str">
        <f>VLOOKUP(D49,[1]!VolumeType[#All],2,FALSE)</f>
        <v>CTV</v>
      </c>
      <c r="O49" s="24" t="str">
        <f>VLOOKUP(D49,[1]!VolumeType[#All],3,FALSE)</f>
        <v>CTV</v>
      </c>
      <c r="P49" s="25" t="str">
        <f>VLOOKUP(D49,[1]!Colors[#Data],3,FALSE)</f>
        <v>z CTV</v>
      </c>
      <c r="Q49" s="26" t="str">
        <f>IFERROR(VLOOKUP(D49,[1]!DVH_lines[#Data],2,FALSE),"")</f>
        <v/>
      </c>
      <c r="R49" s="27" t="str">
        <f>IFERROR(VLOOKUP(D49,[1]!DVH_lines[#Data],3,FALSE),"")</f>
        <v/>
      </c>
      <c r="S49" s="28" t="str">
        <f>IFERROR(VLOOKUP(D49,[1]!DVH_lines[#Data],4,FALSE),"")</f>
        <v/>
      </c>
      <c r="T49" s="26" t="str">
        <f>IFERROR(VLOOKUP(D49,[1]!SearchCT[#Data],2,FALSE),"")</f>
        <v/>
      </c>
      <c r="U49" s="28" t="str">
        <f>IFERROR(VLOOKUP(D49,[1]!SearchCT[#Data],3,FALSE),"")</f>
        <v/>
      </c>
    </row>
    <row r="50" spans="1:21" x14ac:dyDescent="0.25">
      <c r="D50" s="16" t="s">
        <v>262</v>
      </c>
      <c r="E50" s="17" t="s">
        <v>489</v>
      </c>
      <c r="F50" s="18" t="s">
        <v>490</v>
      </c>
      <c r="G50" s="19"/>
      <c r="H50" s="15"/>
      <c r="J50" s="20" t="str">
        <f>VLOOKUP(D50,[1]!Dictionary[#All],3,FALSE)</f>
        <v>CTV Intermediate Risk</v>
      </c>
      <c r="K50" s="21" t="str">
        <f>VLOOKUP(D50,[1]!Dictionary[#All],4,FALSE)</f>
        <v>CTV_Intermediate</v>
      </c>
      <c r="L50" s="21" t="str">
        <f>VLOOKUP(D50,[1]!Dictionary[#All],5,FALSE)</f>
        <v>99VMS_STRUCTCODE</v>
      </c>
      <c r="M50" s="22" t="str">
        <f>VLOOKUP(D50,[1]!Dictionary[#All],6,FALSE)</f>
        <v>1.0</v>
      </c>
      <c r="N50" s="23" t="str">
        <f>VLOOKUP(D50,[1]!VolumeType[#All],2,FALSE)</f>
        <v>CTV</v>
      </c>
      <c r="O50" s="24" t="str">
        <f>VLOOKUP(D50,[1]!VolumeType[#All],3,FALSE)</f>
        <v>CTV</v>
      </c>
      <c r="P50" s="25" t="str">
        <f>VLOOKUP(D50,[1]!Colors[#Data],3,FALSE)</f>
        <v>z CTV int</v>
      </c>
      <c r="Q50" s="26" t="str">
        <f>IFERROR(VLOOKUP(D50,[1]!DVH_lines[#Data],2,FALSE),"")</f>
        <v/>
      </c>
      <c r="R50" s="27" t="str">
        <f>IFERROR(VLOOKUP(D50,[1]!DVH_lines[#Data],3,FALSE),"")</f>
        <v/>
      </c>
      <c r="S50" s="28" t="str">
        <f>IFERROR(VLOOKUP(D50,[1]!DVH_lines[#Data],4,FALSE),"")</f>
        <v/>
      </c>
      <c r="T50" s="26" t="str">
        <f>IFERROR(VLOOKUP(D50,[1]!SearchCT[#Data],2,FALSE),"")</f>
        <v/>
      </c>
      <c r="U50" s="28" t="str">
        <f>IFERROR(VLOOKUP(D50,[1]!SearchCT[#Data],3,FALSE),"")</f>
        <v/>
      </c>
    </row>
    <row r="51" spans="1:21" x14ac:dyDescent="0.25">
      <c r="D51" s="16" t="s">
        <v>20</v>
      </c>
      <c r="E51" s="17" t="s">
        <v>491</v>
      </c>
      <c r="F51" s="18" t="s">
        <v>492</v>
      </c>
      <c r="G51" s="19"/>
      <c r="H51" s="15"/>
      <c r="J51" s="20" t="str">
        <f>VLOOKUP(D51,[1]!Dictionary[#All],3,FALSE)</f>
        <v>CTV Primary</v>
      </c>
      <c r="K51" s="21" t="str">
        <f>VLOOKUP(D51,[1]!Dictionary[#All],4,FALSE)</f>
        <v>CTVp</v>
      </c>
      <c r="L51" s="21" t="str">
        <f>VLOOKUP(D51,[1]!Dictionary[#All],5,FALSE)</f>
        <v>99VMS_STRUCTCODE</v>
      </c>
      <c r="M51" s="22" t="str">
        <f>VLOOKUP(D51,[1]!Dictionary[#All],6,FALSE)</f>
        <v>1.0</v>
      </c>
      <c r="N51" s="23" t="str">
        <f>VLOOKUP(D51,[1]!VolumeType[#All],2,FALSE)</f>
        <v>CTV</v>
      </c>
      <c r="O51" s="24" t="str">
        <f>VLOOKUP(D51,[1]!VolumeType[#All],3,FALSE)</f>
        <v>CTV</v>
      </c>
      <c r="P51" s="25" t="str">
        <f>VLOOKUP(D51,[1]!Colors[#Data],3,FALSE)</f>
        <v>z CTV</v>
      </c>
      <c r="Q51" s="26" t="str">
        <f>IFERROR(VLOOKUP(D51,[1]!DVH_lines[#Data],2,FALSE),"")</f>
        <v/>
      </c>
      <c r="R51" s="27" t="str">
        <f>IFERROR(VLOOKUP(D51,[1]!DVH_lines[#Data],3,FALSE),"")</f>
        <v/>
      </c>
      <c r="S51" s="28" t="str">
        <f>IFERROR(VLOOKUP(D51,[1]!DVH_lines[#Data],4,FALSE),"")</f>
        <v/>
      </c>
      <c r="T51" s="26" t="str">
        <f>IFERROR(VLOOKUP(D51,[1]!SearchCT[#Data],2,FALSE),"")</f>
        <v/>
      </c>
      <c r="U51" s="28" t="str">
        <f>IFERROR(VLOOKUP(D51,[1]!SearchCT[#Data],3,FALSE),"")</f>
        <v/>
      </c>
    </row>
    <row r="52" spans="1:21" x14ac:dyDescent="0.25">
      <c r="D52" s="16" t="s">
        <v>20</v>
      </c>
      <c r="E52" s="17" t="s">
        <v>493</v>
      </c>
      <c r="F52" s="18" t="s">
        <v>494</v>
      </c>
      <c r="G52" s="19"/>
      <c r="H52" s="15"/>
      <c r="J52" s="20" t="str">
        <f>VLOOKUP(D52,[1]!Dictionary[#All],3,FALSE)</f>
        <v>CTV Primary</v>
      </c>
      <c r="K52" s="21" t="str">
        <f>VLOOKUP(D52,[1]!Dictionary[#All],4,FALSE)</f>
        <v>CTVp</v>
      </c>
      <c r="L52" s="21" t="str">
        <f>VLOOKUP(D52,[1]!Dictionary[#All],5,FALSE)</f>
        <v>99VMS_STRUCTCODE</v>
      </c>
      <c r="M52" s="22" t="str">
        <f>VLOOKUP(D52,[1]!Dictionary[#All],6,FALSE)</f>
        <v>1.0</v>
      </c>
      <c r="N52" s="23" t="str">
        <f>VLOOKUP(D52,[1]!VolumeType[#All],2,FALSE)</f>
        <v>CTV</v>
      </c>
      <c r="O52" s="24" t="str">
        <f>VLOOKUP(D52,[1]!VolumeType[#All],3,FALSE)</f>
        <v>CTV</v>
      </c>
      <c r="P52" s="25" t="str">
        <f>VLOOKUP(D52,[1]!Colors[#Data],3,FALSE)</f>
        <v>z CTV</v>
      </c>
      <c r="Q52" s="26" t="str">
        <f>IFERROR(VLOOKUP(D52,[1]!DVH_lines[#Data],2,FALSE),"")</f>
        <v/>
      </c>
      <c r="R52" s="27" t="str">
        <f>IFERROR(VLOOKUP(D52,[1]!DVH_lines[#Data],3,FALSE),"")</f>
        <v/>
      </c>
      <c r="S52" s="28" t="str">
        <f>IFERROR(VLOOKUP(D52,[1]!DVH_lines[#Data],4,FALSE),"")</f>
        <v/>
      </c>
      <c r="T52" s="26" t="str">
        <f>IFERROR(VLOOKUP(D52,[1]!SearchCT[#Data],2,FALSE),"")</f>
        <v/>
      </c>
      <c r="U52" s="28" t="str">
        <f>IFERROR(VLOOKUP(D52,[1]!SearchCT[#Data],3,FALSE),"")</f>
        <v/>
      </c>
    </row>
    <row r="53" spans="1:21" x14ac:dyDescent="0.25">
      <c r="A53" s="71"/>
      <c r="D53" s="16" t="s">
        <v>262</v>
      </c>
      <c r="E53" s="17" t="s">
        <v>495</v>
      </c>
      <c r="F53" s="18" t="s">
        <v>496</v>
      </c>
      <c r="G53" s="19"/>
      <c r="H53" s="15"/>
      <c r="J53" s="20" t="str">
        <f>VLOOKUP(D53,[1]!Dictionary[#All],3,FALSE)</f>
        <v>CTV Intermediate Risk</v>
      </c>
      <c r="K53" s="21" t="str">
        <f>VLOOKUP(D53,[1]!Dictionary[#All],4,FALSE)</f>
        <v>CTV_Intermediate</v>
      </c>
      <c r="L53" s="21" t="str">
        <f>VLOOKUP(D53,[1]!Dictionary[#All],5,FALSE)</f>
        <v>99VMS_STRUCTCODE</v>
      </c>
      <c r="M53" s="22" t="str">
        <f>VLOOKUP(D53,[1]!Dictionary[#All],6,FALSE)</f>
        <v>1.0</v>
      </c>
      <c r="N53" s="23" t="str">
        <f>VLOOKUP(D53,[1]!VolumeType[#All],2,FALSE)</f>
        <v>CTV</v>
      </c>
      <c r="O53" s="24" t="str">
        <f>VLOOKUP(D53,[1]!VolumeType[#All],3,FALSE)</f>
        <v>CTV</v>
      </c>
      <c r="P53" s="25" t="str">
        <f>VLOOKUP(D53,[1]!Colors[#Data],3,FALSE)</f>
        <v>z CTV int</v>
      </c>
      <c r="Q53" s="26" t="str">
        <f>IFERROR(VLOOKUP(D53,[1]!DVH_lines[#Data],2,FALSE),"")</f>
        <v/>
      </c>
      <c r="R53" s="27" t="str">
        <f>IFERROR(VLOOKUP(D53,[1]!DVH_lines[#Data],3,FALSE),"")</f>
        <v/>
      </c>
      <c r="S53" s="28" t="str">
        <f>IFERROR(VLOOKUP(D53,[1]!DVH_lines[#Data],4,FALSE),"")</f>
        <v/>
      </c>
      <c r="T53" s="26" t="str">
        <f>IFERROR(VLOOKUP(D53,[1]!SearchCT[#Data],2,FALSE),"")</f>
        <v/>
      </c>
      <c r="U53" s="28" t="str">
        <f>IFERROR(VLOOKUP(D53,[1]!SearchCT[#Data],3,FALSE),"")</f>
        <v/>
      </c>
    </row>
    <row r="54" spans="1:21" x14ac:dyDescent="0.25">
      <c r="D54" s="16" t="s">
        <v>262</v>
      </c>
      <c r="E54" s="17" t="s">
        <v>497</v>
      </c>
      <c r="F54" s="18" t="s">
        <v>498</v>
      </c>
      <c r="G54" s="19"/>
      <c r="H54" s="15"/>
      <c r="J54" s="20" t="str">
        <f>VLOOKUP(D54,[1]!Dictionary[#All],3,FALSE)</f>
        <v>CTV Intermediate Risk</v>
      </c>
      <c r="K54" s="21" t="str">
        <f>VLOOKUP(D54,[1]!Dictionary[#All],4,FALSE)</f>
        <v>CTV_Intermediate</v>
      </c>
      <c r="L54" s="21" t="str">
        <f>VLOOKUP(D54,[1]!Dictionary[#All],5,FALSE)</f>
        <v>99VMS_STRUCTCODE</v>
      </c>
      <c r="M54" s="22" t="str">
        <f>VLOOKUP(D54,[1]!Dictionary[#All],6,FALSE)</f>
        <v>1.0</v>
      </c>
      <c r="N54" s="23" t="str">
        <f>VLOOKUP(D54,[1]!VolumeType[#All],2,FALSE)</f>
        <v>CTV</v>
      </c>
      <c r="O54" s="24" t="str">
        <f>VLOOKUP(D54,[1]!VolumeType[#All],3,FALSE)</f>
        <v>CTV</v>
      </c>
      <c r="P54" s="25" t="str">
        <f>VLOOKUP(D54,[1]!Colors[#Data],3,FALSE)</f>
        <v>z CTV int</v>
      </c>
      <c r="Q54" s="26" t="str">
        <f>IFERROR(VLOOKUP(D54,[1]!DVH_lines[#Data],2,FALSE),"")</f>
        <v/>
      </c>
      <c r="R54" s="27" t="str">
        <f>IFERROR(VLOOKUP(D54,[1]!DVH_lines[#Data],3,FALSE),"")</f>
        <v/>
      </c>
      <c r="S54" s="28" t="str">
        <f>IFERROR(VLOOKUP(D54,[1]!DVH_lines[#Data],4,FALSE),"")</f>
        <v/>
      </c>
      <c r="T54" s="26" t="str">
        <f>IFERROR(VLOOKUP(D54,[1]!SearchCT[#Data],2,FALSE),"")</f>
        <v/>
      </c>
      <c r="U54" s="28" t="str">
        <f>IFERROR(VLOOKUP(D54,[1]!SearchCT[#Data],3,FALSE),"")</f>
        <v/>
      </c>
    </row>
    <row r="55" spans="1:21" x14ac:dyDescent="0.25">
      <c r="D55" s="16" t="s">
        <v>261</v>
      </c>
      <c r="E55" s="17" t="s">
        <v>499</v>
      </c>
      <c r="F55" s="18" t="s">
        <v>500</v>
      </c>
      <c r="G55" s="19"/>
      <c r="H55" s="15"/>
      <c r="J55" s="20" t="str">
        <f>VLOOKUP(D55,[1]!Dictionary[#All],3,FALSE)</f>
        <v>CTV High Risk</v>
      </c>
      <c r="K55" s="21" t="str">
        <f>VLOOKUP(D55,[1]!Dictionary[#All],4,FALSE)</f>
        <v>CTV_High</v>
      </c>
      <c r="L55" s="21" t="str">
        <f>VLOOKUP(D55,[1]!Dictionary[#All],5,FALSE)</f>
        <v>99VMS_STRUCTCODE</v>
      </c>
      <c r="M55" s="22" t="str">
        <f>VLOOKUP(D55,[1]!Dictionary[#All],6,FALSE)</f>
        <v>1.0</v>
      </c>
      <c r="N55" s="23" t="str">
        <f>VLOOKUP(D55,[1]!VolumeType[#All],2,FALSE)</f>
        <v>CTV</v>
      </c>
      <c r="O55" s="24" t="str">
        <f>VLOOKUP(D55,[1]!VolumeType[#All],3,FALSE)</f>
        <v>CTV</v>
      </c>
      <c r="P55" s="25" t="str">
        <f>VLOOKUP(D55,[1]!Colors[#Data],3,FALSE)</f>
        <v>z CTV</v>
      </c>
      <c r="Q55" s="26" t="str">
        <f>IFERROR(VLOOKUP(D55,[1]!DVH_lines[#Data],2,FALSE),"")</f>
        <v/>
      </c>
      <c r="R55" s="27" t="str">
        <f>IFERROR(VLOOKUP(D55,[1]!DVH_lines[#Data],3,FALSE),"")</f>
        <v/>
      </c>
      <c r="S55" s="28" t="str">
        <f>IFERROR(VLOOKUP(D55,[1]!DVH_lines[#Data],4,FALSE),"")</f>
        <v/>
      </c>
      <c r="T55" s="26" t="str">
        <f>IFERROR(VLOOKUP(D55,[1]!SearchCT[#Data],2,FALSE),"")</f>
        <v/>
      </c>
      <c r="U55" s="28" t="str">
        <f>IFERROR(VLOOKUP(D55,[1]!SearchCT[#Data],3,FALSE),"")</f>
        <v/>
      </c>
    </row>
    <row r="56" spans="1:21" x14ac:dyDescent="0.25">
      <c r="D56" s="16" t="s">
        <v>262</v>
      </c>
      <c r="E56" s="17" t="s">
        <v>501</v>
      </c>
      <c r="F56" s="18" t="s">
        <v>502</v>
      </c>
      <c r="G56" s="19"/>
      <c r="H56" s="15"/>
      <c r="J56" s="20" t="str">
        <f>VLOOKUP(D56,[1]!Dictionary[#All],3,FALSE)</f>
        <v>CTV Intermediate Risk</v>
      </c>
      <c r="K56" s="21" t="str">
        <f>VLOOKUP(D56,[1]!Dictionary[#All],4,FALSE)</f>
        <v>CTV_Intermediate</v>
      </c>
      <c r="L56" s="21" t="str">
        <f>VLOOKUP(D56,[1]!Dictionary[#All],5,FALSE)</f>
        <v>99VMS_STRUCTCODE</v>
      </c>
      <c r="M56" s="22" t="str">
        <f>VLOOKUP(D56,[1]!Dictionary[#All],6,FALSE)</f>
        <v>1.0</v>
      </c>
      <c r="N56" s="23" t="str">
        <f>VLOOKUP(D56,[1]!VolumeType[#All],2,FALSE)</f>
        <v>CTV</v>
      </c>
      <c r="O56" s="24" t="str">
        <f>VLOOKUP(D56,[1]!VolumeType[#All],3,FALSE)</f>
        <v>CTV</v>
      </c>
      <c r="P56" s="25" t="str">
        <f>VLOOKUP(D56,[1]!Colors[#Data],3,FALSE)</f>
        <v>z CTV int</v>
      </c>
      <c r="Q56" s="26" t="str">
        <f>IFERROR(VLOOKUP(D56,[1]!DVH_lines[#Data],2,FALSE),"")</f>
        <v/>
      </c>
      <c r="R56" s="27" t="str">
        <f>IFERROR(VLOOKUP(D56,[1]!DVH_lines[#Data],3,FALSE),"")</f>
        <v/>
      </c>
      <c r="S56" s="28" t="str">
        <f>IFERROR(VLOOKUP(D56,[1]!DVH_lines[#Data],4,FALSE),"")</f>
        <v/>
      </c>
      <c r="T56" s="26" t="str">
        <f>IFERROR(VLOOKUP(D56,[1]!SearchCT[#Data],2,FALSE),"")</f>
        <v/>
      </c>
      <c r="U56" s="28" t="str">
        <f>IFERROR(VLOOKUP(D56,[1]!SearchCT[#Data],3,FALSE),"")</f>
        <v/>
      </c>
    </row>
    <row r="57" spans="1:21" x14ac:dyDescent="0.25">
      <c r="D57" s="16" t="s">
        <v>20</v>
      </c>
      <c r="E57" s="17" t="s">
        <v>503</v>
      </c>
      <c r="F57" s="18"/>
      <c r="G57" s="19"/>
      <c r="H57" s="15"/>
      <c r="J57" s="20" t="str">
        <f>VLOOKUP(D57,[1]!Dictionary[#All],3,FALSE)</f>
        <v>CTV Primary</v>
      </c>
      <c r="K57" s="21" t="str">
        <f>VLOOKUP(D57,[1]!Dictionary[#All],4,FALSE)</f>
        <v>CTVp</v>
      </c>
      <c r="L57" s="21" t="str">
        <f>VLOOKUP(D57,[1]!Dictionary[#All],5,FALSE)</f>
        <v>99VMS_STRUCTCODE</v>
      </c>
      <c r="M57" s="22" t="str">
        <f>VLOOKUP(D57,[1]!Dictionary[#All],6,FALSE)</f>
        <v>1.0</v>
      </c>
      <c r="N57" s="23" t="str">
        <f>VLOOKUP(D57,[1]!VolumeType[#All],2,FALSE)</f>
        <v>CTV</v>
      </c>
      <c r="O57" s="24" t="str">
        <f>VLOOKUP(D57,[1]!VolumeType[#All],3,FALSE)</f>
        <v>CTV</v>
      </c>
      <c r="P57" s="25" t="str">
        <f>VLOOKUP(D57,[1]!Colors[#Data],3,FALSE)</f>
        <v>z CTV</v>
      </c>
      <c r="Q57" s="26" t="str">
        <f>IFERROR(VLOOKUP(D57,[1]!DVH_lines[#Data],2,FALSE),"")</f>
        <v/>
      </c>
      <c r="R57" s="27" t="str">
        <f>IFERROR(VLOOKUP(D57,[1]!DVH_lines[#Data],3,FALSE),"")</f>
        <v/>
      </c>
      <c r="S57" s="28" t="str">
        <f>IFERROR(VLOOKUP(D57,[1]!DVH_lines[#Data],4,FALSE),"")</f>
        <v/>
      </c>
      <c r="T57" s="26" t="str">
        <f>IFERROR(VLOOKUP(D57,[1]!SearchCT[#Data],2,FALSE),"")</f>
        <v/>
      </c>
      <c r="U57" s="28" t="str">
        <f>IFERROR(VLOOKUP(D57,[1]!SearchCT[#Data],3,FALSE),"")</f>
        <v/>
      </c>
    </row>
    <row r="58" spans="1:21" x14ac:dyDescent="0.25">
      <c r="D58" s="16" t="s">
        <v>357</v>
      </c>
      <c r="E58" s="17" t="s">
        <v>504</v>
      </c>
      <c r="F58" s="18"/>
      <c r="G58" s="19"/>
      <c r="H58" s="15"/>
      <c r="J58" s="20" t="str">
        <f>VLOOKUP(D58,[1]!Dictionary[#All],3,FALSE)</f>
        <v>Ring</v>
      </c>
      <c r="K58" s="21" t="str">
        <f>VLOOKUP(D58,[1]!Dictionary[#All],4,FALSE)</f>
        <v>Ring</v>
      </c>
      <c r="L58" s="21" t="str">
        <f>VLOOKUP(D58,[1]!Dictionary[#All],5,FALSE)</f>
        <v>99VMS_STRUCTCODE</v>
      </c>
      <c r="M58" s="22" t="str">
        <f>VLOOKUP(D58,[1]!Dictionary[#All],6,FALSE)</f>
        <v>1.0</v>
      </c>
      <c r="N58" s="23" t="str">
        <f>VLOOKUP(D58,[1]!VolumeType[#All],2,FALSE)</f>
        <v>Control</v>
      </c>
      <c r="O58" s="24" t="str">
        <f>VLOOKUP(D58,[1]!VolumeType[#All],3,FALSE)</f>
        <v>Avoidance</v>
      </c>
      <c r="P58" s="25" t="str">
        <f>VLOOKUP(D58,[1]!Colors[#Data],3,FALSE)</f>
        <v>z Ring</v>
      </c>
      <c r="Q58" s="26" t="str">
        <f>IFERROR(VLOOKUP(D58,[1]!DVH_lines[#Data],2,FALSE),"")</f>
        <v/>
      </c>
      <c r="R58" s="27" t="str">
        <f>IFERROR(VLOOKUP(D58,[1]!DVH_lines[#Data],3,FALSE),"")</f>
        <v/>
      </c>
      <c r="S58" s="28" t="str">
        <f>IFERROR(VLOOKUP(D58,[1]!DVH_lines[#Data],4,FALSE),"")</f>
        <v/>
      </c>
      <c r="T58" s="26" t="str">
        <f>IFERROR(VLOOKUP(D58,[1]!SearchCT[#Data],2,FALSE),"")</f>
        <v/>
      </c>
      <c r="U58" s="28" t="str">
        <f>IFERROR(VLOOKUP(D58,[1]!SearchCT[#Data],3,FALSE),"")</f>
        <v/>
      </c>
    </row>
    <row r="59" spans="1:21" x14ac:dyDescent="0.25">
      <c r="D59" s="16" t="s">
        <v>262</v>
      </c>
      <c r="E59" s="17" t="s">
        <v>505</v>
      </c>
      <c r="F59" s="18" t="s">
        <v>506</v>
      </c>
      <c r="G59" s="19"/>
      <c r="H59" s="15"/>
      <c r="J59" s="20" t="str">
        <f>VLOOKUP(D59,[1]!Dictionary[#All],3,FALSE)</f>
        <v>CTV Intermediate Risk</v>
      </c>
      <c r="K59" s="21" t="str">
        <f>VLOOKUP(D59,[1]!Dictionary[#All],4,FALSE)</f>
        <v>CTV_Intermediate</v>
      </c>
      <c r="L59" s="21" t="str">
        <f>VLOOKUP(D59,[1]!Dictionary[#All],5,FALSE)</f>
        <v>99VMS_STRUCTCODE</v>
      </c>
      <c r="M59" s="22" t="str">
        <f>VLOOKUP(D59,[1]!Dictionary[#All],6,FALSE)</f>
        <v>1.0</v>
      </c>
      <c r="N59" s="23" t="str">
        <f>VLOOKUP(D59,[1]!VolumeType[#All],2,FALSE)</f>
        <v>CTV</v>
      </c>
      <c r="O59" s="24" t="str">
        <f>VLOOKUP(D59,[1]!VolumeType[#All],3,FALSE)</f>
        <v>CTV</v>
      </c>
      <c r="P59" s="25" t="str">
        <f>VLOOKUP(D59,[1]!Colors[#Data],3,FALSE)</f>
        <v>z CTV int</v>
      </c>
      <c r="Q59" s="26" t="str">
        <f>IFERROR(VLOOKUP(D59,[1]!DVH_lines[#Data],2,FALSE),"")</f>
        <v/>
      </c>
      <c r="R59" s="27" t="str">
        <f>IFERROR(VLOOKUP(D59,[1]!DVH_lines[#Data],3,FALSE),"")</f>
        <v/>
      </c>
      <c r="S59" s="28" t="str">
        <f>IFERROR(VLOOKUP(D59,[1]!DVH_lines[#Data],4,FALSE),"")</f>
        <v/>
      </c>
      <c r="T59" s="26" t="str">
        <f>IFERROR(VLOOKUP(D59,[1]!SearchCT[#Data],2,FALSE),"")</f>
        <v/>
      </c>
      <c r="U59" s="28" t="str">
        <f>IFERROR(VLOOKUP(D59,[1]!SearchCT[#Data],3,FALSE),"")</f>
        <v/>
      </c>
    </row>
    <row r="60" spans="1:21" x14ac:dyDescent="0.25">
      <c r="D60" s="16" t="s">
        <v>187</v>
      </c>
      <c r="E60" s="17" t="s">
        <v>507</v>
      </c>
      <c r="F60" s="18" t="s">
        <v>508</v>
      </c>
      <c r="G60" s="19"/>
      <c r="H60" s="15"/>
      <c r="J60" s="20" t="str">
        <f>VLOOKUP(D60,[1]!Dictionary[#All],3,FALSE)</f>
        <v>ITV</v>
      </c>
      <c r="K60" s="21" t="str">
        <f>VLOOKUP(D60,[1]!Dictionary[#All],4,FALSE)</f>
        <v>ITV</v>
      </c>
      <c r="L60" s="21" t="str">
        <f>VLOOKUP(D60,[1]!Dictionary[#All],5,FALSE)</f>
        <v>99VMS_STRUCTCODE</v>
      </c>
      <c r="M60" s="22" t="str">
        <f>VLOOKUP(D60,[1]!Dictionary[#All],6,FALSE)</f>
        <v>1.0</v>
      </c>
      <c r="N60" s="23" t="str">
        <f>VLOOKUP(D60,[1]!VolumeType[#All],2,FALSE)</f>
        <v>CTV</v>
      </c>
      <c r="O60" s="24" t="str">
        <f>VLOOKUP(D60,[1]!VolumeType[#All],3,FALSE)</f>
        <v>CTV</v>
      </c>
      <c r="P60" s="25" t="str">
        <f>VLOOKUP(D60,[1]!Colors[#Data],3,FALSE)</f>
        <v>z ITV</v>
      </c>
      <c r="Q60" s="26" t="str">
        <f>IFERROR(VLOOKUP(D60,[1]!DVH_lines[#Data],2,FALSE),"")</f>
        <v/>
      </c>
      <c r="R60" s="27" t="str">
        <f>IFERROR(VLOOKUP(D60,[1]!DVH_lines[#Data],3,FALSE),"")</f>
        <v/>
      </c>
      <c r="S60" s="28" t="str">
        <f>IFERROR(VLOOKUP(D60,[1]!DVH_lines[#Data],4,FALSE),"")</f>
        <v/>
      </c>
      <c r="T60" s="26" t="str">
        <f>IFERROR(VLOOKUP(D60,[1]!SearchCT[#Data],2,FALSE),"")</f>
        <v/>
      </c>
      <c r="U60" s="28" t="str">
        <f>IFERROR(VLOOKUP(D60,[1]!SearchCT[#Data],3,FALSE),"")</f>
        <v/>
      </c>
    </row>
    <row r="61" spans="1:21" x14ac:dyDescent="0.25">
      <c r="D61" s="16" t="s">
        <v>187</v>
      </c>
      <c r="E61" s="17" t="s">
        <v>509</v>
      </c>
      <c r="F61" s="18"/>
      <c r="G61" s="19"/>
      <c r="H61" s="15"/>
      <c r="J61" s="20" t="str">
        <f>VLOOKUP(D61,[1]!Dictionary[#All],3,FALSE)</f>
        <v>ITV</v>
      </c>
      <c r="K61" s="21" t="str">
        <f>VLOOKUP(D61,[1]!Dictionary[#All],4,FALSE)</f>
        <v>ITV</v>
      </c>
      <c r="L61" s="21" t="str">
        <f>VLOOKUP(D61,[1]!Dictionary[#All],5,FALSE)</f>
        <v>99VMS_STRUCTCODE</v>
      </c>
      <c r="M61" s="22" t="str">
        <f>VLOOKUP(D61,[1]!Dictionary[#All],6,FALSE)</f>
        <v>1.0</v>
      </c>
      <c r="N61" s="23" t="str">
        <f>VLOOKUP(D61,[1]!VolumeType[#All],2,FALSE)</f>
        <v>CTV</v>
      </c>
      <c r="O61" s="24" t="str">
        <f>VLOOKUP(D61,[1]!VolumeType[#All],3,FALSE)</f>
        <v>CTV</v>
      </c>
      <c r="P61" s="25" t="str">
        <f>VLOOKUP(D61,[1]!Colors[#Data],3,FALSE)</f>
        <v>z ITV</v>
      </c>
      <c r="Q61" s="26" t="str">
        <f>IFERROR(VLOOKUP(D61,[1]!DVH_lines[#Data],2,FALSE),"")</f>
        <v/>
      </c>
      <c r="R61" s="27" t="str">
        <f>IFERROR(VLOOKUP(D61,[1]!DVH_lines[#Data],3,FALSE),"")</f>
        <v/>
      </c>
      <c r="S61" s="28" t="str">
        <f>IFERROR(VLOOKUP(D61,[1]!DVH_lines[#Data],4,FALSE),"")</f>
        <v/>
      </c>
      <c r="T61" s="26" t="str">
        <f>IFERROR(VLOOKUP(D61,[1]!SearchCT[#Data],2,FALSE),"")</f>
        <v/>
      </c>
      <c r="U61" s="28" t="str">
        <f>IFERROR(VLOOKUP(D61,[1]!SearchCT[#Data],3,FALSE),"")</f>
        <v/>
      </c>
    </row>
    <row r="62" spans="1:21" x14ac:dyDescent="0.25">
      <c r="D62" s="16" t="s">
        <v>227</v>
      </c>
      <c r="E62" s="17" t="s">
        <v>510</v>
      </c>
      <c r="F62" s="18" t="s">
        <v>511</v>
      </c>
      <c r="G62" s="19"/>
      <c r="H62" s="15"/>
      <c r="J62" s="20" t="str">
        <f>VLOOKUP(D62,[1]!Dictionary[#All],3,FALSE)</f>
        <v>PTV Intermediate Risk</v>
      </c>
      <c r="K62" s="21" t="str">
        <f>VLOOKUP(D62,[1]!Dictionary[#All],4,FALSE)</f>
        <v>PTV_Intermediate</v>
      </c>
      <c r="L62" s="21" t="str">
        <f>VLOOKUP(D62,[1]!Dictionary[#All],5,FALSE)</f>
        <v>99VMS_STRUCTCODE</v>
      </c>
      <c r="M62" s="22" t="str">
        <f>VLOOKUP(D62,[1]!Dictionary[#All],6,FALSE)</f>
        <v>1.0</v>
      </c>
      <c r="N62" s="23" t="str">
        <f>VLOOKUP(D62,[1]!VolumeType[#All],2,FALSE)</f>
        <v>PTV</v>
      </c>
      <c r="O62" s="24" t="str">
        <f>VLOOKUP(D62,[1]!VolumeType[#All],3,FALSE)</f>
        <v>PTV</v>
      </c>
      <c r="P62" s="25" t="str">
        <f>VLOOKUP(D62,[1]!Colors[#Data],3,FALSE)</f>
        <v>z PTV int</v>
      </c>
      <c r="Q62" s="26" t="str">
        <f>IFERROR(VLOOKUP(D62,[1]!DVH_lines[#Data],2,FALSE),"")</f>
        <v/>
      </c>
      <c r="R62" s="27" t="str">
        <f>IFERROR(VLOOKUP(D62,[1]!DVH_lines[#Data],3,FALSE),"")</f>
        <v/>
      </c>
      <c r="S62" s="28" t="str">
        <f>IFERROR(VLOOKUP(D62,[1]!DVH_lines[#Data],4,FALSE),"")</f>
        <v/>
      </c>
      <c r="T62" s="26" t="str">
        <f>IFERROR(VLOOKUP(D62,[1]!SearchCT[#Data],2,FALSE),"")</f>
        <v/>
      </c>
      <c r="U62" s="28" t="str">
        <f>IFERROR(VLOOKUP(D62,[1]!SearchCT[#Data],3,FALSE),"")</f>
        <v/>
      </c>
    </row>
    <row r="63" spans="1:21" x14ac:dyDescent="0.25">
      <c r="D63" s="16" t="s">
        <v>25</v>
      </c>
      <c r="E63" s="17" t="s">
        <v>453</v>
      </c>
      <c r="F63" s="18" t="s">
        <v>351</v>
      </c>
      <c r="G63" s="19"/>
      <c r="H63" s="15"/>
      <c r="J63" s="20" t="str">
        <f>VLOOKUP(D63,[1]!Dictionary[#All],3,FALSE)</f>
        <v>PTV Primary</v>
      </c>
      <c r="K63" s="21" t="str">
        <f>VLOOKUP(D63,[1]!Dictionary[#All],4,FALSE)</f>
        <v>PTVp</v>
      </c>
      <c r="L63" s="21" t="str">
        <f>VLOOKUP(D63,[1]!Dictionary[#All],5,FALSE)</f>
        <v>99VMS_STRUCTCODE</v>
      </c>
      <c r="M63" s="22" t="str">
        <f>VLOOKUP(D63,[1]!Dictionary[#All],6,FALSE)</f>
        <v>1.0</v>
      </c>
      <c r="N63" s="23" t="str">
        <f>VLOOKUP(D63,[1]!VolumeType[#All],2,FALSE)</f>
        <v>PTV</v>
      </c>
      <c r="O63" s="24" t="str">
        <f>VLOOKUP(D63,[1]!VolumeType[#All],3,FALSE)</f>
        <v>PTV</v>
      </c>
      <c r="P63" s="25" t="str">
        <f>VLOOKUP(D63,[1]!Colors[#Data],3,FALSE)</f>
        <v>z PTV</v>
      </c>
      <c r="Q63" s="26" t="str">
        <f>IFERROR(VLOOKUP(D63,[1]!DVH_lines[#Data],2,FALSE),"")</f>
        <v/>
      </c>
      <c r="R63" s="27" t="str">
        <f>IFERROR(VLOOKUP(D63,[1]!DVH_lines[#Data],3,FALSE),"")</f>
        <v/>
      </c>
      <c r="S63" s="28" t="str">
        <f>IFERROR(VLOOKUP(D63,[1]!DVH_lines[#Data],4,FALSE),"")</f>
        <v/>
      </c>
      <c r="T63" s="26" t="str">
        <f>IFERROR(VLOOKUP(D63,[1]!SearchCT[#Data],2,FALSE),"")</f>
        <v/>
      </c>
      <c r="U63" s="28" t="str">
        <f>IFERROR(VLOOKUP(D63,[1]!SearchCT[#Data],3,FALSE),"")</f>
        <v/>
      </c>
    </row>
    <row r="64" spans="1:21" x14ac:dyDescent="0.25">
      <c r="D64" s="16" t="s">
        <v>268</v>
      </c>
      <c r="E64" s="17" t="s">
        <v>512</v>
      </c>
      <c r="F64" s="18"/>
      <c r="G64" s="19"/>
      <c r="H64" s="15"/>
      <c r="J64" s="20" t="str">
        <f>VLOOKUP(D64,[1]!Dictionary[#All],3,FALSE)</f>
        <v>PTV High Risk</v>
      </c>
      <c r="K64" s="21" t="str">
        <f>VLOOKUP(D64,[1]!Dictionary[#All],4,FALSE)</f>
        <v>PTV_High</v>
      </c>
      <c r="L64" s="21" t="str">
        <f>VLOOKUP(D64,[1]!Dictionary[#All],5,FALSE)</f>
        <v>99VMS_STRUCTCODE</v>
      </c>
      <c r="M64" s="22" t="str">
        <f>VLOOKUP(D64,[1]!Dictionary[#All],6,FALSE)</f>
        <v>1.0</v>
      </c>
      <c r="N64" s="23" t="str">
        <f>VLOOKUP(D64,[1]!VolumeType[#All],2,FALSE)</f>
        <v>PTV</v>
      </c>
      <c r="O64" s="24" t="str">
        <f>VLOOKUP(D64,[1]!VolumeType[#All],3,FALSE)</f>
        <v>PTV</v>
      </c>
      <c r="P64" s="25" t="str">
        <f>VLOOKUP(D64,[1]!Colors[#Data],3,FALSE)</f>
        <v>z PTV</v>
      </c>
      <c r="Q64" s="26" t="str">
        <f>IFERROR(VLOOKUP(D64,[1]!DVH_lines[#Data],2,FALSE),"")</f>
        <v/>
      </c>
      <c r="R64" s="27" t="str">
        <f>IFERROR(VLOOKUP(D64,[1]!DVH_lines[#Data],3,FALSE),"")</f>
        <v/>
      </c>
      <c r="S64" s="28" t="str">
        <f>IFERROR(VLOOKUP(D64,[1]!DVH_lines[#Data],4,FALSE),"")</f>
        <v/>
      </c>
      <c r="T64" s="26" t="str">
        <f>IFERROR(VLOOKUP(D64,[1]!SearchCT[#Data],2,FALSE),"")</f>
        <v/>
      </c>
      <c r="U64" s="28" t="str">
        <f>IFERROR(VLOOKUP(D64,[1]!SearchCT[#Data],3,FALSE),"")</f>
        <v/>
      </c>
    </row>
    <row r="65" spans="4:21" x14ac:dyDescent="0.25">
      <c r="D65" s="16" t="s">
        <v>514</v>
      </c>
      <c r="E65" s="17" t="s">
        <v>513</v>
      </c>
      <c r="F65" s="18"/>
      <c r="G65" s="19"/>
      <c r="H65" s="15"/>
      <c r="J65" s="20" t="str">
        <f>VLOOKUP(D65,[1]!Dictionary[#All],3,FALSE)</f>
        <v>PTV Intermediate Risk</v>
      </c>
      <c r="K65" s="21" t="str">
        <f>VLOOKUP(D65,[1]!Dictionary[#All],4,FALSE)</f>
        <v>PTV_Intermediate</v>
      </c>
      <c r="L65" s="21" t="str">
        <f>VLOOKUP(D65,[1]!Dictionary[#All],5,FALSE)</f>
        <v>99VMS_STRUCTCODE</v>
      </c>
      <c r="M65" s="22" t="str">
        <f>VLOOKUP(D65,[1]!Dictionary[#All],6,FALSE)</f>
        <v>1.0</v>
      </c>
      <c r="N65" s="23" t="str">
        <f>VLOOKUP(D65,[1]!VolumeType[#All],2,FALSE)</f>
        <v>PTV</v>
      </c>
      <c r="O65" s="24" t="str">
        <f>VLOOKUP(D65,[1]!VolumeType[#All],3,FALSE)</f>
        <v>PTV</v>
      </c>
      <c r="P65" s="25" t="str">
        <f>VLOOKUP(D65,[1]!Colors[#Data],3,FALSE)</f>
        <v>z PTV int opt</v>
      </c>
      <c r="Q65" s="26">
        <f>IFERROR(VLOOKUP(D65,[1]!DVH_lines[#Data],2,FALSE),"")</f>
        <v>-16777216</v>
      </c>
      <c r="R65" s="27">
        <f>IFERROR(VLOOKUP(D65,[1]!DVH_lines[#Data],3,FALSE),"")</f>
        <v>1</v>
      </c>
      <c r="S65" s="28">
        <f>IFERROR(VLOOKUP(D65,[1]!DVH_lines[#Data],4,FALSE),"")</f>
        <v>3</v>
      </c>
      <c r="T65" s="26" t="str">
        <f>IFERROR(VLOOKUP(D65,[1]!SearchCT[#Data],2,FALSE),"")</f>
        <v/>
      </c>
      <c r="U65" s="28" t="str">
        <f>IFERROR(VLOOKUP(D65,[1]!SearchCT[#Data],3,FALSE),"")</f>
        <v/>
      </c>
    </row>
    <row r="66" spans="4:21" x14ac:dyDescent="0.25">
      <c r="D66" s="16" t="s">
        <v>234</v>
      </c>
      <c r="E66" s="17" t="s">
        <v>235</v>
      </c>
      <c r="F66" s="18" t="s">
        <v>236</v>
      </c>
      <c r="G66" s="19"/>
      <c r="H66" s="15"/>
      <c r="J66" s="20" t="str">
        <f>VLOOKUP(D66,[1]!Dictionary[#All],3,FALSE)</f>
        <v>Artifact</v>
      </c>
      <c r="K66" s="21">
        <f>VLOOKUP(D66,[1]!Dictionary[#All],4,FALSE)</f>
        <v>11296</v>
      </c>
      <c r="L66" s="21" t="str">
        <f>VLOOKUP(D66,[1]!Dictionary[#All],5,FALSE)</f>
        <v>RADLEX</v>
      </c>
      <c r="M66" s="22">
        <f>VLOOKUP(D66,[1]!Dictionary[#All],6,FALSE)</f>
        <v>3.8</v>
      </c>
      <c r="N66" s="23" t="str">
        <f>VLOOKUP(D66,[1]!VolumeType[#All],2,FALSE)</f>
        <v>Artifact</v>
      </c>
      <c r="O66" s="24" t="str">
        <f>VLOOKUP(D66,[1]!VolumeType[#All],3,FALSE)</f>
        <v>None</v>
      </c>
      <c r="P66" s="25" t="str">
        <f>VLOOKUP(D66,[1]!Colors[#Data],3,FALSE)</f>
        <v>z RO Helper</v>
      </c>
      <c r="Q66" s="26" t="str">
        <f>IFERROR(VLOOKUP(D66,[1]!DVH_lines[#Data],2,FALSE),"")</f>
        <v/>
      </c>
      <c r="R66" s="27" t="str">
        <f>IFERROR(VLOOKUP(D66,[1]!DVH_lines[#Data],3,FALSE),"")</f>
        <v/>
      </c>
      <c r="S66" s="28" t="str">
        <f>IFERROR(VLOOKUP(D66,[1]!DVH_lines[#Data],4,FALSE),"")</f>
        <v/>
      </c>
      <c r="T66" s="26" t="str">
        <f>IFERROR(VLOOKUP(D66,[1]!SearchCT[#Data],2,FALSE),"")</f>
        <v/>
      </c>
      <c r="U66" s="28" t="str">
        <f>IFERROR(VLOOKUP(D66,[1]!SearchCT[#Data],3,FALSE),"")</f>
        <v/>
      </c>
    </row>
    <row r="67" spans="4:21" x14ac:dyDescent="0.25">
      <c r="D67" s="16" t="s">
        <v>234</v>
      </c>
      <c r="E67" s="17" t="s">
        <v>237</v>
      </c>
      <c r="F67" s="18" t="s">
        <v>236</v>
      </c>
      <c r="G67" s="19"/>
      <c r="H67" s="15"/>
      <c r="J67" s="20" t="str">
        <f>VLOOKUP(D67,[1]!Dictionary[#All],3,FALSE)</f>
        <v>Artifact</v>
      </c>
      <c r="K67" s="21">
        <f>VLOOKUP(D67,[1]!Dictionary[#All],4,FALSE)</f>
        <v>11296</v>
      </c>
      <c r="L67" s="21" t="str">
        <f>VLOOKUP(D67,[1]!Dictionary[#All],5,FALSE)</f>
        <v>RADLEX</v>
      </c>
      <c r="M67" s="22">
        <f>VLOOKUP(D67,[1]!Dictionary[#All],6,FALSE)</f>
        <v>3.8</v>
      </c>
      <c r="N67" s="23" t="str">
        <f>VLOOKUP(D67,[1]!VolumeType[#All],2,FALSE)</f>
        <v>Artifact</v>
      </c>
      <c r="O67" s="24" t="str">
        <f>VLOOKUP(D67,[1]!VolumeType[#All],3,FALSE)</f>
        <v>None</v>
      </c>
      <c r="P67" s="25" t="str">
        <f>VLOOKUP(D67,[1]!Colors[#Data],3,FALSE)</f>
        <v>z RO Helper</v>
      </c>
      <c r="Q67" s="26" t="str">
        <f>IFERROR(VLOOKUP(D67,[1]!DVH_lines[#Data],2,FALSE),"")</f>
        <v/>
      </c>
      <c r="R67" s="27" t="str">
        <f>IFERROR(VLOOKUP(D67,[1]!DVH_lines[#Data],3,FALSE),"")</f>
        <v/>
      </c>
      <c r="S67" s="28" t="str">
        <f>IFERROR(VLOOKUP(D67,[1]!DVH_lines[#Data],4,FALSE),"")</f>
        <v/>
      </c>
      <c r="T67" s="26" t="str">
        <f>IFERROR(VLOOKUP(D67,[1]!SearchCT[#Data],2,FALSE),"")</f>
        <v/>
      </c>
      <c r="U67" s="28" t="str">
        <f>IFERROR(VLOOKUP(D67,[1]!SearchCT[#Data],3,FALSE),"")</f>
        <v/>
      </c>
    </row>
    <row r="68" spans="4:21" x14ac:dyDescent="0.25">
      <c r="D68" s="16" t="s">
        <v>234</v>
      </c>
      <c r="E68" s="17" t="s">
        <v>251</v>
      </c>
      <c r="F68" s="18" t="s">
        <v>236</v>
      </c>
      <c r="G68" s="19"/>
      <c r="H68" s="15"/>
      <c r="J68" s="20" t="str">
        <f>VLOOKUP(D68,[1]!Dictionary[#All],3,FALSE)</f>
        <v>Artifact</v>
      </c>
      <c r="K68" s="21">
        <f>VLOOKUP(D68,[1]!Dictionary[#All],4,FALSE)</f>
        <v>11296</v>
      </c>
      <c r="L68" s="21" t="str">
        <f>VLOOKUP(D68,[1]!Dictionary[#All],5,FALSE)</f>
        <v>RADLEX</v>
      </c>
      <c r="M68" s="22">
        <f>VLOOKUP(D68,[1]!Dictionary[#All],6,FALSE)</f>
        <v>3.8</v>
      </c>
      <c r="N68" s="23" t="str">
        <f>VLOOKUP(D68,[1]!VolumeType[#All],2,FALSE)</f>
        <v>Artifact</v>
      </c>
      <c r="O68" s="24" t="str">
        <f>VLOOKUP(D68,[1]!VolumeType[#All],3,FALSE)</f>
        <v>None</v>
      </c>
      <c r="P68" s="25" t="str">
        <f>VLOOKUP(D68,[1]!Colors[#Data],3,FALSE)</f>
        <v>z RO Helper</v>
      </c>
      <c r="Q68" s="26" t="str">
        <f>IFERROR(VLOOKUP(D68,[1]!DVH_lines[#Data],2,FALSE),"")</f>
        <v/>
      </c>
      <c r="R68" s="27" t="str">
        <f>IFERROR(VLOOKUP(D68,[1]!DVH_lines[#Data],3,FALSE),"")</f>
        <v/>
      </c>
      <c r="S68" s="28" t="str">
        <f>IFERROR(VLOOKUP(D68,[1]!DVH_lines[#Data],4,FALSE),"")</f>
        <v/>
      </c>
      <c r="T68" s="26" t="str">
        <f>IFERROR(VLOOKUP(D68,[1]!SearchCT[#Data],2,FALSE),"")</f>
        <v/>
      </c>
      <c r="U68" s="28" t="str">
        <f>IFERROR(VLOOKUP(D68,[1]!SearchCT[#Data],3,FALSE),"")</f>
        <v/>
      </c>
    </row>
    <row r="69" spans="4:21" x14ac:dyDescent="0.25">
      <c r="D69" s="16" t="s">
        <v>234</v>
      </c>
      <c r="E69" s="17" t="s">
        <v>252</v>
      </c>
      <c r="F69" s="18" t="s">
        <v>236</v>
      </c>
      <c r="G69" s="19"/>
      <c r="H69" s="15"/>
      <c r="J69" s="20" t="str">
        <f>VLOOKUP(D69,[1]!Dictionary[#All],3,FALSE)</f>
        <v>Artifact</v>
      </c>
      <c r="K69" s="21">
        <f>VLOOKUP(D69,[1]!Dictionary[#All],4,FALSE)</f>
        <v>11296</v>
      </c>
      <c r="L69" s="21" t="str">
        <f>VLOOKUP(D69,[1]!Dictionary[#All],5,FALSE)</f>
        <v>RADLEX</v>
      </c>
      <c r="M69" s="22">
        <f>VLOOKUP(D69,[1]!Dictionary[#All],6,FALSE)</f>
        <v>3.8</v>
      </c>
      <c r="N69" s="23" t="str">
        <f>VLOOKUP(D69,[1]!VolumeType[#All],2,FALSE)</f>
        <v>Artifact</v>
      </c>
      <c r="O69" s="24" t="str">
        <f>VLOOKUP(D69,[1]!VolumeType[#All],3,FALSE)</f>
        <v>None</v>
      </c>
      <c r="P69" s="25" t="str">
        <f>VLOOKUP(D69,[1]!Colors[#Data],3,FALSE)</f>
        <v>z RO Helper</v>
      </c>
      <c r="Q69" s="26" t="str">
        <f>IFERROR(VLOOKUP(D69,[1]!DVH_lines[#Data],2,FALSE),"")</f>
        <v/>
      </c>
      <c r="R69" s="27" t="str">
        <f>IFERROR(VLOOKUP(D69,[1]!DVH_lines[#Data],3,FALSE),"")</f>
        <v/>
      </c>
      <c r="S69" s="28" t="str">
        <f>IFERROR(VLOOKUP(D69,[1]!DVH_lines[#Data],4,FALSE),"")</f>
        <v/>
      </c>
      <c r="T69" s="26" t="str">
        <f>IFERROR(VLOOKUP(D69,[1]!SearchCT[#Data],2,FALSE),"")</f>
        <v/>
      </c>
      <c r="U69" s="28" t="str">
        <f>IFERROR(VLOOKUP(D69,[1]!SearchCT[#Data],3,FALSE),"")</f>
        <v/>
      </c>
    </row>
    <row r="70" spans="4:21" ht="15.75" thickBot="1" x14ac:dyDescent="0.3">
      <c r="D70" s="16" t="s">
        <v>234</v>
      </c>
      <c r="E70" s="17" t="s">
        <v>253</v>
      </c>
      <c r="F70" s="18" t="s">
        <v>236</v>
      </c>
      <c r="G70" s="19"/>
      <c r="H70" s="15"/>
      <c r="J70" s="39" t="str">
        <f>VLOOKUP(D70,[1]!Dictionary[#All],3,FALSE)</f>
        <v>Artifact</v>
      </c>
      <c r="K70" s="40">
        <f>VLOOKUP(D70,[1]!Dictionary[#All],4,FALSE)</f>
        <v>11296</v>
      </c>
      <c r="L70" s="40" t="str">
        <f>VLOOKUP(D70,[1]!Dictionary[#All],5,FALSE)</f>
        <v>RADLEX</v>
      </c>
      <c r="M70" s="41">
        <f>VLOOKUP(D70,[1]!Dictionary[#All],6,FALSE)</f>
        <v>3.8</v>
      </c>
      <c r="N70" s="42" t="str">
        <f>VLOOKUP(D70,[1]!VolumeType[#All],2,FALSE)</f>
        <v>Artifact</v>
      </c>
      <c r="O70" s="43" t="str">
        <f>VLOOKUP(D70,[1]!VolumeType[#All],3,FALSE)</f>
        <v>None</v>
      </c>
      <c r="P70" s="44" t="str">
        <f>VLOOKUP(D70,[1]!Colors[#Data],3,FALSE)</f>
        <v>z RO Helper</v>
      </c>
      <c r="Q70" s="45" t="str">
        <f>IFERROR(VLOOKUP(D70,[1]!DVH_lines[#Data],2,FALSE),"")</f>
        <v/>
      </c>
      <c r="R70" s="46" t="str">
        <f>IFERROR(VLOOKUP(D70,[1]!DVH_lines[#Data],3,FALSE),"")</f>
        <v/>
      </c>
      <c r="S70" s="47" t="str">
        <f>IFERROR(VLOOKUP(D70,[1]!DVH_lines[#Data],4,FALSE),"")</f>
        <v/>
      </c>
      <c r="T70" s="45" t="str">
        <f>IFERROR(VLOOKUP(D70,[1]!SearchCT[#Data],2,FALSE),"")</f>
        <v/>
      </c>
      <c r="U70" s="47" t="str">
        <f>IFERROR(VLOOKUP(D70,[1]!SearchCT[#Data],3,FALSE),"")</f>
        <v/>
      </c>
    </row>
  </sheetData>
  <mergeCells count="6">
    <mergeCell ref="T1:U1"/>
    <mergeCell ref="A1:B1"/>
    <mergeCell ref="D1:H1"/>
    <mergeCell ref="J1:M1"/>
    <mergeCell ref="N1:O1"/>
    <mergeCell ref="Q1:S1"/>
  </mergeCells>
  <pageMargins left="0.7" right="0.7" top="0.75" bottom="0.75" header="0.3" footer="0.3"/>
  <pageSetup scale="93" orientation="landscape" horizontalDpi="300" verticalDpi="300" r:id="rId1"/>
  <tableParts count="2">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81"/>
  <sheetViews>
    <sheetView zoomScaleNormal="100" workbookViewId="0">
      <selection activeCell="D2" sqref="D1:G1048576"/>
    </sheetView>
  </sheetViews>
  <sheetFormatPr defaultRowHeight="15" x14ac:dyDescent="0.25"/>
  <cols>
    <col min="1" max="1" width="14.5703125" style="70" bestFit="1" customWidth="1"/>
    <col min="2" max="2" width="20.28515625" style="70" bestFit="1" customWidth="1"/>
    <col min="3" max="3" width="5.42578125" style="70" customWidth="1"/>
    <col min="4" max="4" width="16.5703125" style="70" bestFit="1" customWidth="1"/>
    <col min="5" max="5" width="19.7109375" style="70" bestFit="1" customWidth="1"/>
    <col min="6" max="6" width="48.140625" style="70" bestFit="1" customWidth="1"/>
    <col min="7" max="7" width="17" style="70" bestFit="1" customWidth="1"/>
    <col min="8" max="8" width="6" style="70" customWidth="1"/>
    <col min="9" max="9" width="27.85546875" style="70" bestFit="1" customWidth="1"/>
    <col min="10" max="10" width="17.42578125" style="70" bestFit="1" customWidth="1"/>
    <col min="11" max="11" width="19.7109375" style="70" bestFit="1" customWidth="1"/>
    <col min="12" max="12" width="21" style="70" bestFit="1" customWidth="1"/>
    <col min="13" max="13" width="9.7109375" style="70" bestFit="1" customWidth="1"/>
    <col min="14" max="14" width="13.28515625" style="70" bestFit="1" customWidth="1"/>
    <col min="15" max="15" width="17" style="70" bestFit="1" customWidth="1"/>
    <col min="16" max="16" width="14.42578125" style="70" bestFit="1" customWidth="1"/>
    <col min="17" max="17" width="14.140625" style="70" bestFit="1" customWidth="1"/>
    <col min="18" max="18" width="15.42578125" style="70" bestFit="1" customWidth="1"/>
    <col min="19" max="19" width="14" style="70" bestFit="1" customWidth="1"/>
    <col min="20" max="20" width="14.42578125" style="70" bestFit="1" customWidth="1"/>
    <col min="21" max="16384" width="9.140625" style="70"/>
  </cols>
  <sheetData>
    <row r="1" spans="1:20" ht="21" thickBot="1" x14ac:dyDescent="0.35">
      <c r="A1" s="104" t="s">
        <v>703</v>
      </c>
      <c r="B1" s="104"/>
      <c r="C1" s="1"/>
      <c r="D1" s="104" t="s">
        <v>211</v>
      </c>
      <c r="E1" s="104"/>
      <c r="F1" s="104"/>
      <c r="G1" s="104"/>
      <c r="I1" s="102" t="s">
        <v>212</v>
      </c>
      <c r="J1" s="105"/>
      <c r="K1" s="105"/>
      <c r="L1" s="103"/>
      <c r="M1" s="102" t="s">
        <v>213</v>
      </c>
      <c r="N1" s="105"/>
      <c r="O1" s="3" t="s">
        <v>214</v>
      </c>
      <c r="P1" s="102" t="s">
        <v>215</v>
      </c>
      <c r="Q1" s="105"/>
      <c r="R1" s="103"/>
      <c r="S1" s="102" t="s">
        <v>216</v>
      </c>
      <c r="T1" s="103"/>
    </row>
    <row r="2" spans="1:20" ht="15.75" x14ac:dyDescent="0.25">
      <c r="A2" s="4" t="s">
        <v>217</v>
      </c>
      <c r="B2" s="5" t="s">
        <v>218</v>
      </c>
      <c r="C2" s="6"/>
      <c r="D2" s="4" t="s">
        <v>10</v>
      </c>
      <c r="E2" s="7" t="s">
        <v>219</v>
      </c>
      <c r="F2" s="8" t="s">
        <v>220</v>
      </c>
      <c r="G2" s="8" t="s">
        <v>3</v>
      </c>
      <c r="I2" s="10" t="s">
        <v>221</v>
      </c>
      <c r="J2" s="11" t="s">
        <v>222</v>
      </c>
      <c r="K2" s="11" t="s">
        <v>223</v>
      </c>
      <c r="L2" s="12" t="s">
        <v>224</v>
      </c>
      <c r="M2" s="13" t="s">
        <v>225</v>
      </c>
      <c r="N2" s="11" t="s">
        <v>0</v>
      </c>
      <c r="O2" s="14" t="s">
        <v>3</v>
      </c>
      <c r="P2" s="13" t="s">
        <v>7</v>
      </c>
      <c r="Q2" s="11" t="s">
        <v>8</v>
      </c>
      <c r="R2" s="12" t="s">
        <v>4</v>
      </c>
      <c r="S2" s="13" t="s">
        <v>5</v>
      </c>
      <c r="T2" s="12" t="s">
        <v>6</v>
      </c>
    </row>
    <row r="3" spans="1:20" x14ac:dyDescent="0.25">
      <c r="A3" s="70" t="s">
        <v>399</v>
      </c>
      <c r="B3" s="15" t="s">
        <v>703</v>
      </c>
      <c r="C3" s="75"/>
      <c r="D3" s="78" t="s">
        <v>85</v>
      </c>
      <c r="E3" s="74" t="s">
        <v>85</v>
      </c>
      <c r="F3" s="74" t="s">
        <v>85</v>
      </c>
      <c r="G3" s="74"/>
      <c r="I3" s="20" t="str">
        <f>VLOOKUP(D3,[1]!Dictionary[#All],3,FALSE)</f>
        <v>Body</v>
      </c>
      <c r="J3" s="21" t="str">
        <f>VLOOKUP(D3,[1]!Dictionary[#All],4,FALSE)</f>
        <v>BODY</v>
      </c>
      <c r="K3" s="21" t="str">
        <f>VLOOKUP(D3,[1]!Dictionary[#All],5,FALSE)</f>
        <v>99VMS_STRUCTCODE</v>
      </c>
      <c r="L3" s="22" t="str">
        <f>VLOOKUP(D3,[1]!Dictionary[#All],6,FALSE)</f>
        <v>1.0</v>
      </c>
      <c r="M3" s="23" t="str">
        <f>VLOOKUP(D3,[1]!VolumeType[#All],2,FALSE)</f>
        <v>Special</v>
      </c>
      <c r="N3" s="24" t="str">
        <f>VLOOKUP(D3,[1]!VolumeType[#All],3,FALSE)</f>
        <v>BODY</v>
      </c>
      <c r="O3" s="25" t="str">
        <f>VLOOKUP(D3,[1]!Colors[#All],3,FALSE)</f>
        <v>z Body</v>
      </c>
      <c r="P3" s="26" t="str">
        <f>IFERROR(VLOOKUP(D3,[1]!DVH_lines[#Data],2,FALSE),"")</f>
        <v/>
      </c>
      <c r="Q3" s="27" t="str">
        <f>IFERROR(VLOOKUP(D3,[1]!DVH_lines[#Data],3,FALSE),"")</f>
        <v/>
      </c>
      <c r="R3" s="28" t="str">
        <f>IFERROR(VLOOKUP(D3,[1]!DVH_lines[#Data],4,FALSE),"")</f>
        <v/>
      </c>
      <c r="S3" s="26">
        <f>IFERROR(VLOOKUP(D3,[1]!SearchCT[#Data],2,FALSE),"")</f>
        <v>-350</v>
      </c>
      <c r="T3" s="28">
        <f>IFERROR(VLOOKUP(D3,[1]!SearchCT[#Data],3,FALSE),"")</f>
        <v>-50</v>
      </c>
    </row>
    <row r="4" spans="1:20" x14ac:dyDescent="0.25">
      <c r="A4" s="70" t="s">
        <v>401</v>
      </c>
      <c r="B4" s="15" t="s">
        <v>10</v>
      </c>
      <c r="C4" s="75"/>
      <c r="D4" s="78" t="s">
        <v>28</v>
      </c>
      <c r="E4" s="74" t="s">
        <v>28</v>
      </c>
      <c r="F4" s="74" t="s">
        <v>338</v>
      </c>
      <c r="G4" s="74"/>
      <c r="I4" s="20" t="str">
        <f>VLOOKUP(D4,[1]!Dictionary[#All],3,FALSE)</f>
        <v>Treated Volume</v>
      </c>
      <c r="J4" s="21" t="str">
        <f>VLOOKUP(D4,[1]!Dictionary[#All],4,FALSE)</f>
        <v>Treated Volume</v>
      </c>
      <c r="K4" s="21" t="str">
        <f>VLOOKUP(D4,[1]!Dictionary[#All],5,FALSE)</f>
        <v>99VMS_STRUCTCODE</v>
      </c>
      <c r="L4" s="22" t="str">
        <f>VLOOKUP(D4,[1]!Dictionary[#All],6,FALSE)</f>
        <v>1.0</v>
      </c>
      <c r="M4" s="23" t="str">
        <f>VLOOKUP(D4,[1]!VolumeType[#All],2,FALSE)</f>
        <v>Special</v>
      </c>
      <c r="N4" s="24" t="str">
        <f>VLOOKUP(D4,[1]!VolumeType[#All],3,FALSE)</f>
        <v>PTV</v>
      </c>
      <c r="O4" s="25" t="str">
        <f>VLOOKUP(D4,[1]!Colors[#All],3,FALSE)</f>
        <v>z DPV</v>
      </c>
      <c r="P4" s="26" t="str">
        <f>IFERROR(VLOOKUP(D4,[1]!DVH_lines[#Data],2,FALSE),"")</f>
        <v/>
      </c>
      <c r="Q4" s="27" t="str">
        <f>IFERROR(VLOOKUP(D4,[1]!DVH_lines[#Data],3,FALSE),"")</f>
        <v/>
      </c>
      <c r="R4" s="28" t="str">
        <f>IFERROR(VLOOKUP(D4,[1]!DVH_lines[#Data],4,FALSE),"")</f>
        <v/>
      </c>
      <c r="S4" s="26" t="str">
        <f>IFERROR(VLOOKUP(D4,[1]!SearchCT[#Data],2,FALSE),"")</f>
        <v/>
      </c>
      <c r="T4" s="28" t="str">
        <f>IFERROR(VLOOKUP(D4,[1]!SearchCT[#Data],3,FALSE),"")</f>
        <v/>
      </c>
    </row>
    <row r="5" spans="1:20" x14ac:dyDescent="0.25">
      <c r="A5" s="70" t="s">
        <v>226</v>
      </c>
      <c r="B5" s="15" t="s">
        <v>707</v>
      </c>
      <c r="C5" s="75"/>
      <c r="D5" s="78" t="s">
        <v>68</v>
      </c>
      <c r="E5" s="74" t="s">
        <v>518</v>
      </c>
      <c r="F5" s="74" t="s">
        <v>519</v>
      </c>
      <c r="G5" s="74"/>
      <c r="I5" s="20" t="str">
        <f>VLOOKUP(D5,[1]!Dictionary[#All],3,FALSE)</f>
        <v>GTV Primary</v>
      </c>
      <c r="J5" s="21" t="str">
        <f>VLOOKUP(D5,[1]!Dictionary[#All],4,FALSE)</f>
        <v>GTVp</v>
      </c>
      <c r="K5" s="21" t="str">
        <f>VLOOKUP(D5,[1]!Dictionary[#All],5,FALSE)</f>
        <v>99VMS_STRUCTCODE</v>
      </c>
      <c r="L5" s="22" t="str">
        <f>VLOOKUP(D5,[1]!Dictionary[#All],6,FALSE)</f>
        <v>1.0</v>
      </c>
      <c r="M5" s="23" t="str">
        <f>VLOOKUP(D5,[1]!VolumeType[#All],2,FALSE)</f>
        <v>GTV</v>
      </c>
      <c r="N5" s="24" t="str">
        <f>VLOOKUP(D5,[1]!VolumeType[#All],3,FALSE)</f>
        <v>GTV</v>
      </c>
      <c r="O5" s="25" t="str">
        <f>VLOOKUP(D5,[1]!Colors[#All],3,FALSE)</f>
        <v>z GTV</v>
      </c>
      <c r="P5" s="26" t="str">
        <f>IFERROR(VLOOKUP(D5,[1]!DVH_lines[#Data],2,FALSE),"")</f>
        <v/>
      </c>
      <c r="Q5" s="27" t="str">
        <f>IFERROR(VLOOKUP(D5,[1]!DVH_lines[#Data],3,FALSE),"")</f>
        <v/>
      </c>
      <c r="R5" s="28" t="str">
        <f>IFERROR(VLOOKUP(D5,[1]!DVH_lines[#Data],4,FALSE),"")</f>
        <v/>
      </c>
      <c r="S5" s="26" t="str">
        <f>IFERROR(VLOOKUP(D5,[1]!SearchCT[#Data],2,FALSE),"")</f>
        <v/>
      </c>
      <c r="T5" s="28" t="str">
        <f>IFERROR(VLOOKUP(D5,[1]!SearchCT[#Data],3,FALSE),"")</f>
        <v/>
      </c>
    </row>
    <row r="6" spans="1:20" x14ac:dyDescent="0.25">
      <c r="A6" s="70" t="s">
        <v>395</v>
      </c>
      <c r="B6" s="15">
        <v>4</v>
      </c>
      <c r="C6" s="75"/>
      <c r="D6" s="78" t="s">
        <v>266</v>
      </c>
      <c r="E6" s="74" t="s">
        <v>708</v>
      </c>
      <c r="F6" s="74" t="s">
        <v>709</v>
      </c>
      <c r="G6" s="74"/>
      <c r="I6" s="20" t="str">
        <f>VLOOKUP(D6,[1]!Dictionary[#All],3,FALSE)</f>
        <v>GTV Nodal</v>
      </c>
      <c r="J6" s="21" t="str">
        <f>VLOOKUP(D6,[1]!Dictionary[#All],4,FALSE)</f>
        <v>GTVn</v>
      </c>
      <c r="K6" s="21" t="str">
        <f>VLOOKUP(D6,[1]!Dictionary[#All],5,FALSE)</f>
        <v>99VMS_STRUCTCODE</v>
      </c>
      <c r="L6" s="22" t="str">
        <f>VLOOKUP(D6,[1]!Dictionary[#All],6,FALSE)</f>
        <v>1.0</v>
      </c>
      <c r="M6" s="23" t="str">
        <f>VLOOKUP(D6,[1]!VolumeType[#All],2,FALSE)</f>
        <v>GTV</v>
      </c>
      <c r="N6" s="24" t="str">
        <f>VLOOKUP(D6,[1]!VolumeType[#All],3,FALSE)</f>
        <v>Nodes</v>
      </c>
      <c r="O6" s="25" t="str">
        <f>VLOOKUP(D6,[1]!Colors[#All],3,FALSE)</f>
        <v>z GTV</v>
      </c>
      <c r="P6" s="26" t="str">
        <f>IFERROR(VLOOKUP(D6,[1]!DVH_lines[#Data],2,FALSE),"")</f>
        <v/>
      </c>
      <c r="Q6" s="27" t="str">
        <f>IFERROR(VLOOKUP(D6,[1]!DVH_lines[#Data],3,FALSE),"")</f>
        <v/>
      </c>
      <c r="R6" s="28" t="str">
        <f>IFERROR(VLOOKUP(D6,[1]!DVH_lines[#Data],4,FALSE),"")</f>
        <v/>
      </c>
      <c r="S6" s="26" t="str">
        <f>IFERROR(VLOOKUP(D6,[1]!SearchCT[#Data],2,FALSE),"")</f>
        <v/>
      </c>
      <c r="T6" s="28" t="str">
        <f>IFERROR(VLOOKUP(D6,[1]!SearchCT[#Data],3,FALSE),"")</f>
        <v/>
      </c>
    </row>
    <row r="7" spans="1:20" x14ac:dyDescent="0.25">
      <c r="A7" s="70" t="s">
        <v>228</v>
      </c>
      <c r="B7" s="31"/>
      <c r="D7" s="78" t="s">
        <v>266</v>
      </c>
      <c r="E7" s="74" t="s">
        <v>710</v>
      </c>
      <c r="F7" s="74" t="s">
        <v>711</v>
      </c>
      <c r="G7" s="74"/>
      <c r="I7" s="20" t="str">
        <f>VLOOKUP(D7,[1]!Dictionary[#All],3,FALSE)</f>
        <v>GTV Nodal</v>
      </c>
      <c r="J7" s="21" t="str">
        <f>VLOOKUP(D7,[1]!Dictionary[#All],4,FALSE)</f>
        <v>GTVn</v>
      </c>
      <c r="K7" s="21" t="str">
        <f>VLOOKUP(D7,[1]!Dictionary[#All],5,FALSE)</f>
        <v>99VMS_STRUCTCODE</v>
      </c>
      <c r="L7" s="22" t="str">
        <f>VLOOKUP(D7,[1]!Dictionary[#All],6,FALSE)</f>
        <v>1.0</v>
      </c>
      <c r="M7" s="23" t="str">
        <f>VLOOKUP(D7,[1]!VolumeType[#All],2,FALSE)</f>
        <v>GTV</v>
      </c>
      <c r="N7" s="24" t="str">
        <f>VLOOKUP(D7,[1]!VolumeType[#All],3,FALSE)</f>
        <v>Nodes</v>
      </c>
      <c r="O7" s="25" t="str">
        <f>VLOOKUP(D7,[1]!Colors[#All],3,FALSE)</f>
        <v>z GTV</v>
      </c>
      <c r="P7" s="26" t="str">
        <f>IFERROR(VLOOKUP(D7,[1]!DVH_lines[#Data],2,FALSE),"")</f>
        <v/>
      </c>
      <c r="Q7" s="27" t="str">
        <f>IFERROR(VLOOKUP(D7,[1]!DVH_lines[#Data],3,FALSE),"")</f>
        <v/>
      </c>
      <c r="R7" s="28" t="str">
        <f>IFERROR(VLOOKUP(D7,[1]!DVH_lines[#Data],4,FALSE),"")</f>
        <v/>
      </c>
      <c r="S7" s="26" t="str">
        <f>IFERROR(VLOOKUP(D7,[1]!SearchCT[#Data],2,FALSE),"")</f>
        <v/>
      </c>
      <c r="T7" s="28" t="str">
        <f>IFERROR(VLOOKUP(D7,[1]!SearchCT[#Data],3,FALSE),"")</f>
        <v/>
      </c>
    </row>
    <row r="8" spans="1:20" x14ac:dyDescent="0.25">
      <c r="A8" s="70" t="s">
        <v>229</v>
      </c>
      <c r="B8"/>
      <c r="D8" s="78" t="s">
        <v>20</v>
      </c>
      <c r="E8" s="74" t="s">
        <v>712</v>
      </c>
      <c r="F8" s="74" t="s">
        <v>713</v>
      </c>
      <c r="G8" s="74"/>
      <c r="I8" s="20" t="str">
        <f>VLOOKUP(D8,[1]!Dictionary[#All],3,FALSE)</f>
        <v>CTV Primary</v>
      </c>
      <c r="J8" s="21" t="str">
        <f>VLOOKUP(D8,[1]!Dictionary[#All],4,FALSE)</f>
        <v>CTVp</v>
      </c>
      <c r="K8" s="21" t="str">
        <f>VLOOKUP(D8,[1]!Dictionary[#All],5,FALSE)</f>
        <v>99VMS_STRUCTCODE</v>
      </c>
      <c r="L8" s="22" t="str">
        <f>VLOOKUP(D8,[1]!Dictionary[#All],6,FALSE)</f>
        <v>1.0</v>
      </c>
      <c r="M8" s="23" t="str">
        <f>VLOOKUP(D8,[1]!VolumeType[#All],2,FALSE)</f>
        <v>CTV</v>
      </c>
      <c r="N8" s="24" t="str">
        <f>VLOOKUP(D8,[1]!VolumeType[#All],3,FALSE)</f>
        <v>CTV</v>
      </c>
      <c r="O8" s="25" t="str">
        <f>VLOOKUP(D8,[1]!Colors[#All],3,FALSE)</f>
        <v>z CTV</v>
      </c>
      <c r="P8" s="26" t="str">
        <f>IFERROR(VLOOKUP(D8,[1]!DVH_lines[#Data],2,FALSE),"")</f>
        <v/>
      </c>
      <c r="Q8" s="27" t="str">
        <f>IFERROR(VLOOKUP(D8,[1]!DVH_lines[#Data],3,FALSE),"")</f>
        <v/>
      </c>
      <c r="R8" s="28" t="str">
        <f>IFERROR(VLOOKUP(D8,[1]!DVH_lines[#Data],4,FALSE),"")</f>
        <v/>
      </c>
      <c r="S8" s="26" t="str">
        <f>IFERROR(VLOOKUP(D8,[1]!SearchCT[#Data],2,FALSE),"")</f>
        <v/>
      </c>
      <c r="T8" s="28" t="str">
        <f>IFERROR(VLOOKUP(D8,[1]!SearchCT[#Data],3,FALSE),"")</f>
        <v/>
      </c>
    </row>
    <row r="9" spans="1:20" x14ac:dyDescent="0.25">
      <c r="A9" s="70" t="s">
        <v>400</v>
      </c>
      <c r="B9" s="31" t="s">
        <v>393</v>
      </c>
      <c r="D9" s="78" t="s">
        <v>25</v>
      </c>
      <c r="E9" s="74" t="s">
        <v>714</v>
      </c>
      <c r="F9" s="74" t="s">
        <v>715</v>
      </c>
      <c r="G9" s="74"/>
      <c r="I9" s="20" t="str">
        <f>VLOOKUP(D9,[1]!Dictionary[#All],3,FALSE)</f>
        <v>PTV Primary</v>
      </c>
      <c r="J9" s="21" t="str">
        <f>VLOOKUP(D9,[1]!Dictionary[#All],4,FALSE)</f>
        <v>PTVp</v>
      </c>
      <c r="K9" s="21" t="str">
        <f>VLOOKUP(D9,[1]!Dictionary[#All],5,FALSE)</f>
        <v>99VMS_STRUCTCODE</v>
      </c>
      <c r="L9" s="22" t="str">
        <f>VLOOKUP(D9,[1]!Dictionary[#All],6,FALSE)</f>
        <v>1.0</v>
      </c>
      <c r="M9" s="23" t="str">
        <f>VLOOKUP(D9,[1]!VolumeType[#All],2,FALSE)</f>
        <v>PTV</v>
      </c>
      <c r="N9" s="24" t="str">
        <f>VLOOKUP(D9,[1]!VolumeType[#All],3,FALSE)</f>
        <v>PTV</v>
      </c>
      <c r="O9" s="25" t="str">
        <f>VLOOKUP(D9,[1]!Colors[#All],3,FALSE)</f>
        <v>z PTV</v>
      </c>
      <c r="P9" s="26" t="str">
        <f>IFERROR(VLOOKUP(D9,[1]!DVH_lines[#Data],2,FALSE),"")</f>
        <v/>
      </c>
      <c r="Q9" s="27" t="str">
        <f>IFERROR(VLOOKUP(D9,[1]!DVH_lines[#Data],3,FALSE),"")</f>
        <v/>
      </c>
      <c r="R9" s="28" t="str">
        <f>IFERROR(VLOOKUP(D9,[1]!DVH_lines[#Data],4,FALSE),"")</f>
        <v/>
      </c>
      <c r="S9" s="26" t="str">
        <f>IFERROR(VLOOKUP(D9,[1]!SearchCT[#Data],2,FALSE),"")</f>
        <v/>
      </c>
      <c r="T9" s="28" t="str">
        <f>IFERROR(VLOOKUP(D9,[1]!SearchCT[#Data],3,FALSE),"")</f>
        <v/>
      </c>
    </row>
    <row r="10" spans="1:20" x14ac:dyDescent="0.25">
      <c r="A10" s="70" t="s">
        <v>389</v>
      </c>
      <c r="B10" s="31" t="s">
        <v>390</v>
      </c>
      <c r="D10" s="78" t="s">
        <v>430</v>
      </c>
      <c r="E10" s="74" t="s">
        <v>716</v>
      </c>
      <c r="F10" s="74" t="s">
        <v>717</v>
      </c>
      <c r="G10" s="74"/>
      <c r="I10" s="20" t="str">
        <f>VLOOKUP(D10,[1]!Dictionary[#All],3,FALSE)</f>
        <v>PTV Primary</v>
      </c>
      <c r="J10" s="21" t="str">
        <f>VLOOKUP(D10,[1]!Dictionary[#All],4,FALSE)</f>
        <v>PTVp</v>
      </c>
      <c r="K10" s="21" t="str">
        <f>VLOOKUP(D10,[1]!Dictionary[#All],5,FALSE)</f>
        <v>99VMS_STRUCTCODE</v>
      </c>
      <c r="L10" s="22" t="str">
        <f>VLOOKUP(D10,[1]!Dictionary[#All],6,FALSE)</f>
        <v>1.0</v>
      </c>
      <c r="M10" s="23" t="str">
        <f>VLOOKUP(D10,[1]!VolumeType[#All],2,FALSE)</f>
        <v>PTV</v>
      </c>
      <c r="N10" s="24" t="str">
        <f>VLOOKUP(D10,[1]!VolumeType[#All],3,FALSE)</f>
        <v>PTV</v>
      </c>
      <c r="O10" s="25" t="str">
        <f>VLOOKUP(D10,[1]!Colors[#All],3,FALSE)</f>
        <v>z PTV eval</v>
      </c>
      <c r="P10" s="26">
        <f>IFERROR(VLOOKUP(D10,[1]!DVH_lines[#Data],2,FALSE),"")</f>
        <v>-16777216</v>
      </c>
      <c r="Q10" s="27">
        <f>IFERROR(VLOOKUP(D10,[1]!DVH_lines[#Data],3,FALSE),"")</f>
        <v>0</v>
      </c>
      <c r="R10" s="28">
        <f>IFERROR(VLOOKUP(D10,[1]!DVH_lines[#Data],4,FALSE),"")</f>
        <v>5</v>
      </c>
      <c r="S10" s="26" t="str">
        <f>IFERROR(VLOOKUP(D10,[1]!SearchCT[#Data],2,FALSE),"")</f>
        <v/>
      </c>
      <c r="T10" s="28" t="str">
        <f>IFERROR(VLOOKUP(D10,[1]!SearchCT[#Data],3,FALSE),"")</f>
        <v/>
      </c>
    </row>
    <row r="11" spans="1:20" x14ac:dyDescent="0.25">
      <c r="A11" s="70" t="s">
        <v>515</v>
      </c>
      <c r="B11" s="31" t="s">
        <v>704</v>
      </c>
      <c r="D11" s="78" t="s">
        <v>718</v>
      </c>
      <c r="E11" s="74" t="s">
        <v>719</v>
      </c>
      <c r="F11" s="74" t="s">
        <v>720</v>
      </c>
      <c r="G11" s="74"/>
      <c r="I11" s="20" t="str">
        <f>VLOOKUP(D11,[1]!Dictionary[#All],3,FALSE)</f>
        <v>CTV Intermediate Risk</v>
      </c>
      <c r="J11" s="21" t="str">
        <f>VLOOKUP(D11,[1]!Dictionary[#All],4,FALSE)</f>
        <v>CTV_Intermediate</v>
      </c>
      <c r="K11" s="21" t="str">
        <f>VLOOKUP(D11,[1]!Dictionary[#All],5,FALSE)</f>
        <v>99VMS_STRUCTCODE</v>
      </c>
      <c r="L11" s="22" t="str">
        <f>VLOOKUP(D11,[1]!Dictionary[#All],6,FALSE)</f>
        <v>1.0</v>
      </c>
      <c r="M11" s="23" t="str">
        <f>VLOOKUP(D11,[1]!VolumeType[#All],2,FALSE)</f>
        <v>CTV</v>
      </c>
      <c r="N11" s="24" t="str">
        <f>VLOOKUP(D11,[1]!VolumeType[#All],3,FALSE)</f>
        <v>CTV</v>
      </c>
      <c r="O11" s="25" t="str">
        <f>VLOOKUP(D11,[1]!Colors[#All],3,FALSE)</f>
        <v>z CTV int L</v>
      </c>
      <c r="P11" s="26" t="str">
        <f>IFERROR(VLOOKUP(D11,[1]!DVH_lines[#Data],2,FALSE),"")</f>
        <v/>
      </c>
      <c r="Q11" s="27" t="str">
        <f>IFERROR(VLOOKUP(D11,[1]!DVH_lines[#Data],3,FALSE),"")</f>
        <v/>
      </c>
      <c r="R11" s="28" t="str">
        <f>IFERROR(VLOOKUP(D11,[1]!DVH_lines[#Data],4,FALSE),"")</f>
        <v/>
      </c>
      <c r="S11" s="26" t="str">
        <f>IFERROR(VLOOKUP(D11,[1]!SearchCT[#Data],2,FALSE),"")</f>
        <v/>
      </c>
      <c r="T11" s="28" t="str">
        <f>IFERROR(VLOOKUP(D11,[1]!SearchCT[#Data],3,FALSE),"")</f>
        <v/>
      </c>
    </row>
    <row r="12" spans="1:20" x14ac:dyDescent="0.25">
      <c r="A12" s="70" t="s">
        <v>391</v>
      </c>
      <c r="B12" s="15" t="s">
        <v>706</v>
      </c>
      <c r="D12" s="78" t="s">
        <v>721</v>
      </c>
      <c r="E12" s="74" t="s">
        <v>722</v>
      </c>
      <c r="F12" s="74" t="s">
        <v>723</v>
      </c>
      <c r="G12" s="74"/>
      <c r="I12" s="20" t="str">
        <f>VLOOKUP(D12,[1]!Dictionary[#All],3,FALSE)</f>
        <v>CTV Intermediate Risk</v>
      </c>
      <c r="J12" s="21" t="str">
        <f>VLOOKUP(D12,[1]!Dictionary[#All],4,FALSE)</f>
        <v>CTV_Intermediate</v>
      </c>
      <c r="K12" s="21" t="str">
        <f>VLOOKUP(D12,[1]!Dictionary[#All],5,FALSE)</f>
        <v>99VMS_STRUCTCODE</v>
      </c>
      <c r="L12" s="22" t="str">
        <f>VLOOKUP(D12,[1]!Dictionary[#All],6,FALSE)</f>
        <v>1.0</v>
      </c>
      <c r="M12" s="23" t="str">
        <f>VLOOKUP(D12,[1]!VolumeType[#All],2,FALSE)</f>
        <v>CTV</v>
      </c>
      <c r="N12" s="24" t="str">
        <f>VLOOKUP(D12,[1]!VolumeType[#All],3,FALSE)</f>
        <v>CTV</v>
      </c>
      <c r="O12" s="25" t="str">
        <f>VLOOKUP(D12,[1]!Colors[#All],3,FALSE)</f>
        <v>z CTV int R</v>
      </c>
      <c r="P12" s="26" t="str">
        <f>IFERROR(VLOOKUP(D12,[1]!DVH_lines[#Data],2,FALSE),"")</f>
        <v/>
      </c>
      <c r="Q12" s="27" t="str">
        <f>IFERROR(VLOOKUP(D12,[1]!DVH_lines[#Data],3,FALSE),"")</f>
        <v/>
      </c>
      <c r="R12" s="28" t="str">
        <f>IFERROR(VLOOKUP(D12,[1]!DVH_lines[#Data],4,FALSE),"")</f>
        <v/>
      </c>
      <c r="S12" s="26" t="str">
        <f>IFERROR(VLOOKUP(D12,[1]!SearchCT[#Data],2,FALSE),"")</f>
        <v/>
      </c>
      <c r="T12" s="28" t="str">
        <f>IFERROR(VLOOKUP(D12,[1]!SearchCT[#Data],3,FALSE),"")</f>
        <v/>
      </c>
    </row>
    <row r="13" spans="1:20" x14ac:dyDescent="0.25">
      <c r="A13" s="70" t="s">
        <v>231</v>
      </c>
      <c r="B13" s="35" t="s">
        <v>232</v>
      </c>
      <c r="D13" s="78" t="s">
        <v>227</v>
      </c>
      <c r="E13" s="74" t="s">
        <v>724</v>
      </c>
      <c r="F13" s="74" t="s">
        <v>725</v>
      </c>
      <c r="G13" s="74"/>
      <c r="I13" s="20" t="str">
        <f>VLOOKUP(D13,[1]!Dictionary[#All],3,FALSE)</f>
        <v>PTV Intermediate Risk</v>
      </c>
      <c r="J13" s="21" t="str">
        <f>VLOOKUP(D13,[1]!Dictionary[#All],4,FALSE)</f>
        <v>PTV_Intermediate</v>
      </c>
      <c r="K13" s="21" t="str">
        <f>VLOOKUP(D13,[1]!Dictionary[#All],5,FALSE)</f>
        <v>99VMS_STRUCTCODE</v>
      </c>
      <c r="L13" s="22" t="str">
        <f>VLOOKUP(D13,[1]!Dictionary[#All],6,FALSE)</f>
        <v>1.0</v>
      </c>
      <c r="M13" s="23" t="str">
        <f>VLOOKUP(D13,[1]!VolumeType[#All],2,FALSE)</f>
        <v>PTV</v>
      </c>
      <c r="N13" s="24" t="str">
        <f>VLOOKUP(D13,[1]!VolumeType[#All],3,FALSE)</f>
        <v>PTV</v>
      </c>
      <c r="O13" s="25" t="str">
        <f>VLOOKUP(D13,[1]!Colors[#All],3,FALSE)</f>
        <v>z PTV int</v>
      </c>
      <c r="P13" s="26" t="str">
        <f>IFERROR(VLOOKUP(D13,[1]!DVH_lines[#Data],2,FALSE),"")</f>
        <v/>
      </c>
      <c r="Q13" s="27" t="str">
        <f>IFERROR(VLOOKUP(D13,[1]!DVH_lines[#Data],3,FALSE),"")</f>
        <v/>
      </c>
      <c r="R13" s="28" t="str">
        <f>IFERROR(VLOOKUP(D13,[1]!DVH_lines[#Data],4,FALSE),"")</f>
        <v/>
      </c>
      <c r="S13" s="26" t="str">
        <f>IFERROR(VLOOKUP(D13,[1]!SearchCT[#Data],2,FALSE),"")</f>
        <v/>
      </c>
      <c r="T13" s="28" t="str">
        <f>IFERROR(VLOOKUP(D13,[1]!SearchCT[#Data],3,FALSE),"")</f>
        <v/>
      </c>
    </row>
    <row r="14" spans="1:20" x14ac:dyDescent="0.25">
      <c r="D14" s="78" t="s">
        <v>571</v>
      </c>
      <c r="E14" s="74" t="s">
        <v>726</v>
      </c>
      <c r="F14" s="74" t="s">
        <v>727</v>
      </c>
      <c r="G14" s="74"/>
      <c r="I14" s="20" t="str">
        <f>VLOOKUP(D14,[1]!Dictionary[#All],3,FALSE)</f>
        <v>PTV Intermediate Risk</v>
      </c>
      <c r="J14" s="21" t="str">
        <f>VLOOKUP(D14,[1]!Dictionary[#All],4,FALSE)</f>
        <v>PTV_Intermediate</v>
      </c>
      <c r="K14" s="21" t="str">
        <f>VLOOKUP(D14,[1]!Dictionary[#All],5,FALSE)</f>
        <v>99VMS_STRUCTCODE</v>
      </c>
      <c r="L14" s="22" t="str">
        <f>VLOOKUP(D14,[1]!Dictionary[#All],6,FALSE)</f>
        <v>1.0</v>
      </c>
      <c r="M14" s="23" t="str">
        <f>VLOOKUP(D14,[1]!VolumeType[#All],2,FALSE)</f>
        <v>PTV</v>
      </c>
      <c r="N14" s="24" t="str">
        <f>VLOOKUP(D14,[1]!VolumeType[#All],3,FALSE)</f>
        <v>PTV</v>
      </c>
      <c r="O14" s="25" t="str">
        <f>VLOOKUP(D14,[1]!Colors[#All],3,FALSE)</f>
        <v>z PTV int eval</v>
      </c>
      <c r="P14" s="26">
        <f>IFERROR(VLOOKUP(D14,[1]!DVH_lines[#Data],2,FALSE),"")</f>
        <v>-16777216</v>
      </c>
      <c r="Q14" s="27">
        <f>IFERROR(VLOOKUP(D14,[1]!DVH_lines[#Data],3,FALSE),"")</f>
        <v>0</v>
      </c>
      <c r="R14" s="28">
        <f>IFERROR(VLOOKUP(D14,[1]!DVH_lines[#Data],4,FALSE),"")</f>
        <v>5</v>
      </c>
      <c r="S14" s="26" t="str">
        <f>IFERROR(VLOOKUP(D14,[1]!SearchCT[#Data],2,FALSE),"")</f>
        <v/>
      </c>
      <c r="T14" s="28" t="str">
        <f>IFERROR(VLOOKUP(D14,[1]!SearchCT[#Data],3,FALSE),"")</f>
        <v/>
      </c>
    </row>
    <row r="15" spans="1:20" x14ac:dyDescent="0.25">
      <c r="D15" s="78" t="s">
        <v>728</v>
      </c>
      <c r="E15" s="74" t="s">
        <v>729</v>
      </c>
      <c r="F15" s="74" t="s">
        <v>730</v>
      </c>
      <c r="G15" s="74"/>
      <c r="I15" s="20" t="str">
        <f>VLOOKUP(D15,[1]!Dictionary[#All],3,FALSE)</f>
        <v>CTV Low Risk</v>
      </c>
      <c r="J15" s="21" t="str">
        <f>VLOOKUP(D15,[1]!Dictionary[#All],4,FALSE)</f>
        <v>CTV_Low</v>
      </c>
      <c r="K15" s="21" t="str">
        <f>VLOOKUP(D15,[1]!Dictionary[#All],5,FALSE)</f>
        <v>99VMS_STRUCTCODE</v>
      </c>
      <c r="L15" s="22" t="str">
        <f>VLOOKUP(D15,[1]!Dictionary[#All],6,FALSE)</f>
        <v>1.0</v>
      </c>
      <c r="M15" s="23" t="str">
        <f>VLOOKUP(D15,[1]!VolumeType[#All],2,FALSE)</f>
        <v>CTV</v>
      </c>
      <c r="N15" s="24" t="str">
        <f>VLOOKUP(D15,[1]!VolumeType[#All],3,FALSE)</f>
        <v>CTV</v>
      </c>
      <c r="O15" s="25" t="str">
        <f>VLOOKUP(D15,[1]!Colors[#All],3,FALSE)</f>
        <v>z CTV low L</v>
      </c>
      <c r="P15" s="26" t="str">
        <f>IFERROR(VLOOKUP(D15,[1]!DVH_lines[#Data],2,FALSE),"")</f>
        <v/>
      </c>
      <c r="Q15" s="27" t="str">
        <f>IFERROR(VLOOKUP(D15,[1]!DVH_lines[#Data],3,FALSE),"")</f>
        <v/>
      </c>
      <c r="R15" s="28" t="str">
        <f>IFERROR(VLOOKUP(D15,[1]!DVH_lines[#Data],4,FALSE),"")</f>
        <v/>
      </c>
      <c r="S15" s="26" t="str">
        <f>IFERROR(VLOOKUP(D15,[1]!SearchCT[#Data],2,FALSE),"")</f>
        <v/>
      </c>
      <c r="T15" s="28" t="str">
        <f>IFERROR(VLOOKUP(D15,[1]!SearchCT[#Data],3,FALSE),"")</f>
        <v/>
      </c>
    </row>
    <row r="16" spans="1:20" x14ac:dyDescent="0.25">
      <c r="D16" s="78" t="s">
        <v>731</v>
      </c>
      <c r="E16" s="74" t="s">
        <v>732</v>
      </c>
      <c r="F16" s="74" t="s">
        <v>733</v>
      </c>
      <c r="G16" s="74"/>
      <c r="I16" s="20" t="str">
        <f>VLOOKUP(D16,[1]!Dictionary[#All],3,FALSE)</f>
        <v>CTV Low Risk</v>
      </c>
      <c r="J16" s="21" t="str">
        <f>VLOOKUP(D16,[1]!Dictionary[#All],4,FALSE)</f>
        <v>CTV_Low</v>
      </c>
      <c r="K16" s="21" t="str">
        <f>VLOOKUP(D16,[1]!Dictionary[#All],5,FALSE)</f>
        <v>99VMS_STRUCTCODE</v>
      </c>
      <c r="L16" s="22" t="str">
        <f>VLOOKUP(D16,[1]!Dictionary[#All],6,FALSE)</f>
        <v>1.0</v>
      </c>
      <c r="M16" s="23" t="str">
        <f>VLOOKUP(D16,[1]!VolumeType[#All],2,FALSE)</f>
        <v>CTV</v>
      </c>
      <c r="N16" s="24" t="str">
        <f>VLOOKUP(D16,[1]!VolumeType[#All],3,FALSE)</f>
        <v>CTV</v>
      </c>
      <c r="O16" s="25" t="str">
        <f>VLOOKUP(D16,[1]!Colors[#All],3,FALSE)</f>
        <v>z CTV low R</v>
      </c>
      <c r="P16" s="26" t="str">
        <f>IFERROR(VLOOKUP(D16,[1]!DVH_lines[#Data],2,FALSE),"")</f>
        <v/>
      </c>
      <c r="Q16" s="27" t="str">
        <f>IFERROR(VLOOKUP(D16,[1]!DVH_lines[#Data],3,FALSE),"")</f>
        <v/>
      </c>
      <c r="R16" s="28" t="str">
        <f>IFERROR(VLOOKUP(D16,[1]!DVH_lines[#Data],4,FALSE),"")</f>
        <v/>
      </c>
      <c r="S16" s="26" t="str">
        <f>IFERROR(VLOOKUP(D16,[1]!SearchCT[#Data],2,FALSE),"")</f>
        <v/>
      </c>
      <c r="T16" s="28" t="str">
        <f>IFERROR(VLOOKUP(D16,[1]!SearchCT[#Data],3,FALSE),"")</f>
        <v/>
      </c>
    </row>
    <row r="17" spans="4:20" x14ac:dyDescent="0.25">
      <c r="D17" s="78" t="s">
        <v>559</v>
      </c>
      <c r="E17" s="74" t="s">
        <v>734</v>
      </c>
      <c r="F17" s="74" t="s">
        <v>735</v>
      </c>
      <c r="G17" s="74"/>
      <c r="I17" s="20" t="str">
        <f>VLOOKUP(D17,[1]!Dictionary[#All],3,FALSE)</f>
        <v>PTV Low Risk</v>
      </c>
      <c r="J17" s="21" t="str">
        <f>VLOOKUP(D17,[1]!Dictionary[#All],4,FALSE)</f>
        <v>PTV_Low</v>
      </c>
      <c r="K17" s="21" t="str">
        <f>VLOOKUP(D17,[1]!Dictionary[#All],5,FALSE)</f>
        <v>99VMS_STRUCTCODE</v>
      </c>
      <c r="L17" s="22" t="str">
        <f>VLOOKUP(D17,[1]!Dictionary[#All],6,FALSE)</f>
        <v>1.0</v>
      </c>
      <c r="M17" s="23" t="str">
        <f>VLOOKUP(D17,[1]!VolumeType[#All],2,FALSE)</f>
        <v>PTV</v>
      </c>
      <c r="N17" s="24" t="str">
        <f>VLOOKUP(D17,[1]!VolumeType[#All],3,FALSE)</f>
        <v>PTV</v>
      </c>
      <c r="O17" s="25" t="str">
        <f>VLOOKUP(D17,[1]!Colors[#All],3,FALSE)</f>
        <v>z PTV low L</v>
      </c>
      <c r="P17" s="26" t="str">
        <f>IFERROR(VLOOKUP(D17,[1]!DVH_lines[#Data],2,FALSE),"")</f>
        <v/>
      </c>
      <c r="Q17" s="27" t="str">
        <f>IFERROR(VLOOKUP(D17,[1]!DVH_lines[#Data],3,FALSE),"")</f>
        <v/>
      </c>
      <c r="R17" s="28" t="str">
        <f>IFERROR(VLOOKUP(D17,[1]!DVH_lines[#Data],4,FALSE),"")</f>
        <v/>
      </c>
      <c r="S17" s="26" t="str">
        <f>IFERROR(VLOOKUP(D17,[1]!SearchCT[#Data],2,FALSE),"")</f>
        <v/>
      </c>
      <c r="T17" s="28" t="str">
        <f>IFERROR(VLOOKUP(D17,[1]!SearchCT[#Data],3,FALSE),"")</f>
        <v/>
      </c>
    </row>
    <row r="18" spans="4:20" x14ac:dyDescent="0.25">
      <c r="D18" s="78" t="s">
        <v>556</v>
      </c>
      <c r="E18" s="74" t="s">
        <v>736</v>
      </c>
      <c r="F18" s="74" t="s">
        <v>737</v>
      </c>
      <c r="G18" s="74"/>
      <c r="I18" s="20" t="str">
        <f>VLOOKUP(D18,[1]!Dictionary[#All],3,FALSE)</f>
        <v>PTV Low Risk</v>
      </c>
      <c r="J18" s="21" t="str">
        <f>VLOOKUP(D18,[1]!Dictionary[#All],4,FALSE)</f>
        <v>PTV_Low</v>
      </c>
      <c r="K18" s="21" t="str">
        <f>VLOOKUP(D18,[1]!Dictionary[#All],5,FALSE)</f>
        <v>99VMS_STRUCTCODE</v>
      </c>
      <c r="L18" s="22" t="str">
        <f>VLOOKUP(D18,[1]!Dictionary[#All],6,FALSE)</f>
        <v>1.0</v>
      </c>
      <c r="M18" s="23" t="str">
        <f>VLOOKUP(D18,[1]!VolumeType[#All],2,FALSE)</f>
        <v>PTV</v>
      </c>
      <c r="N18" s="24" t="str">
        <f>VLOOKUP(D18,[1]!VolumeType[#All],3,FALSE)</f>
        <v>PTV</v>
      </c>
      <c r="O18" s="25" t="str">
        <f>VLOOKUP(D18,[1]!Colors[#All],3,FALSE)</f>
        <v>z PTV low R</v>
      </c>
      <c r="P18" s="26" t="str">
        <f>IFERROR(VLOOKUP(D18,[1]!DVH_lines[#Data],2,FALSE),"")</f>
        <v/>
      </c>
      <c r="Q18" s="27" t="str">
        <f>IFERROR(VLOOKUP(D18,[1]!DVH_lines[#Data],3,FALSE),"")</f>
        <v/>
      </c>
      <c r="R18" s="28" t="str">
        <f>IFERROR(VLOOKUP(D18,[1]!DVH_lines[#Data],4,FALSE),"")</f>
        <v/>
      </c>
      <c r="S18" s="26" t="str">
        <f>IFERROR(VLOOKUP(D18,[1]!SearchCT[#Data],2,FALSE),"")</f>
        <v/>
      </c>
      <c r="T18" s="28" t="str">
        <f>IFERROR(VLOOKUP(D18,[1]!SearchCT[#Data],3,FALSE),"")</f>
        <v/>
      </c>
    </row>
    <row r="19" spans="4:20" x14ac:dyDescent="0.25">
      <c r="D19" s="78" t="s">
        <v>269</v>
      </c>
      <c r="E19" s="74" t="s">
        <v>738</v>
      </c>
      <c r="F19" s="74" t="s">
        <v>739</v>
      </c>
      <c r="G19" s="74"/>
      <c r="I19" s="20" t="str">
        <f>VLOOKUP(D19,[1]!Dictionary[#All],3,FALSE)</f>
        <v>PTV Low Risk</v>
      </c>
      <c r="J19" s="21" t="str">
        <f>VLOOKUP(D19,[1]!Dictionary[#All],4,FALSE)</f>
        <v>PTV_Low</v>
      </c>
      <c r="K19" s="21" t="str">
        <f>VLOOKUP(D19,[1]!Dictionary[#All],5,FALSE)</f>
        <v>99VMS_STRUCTCODE</v>
      </c>
      <c r="L19" s="22" t="str">
        <f>VLOOKUP(D19,[1]!Dictionary[#All],6,FALSE)</f>
        <v>1.0</v>
      </c>
      <c r="M19" s="23" t="str">
        <f>VLOOKUP(D19,[1]!VolumeType[#All],2,FALSE)</f>
        <v>PTV</v>
      </c>
      <c r="N19" s="24" t="str">
        <f>VLOOKUP(D19,[1]!VolumeType[#All],3,FALSE)</f>
        <v>PTV</v>
      </c>
      <c r="O19" s="25" t="str">
        <f>VLOOKUP(D19,[1]!Colors[#All],3,FALSE)</f>
        <v>z PTV low</v>
      </c>
      <c r="P19" s="26" t="str">
        <f>IFERROR(VLOOKUP(D19,[1]!DVH_lines[#Data],2,FALSE),"")</f>
        <v/>
      </c>
      <c r="Q19" s="27" t="str">
        <f>IFERROR(VLOOKUP(D19,[1]!DVH_lines[#Data],3,FALSE),"")</f>
        <v/>
      </c>
      <c r="R19" s="28" t="str">
        <f>IFERROR(VLOOKUP(D19,[1]!DVH_lines[#Data],4,FALSE),"")</f>
        <v/>
      </c>
      <c r="S19" s="26" t="str">
        <f>IFERROR(VLOOKUP(D19,[1]!SearchCT[#Data],2,FALSE),"")</f>
        <v/>
      </c>
      <c r="T19" s="28" t="str">
        <f>IFERROR(VLOOKUP(D19,[1]!SearchCT[#Data],3,FALSE),"")</f>
        <v/>
      </c>
    </row>
    <row r="20" spans="4:20" x14ac:dyDescent="0.25">
      <c r="D20" s="78" t="s">
        <v>547</v>
      </c>
      <c r="E20" s="74" t="s">
        <v>740</v>
      </c>
      <c r="F20" s="74" t="s">
        <v>741</v>
      </c>
      <c r="G20" s="74"/>
      <c r="I20" s="20" t="str">
        <f>VLOOKUP(D20,[1]!Dictionary[#All],3,FALSE)</f>
        <v>PTV Low Risk</v>
      </c>
      <c r="J20" s="21" t="str">
        <f>VLOOKUP(D20,[1]!Dictionary[#All],4,FALSE)</f>
        <v>PTV_Low</v>
      </c>
      <c r="K20" s="21" t="str">
        <f>VLOOKUP(D20,[1]!Dictionary[#All],5,FALSE)</f>
        <v>99VMS_STRUCTCODE</v>
      </c>
      <c r="L20" s="22" t="str">
        <f>VLOOKUP(D20,[1]!Dictionary[#All],6,FALSE)</f>
        <v>1.0</v>
      </c>
      <c r="M20" s="23" t="str">
        <f>VLOOKUP(D20,[1]!VolumeType[#All],2,FALSE)</f>
        <v>PTV</v>
      </c>
      <c r="N20" s="24" t="str">
        <f>VLOOKUP(D20,[1]!VolumeType[#All],3,FALSE)</f>
        <v>PTV</v>
      </c>
      <c r="O20" s="25" t="str">
        <f>VLOOKUP(D20,[1]!Colors[#All],3,FALSE)</f>
        <v>z PTV low eval</v>
      </c>
      <c r="P20" s="26">
        <f>IFERROR(VLOOKUP(D20,[1]!DVH_lines[#Data],2,FALSE),"")</f>
        <v>-16777216</v>
      </c>
      <c r="Q20" s="27">
        <f>IFERROR(VLOOKUP(D20,[1]!DVH_lines[#Data],3,FALSE),"")</f>
        <v>0</v>
      </c>
      <c r="R20" s="28">
        <f>IFERROR(VLOOKUP(D20,[1]!DVH_lines[#Data],4,FALSE),"")</f>
        <v>5</v>
      </c>
      <c r="S20" s="26" t="str">
        <f>IFERROR(VLOOKUP(D20,[1]!SearchCT[#Data],2,FALSE),"")</f>
        <v/>
      </c>
      <c r="T20" s="28" t="str">
        <f>IFERROR(VLOOKUP(D20,[1]!SearchCT[#Data],3,FALSE),"")</f>
        <v/>
      </c>
    </row>
    <row r="21" spans="4:20" x14ac:dyDescent="0.25">
      <c r="D21" s="78" t="s">
        <v>22</v>
      </c>
      <c r="E21" s="74" t="s">
        <v>110</v>
      </c>
      <c r="F21" s="74" t="s">
        <v>742</v>
      </c>
      <c r="G21" s="74"/>
      <c r="I21" s="20" t="str">
        <f>VLOOKUP(D21,[1]!Dictionary[#All],3,FALSE)</f>
        <v>Brain</v>
      </c>
      <c r="J21" s="21">
        <f>VLOOKUP(D21,[1]!Dictionary[#All],4,FALSE)</f>
        <v>50801</v>
      </c>
      <c r="K21" s="21" t="str">
        <f>VLOOKUP(D21,[1]!Dictionary[#All],5,FALSE)</f>
        <v>FMA</v>
      </c>
      <c r="L21" s="22" t="str">
        <f>VLOOKUP(D21,[1]!Dictionary[#All],6,FALSE)</f>
        <v>3.2</v>
      </c>
      <c r="M21" s="23" t="str">
        <f>VLOOKUP(D21,[1]!VolumeType[#All],2,FALSE)</f>
        <v>Organ</v>
      </c>
      <c r="N21" s="24" t="str">
        <f>VLOOKUP(D21,[1]!VolumeType[#All],3,FALSE)</f>
        <v>Organ</v>
      </c>
      <c r="O21" s="25" t="str">
        <f>VLOOKUP(D21,[1]!Colors[#All],3,FALSE)</f>
        <v>z Brain</v>
      </c>
      <c r="P21" s="26" t="str">
        <f>IFERROR(VLOOKUP(D21,[1]!DVH_lines[#Data],2,FALSE),"")</f>
        <v/>
      </c>
      <c r="Q21" s="27" t="str">
        <f>IFERROR(VLOOKUP(D21,[1]!DVH_lines[#Data],3,FALSE),"")</f>
        <v/>
      </c>
      <c r="R21" s="28" t="str">
        <f>IFERROR(VLOOKUP(D21,[1]!DVH_lines[#Data],4,FALSE),"")</f>
        <v/>
      </c>
      <c r="S21" s="26">
        <f>IFERROR(VLOOKUP(D21,[1]!SearchCT[#Data],2,FALSE),"")</f>
        <v>10</v>
      </c>
      <c r="T21" s="28">
        <f>IFERROR(VLOOKUP(D21,[1]!SearchCT[#Data],3,FALSE),"")</f>
        <v>50</v>
      </c>
    </row>
    <row r="22" spans="4:20" x14ac:dyDescent="0.25">
      <c r="D22" s="78" t="s">
        <v>321</v>
      </c>
      <c r="E22" s="74" t="s">
        <v>743</v>
      </c>
      <c r="F22" s="74" t="s">
        <v>744</v>
      </c>
      <c r="G22" s="74"/>
      <c r="I22" s="20" t="str">
        <f>VLOOKUP(D22,[1]!Dictionary[#All],3,FALSE)</f>
        <v>Brainstem</v>
      </c>
      <c r="J22" s="21">
        <f>VLOOKUP(D22,[1]!Dictionary[#All],4,FALSE)</f>
        <v>79876</v>
      </c>
      <c r="K22" s="21" t="str">
        <f>VLOOKUP(D22,[1]!Dictionary[#All],5,FALSE)</f>
        <v>FMA</v>
      </c>
      <c r="L22" s="22" t="str">
        <f>VLOOKUP(D22,[1]!Dictionary[#All],6,FALSE)</f>
        <v>3.2</v>
      </c>
      <c r="M22" s="23" t="str">
        <f>VLOOKUP(D22,[1]!VolumeType[#All],2,FALSE)</f>
        <v>Organ</v>
      </c>
      <c r="N22" s="24" t="str">
        <f>VLOOKUP(D22,[1]!VolumeType[#All],3,FALSE)</f>
        <v>Organ</v>
      </c>
      <c r="O22" s="25" t="str">
        <f>VLOOKUP(D22,[1]!Colors[#All],3,FALSE)</f>
        <v>z Brain Stem</v>
      </c>
      <c r="P22" s="26" t="str">
        <f>IFERROR(VLOOKUP(D22,[1]!DVH_lines[#Data],2,FALSE),"")</f>
        <v/>
      </c>
      <c r="Q22" s="27" t="str">
        <f>IFERROR(VLOOKUP(D22,[1]!DVH_lines[#Data],3,FALSE),"")</f>
        <v/>
      </c>
      <c r="R22" s="28" t="str">
        <f>IFERROR(VLOOKUP(D22,[1]!DVH_lines[#Data],4,FALSE),"")</f>
        <v/>
      </c>
      <c r="S22" s="26" t="str">
        <f>IFERROR(VLOOKUP(D22,[1]!SearchCT[#Data],2,FALSE),"")</f>
        <v/>
      </c>
      <c r="T22" s="28" t="str">
        <f>IFERROR(VLOOKUP(D22,[1]!SearchCT[#Data],3,FALSE),"")</f>
        <v/>
      </c>
    </row>
    <row r="23" spans="4:20" x14ac:dyDescent="0.25">
      <c r="D23" s="78" t="s">
        <v>238</v>
      </c>
      <c r="E23" s="74" t="s">
        <v>745</v>
      </c>
      <c r="F23" s="74" t="s">
        <v>746</v>
      </c>
      <c r="G23" s="74"/>
      <c r="I23" s="20" t="str">
        <f>VLOOKUP(D23,[1]!Dictionary[#All],3,FALSE)</f>
        <v>Right optic nerve</v>
      </c>
      <c r="J23" s="21">
        <f>VLOOKUP(D23,[1]!Dictionary[#All],4,FALSE)</f>
        <v>50875</v>
      </c>
      <c r="K23" s="21" t="str">
        <f>VLOOKUP(D23,[1]!Dictionary[#All],5,FALSE)</f>
        <v>FMA</v>
      </c>
      <c r="L23" s="22" t="str">
        <f>VLOOKUP(D23,[1]!Dictionary[#All],6,FALSE)</f>
        <v>3.2</v>
      </c>
      <c r="M23" s="23" t="str">
        <f>VLOOKUP(D23,[1]!VolumeType[#All],2,FALSE)</f>
        <v>Organ</v>
      </c>
      <c r="N23" s="24" t="str">
        <f>VLOOKUP(D23,[1]!VolumeType[#All],3,FALSE)</f>
        <v>Organ</v>
      </c>
      <c r="O23" s="25" t="str">
        <f>VLOOKUP(D23,[1]!Colors[#All],3,FALSE)</f>
        <v>z Optic Nerve R</v>
      </c>
      <c r="P23" s="26" t="str">
        <f>IFERROR(VLOOKUP(D23,[1]!DVH_lines[#Data],2,FALSE),"")</f>
        <v/>
      </c>
      <c r="Q23" s="27" t="str">
        <f>IFERROR(VLOOKUP(D23,[1]!DVH_lines[#Data],3,FALSE),"")</f>
        <v/>
      </c>
      <c r="R23" s="28" t="str">
        <f>IFERROR(VLOOKUP(D23,[1]!DVH_lines[#Data],4,FALSE),"")</f>
        <v/>
      </c>
      <c r="S23" s="26" t="str">
        <f>IFERROR(VLOOKUP(D23,[1]!SearchCT[#Data],2,FALSE),"")</f>
        <v/>
      </c>
      <c r="T23" s="28" t="str">
        <f>IFERROR(VLOOKUP(D23,[1]!SearchCT[#Data],3,FALSE),"")</f>
        <v/>
      </c>
    </row>
    <row r="24" spans="4:20" x14ac:dyDescent="0.25">
      <c r="D24" s="78" t="s">
        <v>239</v>
      </c>
      <c r="E24" s="74" t="s">
        <v>747</v>
      </c>
      <c r="F24" s="74" t="s">
        <v>748</v>
      </c>
      <c r="G24" s="74"/>
      <c r="I24" s="20" t="str">
        <f>VLOOKUP(D24,[1]!Dictionary[#All],3,FALSE)</f>
        <v>Left optic nerve</v>
      </c>
      <c r="J24" s="21">
        <f>VLOOKUP(D24,[1]!Dictionary[#All],4,FALSE)</f>
        <v>50878</v>
      </c>
      <c r="K24" s="21" t="str">
        <f>VLOOKUP(D24,[1]!Dictionary[#All],5,FALSE)</f>
        <v>FMA</v>
      </c>
      <c r="L24" s="22" t="str">
        <f>VLOOKUP(D24,[1]!Dictionary[#All],6,FALSE)</f>
        <v>3.2</v>
      </c>
      <c r="M24" s="23" t="str">
        <f>VLOOKUP(D24,[1]!VolumeType[#All],2,FALSE)</f>
        <v>Organ</v>
      </c>
      <c r="N24" s="24" t="str">
        <f>VLOOKUP(D24,[1]!VolumeType[#All],3,FALSE)</f>
        <v>Organ</v>
      </c>
      <c r="O24" s="25" t="str">
        <f>VLOOKUP(D24,[1]!Colors[#All],3,FALSE)</f>
        <v>z Optic Nerve L</v>
      </c>
      <c r="P24" s="26" t="str">
        <f>IFERROR(VLOOKUP(D24,[1]!DVH_lines[#Data],2,FALSE),"")</f>
        <v/>
      </c>
      <c r="Q24" s="27" t="str">
        <f>IFERROR(VLOOKUP(D24,[1]!DVH_lines[#Data],3,FALSE),"")</f>
        <v/>
      </c>
      <c r="R24" s="28" t="str">
        <f>IFERROR(VLOOKUP(D24,[1]!DVH_lines[#Data],4,FALSE),"")</f>
        <v/>
      </c>
      <c r="S24" s="26" t="str">
        <f>IFERROR(VLOOKUP(D24,[1]!SearchCT[#Data],2,FALSE),"")</f>
        <v/>
      </c>
      <c r="T24" s="28" t="str">
        <f>IFERROR(VLOOKUP(D24,[1]!SearchCT[#Data],3,FALSE),"")</f>
        <v/>
      </c>
    </row>
    <row r="25" spans="4:20" x14ac:dyDescent="0.25">
      <c r="D25" s="78" t="s">
        <v>124</v>
      </c>
      <c r="E25" s="74" t="s">
        <v>123</v>
      </c>
      <c r="F25" s="74" t="s">
        <v>749</v>
      </c>
      <c r="G25" s="74"/>
      <c r="I25" s="20" t="str">
        <f>VLOOKUP(D25,[1]!Dictionary[#All],3,FALSE)</f>
        <v>Optic chiasm</v>
      </c>
      <c r="J25" s="21">
        <f>VLOOKUP(D25,[1]!Dictionary[#All],4,FALSE)</f>
        <v>62045</v>
      </c>
      <c r="K25" s="21" t="str">
        <f>VLOOKUP(D25,[1]!Dictionary[#All],5,FALSE)</f>
        <v>FMA</v>
      </c>
      <c r="L25" s="22" t="str">
        <f>VLOOKUP(D25,[1]!Dictionary[#All],6,FALSE)</f>
        <v>3.2</v>
      </c>
      <c r="M25" s="23" t="str">
        <f>VLOOKUP(D25,[1]!VolumeType[#All],2,FALSE)</f>
        <v>Organ</v>
      </c>
      <c r="N25" s="24" t="str">
        <f>VLOOKUP(D25,[1]!VolumeType[#All],3,FALSE)</f>
        <v>Organ</v>
      </c>
      <c r="O25" s="25" t="str">
        <f>VLOOKUP(D25,[1]!Colors[#All],3,FALSE)</f>
        <v>z Optic Chiasm</v>
      </c>
      <c r="P25" s="26" t="str">
        <f>IFERROR(VLOOKUP(D25,[1]!DVH_lines[#Data],2,FALSE),"")</f>
        <v/>
      </c>
      <c r="Q25" s="27" t="str">
        <f>IFERROR(VLOOKUP(D25,[1]!DVH_lines[#Data],3,FALSE),"")</f>
        <v/>
      </c>
      <c r="R25" s="28" t="str">
        <f>IFERROR(VLOOKUP(D25,[1]!DVH_lines[#Data],4,FALSE),"")</f>
        <v/>
      </c>
      <c r="S25" s="26" t="str">
        <f>IFERROR(VLOOKUP(D25,[1]!SearchCT[#Data],2,FALSE),"")</f>
        <v/>
      </c>
      <c r="T25" s="28" t="str">
        <f>IFERROR(VLOOKUP(D25,[1]!SearchCT[#Data],3,FALSE),"")</f>
        <v/>
      </c>
    </row>
    <row r="26" spans="4:20" x14ac:dyDescent="0.25">
      <c r="D26" s="82" t="s">
        <v>750</v>
      </c>
      <c r="E26" s="74" t="s">
        <v>751</v>
      </c>
      <c r="F26" s="74" t="s">
        <v>752</v>
      </c>
      <c r="G26" s="74"/>
      <c r="I26" s="20" t="str">
        <f>VLOOKUP(D26,[1]!Dictionary[#All],3,FALSE)</f>
        <v>Set of optic nerves</v>
      </c>
      <c r="J26" s="21">
        <f>VLOOKUP(D26,[1]!Dictionary[#All],4,FALSE)</f>
        <v>264799</v>
      </c>
      <c r="K26" s="21" t="str">
        <f>VLOOKUP(D26,[1]!Dictionary[#All],5,FALSE)</f>
        <v>FMA</v>
      </c>
      <c r="L26" s="22" t="str">
        <f>VLOOKUP(D26,[1]!Dictionary[#All],6,FALSE)</f>
        <v>3.2</v>
      </c>
      <c r="M26" s="23" t="str">
        <f>VLOOKUP(D26,[1]!VolumeType[#All],2,FALSE)</f>
        <v>Organ</v>
      </c>
      <c r="N26" s="24" t="str">
        <f>VLOOKUP(D26,[1]!VolumeType[#All],3,FALSE)</f>
        <v>Organ</v>
      </c>
      <c r="O26" s="25" t="str">
        <f>VLOOKUP(D26,[1]!Colors[#All],3,FALSE)</f>
        <v>z Ovary R</v>
      </c>
      <c r="P26" s="26" t="str">
        <f>IFERROR(VLOOKUP(D26,[1]!DVH_lines[#Data],2,FALSE),"")</f>
        <v/>
      </c>
      <c r="Q26" s="27" t="str">
        <f>IFERROR(VLOOKUP(D26,[1]!DVH_lines[#Data],3,FALSE),"")</f>
        <v/>
      </c>
      <c r="R26" s="28" t="str">
        <f>IFERROR(VLOOKUP(D26,[1]!DVH_lines[#Data],4,FALSE),"")</f>
        <v/>
      </c>
      <c r="S26" s="26" t="str">
        <f>IFERROR(VLOOKUP(D26,[1]!SearchCT[#Data],2,FALSE),"")</f>
        <v/>
      </c>
      <c r="T26" s="28" t="str">
        <f>IFERROR(VLOOKUP(D26,[1]!SearchCT[#Data],3,FALSE),"")</f>
        <v/>
      </c>
    </row>
    <row r="27" spans="4:20" x14ac:dyDescent="0.25">
      <c r="D27" s="78" t="s">
        <v>323</v>
      </c>
      <c r="E27" s="74" t="s">
        <v>113</v>
      </c>
      <c r="F27" s="74" t="s">
        <v>753</v>
      </c>
      <c r="G27" s="74"/>
      <c r="I27" s="20" t="str">
        <f>VLOOKUP(D27,[1]!Dictionary[#All],3,FALSE)</f>
        <v>Right eyeball</v>
      </c>
      <c r="J27" s="21">
        <f>VLOOKUP(D27,[1]!Dictionary[#All],4,FALSE)</f>
        <v>12514</v>
      </c>
      <c r="K27" s="21" t="str">
        <f>VLOOKUP(D27,[1]!Dictionary[#All],5,FALSE)</f>
        <v>FMA</v>
      </c>
      <c r="L27" s="22" t="str">
        <f>VLOOKUP(D27,[1]!Dictionary[#All],6,FALSE)</f>
        <v>3.2</v>
      </c>
      <c r="M27" s="23" t="str">
        <f>VLOOKUP(D27,[1]!VolumeType[#All],2,FALSE)</f>
        <v>Organ</v>
      </c>
      <c r="N27" s="24" t="str">
        <f>VLOOKUP(D27,[1]!VolumeType[#All],3,FALSE)</f>
        <v>Organ</v>
      </c>
      <c r="O27" s="25" t="str">
        <f>VLOOKUP(D27,[1]!Colors[#All],3,FALSE)</f>
        <v>z Orbit R</v>
      </c>
      <c r="P27" s="26" t="str">
        <f>IFERROR(VLOOKUP(D27,[1]!DVH_lines[#Data],2,FALSE),"")</f>
        <v/>
      </c>
      <c r="Q27" s="27" t="str">
        <f>IFERROR(VLOOKUP(D27,[1]!DVH_lines[#Data],3,FALSE),"")</f>
        <v/>
      </c>
      <c r="R27" s="28" t="str">
        <f>IFERROR(VLOOKUP(D27,[1]!DVH_lines[#Data],4,FALSE),"")</f>
        <v/>
      </c>
      <c r="S27" s="26" t="str">
        <f>IFERROR(VLOOKUP(D27,[1]!SearchCT[#Data],2,FALSE),"")</f>
        <v/>
      </c>
      <c r="T27" s="28" t="str">
        <f>IFERROR(VLOOKUP(D27,[1]!SearchCT[#Data],3,FALSE),"")</f>
        <v/>
      </c>
    </row>
    <row r="28" spans="4:20" x14ac:dyDescent="0.25">
      <c r="D28" s="78" t="s">
        <v>322</v>
      </c>
      <c r="E28" s="74" t="s">
        <v>111</v>
      </c>
      <c r="F28" s="74" t="s">
        <v>754</v>
      </c>
      <c r="G28" s="74"/>
      <c r="I28" s="20" t="str">
        <f>VLOOKUP(D28,[1]!Dictionary[#All],3,FALSE)</f>
        <v>Left eyeball</v>
      </c>
      <c r="J28" s="21">
        <f>VLOOKUP(D28,[1]!Dictionary[#All],4,FALSE)</f>
        <v>12515</v>
      </c>
      <c r="K28" s="21" t="str">
        <f>VLOOKUP(D28,[1]!Dictionary[#All],5,FALSE)</f>
        <v>FMA</v>
      </c>
      <c r="L28" s="22" t="str">
        <f>VLOOKUP(D28,[1]!Dictionary[#All],6,FALSE)</f>
        <v>3.2</v>
      </c>
      <c r="M28" s="23" t="str">
        <f>VLOOKUP(D28,[1]!VolumeType[#All],2,FALSE)</f>
        <v>Organ</v>
      </c>
      <c r="N28" s="24" t="str">
        <f>VLOOKUP(D28,[1]!VolumeType[#All],3,FALSE)</f>
        <v>Organ</v>
      </c>
      <c r="O28" s="25" t="str">
        <f>VLOOKUP(D28,[1]!Colors[#All],3,FALSE)</f>
        <v>z Orbit L</v>
      </c>
      <c r="P28" s="26" t="str">
        <f>IFERROR(VLOOKUP(D28,[1]!DVH_lines[#Data],2,FALSE),"")</f>
        <v/>
      </c>
      <c r="Q28" s="27" t="str">
        <f>IFERROR(VLOOKUP(D28,[1]!DVH_lines[#Data],3,FALSE),"")</f>
        <v/>
      </c>
      <c r="R28" s="28" t="str">
        <f>IFERROR(VLOOKUP(D28,[1]!DVH_lines[#Data],4,FALSE),"")</f>
        <v/>
      </c>
      <c r="S28" s="26" t="str">
        <f>IFERROR(VLOOKUP(D28,[1]!SearchCT[#Data],2,FALSE),"")</f>
        <v/>
      </c>
      <c r="T28" s="28" t="str">
        <f>IFERROR(VLOOKUP(D28,[1]!SearchCT[#Data],3,FALSE),"")</f>
        <v/>
      </c>
    </row>
    <row r="29" spans="4:20" x14ac:dyDescent="0.25">
      <c r="D29" s="78" t="s">
        <v>256</v>
      </c>
      <c r="E29" s="74" t="s">
        <v>120</v>
      </c>
      <c r="F29" s="74" t="s">
        <v>755</v>
      </c>
      <c r="G29" s="74"/>
      <c r="I29" s="20" t="str">
        <f>VLOOKUP(D29,[1]!Dictionary[#All],3,FALSE)</f>
        <v>Right lens</v>
      </c>
      <c r="J29" s="21">
        <f>VLOOKUP(D29,[1]!Dictionary[#All],4,FALSE)</f>
        <v>58242</v>
      </c>
      <c r="K29" s="21" t="str">
        <f>VLOOKUP(D29,[1]!Dictionary[#All],5,FALSE)</f>
        <v>FMA</v>
      </c>
      <c r="L29" s="22" t="str">
        <f>VLOOKUP(D29,[1]!Dictionary[#All],6,FALSE)</f>
        <v>3.2</v>
      </c>
      <c r="M29" s="23" t="str">
        <f>VLOOKUP(D29,[1]!VolumeType[#All],2,FALSE)</f>
        <v>Organ</v>
      </c>
      <c r="N29" s="24" t="str">
        <f>VLOOKUP(D29,[1]!VolumeType[#All],3,FALSE)</f>
        <v>Organ</v>
      </c>
      <c r="O29" s="25" t="str">
        <f>VLOOKUP(D29,[1]!Colors[#All],3,FALSE)</f>
        <v>z Lens R</v>
      </c>
      <c r="P29" s="26" t="str">
        <f>IFERROR(VLOOKUP(D29,[1]!DVH_lines[#Data],2,FALSE),"")</f>
        <v/>
      </c>
      <c r="Q29" s="27" t="str">
        <f>IFERROR(VLOOKUP(D29,[1]!DVH_lines[#Data],3,FALSE),"")</f>
        <v/>
      </c>
      <c r="R29" s="28" t="str">
        <f>IFERROR(VLOOKUP(D29,[1]!DVH_lines[#Data],4,FALSE),"")</f>
        <v/>
      </c>
      <c r="S29" s="26" t="str">
        <f>IFERROR(VLOOKUP(D29,[1]!SearchCT[#Data],2,FALSE),"")</f>
        <v/>
      </c>
      <c r="T29" s="28" t="str">
        <f>IFERROR(VLOOKUP(D29,[1]!SearchCT[#Data],3,FALSE),"")</f>
        <v/>
      </c>
    </row>
    <row r="30" spans="4:20" x14ac:dyDescent="0.25">
      <c r="D30" s="78" t="s">
        <v>255</v>
      </c>
      <c r="E30" s="74" t="s">
        <v>118</v>
      </c>
      <c r="F30" s="74" t="s">
        <v>756</v>
      </c>
      <c r="G30" s="74"/>
      <c r="I30" s="20" t="str">
        <f>VLOOKUP(D30,[1]!Dictionary[#All],3,FALSE)</f>
        <v>Left lens</v>
      </c>
      <c r="J30" s="21">
        <f>VLOOKUP(D30,[1]!Dictionary[#All],4,FALSE)</f>
        <v>58243</v>
      </c>
      <c r="K30" s="21" t="str">
        <f>VLOOKUP(D30,[1]!Dictionary[#All],5,FALSE)</f>
        <v>FMA</v>
      </c>
      <c r="L30" s="22" t="str">
        <f>VLOOKUP(D30,[1]!Dictionary[#All],6,FALSE)</f>
        <v>3.2</v>
      </c>
      <c r="M30" s="23" t="str">
        <f>VLOOKUP(D30,[1]!VolumeType[#All],2,FALSE)</f>
        <v>Organ</v>
      </c>
      <c r="N30" s="24" t="str">
        <f>VLOOKUP(D30,[1]!VolumeType[#All],3,FALSE)</f>
        <v>Organ</v>
      </c>
      <c r="O30" s="25" t="str">
        <f>VLOOKUP(D30,[1]!Colors[#All],3,FALSE)</f>
        <v>z Lens L</v>
      </c>
      <c r="P30" s="26" t="str">
        <f>IFERROR(VLOOKUP(D30,[1]!DVH_lines[#Data],2,FALSE),"")</f>
        <v/>
      </c>
      <c r="Q30" s="27" t="str">
        <f>IFERROR(VLOOKUP(D30,[1]!DVH_lines[#Data],3,FALSE),"")</f>
        <v/>
      </c>
      <c r="R30" s="28" t="str">
        <f>IFERROR(VLOOKUP(D30,[1]!DVH_lines[#Data],4,FALSE),"")</f>
        <v/>
      </c>
      <c r="S30" s="26" t="str">
        <f>IFERROR(VLOOKUP(D30,[1]!SearchCT[#Data],2,FALSE),"")</f>
        <v/>
      </c>
      <c r="T30" s="28" t="str">
        <f>IFERROR(VLOOKUP(D30,[1]!SearchCT[#Data],3,FALSE),"")</f>
        <v/>
      </c>
    </row>
    <row r="31" spans="4:20" x14ac:dyDescent="0.25">
      <c r="D31" s="78" t="s">
        <v>323</v>
      </c>
      <c r="E31" s="74" t="s">
        <v>757</v>
      </c>
      <c r="F31" s="74" t="s">
        <v>758</v>
      </c>
      <c r="G31" s="74"/>
      <c r="I31" s="20" t="str">
        <f>VLOOKUP(D31,[1]!Dictionary[#All],3,FALSE)</f>
        <v>Right eyeball</v>
      </c>
      <c r="J31" s="21">
        <f>VLOOKUP(D31,[1]!Dictionary[#All],4,FALSE)</f>
        <v>12514</v>
      </c>
      <c r="K31" s="21" t="str">
        <f>VLOOKUP(D31,[1]!Dictionary[#All],5,FALSE)</f>
        <v>FMA</v>
      </c>
      <c r="L31" s="22" t="str">
        <f>VLOOKUP(D31,[1]!Dictionary[#All],6,FALSE)</f>
        <v>3.2</v>
      </c>
      <c r="M31" s="23" t="str">
        <f>VLOOKUP(D31,[1]!VolumeType[#All],2,FALSE)</f>
        <v>Organ</v>
      </c>
      <c r="N31" s="24" t="str">
        <f>VLOOKUP(D31,[1]!VolumeType[#All],3,FALSE)</f>
        <v>Organ</v>
      </c>
      <c r="O31" s="25" t="str">
        <f>VLOOKUP(D31,[1]!Colors[#All],3,FALSE)</f>
        <v>z Orbit R</v>
      </c>
      <c r="P31" s="26" t="str">
        <f>IFERROR(VLOOKUP(D31,[1]!DVH_lines[#Data],2,FALSE),"")</f>
        <v/>
      </c>
      <c r="Q31" s="27" t="str">
        <f>IFERROR(VLOOKUP(D31,[1]!DVH_lines[#Data],3,FALSE),"")</f>
        <v/>
      </c>
      <c r="R31" s="28" t="str">
        <f>IFERROR(VLOOKUP(D31,[1]!DVH_lines[#Data],4,FALSE),"")</f>
        <v/>
      </c>
      <c r="S31" s="26" t="str">
        <f>IFERROR(VLOOKUP(D31,[1]!SearchCT[#Data],2,FALSE),"")</f>
        <v/>
      </c>
      <c r="T31" s="28" t="str">
        <f>IFERROR(VLOOKUP(D31,[1]!SearchCT[#Data],3,FALSE),"")</f>
        <v/>
      </c>
    </row>
    <row r="32" spans="4:20" x14ac:dyDescent="0.25">
      <c r="D32" s="78" t="s">
        <v>322</v>
      </c>
      <c r="E32" s="74" t="s">
        <v>759</v>
      </c>
      <c r="F32" s="74" t="s">
        <v>760</v>
      </c>
      <c r="G32" s="74"/>
      <c r="I32" s="20" t="str">
        <f>VLOOKUP(D32,[1]!Dictionary[#All],3,FALSE)</f>
        <v>Left eyeball</v>
      </c>
      <c r="J32" s="21">
        <f>VLOOKUP(D32,[1]!Dictionary[#All],4,FALSE)</f>
        <v>12515</v>
      </c>
      <c r="K32" s="21" t="str">
        <f>VLOOKUP(D32,[1]!Dictionary[#All],5,FALSE)</f>
        <v>FMA</v>
      </c>
      <c r="L32" s="22" t="str">
        <f>VLOOKUP(D32,[1]!Dictionary[#All],6,FALSE)</f>
        <v>3.2</v>
      </c>
      <c r="M32" s="23" t="str">
        <f>VLOOKUP(D32,[1]!VolumeType[#All],2,FALSE)</f>
        <v>Organ</v>
      </c>
      <c r="N32" s="24" t="str">
        <f>VLOOKUP(D32,[1]!VolumeType[#All],3,FALSE)</f>
        <v>Organ</v>
      </c>
      <c r="O32" s="25" t="str">
        <f>VLOOKUP(D32,[1]!Colors[#All],3,FALSE)</f>
        <v>z Orbit L</v>
      </c>
      <c r="P32" s="26" t="str">
        <f>IFERROR(VLOOKUP(D32,[1]!DVH_lines[#Data],2,FALSE),"")</f>
        <v/>
      </c>
      <c r="Q32" s="27" t="str">
        <f>IFERROR(VLOOKUP(D32,[1]!DVH_lines[#Data],3,FALSE),"")</f>
        <v/>
      </c>
      <c r="R32" s="28" t="str">
        <f>IFERROR(VLOOKUP(D32,[1]!DVH_lines[#Data],4,FALSE),"")</f>
        <v/>
      </c>
      <c r="S32" s="26" t="str">
        <f>IFERROR(VLOOKUP(D32,[1]!SearchCT[#Data],2,FALSE),"")</f>
        <v/>
      </c>
      <c r="T32" s="28" t="str">
        <f>IFERROR(VLOOKUP(D32,[1]!SearchCT[#Data],3,FALSE),"")</f>
        <v/>
      </c>
    </row>
    <row r="33" spans="4:20" x14ac:dyDescent="0.25">
      <c r="D33" s="78" t="s">
        <v>761</v>
      </c>
      <c r="E33" s="74" t="s">
        <v>762</v>
      </c>
      <c r="F33" s="74" t="s">
        <v>763</v>
      </c>
      <c r="G33" s="74"/>
      <c r="I33" s="20" t="str">
        <f>VLOOKUP(D33,[1]!Dictionary[#All],3,FALSE)</f>
        <v>Right internal ear</v>
      </c>
      <c r="J33" s="21">
        <f>VLOOKUP(D33,[1]!Dictionary[#All],4,FALSE)</f>
        <v>61020</v>
      </c>
      <c r="K33" s="21" t="str">
        <f>VLOOKUP(D33,[1]!Dictionary[#All],5,FALSE)</f>
        <v>FMA</v>
      </c>
      <c r="L33" s="22" t="str">
        <f>VLOOKUP(D33,[1]!Dictionary[#All],6,FALSE)</f>
        <v>3.2</v>
      </c>
      <c r="M33" s="23" t="str">
        <f>VLOOKUP(D33,[1]!VolumeType[#All],2,FALSE)</f>
        <v>Organ</v>
      </c>
      <c r="N33" s="24" t="str">
        <f>VLOOKUP(D33,[1]!VolumeType[#All],3,FALSE)</f>
        <v>Organ</v>
      </c>
      <c r="O33" s="25" t="str">
        <f>VLOOKUP(D33,[1]!Colors[#All],3,FALSE)</f>
        <v>z Cochlea R</v>
      </c>
      <c r="P33" s="26" t="str">
        <f>IFERROR(VLOOKUP(D33,[1]!DVH_lines[#Data],2,FALSE),"")</f>
        <v/>
      </c>
      <c r="Q33" s="27" t="str">
        <f>IFERROR(VLOOKUP(D33,[1]!DVH_lines[#Data],3,FALSE),"")</f>
        <v/>
      </c>
      <c r="R33" s="28" t="str">
        <f>IFERROR(VLOOKUP(D33,[1]!DVH_lines[#Data],4,FALSE),"")</f>
        <v/>
      </c>
      <c r="S33" s="26" t="str">
        <f>IFERROR(VLOOKUP(D33,[1]!SearchCT[#Data],2,FALSE),"")</f>
        <v/>
      </c>
      <c r="T33" s="28" t="str">
        <f>IFERROR(VLOOKUP(D33,[1]!SearchCT[#Data],3,FALSE),"")</f>
        <v/>
      </c>
    </row>
    <row r="34" spans="4:20" x14ac:dyDescent="0.25">
      <c r="D34" s="78" t="s">
        <v>764</v>
      </c>
      <c r="E34" s="74" t="s">
        <v>765</v>
      </c>
      <c r="F34" s="74" t="s">
        <v>766</v>
      </c>
      <c r="G34" s="74"/>
      <c r="I34" s="20" t="str">
        <f>VLOOKUP(D34,[1]!Dictionary[#All],3,FALSE)</f>
        <v>Left internal ear</v>
      </c>
      <c r="J34" s="21">
        <f>VLOOKUP(D34,[1]!Dictionary[#All],4,FALSE)</f>
        <v>61021</v>
      </c>
      <c r="K34" s="21" t="str">
        <f>VLOOKUP(D34,[1]!Dictionary[#All],5,FALSE)</f>
        <v>FMA</v>
      </c>
      <c r="L34" s="22" t="str">
        <f>VLOOKUP(D34,[1]!Dictionary[#All],6,FALSE)</f>
        <v>3.2</v>
      </c>
      <c r="M34" s="23" t="str">
        <f>VLOOKUP(D34,[1]!VolumeType[#All],2,FALSE)</f>
        <v>Organ</v>
      </c>
      <c r="N34" s="24" t="str">
        <f>VLOOKUP(D34,[1]!VolumeType[#All],3,FALSE)</f>
        <v>Organ</v>
      </c>
      <c r="O34" s="25" t="str">
        <f>VLOOKUP(D34,[1]!Colors[#All],3,FALSE)</f>
        <v>z Cochlea L</v>
      </c>
      <c r="P34" s="26" t="str">
        <f>IFERROR(VLOOKUP(D34,[1]!DVH_lines[#Data],2,FALSE),"")</f>
        <v/>
      </c>
      <c r="Q34" s="27" t="str">
        <f>IFERROR(VLOOKUP(D34,[1]!DVH_lines[#Data],3,FALSE),"")</f>
        <v/>
      </c>
      <c r="R34" s="28" t="str">
        <f>IFERROR(VLOOKUP(D34,[1]!DVH_lines[#Data],4,FALSE),"")</f>
        <v/>
      </c>
      <c r="S34" s="26" t="str">
        <f>IFERROR(VLOOKUP(D34,[1]!SearchCT[#Data],2,FALSE),"")</f>
        <v/>
      </c>
      <c r="T34" s="28" t="str">
        <f>IFERROR(VLOOKUP(D34,[1]!SearchCT[#Data],3,FALSE),"")</f>
        <v/>
      </c>
    </row>
    <row r="35" spans="4:20" x14ac:dyDescent="0.25">
      <c r="D35" s="78" t="s">
        <v>767</v>
      </c>
      <c r="E35" s="74" t="s">
        <v>768</v>
      </c>
      <c r="F35" s="74" t="s">
        <v>769</v>
      </c>
      <c r="G35" s="74"/>
      <c r="I35" s="20" t="str">
        <f>VLOOKUP(D35,[1]!Dictionary[#All],3,FALSE)</f>
        <v>Right middle ear</v>
      </c>
      <c r="J35" s="21">
        <f>VLOOKUP(D35,[1]!Dictionary[#All],4,FALSE)</f>
        <v>56514</v>
      </c>
      <c r="K35" s="21" t="str">
        <f>VLOOKUP(D35,[1]!Dictionary[#All],5,FALSE)</f>
        <v>FMA</v>
      </c>
      <c r="L35" s="22" t="str">
        <f>VLOOKUP(D35,[1]!Dictionary[#All],6,FALSE)</f>
        <v>3.2</v>
      </c>
      <c r="M35" s="23" t="str">
        <f>VLOOKUP(D35,[1]!VolumeType[#All],2,FALSE)</f>
        <v>Organ</v>
      </c>
      <c r="N35" s="24" t="str">
        <f>VLOOKUP(D35,[1]!VolumeType[#All],3,FALSE)</f>
        <v>Organ</v>
      </c>
      <c r="O35" s="25" t="str">
        <f>VLOOKUP(D35,[1]!Colors[#All],3,FALSE)</f>
        <v>z Cochlea R</v>
      </c>
      <c r="P35" s="26" t="str">
        <f>IFERROR(VLOOKUP(D35,[1]!DVH_lines[#Data],2,FALSE),"")</f>
        <v/>
      </c>
      <c r="Q35" s="27" t="str">
        <f>IFERROR(VLOOKUP(D35,[1]!DVH_lines[#Data],3,FALSE),"")</f>
        <v/>
      </c>
      <c r="R35" s="28" t="str">
        <f>IFERROR(VLOOKUP(D35,[1]!DVH_lines[#Data],4,FALSE),"")</f>
        <v/>
      </c>
      <c r="S35" s="26" t="str">
        <f>IFERROR(VLOOKUP(D35,[1]!SearchCT[#Data],2,FALSE),"")</f>
        <v/>
      </c>
      <c r="T35" s="28" t="str">
        <f>IFERROR(VLOOKUP(D35,[1]!SearchCT[#Data],3,FALSE),"")</f>
        <v/>
      </c>
    </row>
    <row r="36" spans="4:20" x14ac:dyDescent="0.25">
      <c r="D36" s="78" t="s">
        <v>770</v>
      </c>
      <c r="E36" s="74" t="s">
        <v>771</v>
      </c>
      <c r="F36" s="74" t="s">
        <v>772</v>
      </c>
      <c r="G36" s="59"/>
      <c r="I36" s="20" t="str">
        <f>VLOOKUP(D36,[1]!Dictionary[#All],3,FALSE)</f>
        <v>Left middle ear</v>
      </c>
      <c r="J36" s="21">
        <f>VLOOKUP(D36,[1]!Dictionary[#All],4,FALSE)</f>
        <v>56515</v>
      </c>
      <c r="K36" s="21" t="str">
        <f>VLOOKUP(D36,[1]!Dictionary[#All],5,FALSE)</f>
        <v>FMA</v>
      </c>
      <c r="L36" s="22" t="str">
        <f>VLOOKUP(D36,[1]!Dictionary[#All],6,FALSE)</f>
        <v>3.2</v>
      </c>
      <c r="M36" s="23" t="str">
        <f>VLOOKUP(D36,[1]!VolumeType[#All],2,FALSE)</f>
        <v>Organ</v>
      </c>
      <c r="N36" s="24" t="str">
        <f>VLOOKUP(D36,[1]!VolumeType[#All],3,FALSE)</f>
        <v>Organ</v>
      </c>
      <c r="O36" s="25" t="str">
        <f>VLOOKUP(D36,[1]!Colors[#All],3,FALSE)</f>
        <v>z Cochlea L</v>
      </c>
      <c r="P36" s="26" t="str">
        <f>IFERROR(VLOOKUP(D36,[1]!DVH_lines[#Data],2,FALSE),"")</f>
        <v/>
      </c>
      <c r="Q36" s="27" t="str">
        <f>IFERROR(VLOOKUP(D36,[1]!DVH_lines[#Data],3,FALSE),"")</f>
        <v/>
      </c>
      <c r="R36" s="28" t="str">
        <f>IFERROR(VLOOKUP(D36,[1]!DVH_lines[#Data],4,FALSE),"")</f>
        <v/>
      </c>
      <c r="S36" s="26" t="str">
        <f>IFERROR(VLOOKUP(D36,[1]!SearchCT[#Data],2,FALSE),"")</f>
        <v/>
      </c>
      <c r="T36" s="28" t="str">
        <f>IFERROR(VLOOKUP(D36,[1]!SearchCT[#Data],3,FALSE),"")</f>
        <v/>
      </c>
    </row>
    <row r="37" spans="4:20" x14ac:dyDescent="0.25">
      <c r="D37" s="78" t="s">
        <v>773</v>
      </c>
      <c r="E37" s="74" t="s">
        <v>774</v>
      </c>
      <c r="F37" s="74" t="s">
        <v>775</v>
      </c>
      <c r="G37" s="59"/>
      <c r="I37" s="20" t="str">
        <f>VLOOKUP(D37,[1]!Dictionary[#All],3,FALSE)</f>
        <v>Right ear</v>
      </c>
      <c r="J37" s="21">
        <f>VLOOKUP(D37,[1]!Dictionary[#All],4,FALSE)</f>
        <v>53641</v>
      </c>
      <c r="K37" s="21" t="str">
        <f>VLOOKUP(D37,[1]!Dictionary[#All],5,FALSE)</f>
        <v>FMA</v>
      </c>
      <c r="L37" s="22" t="str">
        <f>VLOOKUP(D37,[1]!Dictionary[#All],6,FALSE)</f>
        <v>3.2</v>
      </c>
      <c r="M37" s="23" t="str">
        <f>VLOOKUP(D37,[1]!VolumeType[#All],2,FALSE)</f>
        <v>Organ</v>
      </c>
      <c r="N37" s="24" t="str">
        <f>VLOOKUP(D37,[1]!VolumeType[#All],3,FALSE)</f>
        <v>Organ</v>
      </c>
      <c r="O37" s="25" t="str">
        <f>VLOOKUP(D37,[1]!Colors[#All],3,FALSE)</f>
        <v>z Cochlea R</v>
      </c>
      <c r="P37" s="26" t="str">
        <f>IFERROR(VLOOKUP(D37,[1]!DVH_lines[#Data],2,FALSE),"")</f>
        <v/>
      </c>
      <c r="Q37" s="27" t="str">
        <f>IFERROR(VLOOKUP(D37,[1]!DVH_lines[#Data],3,FALSE),"")</f>
        <v/>
      </c>
      <c r="R37" s="28" t="str">
        <f>IFERROR(VLOOKUP(D37,[1]!DVH_lines[#Data],4,FALSE),"")</f>
        <v/>
      </c>
      <c r="S37" s="26" t="str">
        <f>IFERROR(VLOOKUP(D37,[1]!SearchCT[#Data],2,FALSE),"")</f>
        <v/>
      </c>
      <c r="T37" s="28" t="str">
        <f>IFERROR(VLOOKUP(D37,[1]!SearchCT[#Data],3,FALSE),"")</f>
        <v/>
      </c>
    </row>
    <row r="38" spans="4:20" x14ac:dyDescent="0.25">
      <c r="D38" s="78" t="s">
        <v>776</v>
      </c>
      <c r="E38" s="74" t="s">
        <v>777</v>
      </c>
      <c r="F38" s="74" t="s">
        <v>775</v>
      </c>
      <c r="G38" s="59"/>
      <c r="I38" s="20" t="str">
        <f>VLOOKUP(D38,[1]!Dictionary[#All],3,FALSE)</f>
        <v>Left ear</v>
      </c>
      <c r="J38" s="21">
        <f>VLOOKUP(D38,[1]!Dictionary[#All],4,FALSE)</f>
        <v>53642</v>
      </c>
      <c r="K38" s="21" t="str">
        <f>VLOOKUP(D38,[1]!Dictionary[#All],5,FALSE)</f>
        <v>FMA</v>
      </c>
      <c r="L38" s="22" t="str">
        <f>VLOOKUP(D38,[1]!Dictionary[#All],6,FALSE)</f>
        <v>3.2</v>
      </c>
      <c r="M38" s="23" t="str">
        <f>VLOOKUP(D38,[1]!VolumeType[#All],2,FALSE)</f>
        <v>Organ</v>
      </c>
      <c r="N38" s="24" t="str">
        <f>VLOOKUP(D38,[1]!VolumeType[#All],3,FALSE)</f>
        <v>Organ</v>
      </c>
      <c r="O38" s="25" t="str">
        <f>VLOOKUP(D38,[1]!Colors[#All],3,FALSE)</f>
        <v>z Cochlea L</v>
      </c>
      <c r="P38" s="26" t="str">
        <f>IFERROR(VLOOKUP(D38,[1]!DVH_lines[#Data],2,FALSE),"")</f>
        <v/>
      </c>
      <c r="Q38" s="27" t="str">
        <f>IFERROR(VLOOKUP(D38,[1]!DVH_lines[#Data],3,FALSE),"")</f>
        <v/>
      </c>
      <c r="R38" s="28" t="str">
        <f>IFERROR(VLOOKUP(D38,[1]!DVH_lines[#Data],4,FALSE),"")</f>
        <v/>
      </c>
      <c r="S38" s="26" t="str">
        <f>IFERROR(VLOOKUP(D38,[1]!SearchCT[#Data],2,FALSE),"")</f>
        <v/>
      </c>
      <c r="T38" s="28" t="str">
        <f>IFERROR(VLOOKUP(D38,[1]!SearchCT[#Data],3,FALSE),"")</f>
        <v/>
      </c>
    </row>
    <row r="39" spans="4:20" x14ac:dyDescent="0.25">
      <c r="D39" s="78" t="s">
        <v>258</v>
      </c>
      <c r="E39" s="74" t="s">
        <v>778</v>
      </c>
      <c r="F39" s="74" t="s">
        <v>779</v>
      </c>
      <c r="G39" s="59"/>
      <c r="I39" s="20" t="str">
        <f>VLOOKUP(D39,[1]!Dictionary[#All],3,FALSE)</f>
        <v>Right parotid gland</v>
      </c>
      <c r="J39" s="21">
        <f>VLOOKUP(D39,[1]!Dictionary[#All],4,FALSE)</f>
        <v>59797</v>
      </c>
      <c r="K39" s="21" t="str">
        <f>VLOOKUP(D39,[1]!Dictionary[#All],5,FALSE)</f>
        <v>FMA</v>
      </c>
      <c r="L39" s="22" t="str">
        <f>VLOOKUP(D39,[1]!Dictionary[#All],6,FALSE)</f>
        <v>3.2</v>
      </c>
      <c r="M39" s="23" t="str">
        <f>VLOOKUP(D39,[1]!VolumeType[#All],2,FALSE)</f>
        <v>Organ</v>
      </c>
      <c r="N39" s="24" t="str">
        <f>VLOOKUP(D39,[1]!VolumeType[#All],3,FALSE)</f>
        <v>Organ</v>
      </c>
      <c r="O39" s="25" t="str">
        <f>VLOOKUP(D39,[1]!Colors[#All],3,FALSE)</f>
        <v>z Parotid R</v>
      </c>
      <c r="P39" s="26" t="str">
        <f>IFERROR(VLOOKUP(D39,[1]!DVH_lines[#Data],2,FALSE),"")</f>
        <v/>
      </c>
      <c r="Q39" s="27" t="str">
        <f>IFERROR(VLOOKUP(D39,[1]!DVH_lines[#Data],3,FALSE),"")</f>
        <v/>
      </c>
      <c r="R39" s="28" t="str">
        <f>IFERROR(VLOOKUP(D39,[1]!DVH_lines[#Data],4,FALSE),"")</f>
        <v/>
      </c>
      <c r="S39" s="26" t="str">
        <f>IFERROR(VLOOKUP(D39,[1]!SearchCT[#Data],2,FALSE),"")</f>
        <v/>
      </c>
      <c r="T39" s="28" t="str">
        <f>IFERROR(VLOOKUP(D39,[1]!SearchCT[#Data],3,FALSE),"")</f>
        <v/>
      </c>
    </row>
    <row r="40" spans="4:20" x14ac:dyDescent="0.25">
      <c r="D40" s="78" t="s">
        <v>257</v>
      </c>
      <c r="E40" s="74" t="s">
        <v>780</v>
      </c>
      <c r="F40" s="74" t="s">
        <v>781</v>
      </c>
      <c r="G40" s="74"/>
      <c r="I40" s="20" t="str">
        <f>VLOOKUP(D40,[1]!Dictionary[#All],3,FALSE)</f>
        <v>Left parotid gland</v>
      </c>
      <c r="J40" s="21">
        <f>VLOOKUP(D40,[1]!Dictionary[#All],4,FALSE)</f>
        <v>59798</v>
      </c>
      <c r="K40" s="21" t="str">
        <f>VLOOKUP(D40,[1]!Dictionary[#All],5,FALSE)</f>
        <v>FMA</v>
      </c>
      <c r="L40" s="22" t="str">
        <f>VLOOKUP(D40,[1]!Dictionary[#All],6,FALSE)</f>
        <v>3.2</v>
      </c>
      <c r="M40" s="23" t="str">
        <f>VLOOKUP(D40,[1]!VolumeType[#All],2,FALSE)</f>
        <v>Organ</v>
      </c>
      <c r="N40" s="24" t="str">
        <f>VLOOKUP(D40,[1]!VolumeType[#All],3,FALSE)</f>
        <v>Organ</v>
      </c>
      <c r="O40" s="25" t="str">
        <f>VLOOKUP(D40,[1]!Colors[#All],3,FALSE)</f>
        <v>z Parotid L</v>
      </c>
      <c r="P40" s="26" t="str">
        <f>IFERROR(VLOOKUP(D40,[1]!DVH_lines[#Data],2,FALSE),"")</f>
        <v/>
      </c>
      <c r="Q40" s="27" t="str">
        <f>IFERROR(VLOOKUP(D40,[1]!DVH_lines[#Data],3,FALSE),"")</f>
        <v/>
      </c>
      <c r="R40" s="28" t="str">
        <f>IFERROR(VLOOKUP(D40,[1]!DVH_lines[#Data],4,FALSE),"")</f>
        <v/>
      </c>
      <c r="S40" s="26" t="str">
        <f>IFERROR(VLOOKUP(D40,[1]!SearchCT[#Data],2,FALSE),"")</f>
        <v/>
      </c>
      <c r="T40" s="28" t="str">
        <f>IFERROR(VLOOKUP(D40,[1]!SearchCT[#Data],3,FALSE),"")</f>
        <v/>
      </c>
    </row>
    <row r="41" spans="4:20" x14ac:dyDescent="0.25">
      <c r="D41" s="78" t="s">
        <v>616</v>
      </c>
      <c r="E41" s="74" t="s">
        <v>782</v>
      </c>
      <c r="F41" s="74" t="s">
        <v>783</v>
      </c>
      <c r="G41" s="74"/>
      <c r="I41" s="20" t="str">
        <f>VLOOKUP(D41,[1]!Dictionary[#All],3,FALSE)</f>
        <v>Parotid Glands</v>
      </c>
      <c r="J41" s="21" t="str">
        <f>VLOOKUP(D41,[1]!Dictionary[#All],4,FALSE)</f>
        <v>Parotids</v>
      </c>
      <c r="K41" s="21" t="str">
        <f>VLOOKUP(D41,[1]!Dictionary[#All],5,FALSE)</f>
        <v>99VMS_STRUCTCODE</v>
      </c>
      <c r="L41" s="22" t="str">
        <f>VLOOKUP(D41,[1]!Dictionary[#All],6,FALSE)</f>
        <v>1.0</v>
      </c>
      <c r="M41" s="23" t="str">
        <f>VLOOKUP(D41,[1]!VolumeType[#All],2,FALSE)</f>
        <v>Organ</v>
      </c>
      <c r="N41" s="24" t="str">
        <f>VLOOKUP(D41,[1]!VolumeType[#All],3,FALSE)</f>
        <v>Organ</v>
      </c>
      <c r="O41" s="25" t="str">
        <f>VLOOKUP(D41,[1]!Colors[#All],3,FALSE)</f>
        <v>z Parotid B</v>
      </c>
      <c r="P41" s="26" t="str">
        <f>IFERROR(VLOOKUP(D41,[1]!DVH_lines[#Data],2,FALSE),"")</f>
        <v/>
      </c>
      <c r="Q41" s="27" t="str">
        <f>IFERROR(VLOOKUP(D41,[1]!DVH_lines[#Data],3,FALSE),"")</f>
        <v/>
      </c>
      <c r="R41" s="28" t="str">
        <f>IFERROR(VLOOKUP(D41,[1]!DVH_lines[#Data],4,FALSE),"")</f>
        <v/>
      </c>
      <c r="S41" s="26" t="str">
        <f>IFERROR(VLOOKUP(D41,[1]!SearchCT[#Data],2,FALSE),"")</f>
        <v/>
      </c>
      <c r="T41" s="28" t="str">
        <f>IFERROR(VLOOKUP(D41,[1]!SearchCT[#Data],3,FALSE),"")</f>
        <v/>
      </c>
    </row>
    <row r="42" spans="4:20" x14ac:dyDescent="0.25">
      <c r="D42" s="78" t="s">
        <v>260</v>
      </c>
      <c r="E42" s="74" t="s">
        <v>784</v>
      </c>
      <c r="F42" s="74" t="s">
        <v>785</v>
      </c>
      <c r="G42" s="74"/>
      <c r="I42" s="20" t="str">
        <f>VLOOKUP(D42,[1]!Dictionary[#All],3,FALSE)</f>
        <v>Right submandibular gland</v>
      </c>
      <c r="J42" s="21">
        <f>VLOOKUP(D42,[1]!Dictionary[#All],4,FALSE)</f>
        <v>59802</v>
      </c>
      <c r="K42" s="21" t="str">
        <f>VLOOKUP(D42,[1]!Dictionary[#All],5,FALSE)</f>
        <v>FMA</v>
      </c>
      <c r="L42" s="22" t="str">
        <f>VLOOKUP(D42,[1]!Dictionary[#All],6,FALSE)</f>
        <v>3.2</v>
      </c>
      <c r="M42" s="23" t="str">
        <f>VLOOKUP(D42,[1]!VolumeType[#All],2,FALSE)</f>
        <v>Organ</v>
      </c>
      <c r="N42" s="24" t="str">
        <f>VLOOKUP(D42,[1]!VolumeType[#All],3,FALSE)</f>
        <v>Organ</v>
      </c>
      <c r="O42" s="25" t="str">
        <f>VLOOKUP(D42,[1]!Colors[#All],3,FALSE)</f>
        <v>zSubmandibular R</v>
      </c>
      <c r="P42" s="26" t="str">
        <f>IFERROR(VLOOKUP(D42,[1]!DVH_lines[#Data],2,FALSE),"")</f>
        <v/>
      </c>
      <c r="Q42" s="27" t="str">
        <f>IFERROR(VLOOKUP(D42,[1]!DVH_lines[#Data],3,FALSE),"")</f>
        <v/>
      </c>
      <c r="R42" s="28" t="str">
        <f>IFERROR(VLOOKUP(D42,[1]!DVH_lines[#Data],4,FALSE),"")</f>
        <v/>
      </c>
      <c r="S42" s="26" t="str">
        <f>IFERROR(VLOOKUP(D42,[1]!SearchCT[#Data],2,FALSE),"")</f>
        <v/>
      </c>
      <c r="T42" s="28" t="str">
        <f>IFERROR(VLOOKUP(D42,[1]!SearchCT[#Data],3,FALSE),"")</f>
        <v/>
      </c>
    </row>
    <row r="43" spans="4:20" x14ac:dyDescent="0.25">
      <c r="D43" s="78" t="s">
        <v>259</v>
      </c>
      <c r="E43" s="74" t="s">
        <v>786</v>
      </c>
      <c r="F43" s="74" t="s">
        <v>787</v>
      </c>
      <c r="G43" s="74"/>
      <c r="I43" s="20" t="str">
        <f>VLOOKUP(D43,[1]!Dictionary[#All],3,FALSE)</f>
        <v>Left submandibular gland</v>
      </c>
      <c r="J43" s="21">
        <f>VLOOKUP(D43,[1]!Dictionary[#All],4,FALSE)</f>
        <v>59803</v>
      </c>
      <c r="K43" s="21" t="str">
        <f>VLOOKUP(D43,[1]!Dictionary[#All],5,FALSE)</f>
        <v>FMA</v>
      </c>
      <c r="L43" s="22" t="str">
        <f>VLOOKUP(D43,[1]!Dictionary[#All],6,FALSE)</f>
        <v>3.2</v>
      </c>
      <c r="M43" s="23" t="str">
        <f>VLOOKUP(D43,[1]!VolumeType[#All],2,FALSE)</f>
        <v>Organ</v>
      </c>
      <c r="N43" s="24" t="str">
        <f>VLOOKUP(D43,[1]!VolumeType[#All],3,FALSE)</f>
        <v>Organ</v>
      </c>
      <c r="O43" s="25" t="str">
        <f>VLOOKUP(D43,[1]!Colors[#All],3,FALSE)</f>
        <v>zSubmandibular L</v>
      </c>
      <c r="P43" s="26" t="str">
        <f>IFERROR(VLOOKUP(D43,[1]!DVH_lines[#Data],2,FALSE),"")</f>
        <v/>
      </c>
      <c r="Q43" s="27" t="str">
        <f>IFERROR(VLOOKUP(D43,[1]!DVH_lines[#Data],3,FALSE),"")</f>
        <v/>
      </c>
      <c r="R43" s="28" t="str">
        <f>IFERROR(VLOOKUP(D43,[1]!DVH_lines[#Data],4,FALSE),"")</f>
        <v/>
      </c>
      <c r="S43" s="26" t="str">
        <f>IFERROR(VLOOKUP(D43,[1]!SearchCT[#Data],2,FALSE),"")</f>
        <v/>
      </c>
      <c r="T43" s="28" t="str">
        <f>IFERROR(VLOOKUP(D43,[1]!SearchCT[#Data],3,FALSE),"")</f>
        <v/>
      </c>
    </row>
    <row r="44" spans="4:20" x14ac:dyDescent="0.25">
      <c r="D44" s="78" t="s">
        <v>643</v>
      </c>
      <c r="E44" s="74" t="s">
        <v>643</v>
      </c>
      <c r="F44" s="74" t="s">
        <v>644</v>
      </c>
      <c r="G44" s="59"/>
      <c r="I44" s="20" t="str">
        <f>VLOOKUP(D44,[1]!Dictionary[#All],3,FALSE)</f>
        <v>Submandibular Glands</v>
      </c>
      <c r="J44" s="21" t="str">
        <f>VLOOKUP(D44,[1]!Dictionary[#All],4,FALSE)</f>
        <v>Submandibular</v>
      </c>
      <c r="K44" s="21" t="str">
        <f>VLOOKUP(D44,[1]!Dictionary[#All],5,FALSE)</f>
        <v>99VMS_STRUCTCODE</v>
      </c>
      <c r="L44" s="22" t="str">
        <f>VLOOKUP(D44,[1]!Dictionary[#All],6,FALSE)</f>
        <v>1.0</v>
      </c>
      <c r="M44" s="23" t="str">
        <f>VLOOKUP(D44,[1]!VolumeType[#All],2,FALSE)</f>
        <v>Organ</v>
      </c>
      <c r="N44" s="24" t="str">
        <f>VLOOKUP(D44,[1]!VolumeType[#All],3,FALSE)</f>
        <v>Organ</v>
      </c>
      <c r="O44" s="25" t="str">
        <f>VLOOKUP(D44,[1]!Colors[#All],3,FALSE)</f>
        <v>zSubmandibular B</v>
      </c>
      <c r="P44" s="26" t="str">
        <f>IFERROR(VLOOKUP(D44,[1]!DVH_lines[#Data],2,FALSE),"")</f>
        <v/>
      </c>
      <c r="Q44" s="27" t="str">
        <f>IFERROR(VLOOKUP(D44,[1]!DVH_lines[#Data],3,FALSE),"")</f>
        <v/>
      </c>
      <c r="R44" s="28" t="str">
        <f>IFERROR(VLOOKUP(D44,[1]!DVH_lines[#Data],4,FALSE),"")</f>
        <v/>
      </c>
      <c r="S44" s="26" t="str">
        <f>IFERROR(VLOOKUP(D44,[1]!SearchCT[#Data],2,FALSE),"")</f>
        <v/>
      </c>
      <c r="T44" s="28" t="str">
        <f>IFERROR(VLOOKUP(D44,[1]!SearchCT[#Data],3,FALSE),"")</f>
        <v/>
      </c>
    </row>
    <row r="45" spans="4:20" x14ac:dyDescent="0.25">
      <c r="D45" s="52" t="s">
        <v>145</v>
      </c>
      <c r="E45" s="74" t="s">
        <v>788</v>
      </c>
      <c r="F45" s="74" t="s">
        <v>789</v>
      </c>
      <c r="G45" s="74"/>
      <c r="I45" s="20" t="str">
        <f>VLOOKUP(D45,[1]!Dictionary[#All],3,FALSE)</f>
        <v>Mandible</v>
      </c>
      <c r="J45" s="21">
        <f>VLOOKUP(D45,[1]!Dictionary[#All],4,FALSE)</f>
        <v>52748</v>
      </c>
      <c r="K45" s="21" t="str">
        <f>VLOOKUP(D45,[1]!Dictionary[#All],5,FALSE)</f>
        <v>FMA</v>
      </c>
      <c r="L45" s="22" t="str">
        <f>VLOOKUP(D45,[1]!Dictionary[#All],6,FALSE)</f>
        <v>3.2</v>
      </c>
      <c r="M45" s="23" t="str">
        <f>VLOOKUP(D45,[1]!VolumeType[#All],2,FALSE)</f>
        <v>Organ</v>
      </c>
      <c r="N45" s="24" t="str">
        <f>VLOOKUP(D45,[1]!VolumeType[#All],3,FALSE)</f>
        <v>Organ</v>
      </c>
      <c r="O45" s="25" t="str">
        <f>VLOOKUP(D45,[1]!Colors[#All],3,FALSE)</f>
        <v>z Bone Rendering</v>
      </c>
      <c r="P45" s="26" t="str">
        <f>IFERROR(VLOOKUP(D45,[1]!DVH_lines[#Data],2,FALSE),"")</f>
        <v/>
      </c>
      <c r="Q45" s="27" t="str">
        <f>IFERROR(VLOOKUP(D45,[1]!DVH_lines[#Data],3,FALSE),"")</f>
        <v/>
      </c>
      <c r="R45" s="28" t="str">
        <f>IFERROR(VLOOKUP(D45,[1]!DVH_lines[#Data],4,FALSE),"")</f>
        <v/>
      </c>
      <c r="S45" s="26">
        <f>IFERROR(VLOOKUP(D45,[1]!SearchCT[#Data],2,FALSE),"")</f>
        <v>200</v>
      </c>
      <c r="T45" s="28">
        <f>IFERROR(VLOOKUP(D45,[1]!SearchCT[#Data],3,FALSE),"")</f>
        <v>2500</v>
      </c>
    </row>
    <row r="46" spans="4:20" x14ac:dyDescent="0.25">
      <c r="D46" s="78" t="s">
        <v>145</v>
      </c>
      <c r="E46" s="74" t="s">
        <v>790</v>
      </c>
      <c r="F46" s="74" t="s">
        <v>791</v>
      </c>
      <c r="G46" s="74"/>
      <c r="I46" s="20" t="str">
        <f>VLOOKUP(D46,[1]!Dictionary[#All],3,FALSE)</f>
        <v>Mandible</v>
      </c>
      <c r="J46" s="21">
        <f>VLOOKUP(D46,[1]!Dictionary[#All],4,FALSE)</f>
        <v>52748</v>
      </c>
      <c r="K46" s="21" t="str">
        <f>VLOOKUP(D46,[1]!Dictionary[#All],5,FALSE)</f>
        <v>FMA</v>
      </c>
      <c r="L46" s="22" t="str">
        <f>VLOOKUP(D46,[1]!Dictionary[#All],6,FALSE)</f>
        <v>3.2</v>
      </c>
      <c r="M46" s="23" t="str">
        <f>VLOOKUP(D46,[1]!VolumeType[#All],2,FALSE)</f>
        <v>Organ</v>
      </c>
      <c r="N46" s="24" t="str">
        <f>VLOOKUP(D46,[1]!VolumeType[#All],3,FALSE)</f>
        <v>Organ</v>
      </c>
      <c r="O46" s="25" t="str">
        <f>VLOOKUP(D46,[1]!Colors[#All],3,FALSE)</f>
        <v>z Bone Rendering</v>
      </c>
      <c r="P46" s="26" t="str">
        <f>IFERROR(VLOOKUP(D46,[1]!DVH_lines[#Data],2,FALSE),"")</f>
        <v/>
      </c>
      <c r="Q46" s="27" t="str">
        <f>IFERROR(VLOOKUP(D46,[1]!DVH_lines[#Data],3,FALSE),"")</f>
        <v/>
      </c>
      <c r="R46" s="28" t="str">
        <f>IFERROR(VLOOKUP(D46,[1]!DVH_lines[#Data],4,FALSE),"")</f>
        <v/>
      </c>
      <c r="S46" s="26">
        <f>IFERROR(VLOOKUP(D46,[1]!SearchCT[#Data],2,FALSE),"")</f>
        <v>200</v>
      </c>
      <c r="T46" s="28">
        <f>IFERROR(VLOOKUP(D46,[1]!SearchCT[#Data],3,FALSE),"")</f>
        <v>2500</v>
      </c>
    </row>
    <row r="47" spans="4:20" x14ac:dyDescent="0.25">
      <c r="D47" s="78" t="s">
        <v>145</v>
      </c>
      <c r="E47" s="74" t="s">
        <v>792</v>
      </c>
      <c r="F47" s="74" t="s">
        <v>793</v>
      </c>
      <c r="G47" s="74"/>
      <c r="I47" s="20" t="str">
        <f>VLOOKUP(D47,[1]!Dictionary[#All],3,FALSE)</f>
        <v>Mandible</v>
      </c>
      <c r="J47" s="21">
        <f>VLOOKUP(D47,[1]!Dictionary[#All],4,FALSE)</f>
        <v>52748</v>
      </c>
      <c r="K47" s="21" t="str">
        <f>VLOOKUP(D47,[1]!Dictionary[#All],5,FALSE)</f>
        <v>FMA</v>
      </c>
      <c r="L47" s="22" t="str">
        <f>VLOOKUP(D47,[1]!Dictionary[#All],6,FALSE)</f>
        <v>3.2</v>
      </c>
      <c r="M47" s="23" t="str">
        <f>VLOOKUP(D47,[1]!VolumeType[#All],2,FALSE)</f>
        <v>Organ</v>
      </c>
      <c r="N47" s="24" t="str">
        <f>VLOOKUP(D47,[1]!VolumeType[#All],3,FALSE)</f>
        <v>Organ</v>
      </c>
      <c r="O47" s="25" t="str">
        <f>VLOOKUP(D47,[1]!Colors[#All],3,FALSE)</f>
        <v>z Bone Rendering</v>
      </c>
      <c r="P47" s="26" t="str">
        <f>IFERROR(VLOOKUP(D47,[1]!DVH_lines[#Data],2,FALSE),"")</f>
        <v/>
      </c>
      <c r="Q47" s="27" t="str">
        <f>IFERROR(VLOOKUP(D47,[1]!DVH_lines[#Data],3,FALSE),"")</f>
        <v/>
      </c>
      <c r="R47" s="28" t="str">
        <f>IFERROR(VLOOKUP(D47,[1]!DVH_lines[#Data],4,FALSE),"")</f>
        <v/>
      </c>
      <c r="S47" s="26">
        <f>IFERROR(VLOOKUP(D47,[1]!SearchCT[#Data],2,FALSE),"")</f>
        <v>200</v>
      </c>
      <c r="T47" s="28">
        <f>IFERROR(VLOOKUP(D47,[1]!SearchCT[#Data],3,FALSE),"")</f>
        <v>2500</v>
      </c>
    </row>
    <row r="48" spans="4:20" x14ac:dyDescent="0.25">
      <c r="D48" s="78" t="s">
        <v>108</v>
      </c>
      <c r="E48" s="74" t="s">
        <v>794</v>
      </c>
      <c r="F48" s="74" t="s">
        <v>108</v>
      </c>
      <c r="G48" s="74"/>
      <c r="I48" s="20" t="str">
        <f>VLOOKUP(D48,[1]!Dictionary[#All],3,FALSE)</f>
        <v>Larynx</v>
      </c>
      <c r="J48" s="21">
        <f>VLOOKUP(D48,[1]!Dictionary[#All],4,FALSE)</f>
        <v>55097</v>
      </c>
      <c r="K48" s="21" t="str">
        <f>VLOOKUP(D48,[1]!Dictionary[#All],5,FALSE)</f>
        <v>FMA</v>
      </c>
      <c r="L48" s="22" t="str">
        <f>VLOOKUP(D48,[1]!Dictionary[#All],6,FALSE)</f>
        <v>3.2</v>
      </c>
      <c r="M48" s="23" t="str">
        <f>VLOOKUP(D48,[1]!VolumeType[#All],2,FALSE)</f>
        <v>Organ</v>
      </c>
      <c r="N48" s="24" t="str">
        <f>VLOOKUP(D48,[1]!VolumeType[#All],3,FALSE)</f>
        <v>Organ</v>
      </c>
      <c r="O48" s="25" t="str">
        <f>VLOOKUP(D48,[1]!Colors[#All],3,FALSE)</f>
        <v>z Larynx</v>
      </c>
      <c r="P48" s="26" t="str">
        <f>IFERROR(VLOOKUP(D48,[1]!DVH_lines[#Data],2,FALSE),"")</f>
        <v/>
      </c>
      <c r="Q48" s="27" t="str">
        <f>IFERROR(VLOOKUP(D48,[1]!DVH_lines[#Data],3,FALSE),"")</f>
        <v/>
      </c>
      <c r="R48" s="28" t="str">
        <f>IFERROR(VLOOKUP(D48,[1]!DVH_lines[#Data],4,FALSE),"")</f>
        <v/>
      </c>
      <c r="S48" s="26" t="str">
        <f>IFERROR(VLOOKUP(D48,[1]!SearchCT[#Data],2,FALSE),"")</f>
        <v/>
      </c>
      <c r="T48" s="28" t="str">
        <f>IFERROR(VLOOKUP(D48,[1]!SearchCT[#Data],3,FALSE),"")</f>
        <v/>
      </c>
    </row>
    <row r="49" spans="4:20" x14ac:dyDescent="0.25">
      <c r="D49" s="78" t="s">
        <v>108</v>
      </c>
      <c r="E49" s="74" t="s">
        <v>795</v>
      </c>
      <c r="F49" s="74" t="s">
        <v>796</v>
      </c>
      <c r="G49" s="59"/>
      <c r="I49" s="20" t="str">
        <f>VLOOKUP(D49,[1]!Dictionary[#All],3,FALSE)</f>
        <v>Larynx</v>
      </c>
      <c r="J49" s="21">
        <f>VLOOKUP(D49,[1]!Dictionary[#All],4,FALSE)</f>
        <v>55097</v>
      </c>
      <c r="K49" s="21" t="str">
        <f>VLOOKUP(D49,[1]!Dictionary[#All],5,FALSE)</f>
        <v>FMA</v>
      </c>
      <c r="L49" s="22" t="str">
        <f>VLOOKUP(D49,[1]!Dictionary[#All],6,FALSE)</f>
        <v>3.2</v>
      </c>
      <c r="M49" s="23" t="str">
        <f>VLOOKUP(D49,[1]!VolumeType[#All],2,FALSE)</f>
        <v>Organ</v>
      </c>
      <c r="N49" s="24" t="str">
        <f>VLOOKUP(D49,[1]!VolumeType[#All],3,FALSE)</f>
        <v>Organ</v>
      </c>
      <c r="O49" s="25" t="str">
        <f>VLOOKUP(D49,[1]!Colors[#All],3,FALSE)</f>
        <v>z Larynx</v>
      </c>
      <c r="P49" s="26" t="str">
        <f>IFERROR(VLOOKUP(D49,[1]!DVH_lines[#Data],2,FALSE),"")</f>
        <v/>
      </c>
      <c r="Q49" s="27" t="str">
        <f>IFERROR(VLOOKUP(D49,[1]!DVH_lines[#Data],3,FALSE),"")</f>
        <v/>
      </c>
      <c r="R49" s="28" t="str">
        <f>IFERROR(VLOOKUP(D49,[1]!DVH_lines[#Data],4,FALSE),"")</f>
        <v/>
      </c>
      <c r="S49" s="26" t="str">
        <f>IFERROR(VLOOKUP(D49,[1]!SearchCT[#Data],2,FALSE),"")</f>
        <v/>
      </c>
      <c r="T49" s="28" t="str">
        <f>IFERROR(VLOOKUP(D49,[1]!SearchCT[#Data],3,FALSE),"")</f>
        <v/>
      </c>
    </row>
    <row r="50" spans="4:20" x14ac:dyDescent="0.25">
      <c r="D50" s="78" t="s">
        <v>131</v>
      </c>
      <c r="E50" s="74" t="s">
        <v>797</v>
      </c>
      <c r="F50" s="74" t="s">
        <v>798</v>
      </c>
      <c r="G50" s="74"/>
      <c r="I50" s="20" t="str">
        <f>VLOOKUP(D50,[1]!Dictionary[#All],3,FALSE)</f>
        <v>Pharynx</v>
      </c>
      <c r="J50" s="21">
        <f>VLOOKUP(D50,[1]!Dictionary[#All],4,FALSE)</f>
        <v>46688</v>
      </c>
      <c r="K50" s="21" t="str">
        <f>VLOOKUP(D50,[1]!Dictionary[#All],5,FALSE)</f>
        <v>FMA</v>
      </c>
      <c r="L50" s="22" t="str">
        <f>VLOOKUP(D50,[1]!Dictionary[#All],6,FALSE)</f>
        <v>3.2</v>
      </c>
      <c r="M50" s="23" t="str">
        <f>VLOOKUP(D50,[1]!VolumeType[#All],2,FALSE)</f>
        <v>Organ</v>
      </c>
      <c r="N50" s="24" t="str">
        <f>VLOOKUP(D50,[1]!VolumeType[#All],3,FALSE)</f>
        <v>Organ</v>
      </c>
      <c r="O50" s="25" t="str">
        <f>VLOOKUP(D50,[1]!Colors[#All],3,FALSE)</f>
        <v>z Pharynx</v>
      </c>
      <c r="P50" s="26" t="str">
        <f>IFERROR(VLOOKUP(D50,[1]!DVH_lines[#Data],2,FALSE),"")</f>
        <v/>
      </c>
      <c r="Q50" s="27" t="str">
        <f>IFERROR(VLOOKUP(D50,[1]!DVH_lines[#Data],3,FALSE),"")</f>
        <v/>
      </c>
      <c r="R50" s="28" t="str">
        <f>IFERROR(VLOOKUP(D50,[1]!DVH_lines[#Data],4,FALSE),"")</f>
        <v/>
      </c>
      <c r="S50" s="26" t="str">
        <f>IFERROR(VLOOKUP(D50,[1]!SearchCT[#Data],2,FALSE),"")</f>
        <v/>
      </c>
      <c r="T50" s="28" t="str">
        <f>IFERROR(VLOOKUP(D50,[1]!SearchCT[#Data],3,FALSE),"")</f>
        <v/>
      </c>
    </row>
    <row r="51" spans="4:20" x14ac:dyDescent="0.25">
      <c r="D51" s="78" t="s">
        <v>32</v>
      </c>
      <c r="E51" s="74" t="s">
        <v>799</v>
      </c>
      <c r="F51" s="74" t="s">
        <v>800</v>
      </c>
      <c r="G51" s="74"/>
      <c r="I51" s="20" t="str">
        <f>VLOOKUP(D51,[1]!Dictionary[#All],3,FALSE)</f>
        <v>Spinal cord</v>
      </c>
      <c r="J51" s="21">
        <f>VLOOKUP(D51,[1]!Dictionary[#All],4,FALSE)</f>
        <v>7647</v>
      </c>
      <c r="K51" s="21" t="str">
        <f>VLOOKUP(D51,[1]!Dictionary[#All],5,FALSE)</f>
        <v>FMA</v>
      </c>
      <c r="L51" s="22" t="str">
        <f>VLOOKUP(D51,[1]!Dictionary[#All],6,FALSE)</f>
        <v>3.2</v>
      </c>
      <c r="M51" s="23" t="str">
        <f>VLOOKUP(D51,[1]!VolumeType[#All],2,FALSE)</f>
        <v>Organ</v>
      </c>
      <c r="N51" s="24" t="str">
        <f>VLOOKUP(D51,[1]!VolumeType[#All],3,FALSE)</f>
        <v>Organ</v>
      </c>
      <c r="O51" s="25" t="str">
        <f>VLOOKUP(D51,[1]!Colors[#All],3,FALSE)</f>
        <v>z Spinal Canal</v>
      </c>
      <c r="P51" s="26" t="str">
        <f>IFERROR(VLOOKUP(D51,[1]!DVH_lines[#Data],2,FALSE),"")</f>
        <v/>
      </c>
      <c r="Q51" s="27" t="str">
        <f>IFERROR(VLOOKUP(D51,[1]!DVH_lines[#Data],3,FALSE),"")</f>
        <v/>
      </c>
      <c r="R51" s="28" t="str">
        <f>IFERROR(VLOOKUP(D51,[1]!DVH_lines[#Data],4,FALSE),"")</f>
        <v/>
      </c>
      <c r="S51" s="26">
        <f>IFERROR(VLOOKUP(D51,[1]!SearchCT[#Data],2,FALSE),"")</f>
        <v>20</v>
      </c>
      <c r="T51" s="28">
        <f>IFERROR(VLOOKUP(D51,[1]!SearchCT[#Data],3,FALSE),"")</f>
        <v>40</v>
      </c>
    </row>
    <row r="52" spans="4:20" x14ac:dyDescent="0.25">
      <c r="D52" s="78" t="s">
        <v>32</v>
      </c>
      <c r="E52" s="74" t="s">
        <v>458</v>
      </c>
      <c r="F52" s="74" t="s">
        <v>801</v>
      </c>
      <c r="G52" s="74"/>
      <c r="I52" s="20" t="str">
        <f>VLOOKUP(D52,[1]!Dictionary[#All],3,FALSE)</f>
        <v>Spinal cord</v>
      </c>
      <c r="J52" s="21">
        <f>VLOOKUP(D52,[1]!Dictionary[#All],4,FALSE)</f>
        <v>7647</v>
      </c>
      <c r="K52" s="21" t="str">
        <f>VLOOKUP(D52,[1]!Dictionary[#All],5,FALSE)</f>
        <v>FMA</v>
      </c>
      <c r="L52" s="22" t="str">
        <f>VLOOKUP(D52,[1]!Dictionary[#All],6,FALSE)</f>
        <v>3.2</v>
      </c>
      <c r="M52" s="23" t="str">
        <f>VLOOKUP(D52,[1]!VolumeType[#All],2,FALSE)</f>
        <v>Organ</v>
      </c>
      <c r="N52" s="24" t="str">
        <f>VLOOKUP(D52,[1]!VolumeType[#All],3,FALSE)</f>
        <v>Organ</v>
      </c>
      <c r="O52" s="25" t="str">
        <f>VLOOKUP(D52,[1]!Colors[#All],3,FALSE)</f>
        <v>z Spinal Canal</v>
      </c>
      <c r="P52" s="26" t="str">
        <f>IFERROR(VLOOKUP(D52,[1]!DVH_lines[#Data],2,FALSE),"")</f>
        <v/>
      </c>
      <c r="Q52" s="27" t="str">
        <f>IFERROR(VLOOKUP(D52,[1]!DVH_lines[#Data],3,FALSE),"")</f>
        <v/>
      </c>
      <c r="R52" s="28" t="str">
        <f>IFERROR(VLOOKUP(D52,[1]!DVH_lines[#Data],4,FALSE),"")</f>
        <v/>
      </c>
      <c r="S52" s="26">
        <f>IFERROR(VLOOKUP(D52,[1]!SearchCT[#Data],2,FALSE),"")</f>
        <v>20</v>
      </c>
      <c r="T52" s="28">
        <f>IFERROR(VLOOKUP(D52,[1]!SearchCT[#Data],3,FALSE),"")</f>
        <v>40</v>
      </c>
    </row>
    <row r="53" spans="4:20" x14ac:dyDescent="0.25">
      <c r="D53" s="78" t="s">
        <v>61</v>
      </c>
      <c r="E53" s="74" t="s">
        <v>119</v>
      </c>
      <c r="F53" s="74" t="s">
        <v>802</v>
      </c>
      <c r="G53" s="74"/>
      <c r="I53" s="20" t="str">
        <f>VLOOKUP(D53,[1]!Dictionary[#All],3,FALSE)</f>
        <v>Esophagus</v>
      </c>
      <c r="J53" s="21">
        <f>VLOOKUP(D53,[1]!Dictionary[#All],4,FALSE)</f>
        <v>7131</v>
      </c>
      <c r="K53" s="21" t="str">
        <f>VLOOKUP(D53,[1]!Dictionary[#All],5,FALSE)</f>
        <v>FMA</v>
      </c>
      <c r="L53" s="22" t="str">
        <f>VLOOKUP(D53,[1]!Dictionary[#All],6,FALSE)</f>
        <v>3.2</v>
      </c>
      <c r="M53" s="23" t="str">
        <f>VLOOKUP(D53,[1]!VolumeType[#All],2,FALSE)</f>
        <v>Organ</v>
      </c>
      <c r="N53" s="24" t="str">
        <f>VLOOKUP(D53,[1]!VolumeType[#All],3,FALSE)</f>
        <v>Organ</v>
      </c>
      <c r="O53" s="25" t="str">
        <f>VLOOKUP(D53,[1]!Colors[#All],3,FALSE)</f>
        <v>z Esophagus</v>
      </c>
      <c r="P53" s="26" t="str">
        <f>IFERROR(VLOOKUP(D53,[1]!DVH_lines[#Data],2,FALSE),"")</f>
        <v/>
      </c>
      <c r="Q53" s="27" t="str">
        <f>IFERROR(VLOOKUP(D53,[1]!DVH_lines[#Data],3,FALSE),"")</f>
        <v/>
      </c>
      <c r="R53" s="28" t="str">
        <f>IFERROR(VLOOKUP(D53,[1]!DVH_lines[#Data],4,FALSE),"")</f>
        <v/>
      </c>
      <c r="S53" s="26" t="str">
        <f>IFERROR(VLOOKUP(D53,[1]!SearchCT[#Data],2,FALSE),"")</f>
        <v/>
      </c>
      <c r="T53" s="28" t="str">
        <f>IFERROR(VLOOKUP(D53,[1]!SearchCT[#Data],3,FALSE),"")</f>
        <v/>
      </c>
    </row>
    <row r="54" spans="4:20" x14ac:dyDescent="0.25">
      <c r="D54" s="78" t="s">
        <v>287</v>
      </c>
      <c r="E54" s="74" t="s">
        <v>208</v>
      </c>
      <c r="F54" s="74" t="s">
        <v>803</v>
      </c>
      <c r="G54" s="74"/>
      <c r="I54" s="20" t="str">
        <f>VLOOKUP(D54,[1]!Dictionary[#All],3,FALSE)</f>
        <v>Left brachial nerve plexus</v>
      </c>
      <c r="J54" s="21">
        <f>VLOOKUP(D54,[1]!Dictionary[#All],4,FALSE)</f>
        <v>45245</v>
      </c>
      <c r="K54" s="21" t="str">
        <f>VLOOKUP(D54,[1]!Dictionary[#All],5,FALSE)</f>
        <v>FMA</v>
      </c>
      <c r="L54" s="22" t="str">
        <f>VLOOKUP(D54,[1]!Dictionary[#All],6,FALSE)</f>
        <v>3.2</v>
      </c>
      <c r="M54" s="23" t="str">
        <f>VLOOKUP(D54,[1]!VolumeType[#All],2,FALSE)</f>
        <v>Organ</v>
      </c>
      <c r="N54" s="24" t="str">
        <f>VLOOKUP(D54,[1]!VolumeType[#All],3,FALSE)</f>
        <v>Organ</v>
      </c>
      <c r="O54" s="25" t="str">
        <f>VLOOKUP(D54,[1]!Colors[#All],3,FALSE)</f>
        <v>zBrachialPlexusL</v>
      </c>
      <c r="P54" s="26" t="str">
        <f>IFERROR(VLOOKUP(D54,[1]!DVH_lines[#Data],2,FALSE),"")</f>
        <v/>
      </c>
      <c r="Q54" s="27" t="str">
        <f>IFERROR(VLOOKUP(D54,[1]!DVH_lines[#Data],3,FALSE),"")</f>
        <v/>
      </c>
      <c r="R54" s="28" t="str">
        <f>IFERROR(VLOOKUP(D54,[1]!DVH_lines[#Data],4,FALSE),"")</f>
        <v/>
      </c>
      <c r="S54" s="26" t="str">
        <f>IFERROR(VLOOKUP(D54,[1]!SearchCT[#Data],2,FALSE),"")</f>
        <v/>
      </c>
      <c r="T54" s="28" t="str">
        <f>IFERROR(VLOOKUP(D54,[1]!SearchCT[#Data],3,FALSE),"")</f>
        <v/>
      </c>
    </row>
    <row r="55" spans="4:20" x14ac:dyDescent="0.25">
      <c r="D55" s="78" t="s">
        <v>288</v>
      </c>
      <c r="E55" s="74" t="s">
        <v>209</v>
      </c>
      <c r="F55" s="74" t="s">
        <v>804</v>
      </c>
      <c r="G55" s="74"/>
      <c r="I55" s="20" t="str">
        <f>VLOOKUP(D55,[1]!Dictionary[#All],3,FALSE)</f>
        <v>Right brachial nerve plexus</v>
      </c>
      <c r="J55" s="21">
        <f>VLOOKUP(D55,[1]!Dictionary[#All],4,FALSE)</f>
        <v>45244</v>
      </c>
      <c r="K55" s="21" t="str">
        <f>VLOOKUP(D55,[1]!Dictionary[#All],5,FALSE)</f>
        <v>FMA</v>
      </c>
      <c r="L55" s="22" t="str">
        <f>VLOOKUP(D55,[1]!Dictionary[#All],6,FALSE)</f>
        <v>3.2</v>
      </c>
      <c r="M55" s="23" t="str">
        <f>VLOOKUP(D55,[1]!VolumeType[#All],2,FALSE)</f>
        <v>Organ</v>
      </c>
      <c r="N55" s="24" t="str">
        <f>VLOOKUP(D55,[1]!VolumeType[#All],3,FALSE)</f>
        <v>Organ</v>
      </c>
      <c r="O55" s="25" t="str">
        <f>VLOOKUP(D55,[1]!Colors[#All],3,FALSE)</f>
        <v>zBrachialPlexusR</v>
      </c>
      <c r="P55" s="26" t="str">
        <f>IFERROR(VLOOKUP(D55,[1]!DVH_lines[#Data],2,FALSE),"")</f>
        <v/>
      </c>
      <c r="Q55" s="27" t="str">
        <f>IFERROR(VLOOKUP(D55,[1]!DVH_lines[#Data],3,FALSE),"")</f>
        <v/>
      </c>
      <c r="R55" s="28" t="str">
        <f>IFERROR(VLOOKUP(D55,[1]!DVH_lines[#Data],4,FALSE),"")</f>
        <v/>
      </c>
      <c r="S55" s="26" t="str">
        <f>IFERROR(VLOOKUP(D55,[1]!SearchCT[#Data],2,FALSE),"")</f>
        <v/>
      </c>
      <c r="T55" s="28" t="str">
        <f>IFERROR(VLOOKUP(D55,[1]!SearchCT[#Data],3,FALSE),"")</f>
        <v/>
      </c>
    </row>
    <row r="56" spans="4:20" x14ac:dyDescent="0.25">
      <c r="D56" s="78" t="s">
        <v>805</v>
      </c>
      <c r="E56" s="74" t="s">
        <v>806</v>
      </c>
      <c r="F56" s="74" t="s">
        <v>807</v>
      </c>
      <c r="G56" s="74"/>
      <c r="I56" s="20" t="str">
        <f>VLOOKUP(D56,[1]!Dictionary[#All],3,FALSE)</f>
        <v>Brachial nerve plexus</v>
      </c>
      <c r="J56" s="21">
        <f>VLOOKUP(D56,[1]!Dictionary[#All],4,FALSE)</f>
        <v>5906</v>
      </c>
      <c r="K56" s="21" t="str">
        <f>VLOOKUP(D56,[1]!Dictionary[#All],5,FALSE)</f>
        <v>FMA</v>
      </c>
      <c r="L56" s="22" t="str">
        <f>VLOOKUP(D56,[1]!Dictionary[#All],6,FALSE)</f>
        <v>3.2</v>
      </c>
      <c r="M56" s="23" t="str">
        <f>VLOOKUP(D56,[1]!VolumeType[#All],2,FALSE)</f>
        <v>Organ</v>
      </c>
      <c r="N56" s="24" t="str">
        <f>VLOOKUP(D56,[1]!VolumeType[#All],3,FALSE)</f>
        <v>Organ</v>
      </c>
      <c r="O56" s="25" t="str">
        <f>VLOOKUP(D56,[1]!Colors[#All],3,FALSE)</f>
        <v>z BronchialTree</v>
      </c>
      <c r="P56" s="26" t="str">
        <f>IFERROR(VLOOKUP(D56,[1]!DVH_lines[#Data],2,FALSE),"")</f>
        <v/>
      </c>
      <c r="Q56" s="27" t="str">
        <f>IFERROR(VLOOKUP(D56,[1]!DVH_lines[#Data],3,FALSE),"")</f>
        <v/>
      </c>
      <c r="R56" s="28" t="str">
        <f>IFERROR(VLOOKUP(D56,[1]!DVH_lines[#Data],4,FALSE),"")</f>
        <v/>
      </c>
      <c r="S56" s="26" t="str">
        <f>IFERROR(VLOOKUP(D56,[1]!SearchCT[#Data],2,FALSE),"")</f>
        <v/>
      </c>
      <c r="T56" s="28" t="str">
        <f>IFERROR(VLOOKUP(D56,[1]!SearchCT[#Data],3,FALSE),"")</f>
        <v/>
      </c>
    </row>
    <row r="57" spans="4:20" x14ac:dyDescent="0.25">
      <c r="D57" s="78" t="s">
        <v>246</v>
      </c>
      <c r="E57" s="74" t="s">
        <v>192</v>
      </c>
      <c r="F57" s="74" t="s">
        <v>808</v>
      </c>
      <c r="G57" s="74"/>
      <c r="I57" s="20" t="str">
        <f>VLOOKUP(D57,[1]!Dictionary[#All],3,FALSE)</f>
        <v>Right lung</v>
      </c>
      <c r="J57" s="21">
        <f>VLOOKUP(D57,[1]!Dictionary[#All],4,FALSE)</f>
        <v>7309</v>
      </c>
      <c r="K57" s="21" t="str">
        <f>VLOOKUP(D57,[1]!Dictionary[#All],5,FALSE)</f>
        <v>FMA</v>
      </c>
      <c r="L57" s="22" t="str">
        <f>VLOOKUP(D57,[1]!Dictionary[#All],6,FALSE)</f>
        <v>3.2</v>
      </c>
      <c r="M57" s="23" t="str">
        <f>VLOOKUP(D57,[1]!VolumeType[#All],2,FALSE)</f>
        <v>Organ</v>
      </c>
      <c r="N57" s="24" t="str">
        <f>VLOOKUP(D57,[1]!VolumeType[#All],3,FALSE)</f>
        <v>Organ</v>
      </c>
      <c r="O57" s="25" t="str">
        <f>VLOOKUP(D57,[1]!Colors[#All],3,FALSE)</f>
        <v>z Lung R</v>
      </c>
      <c r="P57" s="26" t="str">
        <f>IFERROR(VLOOKUP(D57,[1]!DVH_lines[#Data],2,FALSE),"")</f>
        <v/>
      </c>
      <c r="Q57" s="27" t="str">
        <f>IFERROR(VLOOKUP(D57,[1]!DVH_lines[#Data],3,FALSE),"")</f>
        <v/>
      </c>
      <c r="R57" s="28" t="str">
        <f>IFERROR(VLOOKUP(D57,[1]!DVH_lines[#Data],4,FALSE),"")</f>
        <v/>
      </c>
      <c r="S57" s="26">
        <f>IFERROR(VLOOKUP(D57,[1]!SearchCT[#Data],2,FALSE),"")</f>
        <v>-700</v>
      </c>
      <c r="T57" s="28">
        <f>IFERROR(VLOOKUP(D57,[1]!SearchCT[#Data],3,FALSE),"")</f>
        <v>-100</v>
      </c>
    </row>
    <row r="58" spans="4:20" x14ac:dyDescent="0.25">
      <c r="D58" s="78" t="s">
        <v>245</v>
      </c>
      <c r="E58" s="74" t="s">
        <v>191</v>
      </c>
      <c r="F58" s="74" t="s">
        <v>809</v>
      </c>
      <c r="G58" s="59"/>
      <c r="I58" s="20" t="str">
        <f>VLOOKUP(D58,[1]!Dictionary[#All],3,FALSE)</f>
        <v>Left lung</v>
      </c>
      <c r="J58" s="21">
        <f>VLOOKUP(D58,[1]!Dictionary[#All],4,FALSE)</f>
        <v>7310</v>
      </c>
      <c r="K58" s="21" t="str">
        <f>VLOOKUP(D58,[1]!Dictionary[#All],5,FALSE)</f>
        <v>FMA</v>
      </c>
      <c r="L58" s="22" t="str">
        <f>VLOOKUP(D58,[1]!Dictionary[#All],6,FALSE)</f>
        <v>3.2</v>
      </c>
      <c r="M58" s="23" t="str">
        <f>VLOOKUP(D58,[1]!VolumeType[#All],2,FALSE)</f>
        <v>Organ</v>
      </c>
      <c r="N58" s="24" t="str">
        <f>VLOOKUP(D58,[1]!VolumeType[#All],3,FALSE)</f>
        <v>Organ</v>
      </c>
      <c r="O58" s="25" t="str">
        <f>VLOOKUP(D58,[1]!Colors[#All],3,FALSE)</f>
        <v>z Lung L</v>
      </c>
      <c r="P58" s="26" t="str">
        <f>IFERROR(VLOOKUP(D58,[1]!DVH_lines[#Data],2,FALSE),"")</f>
        <v/>
      </c>
      <c r="Q58" s="27" t="str">
        <f>IFERROR(VLOOKUP(D58,[1]!DVH_lines[#Data],3,FALSE),"")</f>
        <v/>
      </c>
      <c r="R58" s="28" t="str">
        <f>IFERROR(VLOOKUP(D58,[1]!DVH_lines[#Data],4,FALSE),"")</f>
        <v/>
      </c>
      <c r="S58" s="26">
        <f>IFERROR(VLOOKUP(D58,[1]!SearchCT[#Data],2,FALSE),"")</f>
        <v>-700</v>
      </c>
      <c r="T58" s="28">
        <f>IFERROR(VLOOKUP(D58,[1]!SearchCT[#Data],3,FALSE),"")</f>
        <v>-100</v>
      </c>
    </row>
    <row r="59" spans="4:20" x14ac:dyDescent="0.25">
      <c r="D59" s="78" t="s">
        <v>278</v>
      </c>
      <c r="E59" s="74" t="s">
        <v>278</v>
      </c>
      <c r="F59" s="74" t="s">
        <v>435</v>
      </c>
      <c r="G59" s="59"/>
      <c r="I59" s="20" t="str">
        <f>VLOOKUP(D59,[1]!Dictionary[#All],3,FALSE)</f>
        <v>Pair of lungs</v>
      </c>
      <c r="J59" s="21">
        <f>VLOOKUP(D59,[1]!Dictionary[#All],4,FALSE)</f>
        <v>68877</v>
      </c>
      <c r="K59" s="21" t="str">
        <f>VLOOKUP(D59,[1]!Dictionary[#All],5,FALSE)</f>
        <v>FMA</v>
      </c>
      <c r="L59" s="22" t="str">
        <f>VLOOKUP(D59,[1]!Dictionary[#All],6,FALSE)</f>
        <v>3.2</v>
      </c>
      <c r="M59" s="23" t="str">
        <f>VLOOKUP(D59,[1]!VolumeType[#All],2,FALSE)</f>
        <v>Organ</v>
      </c>
      <c r="N59" s="24" t="str">
        <f>VLOOKUP(D59,[1]!VolumeType[#All],3,FALSE)</f>
        <v>Organ</v>
      </c>
      <c r="O59" s="25" t="str">
        <f>VLOOKUP(D59,[1]!Colors[#All],3,FALSE)</f>
        <v>z Lung B</v>
      </c>
      <c r="P59" s="26" t="str">
        <f>IFERROR(VLOOKUP(D59,[1]!DVH_lines[#Data],2,FALSE),"")</f>
        <v/>
      </c>
      <c r="Q59" s="27" t="str">
        <f>IFERROR(VLOOKUP(D59,[1]!DVH_lines[#Data],3,FALSE),"")</f>
        <v/>
      </c>
      <c r="R59" s="28" t="str">
        <f>IFERROR(VLOOKUP(D59,[1]!DVH_lines[#Data],4,FALSE),"")</f>
        <v/>
      </c>
      <c r="S59" s="26">
        <f>IFERROR(VLOOKUP(D59,[1]!SearchCT[#Data],2,FALSE),"")</f>
        <v>-700</v>
      </c>
      <c r="T59" s="28">
        <f>IFERROR(VLOOKUP(D59,[1]!SearchCT[#Data],3,FALSE),"")</f>
        <v>-100</v>
      </c>
    </row>
    <row r="60" spans="4:20" x14ac:dyDescent="0.25">
      <c r="D60" s="78" t="s">
        <v>267</v>
      </c>
      <c r="E60" s="74" t="s">
        <v>810</v>
      </c>
      <c r="F60" s="74" t="s">
        <v>811</v>
      </c>
      <c r="G60" s="74"/>
      <c r="I60" s="20" t="str">
        <f>VLOOKUP(D60,[1]!Dictionary[#All],3,FALSE)</f>
        <v>PRV</v>
      </c>
      <c r="J60" s="21" t="str">
        <f>VLOOKUP(D60,[1]!Dictionary[#All],4,FALSE)</f>
        <v>PRV</v>
      </c>
      <c r="K60" s="21" t="str">
        <f>VLOOKUP(D60,[1]!Dictionary[#All],5,FALSE)</f>
        <v>99VMS_STRUCTCODE</v>
      </c>
      <c r="L60" s="22" t="str">
        <f>VLOOKUP(D60,[1]!Dictionary[#All],6,FALSE)</f>
        <v>1.0</v>
      </c>
      <c r="M60" s="23" t="str">
        <f>VLOOKUP(D60,[1]!VolumeType[#All],2,FALSE)</f>
        <v>Control</v>
      </c>
      <c r="N60" s="24" t="str">
        <f>VLOOKUP(D60,[1]!VolumeType[#All],3,FALSE)</f>
        <v>Avoidance</v>
      </c>
      <c r="O60" s="25" t="str">
        <f>VLOOKUP(D60,[1]!Colors[#All],3,FALSE)</f>
        <v>z BR STM PRV</v>
      </c>
      <c r="P60" s="26" t="str">
        <f>IFERROR(VLOOKUP(D60,[1]!DVH_lines[#Data],2,FALSE),"")</f>
        <v/>
      </c>
      <c r="Q60" s="27" t="str">
        <f>IFERROR(VLOOKUP(D60,[1]!DVH_lines[#Data],3,FALSE),"")</f>
        <v/>
      </c>
      <c r="R60" s="28" t="str">
        <f>IFERROR(VLOOKUP(D60,[1]!DVH_lines[#Data],4,FALSE),"")</f>
        <v/>
      </c>
      <c r="S60" s="26" t="str">
        <f>IFERROR(VLOOKUP(D60,[1]!SearchCT[#Data],2,FALSE),"")</f>
        <v/>
      </c>
      <c r="T60" s="28" t="str">
        <f>IFERROR(VLOOKUP(D60,[1]!SearchCT[#Data],3,FALSE),"")</f>
        <v/>
      </c>
    </row>
    <row r="61" spans="4:20" x14ac:dyDescent="0.25">
      <c r="D61" s="78" t="s">
        <v>812</v>
      </c>
      <c r="E61" s="74" t="s">
        <v>813</v>
      </c>
      <c r="F61" s="74" t="s">
        <v>814</v>
      </c>
      <c r="G61" s="59"/>
      <c r="I61" s="20" t="str">
        <f>VLOOKUP(D61,[1]!Dictionary[#All],3,FALSE)</f>
        <v>PRV</v>
      </c>
      <c r="J61" s="21" t="str">
        <f>VLOOKUP(D61,[1]!Dictionary[#All],4,FALSE)</f>
        <v>PRV</v>
      </c>
      <c r="K61" s="21" t="str">
        <f>VLOOKUP(D61,[1]!Dictionary[#All],5,FALSE)</f>
        <v>99VMS_STRUCTCODE</v>
      </c>
      <c r="L61" s="22" t="str">
        <f>VLOOKUP(D61,[1]!Dictionary[#All],6,FALSE)</f>
        <v>1.0</v>
      </c>
      <c r="M61" s="23" t="str">
        <f>VLOOKUP(D61,[1]!VolumeType[#All],2,FALSE)</f>
        <v>Control</v>
      </c>
      <c r="N61" s="24" t="str">
        <f>VLOOKUP(D61,[1]!VolumeType[#All],3,FALSE)</f>
        <v>Avoidance</v>
      </c>
      <c r="O61" s="25" t="str">
        <f>VLOOKUP(D61,[1]!Colors[#All],3,FALSE)</f>
        <v>zBR STM + OP PRV</v>
      </c>
      <c r="P61" s="26" t="str">
        <f>IFERROR(VLOOKUP(D61,[1]!DVH_lines[#Data],2,FALSE),"")</f>
        <v/>
      </c>
      <c r="Q61" s="27" t="str">
        <f>IFERROR(VLOOKUP(D61,[1]!DVH_lines[#Data],3,FALSE),"")</f>
        <v/>
      </c>
      <c r="R61" s="28" t="str">
        <f>IFERROR(VLOOKUP(D61,[1]!DVH_lines[#Data],4,FALSE),"")</f>
        <v/>
      </c>
      <c r="S61" s="26" t="str">
        <f>IFERROR(VLOOKUP(D61,[1]!SearchCT[#Data],2,FALSE),"")</f>
        <v/>
      </c>
      <c r="T61" s="28" t="str">
        <f>IFERROR(VLOOKUP(D61,[1]!SearchCT[#Data],3,FALSE),"")</f>
        <v/>
      </c>
    </row>
    <row r="62" spans="4:20" x14ac:dyDescent="0.25">
      <c r="D62" s="78" t="s">
        <v>815</v>
      </c>
      <c r="E62" s="74" t="s">
        <v>816</v>
      </c>
      <c r="F62" s="74" t="s">
        <v>817</v>
      </c>
      <c r="G62" s="59"/>
      <c r="I62" s="20" t="str">
        <f>VLOOKUP(D62,[1]!Dictionary[#All],3,FALSE)</f>
        <v>Set of neural tree organs</v>
      </c>
      <c r="J62" s="21">
        <f>VLOOKUP(D62,[1]!Dictionary[#All],4,FALSE)</f>
        <v>79879</v>
      </c>
      <c r="K62" s="21" t="str">
        <f>VLOOKUP(D62,[1]!Dictionary[#All],5,FALSE)</f>
        <v>FMA</v>
      </c>
      <c r="L62" s="22" t="str">
        <f>VLOOKUP(D62,[1]!Dictionary[#All],6,FALSE)</f>
        <v>3.2</v>
      </c>
      <c r="M62" s="23" t="str">
        <f>VLOOKUP(D62,[1]!VolumeType[#All],2,FALSE)</f>
        <v>Organ</v>
      </c>
      <c r="N62" s="24" t="str">
        <f>VLOOKUP(D62,[1]!VolumeType[#All],3,FALSE)</f>
        <v>Organ</v>
      </c>
      <c r="O62" s="25" t="str">
        <f>VLOOKUP(D62,[1]!Colors[#All],3,FALSE)</f>
        <v>z Brain Stem opt</v>
      </c>
      <c r="P62" s="26" t="str">
        <f>IFERROR(VLOOKUP(D62,[1]!DVH_lines[#Data],2,FALSE),"")</f>
        <v/>
      </c>
      <c r="Q62" s="27" t="str">
        <f>IFERROR(VLOOKUP(D62,[1]!DVH_lines[#Data],3,FALSE),"")</f>
        <v/>
      </c>
      <c r="R62" s="28" t="str">
        <f>IFERROR(VLOOKUP(D62,[1]!DVH_lines[#Data],4,FALSE),"")</f>
        <v/>
      </c>
      <c r="S62" s="26" t="str">
        <f>IFERROR(VLOOKUP(D62,[1]!SearchCT[#Data],2,FALSE),"")</f>
        <v/>
      </c>
      <c r="T62" s="28" t="str">
        <f>IFERROR(VLOOKUP(D62,[1]!SearchCT[#Data],3,FALSE),"")</f>
        <v/>
      </c>
    </row>
    <row r="63" spans="4:20" x14ac:dyDescent="0.25">
      <c r="D63" s="78" t="s">
        <v>233</v>
      </c>
      <c r="E63" s="74" t="s">
        <v>818</v>
      </c>
      <c r="F63" s="74" t="s">
        <v>819</v>
      </c>
      <c r="G63" s="59"/>
      <c r="I63" s="20" t="str">
        <f>VLOOKUP(D63,[1]!Dictionary[#All],3,FALSE)</f>
        <v>PRV</v>
      </c>
      <c r="J63" s="21" t="str">
        <f>VLOOKUP(D63,[1]!Dictionary[#All],4,FALSE)</f>
        <v>PRV</v>
      </c>
      <c r="K63" s="21" t="str">
        <f>VLOOKUP(D63,[1]!Dictionary[#All],5,FALSE)</f>
        <v>99VMS_STRUCTCODE</v>
      </c>
      <c r="L63" s="22" t="str">
        <f>VLOOKUP(D63,[1]!Dictionary[#All],6,FALSE)</f>
        <v>1.0</v>
      </c>
      <c r="M63" s="23" t="str">
        <f>VLOOKUP(D63,[1]!VolumeType[#All],2,FALSE)</f>
        <v>Control</v>
      </c>
      <c r="N63" s="24" t="str">
        <f>VLOOKUP(D63,[1]!VolumeType[#All],3,FALSE)</f>
        <v>Avoidance</v>
      </c>
      <c r="O63" s="25" t="str">
        <f>VLOOKUP(D63,[1]!Colors[#All],3,FALSE)</f>
        <v>zSpinalCanal PRV</v>
      </c>
      <c r="P63" s="26" t="str">
        <f>IFERROR(VLOOKUP(D63,[1]!DVH_lines[#Data],2,FALSE),"")</f>
        <v/>
      </c>
      <c r="Q63" s="27" t="str">
        <f>IFERROR(VLOOKUP(D63,[1]!DVH_lines[#Data],3,FALSE),"")</f>
        <v/>
      </c>
      <c r="R63" s="28" t="str">
        <f>IFERROR(VLOOKUP(D63,[1]!DVH_lines[#Data],4,FALSE),"")</f>
        <v/>
      </c>
      <c r="S63" s="26" t="str">
        <f>IFERROR(VLOOKUP(D63,[1]!SearchCT[#Data],2,FALSE),"")</f>
        <v/>
      </c>
      <c r="T63" s="28" t="str">
        <f>IFERROR(VLOOKUP(D63,[1]!SearchCT[#Data],3,FALSE),"")</f>
        <v/>
      </c>
    </row>
    <row r="64" spans="4:20" x14ac:dyDescent="0.25">
      <c r="D64" s="76" t="s">
        <v>233</v>
      </c>
      <c r="E64" s="77" t="s">
        <v>641</v>
      </c>
      <c r="F64" s="77" t="s">
        <v>642</v>
      </c>
      <c r="G64" s="77"/>
      <c r="I64" s="20" t="str">
        <f>VLOOKUP(D64,[1]!Dictionary[#All],3,FALSE)</f>
        <v>PRV</v>
      </c>
      <c r="J64" s="21" t="str">
        <f>VLOOKUP(D64,[1]!Dictionary[#All],4,FALSE)</f>
        <v>PRV</v>
      </c>
      <c r="K64" s="21" t="str">
        <f>VLOOKUP(D64,[1]!Dictionary[#All],5,FALSE)</f>
        <v>99VMS_STRUCTCODE</v>
      </c>
      <c r="L64" s="22" t="str">
        <f>VLOOKUP(D64,[1]!Dictionary[#All],6,FALSE)</f>
        <v>1.0</v>
      </c>
      <c r="M64" s="23" t="str">
        <f>VLOOKUP(D64,[1]!VolumeType[#All],2,FALSE)</f>
        <v>Control</v>
      </c>
      <c r="N64" s="24" t="str">
        <f>VLOOKUP(D64,[1]!VolumeType[#All],3,FALSE)</f>
        <v>Avoidance</v>
      </c>
      <c r="O64" s="25" t="str">
        <f>VLOOKUP(D64,[1]!Colors[#All],3,FALSE)</f>
        <v>zSpinalCanal PRV</v>
      </c>
      <c r="P64" s="26" t="str">
        <f>IFERROR(VLOOKUP(D64,[1]!DVH_lines[#Data],2,FALSE),"")</f>
        <v/>
      </c>
      <c r="Q64" s="27" t="str">
        <f>IFERROR(VLOOKUP(D64,[1]!DVH_lines[#Data],3,FALSE),"")</f>
        <v/>
      </c>
      <c r="R64" s="28" t="str">
        <f>IFERROR(VLOOKUP(D64,[1]!DVH_lines[#Data],4,FALSE),"")</f>
        <v/>
      </c>
      <c r="S64" s="26" t="str">
        <f>IFERROR(VLOOKUP(D64,[1]!SearchCT[#Data],2,FALSE),"")</f>
        <v/>
      </c>
      <c r="T64" s="28" t="str">
        <f>IFERROR(VLOOKUP(D64,[1]!SearchCT[#Data],3,FALSE),"")</f>
        <v/>
      </c>
    </row>
    <row r="65" spans="4:20" x14ac:dyDescent="0.25">
      <c r="D65" s="78" t="s">
        <v>605</v>
      </c>
      <c r="E65" s="74" t="s">
        <v>606</v>
      </c>
      <c r="F65" s="74" t="s">
        <v>607</v>
      </c>
      <c r="G65" s="74"/>
      <c r="I65" s="20" t="str">
        <f>VLOOKUP(D65,[1]!Dictionary[#All],3,FALSE)</f>
        <v>Larynx</v>
      </c>
      <c r="J65" s="21">
        <f>VLOOKUP(D65,[1]!Dictionary[#All],4,FALSE)</f>
        <v>55097</v>
      </c>
      <c r="K65" s="21" t="str">
        <f>VLOOKUP(D65,[1]!Dictionary[#All],5,FALSE)</f>
        <v>FMA</v>
      </c>
      <c r="L65" s="22" t="str">
        <f>VLOOKUP(D65,[1]!Dictionary[#All],6,FALSE)</f>
        <v>3.2</v>
      </c>
      <c r="M65" s="23" t="str">
        <f>VLOOKUP(D65,[1]!VolumeType[#All],2,FALSE)</f>
        <v>Control</v>
      </c>
      <c r="N65" s="24" t="str">
        <f>VLOOKUP(D65,[1]!VolumeType[#All],3,FALSE)</f>
        <v>Avoidance</v>
      </c>
      <c r="O65" s="25" t="str">
        <f>VLOOKUP(D65,[1]!Colors[#All],3,FALSE)</f>
        <v>z Larynx</v>
      </c>
      <c r="P65" s="26">
        <f>IFERROR(VLOOKUP(D65,[1]!DVH_lines[#Data],2,FALSE),"")</f>
        <v>-16777216</v>
      </c>
      <c r="Q65" s="27">
        <f>IFERROR(VLOOKUP(D65,[1]!DVH_lines[#Data],3,FALSE),"")</f>
        <v>1</v>
      </c>
      <c r="R65" s="28">
        <f>IFERROR(VLOOKUP(D65,[1]!DVH_lines[#Data],4,FALSE),"")</f>
        <v>3</v>
      </c>
      <c r="S65" s="26" t="str">
        <f>IFERROR(VLOOKUP(D65,[1]!SearchCT[#Data],2,FALSE),"")</f>
        <v/>
      </c>
      <c r="T65" s="28" t="str">
        <f>IFERROR(VLOOKUP(D65,[1]!SearchCT[#Data],3,FALSE),"")</f>
        <v/>
      </c>
    </row>
    <row r="66" spans="4:20" x14ac:dyDescent="0.25">
      <c r="D66" s="78" t="s">
        <v>272</v>
      </c>
      <c r="E66" s="74" t="s">
        <v>614</v>
      </c>
      <c r="F66" s="74" t="s">
        <v>615</v>
      </c>
      <c r="G66" s="59"/>
      <c r="I66" s="20" t="str">
        <f>VLOOKUP(D66,[1]!Dictionary[#All],3,FALSE)</f>
        <v>Parotids sub PTVs</v>
      </c>
      <c r="J66" s="21" t="str">
        <f>VLOOKUP(D66,[1]!Dictionary[#All],4,FALSE)</f>
        <v>parotids-ptvs</v>
      </c>
      <c r="K66" s="21" t="str">
        <f>VLOOKUP(D66,[1]!Dictionary[#All],5,FALSE)</f>
        <v>99VMS_STRUCTCODE</v>
      </c>
      <c r="L66" s="22" t="str">
        <f>VLOOKUP(D66,[1]!Dictionary[#All],6,FALSE)</f>
        <v>1.0</v>
      </c>
      <c r="M66" s="23" t="str">
        <f>VLOOKUP(D66,[1]!VolumeType[#All],2,FALSE)</f>
        <v>Control</v>
      </c>
      <c r="N66" s="24" t="str">
        <f>VLOOKUP(D66,[1]!VolumeType[#All],3,FALSE)</f>
        <v>Avoidance</v>
      </c>
      <c r="O66" s="25" t="str">
        <f>VLOOKUP(D66,[1]!Colors[#All],3,FALSE)</f>
        <v>z Parotid R</v>
      </c>
      <c r="P66" s="26">
        <f>IFERROR(VLOOKUP(D66,[1]!DVH_lines[#Data],2,FALSE),"")</f>
        <v>-16777216</v>
      </c>
      <c r="Q66" s="27">
        <f>IFERROR(VLOOKUP(D66,[1]!DVH_lines[#Data],3,FALSE),"")</f>
        <v>1</v>
      </c>
      <c r="R66" s="28">
        <f>IFERROR(VLOOKUP(D66,[1]!DVH_lines[#Data],4,FALSE),"")</f>
        <v>3</v>
      </c>
      <c r="S66" s="26" t="str">
        <f>IFERROR(VLOOKUP(D66,[1]!SearchCT[#Data],2,FALSE),"")</f>
        <v/>
      </c>
      <c r="T66" s="28" t="str">
        <f>IFERROR(VLOOKUP(D66,[1]!SearchCT[#Data],3,FALSE),"")</f>
        <v/>
      </c>
    </row>
    <row r="67" spans="4:20" x14ac:dyDescent="0.25">
      <c r="D67" s="78" t="s">
        <v>273</v>
      </c>
      <c r="E67" s="74" t="s">
        <v>612</v>
      </c>
      <c r="F67" s="74" t="s">
        <v>613</v>
      </c>
      <c r="G67" s="59"/>
      <c r="I67" s="20" t="str">
        <f>VLOOKUP(D67,[1]!Dictionary[#All],3,FALSE)</f>
        <v>Parotids sub PTVs</v>
      </c>
      <c r="J67" s="21" t="str">
        <f>VLOOKUP(D67,[1]!Dictionary[#All],4,FALSE)</f>
        <v>parotids-ptvs</v>
      </c>
      <c r="K67" s="21" t="str">
        <f>VLOOKUP(D67,[1]!Dictionary[#All],5,FALSE)</f>
        <v>99VMS_STRUCTCODE</v>
      </c>
      <c r="L67" s="22" t="str">
        <f>VLOOKUP(D67,[1]!Dictionary[#All],6,FALSE)</f>
        <v>1.0</v>
      </c>
      <c r="M67" s="23" t="str">
        <f>VLOOKUP(D67,[1]!VolumeType[#All],2,FALSE)</f>
        <v>Control</v>
      </c>
      <c r="N67" s="24" t="str">
        <f>VLOOKUP(D67,[1]!VolumeType[#All],3,FALSE)</f>
        <v>Avoidance</v>
      </c>
      <c r="O67" s="25" t="str">
        <f>VLOOKUP(D67,[1]!Colors[#All],3,FALSE)</f>
        <v>z Parotid L</v>
      </c>
      <c r="P67" s="26">
        <f>IFERROR(VLOOKUP(D67,[1]!DVH_lines[#Data],2,FALSE),"")</f>
        <v>-16777216</v>
      </c>
      <c r="Q67" s="27">
        <f>IFERROR(VLOOKUP(D67,[1]!DVH_lines[#Data],3,FALSE),"")</f>
        <v>1</v>
      </c>
      <c r="R67" s="28">
        <f>IFERROR(VLOOKUP(D67,[1]!DVH_lines[#Data],4,FALSE),"")</f>
        <v>3</v>
      </c>
      <c r="S67" s="26" t="str">
        <f>IFERROR(VLOOKUP(D67,[1]!SearchCT[#Data],2,FALSE),"")</f>
        <v/>
      </c>
      <c r="T67" s="28" t="str">
        <f>IFERROR(VLOOKUP(D67,[1]!SearchCT[#Data],3,FALSE),"")</f>
        <v/>
      </c>
    </row>
    <row r="68" spans="4:20" x14ac:dyDescent="0.25">
      <c r="D68" s="78" t="s">
        <v>230</v>
      </c>
      <c r="E68" s="74" t="s">
        <v>601</v>
      </c>
      <c r="F68" s="74" t="s">
        <v>602</v>
      </c>
      <c r="G68" s="59"/>
      <c r="I68" s="20" t="str">
        <f>VLOOKUP(D68,[1]!Dictionary[#All],3,FALSE)</f>
        <v>Control Region</v>
      </c>
      <c r="J68" s="21" t="str">
        <f>VLOOKUP(D68,[1]!Dictionary[#All],4,FALSE)</f>
        <v>Control</v>
      </c>
      <c r="K68" s="21" t="str">
        <f>VLOOKUP(D68,[1]!Dictionary[#All],5,FALSE)</f>
        <v>99VMS_STRUCTCODE</v>
      </c>
      <c r="L68" s="22" t="str">
        <f>VLOOKUP(D68,[1]!Dictionary[#All],6,FALSE)</f>
        <v>1.0</v>
      </c>
      <c r="M68" s="23" t="str">
        <f>VLOOKUP(D68,[1]!VolumeType[#All],2,FALSE)</f>
        <v>Control</v>
      </c>
      <c r="N68" s="24" t="str">
        <f>VLOOKUP(D68,[1]!VolumeType[#All],3,FALSE)</f>
        <v>Control</v>
      </c>
      <c r="O68" s="25" t="str">
        <f>VLOOKUP(D68,[1]!Colors[#All],3,FALSE)</f>
        <v>z Control</v>
      </c>
      <c r="P68" s="26" t="str">
        <f>IFERROR(VLOOKUP(D68,[1]!DVH_lines[#Data],2,FALSE),"")</f>
        <v/>
      </c>
      <c r="Q68" s="27" t="str">
        <f>IFERROR(VLOOKUP(D68,[1]!DVH_lines[#Data],3,FALSE),"")</f>
        <v/>
      </c>
      <c r="R68" s="28" t="str">
        <f>IFERROR(VLOOKUP(D68,[1]!DVH_lines[#Data],4,FALSE),"")</f>
        <v/>
      </c>
      <c r="S68" s="26" t="str">
        <f>IFERROR(VLOOKUP(D68,[1]!SearchCT[#Data],2,FALSE),"")</f>
        <v/>
      </c>
      <c r="T68" s="28" t="str">
        <f>IFERROR(VLOOKUP(D68,[1]!SearchCT[#Data],3,FALSE),"")</f>
        <v/>
      </c>
    </row>
    <row r="69" spans="4:20" x14ac:dyDescent="0.25">
      <c r="D69" s="78" t="s">
        <v>230</v>
      </c>
      <c r="E69" s="74" t="s">
        <v>603</v>
      </c>
      <c r="F69" s="74" t="s">
        <v>604</v>
      </c>
      <c r="G69" s="59"/>
      <c r="I69" s="20" t="str">
        <f>VLOOKUP(D69,[1]!Dictionary[#All],3,FALSE)</f>
        <v>Control Region</v>
      </c>
      <c r="J69" s="21" t="str">
        <f>VLOOKUP(D69,[1]!Dictionary[#All],4,FALSE)</f>
        <v>Control</v>
      </c>
      <c r="K69" s="21" t="str">
        <f>VLOOKUP(D69,[1]!Dictionary[#All],5,FALSE)</f>
        <v>99VMS_STRUCTCODE</v>
      </c>
      <c r="L69" s="22" t="str">
        <f>VLOOKUP(D69,[1]!Dictionary[#All],6,FALSE)</f>
        <v>1.0</v>
      </c>
      <c r="M69" s="23" t="str">
        <f>VLOOKUP(D69,[1]!VolumeType[#All],2,FALSE)</f>
        <v>Control</v>
      </c>
      <c r="N69" s="24" t="str">
        <f>VLOOKUP(D69,[1]!VolumeType[#All],3,FALSE)</f>
        <v>Control</v>
      </c>
      <c r="O69" s="25" t="str">
        <f>VLOOKUP(D69,[1]!Colors[#All],3,FALSE)</f>
        <v>z Control</v>
      </c>
      <c r="P69" s="26" t="str">
        <f>IFERROR(VLOOKUP(D69,[1]!DVH_lines[#Data],2,FALSE),"")</f>
        <v/>
      </c>
      <c r="Q69" s="27" t="str">
        <f>IFERROR(VLOOKUP(D69,[1]!DVH_lines[#Data],3,FALSE),"")</f>
        <v/>
      </c>
      <c r="R69" s="28" t="str">
        <f>IFERROR(VLOOKUP(D69,[1]!DVH_lines[#Data],4,FALSE),"")</f>
        <v/>
      </c>
      <c r="S69" s="26" t="str">
        <f>IFERROR(VLOOKUP(D69,[1]!SearchCT[#Data],2,FALSE),"")</f>
        <v/>
      </c>
      <c r="T69" s="28" t="str">
        <f>IFERROR(VLOOKUP(D69,[1]!SearchCT[#Data],3,FALSE),"")</f>
        <v/>
      </c>
    </row>
    <row r="70" spans="4:20" x14ac:dyDescent="0.25">
      <c r="D70" s="78" t="s">
        <v>354</v>
      </c>
      <c r="E70" s="74" t="s">
        <v>639</v>
      </c>
      <c r="F70" s="74" t="s">
        <v>640</v>
      </c>
      <c r="G70" s="59"/>
      <c r="I70" s="20" t="str">
        <f>VLOOKUP(D70,[1]!Dictionary[#All],3,FALSE)</f>
        <v>PTV Primary</v>
      </c>
      <c r="J70" s="21" t="str">
        <f>VLOOKUP(D70,[1]!Dictionary[#All],4,FALSE)</f>
        <v>PTVp</v>
      </c>
      <c r="K70" s="21" t="str">
        <f>VLOOKUP(D70,[1]!Dictionary[#All],5,FALSE)</f>
        <v>99VMS_STRUCTCODE</v>
      </c>
      <c r="L70" s="22" t="str">
        <f>VLOOKUP(D70,[1]!Dictionary[#All],6,FALSE)</f>
        <v>1.0</v>
      </c>
      <c r="M70" s="23" t="str">
        <f>VLOOKUP(D70,[1]!VolumeType[#All],2,FALSE)</f>
        <v>PTV</v>
      </c>
      <c r="N70" s="24" t="str">
        <f>VLOOKUP(D70,[1]!VolumeType[#All],3,FALSE)</f>
        <v>PTV</v>
      </c>
      <c r="O70" s="25" t="str">
        <f>VLOOKUP(D70,[1]!Colors[#All],3,FALSE)</f>
        <v>z PTV opt</v>
      </c>
      <c r="P70" s="26">
        <f>IFERROR(VLOOKUP(D70,[1]!DVH_lines[#Data],2,FALSE),"")</f>
        <v>-16777216</v>
      </c>
      <c r="Q70" s="27">
        <f>IFERROR(VLOOKUP(D70,[1]!DVH_lines[#Data],3,FALSE),"")</f>
        <v>1</v>
      </c>
      <c r="R70" s="28">
        <f>IFERROR(VLOOKUP(D70,[1]!DVH_lines[#Data],4,FALSE),"")</f>
        <v>3</v>
      </c>
      <c r="S70" s="26" t="str">
        <f>IFERROR(VLOOKUP(D70,[1]!SearchCT[#Data],2,FALSE),"")</f>
        <v/>
      </c>
      <c r="T70" s="28" t="str">
        <f>IFERROR(VLOOKUP(D70,[1]!SearchCT[#Data],3,FALSE),"")</f>
        <v/>
      </c>
    </row>
    <row r="71" spans="4:20" x14ac:dyDescent="0.25">
      <c r="D71" s="78" t="s">
        <v>633</v>
      </c>
      <c r="E71" s="74" t="s">
        <v>634</v>
      </c>
      <c r="F71" s="74" t="s">
        <v>635</v>
      </c>
      <c r="G71" s="59"/>
      <c r="I71" s="20" t="str">
        <f>VLOOKUP(D71,[1]!Dictionary[#All],3,FALSE)</f>
        <v>PTV Intermediate Risk</v>
      </c>
      <c r="J71" s="21" t="str">
        <f>VLOOKUP(D71,[1]!Dictionary[#All],4,FALSE)</f>
        <v>PTV_Intermediate</v>
      </c>
      <c r="K71" s="21" t="str">
        <f>VLOOKUP(D71,[1]!Dictionary[#All],5,FALSE)</f>
        <v>99VMS_STRUCTCODE</v>
      </c>
      <c r="L71" s="22" t="str">
        <f>VLOOKUP(D71,[1]!Dictionary[#All],6,FALSE)</f>
        <v>1.0</v>
      </c>
      <c r="M71" s="23" t="str">
        <f>VLOOKUP(D71,[1]!VolumeType[#All],2,FALSE)</f>
        <v>PTV</v>
      </c>
      <c r="N71" s="24" t="str">
        <f>VLOOKUP(D71,[1]!VolumeType[#All],3,FALSE)</f>
        <v>PTV</v>
      </c>
      <c r="O71" s="25" t="str">
        <f>VLOOKUP(D71,[1]!Colors[#All],3,FALSE)</f>
        <v>z PTV int a</v>
      </c>
      <c r="P71" s="26">
        <f>IFERROR(VLOOKUP(D71,[1]!DVH_lines[#Data],2,FALSE),"")</f>
        <v>-16777216</v>
      </c>
      <c r="Q71" s="27">
        <f>IFERROR(VLOOKUP(D71,[1]!DVH_lines[#Data],3,FALSE),"")</f>
        <v>1</v>
      </c>
      <c r="R71" s="28">
        <f>IFERROR(VLOOKUP(D71,[1]!DVH_lines[#Data],4,FALSE),"")</f>
        <v>3</v>
      </c>
      <c r="S71" s="26" t="str">
        <f>IFERROR(VLOOKUP(D71,[1]!SearchCT[#Data],2,FALSE),"")</f>
        <v/>
      </c>
      <c r="T71" s="28" t="str">
        <f>IFERROR(VLOOKUP(D71,[1]!SearchCT[#Data],3,FALSE),"")</f>
        <v/>
      </c>
    </row>
    <row r="72" spans="4:20" x14ac:dyDescent="0.25">
      <c r="D72" s="78" t="s">
        <v>636</v>
      </c>
      <c r="E72" s="74" t="s">
        <v>637</v>
      </c>
      <c r="F72" s="74" t="s">
        <v>638</v>
      </c>
      <c r="G72" s="59"/>
      <c r="I72" s="20" t="str">
        <f>VLOOKUP(D72,[1]!Dictionary[#All],3,FALSE)</f>
        <v>PTV Intermediate Risk</v>
      </c>
      <c r="J72" s="21" t="str">
        <f>VLOOKUP(D72,[1]!Dictionary[#All],4,FALSE)</f>
        <v>PTV_Intermediate</v>
      </c>
      <c r="K72" s="21" t="str">
        <f>VLOOKUP(D72,[1]!Dictionary[#All],5,FALSE)</f>
        <v>99VMS_STRUCTCODE</v>
      </c>
      <c r="L72" s="22" t="str">
        <f>VLOOKUP(D72,[1]!Dictionary[#All],6,FALSE)</f>
        <v>1.0</v>
      </c>
      <c r="M72" s="23" t="str">
        <f>VLOOKUP(D72,[1]!VolumeType[#All],2,FALSE)</f>
        <v>PTV</v>
      </c>
      <c r="N72" s="24" t="str">
        <f>VLOOKUP(D72,[1]!VolumeType[#All],3,FALSE)</f>
        <v>PTV</v>
      </c>
      <c r="O72" s="25" t="str">
        <f>VLOOKUP(D72,[1]!Colors[#All],3,FALSE)</f>
        <v>z PTV int b</v>
      </c>
      <c r="P72" s="26">
        <f>IFERROR(VLOOKUP(D72,[1]!DVH_lines[#Data],2,FALSE),"")</f>
        <v>-16777216</v>
      </c>
      <c r="Q72" s="27">
        <f>IFERROR(VLOOKUP(D72,[1]!DVH_lines[#Data],3,FALSE),"")</f>
        <v>1</v>
      </c>
      <c r="R72" s="28">
        <f>IFERROR(VLOOKUP(D72,[1]!DVH_lines[#Data],4,FALSE),"")</f>
        <v>3</v>
      </c>
      <c r="S72" s="26" t="str">
        <f>IFERROR(VLOOKUP(D72,[1]!SearchCT[#Data],2,FALSE),"")</f>
        <v/>
      </c>
      <c r="T72" s="28" t="str">
        <f>IFERROR(VLOOKUP(D72,[1]!SearchCT[#Data],3,FALSE),"")</f>
        <v/>
      </c>
    </row>
    <row r="73" spans="4:20" x14ac:dyDescent="0.25">
      <c r="D73" s="78" t="s">
        <v>314</v>
      </c>
      <c r="E73" s="74" t="s">
        <v>618</v>
      </c>
      <c r="F73" s="74" t="s">
        <v>619</v>
      </c>
      <c r="G73" s="59"/>
      <c r="I73" s="20" t="str">
        <f>VLOOKUP(D73,[1]!Dictionary[#All],3,FALSE)</f>
        <v>PTV Low Risk</v>
      </c>
      <c r="J73" s="21" t="str">
        <f>VLOOKUP(D73,[1]!Dictionary[#All],4,FALSE)</f>
        <v>PTV_Low</v>
      </c>
      <c r="K73" s="21" t="str">
        <f>VLOOKUP(D73,[1]!Dictionary[#All],5,FALSE)</f>
        <v>99VMS_STRUCTCODE</v>
      </c>
      <c r="L73" s="22" t="str">
        <f>VLOOKUP(D73,[1]!Dictionary[#All],6,FALSE)</f>
        <v>1.0</v>
      </c>
      <c r="M73" s="23" t="str">
        <f>VLOOKUP(D73,[1]!VolumeType[#All],2,FALSE)</f>
        <v>PTV</v>
      </c>
      <c r="N73" s="24" t="str">
        <f>VLOOKUP(D73,[1]!VolumeType[#All],3,FALSE)</f>
        <v>PTV</v>
      </c>
      <c r="O73" s="25" t="str">
        <f>VLOOKUP(D73,[1]!Colors[#All],3,FALSE)</f>
        <v>z PTV low L a</v>
      </c>
      <c r="P73" s="26">
        <f>IFERROR(VLOOKUP(D73,[1]!DVH_lines[#Data],2,FALSE),"")</f>
        <v>-16777216</v>
      </c>
      <c r="Q73" s="27">
        <f>IFERROR(VLOOKUP(D73,[1]!DVH_lines[#Data],3,FALSE),"")</f>
        <v>1</v>
      </c>
      <c r="R73" s="28">
        <f>IFERROR(VLOOKUP(D73,[1]!DVH_lines[#Data],4,FALSE),"")</f>
        <v>3</v>
      </c>
      <c r="S73" s="26" t="str">
        <f>IFERROR(VLOOKUP(D73,[1]!SearchCT[#Data],2,FALSE),"")</f>
        <v/>
      </c>
      <c r="T73" s="28" t="str">
        <f>IFERROR(VLOOKUP(D73,[1]!SearchCT[#Data],3,FALSE),"")</f>
        <v/>
      </c>
    </row>
    <row r="74" spans="4:20" x14ac:dyDescent="0.25">
      <c r="D74" s="78" t="s">
        <v>620</v>
      </c>
      <c r="E74" s="74" t="s">
        <v>621</v>
      </c>
      <c r="F74" s="74" t="s">
        <v>622</v>
      </c>
      <c r="G74" s="59"/>
      <c r="I74" s="20" t="str">
        <f>VLOOKUP(D74,[1]!Dictionary[#All],3,FALSE)</f>
        <v>PTV Low Risk</v>
      </c>
      <c r="J74" s="21" t="str">
        <f>VLOOKUP(D74,[1]!Dictionary[#All],4,FALSE)</f>
        <v>PTV_Low</v>
      </c>
      <c r="K74" s="21" t="str">
        <f>VLOOKUP(D74,[1]!Dictionary[#All],5,FALSE)</f>
        <v>99VMS_STRUCTCODE</v>
      </c>
      <c r="L74" s="22" t="str">
        <f>VLOOKUP(D74,[1]!Dictionary[#All],6,FALSE)</f>
        <v>1.0</v>
      </c>
      <c r="M74" s="23" t="str">
        <f>VLOOKUP(D74,[1]!VolumeType[#All],2,FALSE)</f>
        <v>PTV</v>
      </c>
      <c r="N74" s="24" t="str">
        <f>VLOOKUP(D74,[1]!VolumeType[#All],3,FALSE)</f>
        <v>PTV</v>
      </c>
      <c r="O74" s="25" t="str">
        <f>VLOOKUP(D74,[1]!Colors[#All],3,FALSE)</f>
        <v>z PTV low L b</v>
      </c>
      <c r="P74" s="26">
        <f>IFERROR(VLOOKUP(D74,[1]!DVH_lines[#Data],2,FALSE),"")</f>
        <v>-16777216</v>
      </c>
      <c r="Q74" s="27">
        <f>IFERROR(VLOOKUP(D74,[1]!DVH_lines[#Data],3,FALSE),"")</f>
        <v>1</v>
      </c>
      <c r="R74" s="28">
        <f>IFERROR(VLOOKUP(D74,[1]!DVH_lines[#Data],4,FALSE),"")</f>
        <v>3</v>
      </c>
      <c r="S74" s="26" t="str">
        <f>IFERROR(VLOOKUP(D74,[1]!SearchCT[#Data],2,FALSE),"")</f>
        <v/>
      </c>
      <c r="T74" s="28" t="str">
        <f>IFERROR(VLOOKUP(D74,[1]!SearchCT[#Data],3,FALSE),"")</f>
        <v/>
      </c>
    </row>
    <row r="75" spans="4:20" x14ac:dyDescent="0.25">
      <c r="D75" s="78" t="s">
        <v>623</v>
      </c>
      <c r="E75" s="74" t="s">
        <v>624</v>
      </c>
      <c r="F75" s="74" t="s">
        <v>625</v>
      </c>
      <c r="G75" s="74"/>
      <c r="I75" s="20" t="str">
        <f>VLOOKUP(D75,[1]!Dictionary[#All],3,FALSE)</f>
        <v>PTV Low Risk</v>
      </c>
      <c r="J75" s="21" t="str">
        <f>VLOOKUP(D75,[1]!Dictionary[#All],4,FALSE)</f>
        <v>PTV_Low</v>
      </c>
      <c r="K75" s="21" t="str">
        <f>VLOOKUP(D75,[1]!Dictionary[#All],5,FALSE)</f>
        <v>99VMS_STRUCTCODE</v>
      </c>
      <c r="L75" s="22" t="str">
        <f>VLOOKUP(D75,[1]!Dictionary[#All],6,FALSE)</f>
        <v>1.0</v>
      </c>
      <c r="M75" s="23" t="str">
        <f>VLOOKUP(D75,[1]!VolumeType[#All],2,FALSE)</f>
        <v>PTV</v>
      </c>
      <c r="N75" s="24" t="str">
        <f>VLOOKUP(D75,[1]!VolumeType[#All],3,FALSE)</f>
        <v>PTV</v>
      </c>
      <c r="O75" s="25" t="str">
        <f>VLOOKUP(D75,[1]!Colors[#All],3,FALSE)</f>
        <v>z PTV low L c</v>
      </c>
      <c r="P75" s="26">
        <f>IFERROR(VLOOKUP(D75,[1]!DVH_lines[#Data],2,FALSE),"")</f>
        <v>-16777216</v>
      </c>
      <c r="Q75" s="27">
        <f>IFERROR(VLOOKUP(D75,[1]!DVH_lines[#Data],3,FALSE),"")</f>
        <v>1</v>
      </c>
      <c r="R75" s="28">
        <f>IFERROR(VLOOKUP(D75,[1]!DVH_lines[#Data],4,FALSE),"")</f>
        <v>3</v>
      </c>
      <c r="S75" s="26" t="str">
        <f>IFERROR(VLOOKUP(D75,[1]!SearchCT[#Data],2,FALSE),"")</f>
        <v/>
      </c>
      <c r="T75" s="28" t="str">
        <f>IFERROR(VLOOKUP(D75,[1]!SearchCT[#Data],3,FALSE),"")</f>
        <v/>
      </c>
    </row>
    <row r="76" spans="4:20" x14ac:dyDescent="0.25">
      <c r="D76" s="78" t="s">
        <v>315</v>
      </c>
      <c r="E76" s="74" t="s">
        <v>626</v>
      </c>
      <c r="F76" s="74" t="s">
        <v>627</v>
      </c>
      <c r="G76" s="59"/>
      <c r="I76" s="20" t="str">
        <f>VLOOKUP(D76,[1]!Dictionary[#All],3,FALSE)</f>
        <v>PTV Low Risk</v>
      </c>
      <c r="J76" s="21" t="str">
        <f>VLOOKUP(D76,[1]!Dictionary[#All],4,FALSE)</f>
        <v>PTV_Low</v>
      </c>
      <c r="K76" s="21" t="str">
        <f>VLOOKUP(D76,[1]!Dictionary[#All],5,FALSE)</f>
        <v>99VMS_STRUCTCODE</v>
      </c>
      <c r="L76" s="22" t="str">
        <f>VLOOKUP(D76,[1]!Dictionary[#All],6,FALSE)</f>
        <v>1.0</v>
      </c>
      <c r="M76" s="23" t="str">
        <f>VLOOKUP(D76,[1]!VolumeType[#All],2,FALSE)</f>
        <v>PTV</v>
      </c>
      <c r="N76" s="24" t="str">
        <f>VLOOKUP(D76,[1]!VolumeType[#All],3,FALSE)</f>
        <v>PTV</v>
      </c>
      <c r="O76" s="25" t="str">
        <f>VLOOKUP(D76,[1]!Colors[#All],3,FALSE)</f>
        <v>z PTV low R a</v>
      </c>
      <c r="P76" s="26">
        <f>IFERROR(VLOOKUP(D76,[1]!DVH_lines[#Data],2,FALSE),"")</f>
        <v>-16777216</v>
      </c>
      <c r="Q76" s="27">
        <f>IFERROR(VLOOKUP(D76,[1]!DVH_lines[#Data],3,FALSE),"")</f>
        <v>1</v>
      </c>
      <c r="R76" s="28">
        <f>IFERROR(VLOOKUP(D76,[1]!DVH_lines[#Data],4,FALSE),"")</f>
        <v>3</v>
      </c>
      <c r="S76" s="26" t="str">
        <f>IFERROR(VLOOKUP(D76,[1]!SearchCT[#Data],2,FALSE),"")</f>
        <v/>
      </c>
      <c r="T76" s="28" t="str">
        <f>IFERROR(VLOOKUP(D76,[1]!SearchCT[#Data],3,FALSE),"")</f>
        <v/>
      </c>
    </row>
    <row r="77" spans="4:20" x14ac:dyDescent="0.25">
      <c r="D77" s="78" t="s">
        <v>316</v>
      </c>
      <c r="E77" s="74" t="s">
        <v>628</v>
      </c>
      <c r="F77" s="74" t="s">
        <v>629</v>
      </c>
      <c r="G77" s="59"/>
      <c r="I77" s="20" t="str">
        <f>VLOOKUP(D77,[1]!Dictionary[#All],3,FALSE)</f>
        <v>PTV Low Risk</v>
      </c>
      <c r="J77" s="21" t="str">
        <f>VLOOKUP(D77,[1]!Dictionary[#All],4,FALSE)</f>
        <v>PTV_Low</v>
      </c>
      <c r="K77" s="21" t="str">
        <f>VLOOKUP(D77,[1]!Dictionary[#All],5,FALSE)</f>
        <v>99VMS_STRUCTCODE</v>
      </c>
      <c r="L77" s="22" t="str">
        <f>VLOOKUP(D77,[1]!Dictionary[#All],6,FALSE)</f>
        <v>1.0</v>
      </c>
      <c r="M77" s="23" t="str">
        <f>VLOOKUP(D77,[1]!VolumeType[#All],2,FALSE)</f>
        <v>PTV</v>
      </c>
      <c r="N77" s="24" t="str">
        <f>VLOOKUP(D77,[1]!VolumeType[#All],3,FALSE)</f>
        <v>PTV</v>
      </c>
      <c r="O77" s="25" t="str">
        <f>VLOOKUP(D77,[1]!Colors[#All],3,FALSE)</f>
        <v>z PTV low R b</v>
      </c>
      <c r="P77" s="26">
        <f>IFERROR(VLOOKUP(D77,[1]!DVH_lines[#Data],2,FALSE),"")</f>
        <v>-16777216</v>
      </c>
      <c r="Q77" s="27">
        <f>IFERROR(VLOOKUP(D77,[1]!DVH_lines[#Data],3,FALSE),"")</f>
        <v>1</v>
      </c>
      <c r="R77" s="28">
        <f>IFERROR(VLOOKUP(D77,[1]!DVH_lines[#Data],4,FALSE),"")</f>
        <v>3</v>
      </c>
      <c r="S77" s="26" t="str">
        <f>IFERROR(VLOOKUP(D77,[1]!SearchCT[#Data],2,FALSE),"")</f>
        <v/>
      </c>
      <c r="T77" s="28" t="str">
        <f>IFERROR(VLOOKUP(D77,[1]!SearchCT[#Data],3,FALSE),"")</f>
        <v/>
      </c>
    </row>
    <row r="78" spans="4:20" x14ac:dyDescent="0.25">
      <c r="D78" s="78" t="s">
        <v>630</v>
      </c>
      <c r="E78" s="74" t="s">
        <v>631</v>
      </c>
      <c r="F78" s="74" t="s">
        <v>632</v>
      </c>
      <c r="G78" s="59"/>
      <c r="I78" s="20" t="str">
        <f>VLOOKUP(D78,[1]!Dictionary[#All],3,FALSE)</f>
        <v>PTV Low Risk</v>
      </c>
      <c r="J78" s="21" t="str">
        <f>VLOOKUP(D78,[1]!Dictionary[#All],4,FALSE)</f>
        <v>PTV_Low</v>
      </c>
      <c r="K78" s="21" t="str">
        <f>VLOOKUP(D78,[1]!Dictionary[#All],5,FALSE)</f>
        <v>99VMS_STRUCTCODE</v>
      </c>
      <c r="L78" s="22" t="str">
        <f>VLOOKUP(D78,[1]!Dictionary[#All],6,FALSE)</f>
        <v>1.0</v>
      </c>
      <c r="M78" s="23" t="str">
        <f>VLOOKUP(D78,[1]!VolumeType[#All],2,FALSE)</f>
        <v>PTV</v>
      </c>
      <c r="N78" s="24" t="str">
        <f>VLOOKUP(D78,[1]!VolumeType[#All],3,FALSE)</f>
        <v>PTV</v>
      </c>
      <c r="O78" s="25" t="str">
        <f>VLOOKUP(D78,[1]!Colors[#All],3,FALSE)</f>
        <v>z PTV low R c</v>
      </c>
      <c r="P78" s="26">
        <f>IFERROR(VLOOKUP(D78,[1]!DVH_lines[#Data],2,FALSE),"")</f>
        <v>-16777216</v>
      </c>
      <c r="Q78" s="27">
        <f>IFERROR(VLOOKUP(D78,[1]!DVH_lines[#Data],3,FALSE),"")</f>
        <v>1</v>
      </c>
      <c r="R78" s="28">
        <f>IFERROR(VLOOKUP(D78,[1]!DVH_lines[#Data],4,FALSE),"")</f>
        <v>3</v>
      </c>
      <c r="S78" s="26" t="str">
        <f>IFERROR(VLOOKUP(D78,[1]!SearchCT[#Data],2,FALSE),"")</f>
        <v/>
      </c>
      <c r="T78" s="28" t="str">
        <f>IFERROR(VLOOKUP(D78,[1]!SearchCT[#Data],3,FALSE),"")</f>
        <v/>
      </c>
    </row>
    <row r="79" spans="4:20" x14ac:dyDescent="0.25">
      <c r="D79" s="79" t="s">
        <v>234</v>
      </c>
      <c r="E79" s="80" t="s">
        <v>235</v>
      </c>
      <c r="F79" s="80" t="s">
        <v>236</v>
      </c>
      <c r="G79" s="81"/>
      <c r="I79" s="20" t="str">
        <f>VLOOKUP(D79,[1]!Dictionary[#All],3,FALSE)</f>
        <v>Artifact</v>
      </c>
      <c r="J79" s="21">
        <f>VLOOKUP(D79,[1]!Dictionary[#All],4,FALSE)</f>
        <v>11296</v>
      </c>
      <c r="K79" s="21" t="str">
        <f>VLOOKUP(D79,[1]!Dictionary[#All],5,FALSE)</f>
        <v>RADLEX</v>
      </c>
      <c r="L79" s="22">
        <f>VLOOKUP(D79,[1]!Dictionary[#All],6,FALSE)</f>
        <v>3.8</v>
      </c>
      <c r="M79" s="23" t="str">
        <f>VLOOKUP(D79,[1]!VolumeType[#All],2,FALSE)</f>
        <v>Artifact</v>
      </c>
      <c r="N79" s="24" t="str">
        <f>VLOOKUP(D79,[1]!VolumeType[#All],3,FALSE)</f>
        <v>None</v>
      </c>
      <c r="O79" s="25" t="str">
        <f>VLOOKUP(D79,[1]!Colors[#All],3,FALSE)</f>
        <v>z RO Helper</v>
      </c>
      <c r="P79" s="26" t="str">
        <f>IFERROR(VLOOKUP(D79,[1]!DVH_lines[#Data],2,FALSE),"")</f>
        <v/>
      </c>
      <c r="Q79" s="27" t="str">
        <f>IFERROR(VLOOKUP(D79,[1]!DVH_lines[#Data],3,FALSE),"")</f>
        <v/>
      </c>
      <c r="R79" s="28" t="str">
        <f>IFERROR(VLOOKUP(D79,[1]!DVH_lines[#Data],4,FALSE),"")</f>
        <v/>
      </c>
      <c r="S79" s="26" t="str">
        <f>IFERROR(VLOOKUP(D79,[1]!SearchCT[#Data],2,FALSE),"")</f>
        <v/>
      </c>
      <c r="T79" s="28" t="str">
        <f>IFERROR(VLOOKUP(D79,[1]!SearchCT[#Data],3,FALSE),"")</f>
        <v/>
      </c>
    </row>
    <row r="80" spans="4:20" x14ac:dyDescent="0.25">
      <c r="D80" s="79" t="s">
        <v>234</v>
      </c>
      <c r="E80" s="80" t="s">
        <v>237</v>
      </c>
      <c r="F80" s="80" t="s">
        <v>236</v>
      </c>
      <c r="G80" s="81"/>
      <c r="I80" s="20" t="str">
        <f>VLOOKUP(D80,[1]!Dictionary[#All],3,FALSE)</f>
        <v>Artifact</v>
      </c>
      <c r="J80" s="21">
        <f>VLOOKUP(D80,[1]!Dictionary[#All],4,FALSE)</f>
        <v>11296</v>
      </c>
      <c r="K80" s="21" t="str">
        <f>VLOOKUP(D80,[1]!Dictionary[#All],5,FALSE)</f>
        <v>RADLEX</v>
      </c>
      <c r="L80" s="22">
        <f>VLOOKUP(D80,[1]!Dictionary[#All],6,FALSE)</f>
        <v>3.8</v>
      </c>
      <c r="M80" s="23" t="str">
        <f>VLOOKUP(D80,[1]!VolumeType[#All],2,FALSE)</f>
        <v>Artifact</v>
      </c>
      <c r="N80" s="24" t="str">
        <f>VLOOKUP(D80,[1]!VolumeType[#All],3,FALSE)</f>
        <v>None</v>
      </c>
      <c r="O80" s="25" t="str">
        <f>VLOOKUP(D80,[1]!Colors[#All],3,FALSE)</f>
        <v>z RO Helper</v>
      </c>
      <c r="P80" s="26" t="str">
        <f>IFERROR(VLOOKUP(D80,[1]!DVH_lines[#Data],2,FALSE),"")</f>
        <v/>
      </c>
      <c r="Q80" s="27" t="str">
        <f>IFERROR(VLOOKUP(D80,[1]!DVH_lines[#Data],3,FALSE),"")</f>
        <v/>
      </c>
      <c r="R80" s="28" t="str">
        <f>IFERROR(VLOOKUP(D80,[1]!DVH_lines[#Data],4,FALSE),"")</f>
        <v/>
      </c>
      <c r="S80" s="26" t="str">
        <f>IFERROR(VLOOKUP(D80,[1]!SearchCT[#Data],2,FALSE),"")</f>
        <v/>
      </c>
      <c r="T80" s="28" t="str">
        <f>IFERROR(VLOOKUP(D80,[1]!SearchCT[#Data],3,FALSE),"")</f>
        <v/>
      </c>
    </row>
    <row r="81" spans="4:20" ht="15.75" thickBot="1" x14ac:dyDescent="0.3">
      <c r="D81" s="79" t="s">
        <v>234</v>
      </c>
      <c r="E81" s="80" t="s">
        <v>251</v>
      </c>
      <c r="F81" s="80" t="s">
        <v>236</v>
      </c>
      <c r="G81" s="81"/>
      <c r="I81" s="39" t="str">
        <f>VLOOKUP(D81,[1]!Dictionary[#All],3,FALSE)</f>
        <v>Artifact</v>
      </c>
      <c r="J81" s="40">
        <f>VLOOKUP(D81,[1]!Dictionary[#All],4,FALSE)</f>
        <v>11296</v>
      </c>
      <c r="K81" s="40" t="str">
        <f>VLOOKUP(D81,[1]!Dictionary[#All],5,FALSE)</f>
        <v>RADLEX</v>
      </c>
      <c r="L81" s="41">
        <f>VLOOKUP(D81,[1]!Dictionary[#All],6,FALSE)</f>
        <v>3.8</v>
      </c>
      <c r="M81" s="42" t="str">
        <f>VLOOKUP(D81,[1]!VolumeType[#All],2,FALSE)</f>
        <v>Artifact</v>
      </c>
      <c r="N81" s="43" t="str">
        <f>VLOOKUP(D81,[1]!VolumeType[#All],3,FALSE)</f>
        <v>None</v>
      </c>
      <c r="O81" s="44" t="str">
        <f>VLOOKUP(D81,[1]!Colors[#All],3,FALSE)</f>
        <v>z RO Helper</v>
      </c>
      <c r="P81" s="45" t="str">
        <f>IFERROR(VLOOKUP(D81,[1]!DVH_lines[#Data],2,FALSE),"")</f>
        <v/>
      </c>
      <c r="Q81" s="46" t="str">
        <f>IFERROR(VLOOKUP(D81,[1]!DVH_lines[#Data],3,FALSE),"")</f>
        <v/>
      </c>
      <c r="R81" s="47" t="str">
        <f>IFERROR(VLOOKUP(D81,[1]!DVH_lines[#Data],4,FALSE),"")</f>
        <v/>
      </c>
      <c r="S81" s="45" t="str">
        <f>IFERROR(VLOOKUP(D81,[1]!SearchCT[#Data],2,FALSE),"")</f>
        <v/>
      </c>
      <c r="T81" s="47" t="str">
        <f>IFERROR(VLOOKUP(D81,[1]!SearchCT[#Data],3,FALSE),"")</f>
        <v/>
      </c>
    </row>
  </sheetData>
  <mergeCells count="6">
    <mergeCell ref="S1:T1"/>
    <mergeCell ref="A1:B1"/>
    <mergeCell ref="D1:G1"/>
    <mergeCell ref="I1:L1"/>
    <mergeCell ref="M1:N1"/>
    <mergeCell ref="P1:R1"/>
  </mergeCells>
  <pageMargins left="0.7" right="0.7" top="0.75" bottom="0.75" header="0.3" footer="0.3"/>
  <pageSetup scale="93" orientation="landscape" horizontalDpi="300" verticalDpi="30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CC003_PCI Brain</vt:lpstr>
      <vt:lpstr>GA1_TOPGEAR_TROG</vt:lpstr>
      <vt:lpstr>GU001 BLADDER</vt:lpstr>
      <vt:lpstr>HN002_H+N</vt:lpstr>
      <vt:lpstr>LIVR_HE1 Protocol</vt:lpstr>
      <vt:lpstr>LUNG - LUSTRE</vt:lpstr>
      <vt:lpstr>CE8-Brain</vt:lpstr>
      <vt:lpstr>PMH PET BOOST</vt:lpstr>
      <vt:lpstr>HN9</vt:lpstr>
      <vt:lpstr>HN10</vt:lpstr>
      <vt:lpstr>MK_3475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Salomons, Gregory</dc:creator>
  <cp:lastModifiedBy>gsalomon</cp:lastModifiedBy>
  <dcterms:created xsi:type="dcterms:W3CDTF">2017-04-28T22:47:33Z</dcterms:created>
  <dcterms:modified xsi:type="dcterms:W3CDTF">2019-07-04T13:37:05Z</dcterms:modified>
</cp:coreProperties>
</file>