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345" yWindow="900" windowWidth="27030" windowHeight="9885" firstSheet="10" activeTab="11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Prostate SIB 70 in 28" sheetId="13" r:id="rId11"/>
    <sheet name="Prostate SIB 68 in 25" sheetId="14" r:id="rId12"/>
    <sheet name="VMAT ANUS" sheetId="10" r:id="rId13"/>
    <sheet name="Gyne VMAT" sheetId="11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U35" i="14" l="1"/>
  <c r="T35" i="14"/>
  <c r="S35" i="14"/>
  <c r="R35" i="14"/>
  <c r="Q35" i="14"/>
  <c r="P35" i="14"/>
  <c r="O35" i="14"/>
  <c r="N35" i="14"/>
  <c r="M35" i="14"/>
  <c r="L35" i="14"/>
  <c r="K35" i="14"/>
  <c r="J35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U9" i="14"/>
  <c r="T9" i="14"/>
  <c r="S9" i="14"/>
  <c r="R9" i="14"/>
  <c r="Q9" i="14"/>
  <c r="P9" i="14"/>
  <c r="O9" i="14"/>
  <c r="N9" i="14"/>
  <c r="M9" i="14"/>
  <c r="L9" i="14"/>
  <c r="K9" i="14"/>
  <c r="J9" i="14"/>
  <c r="U8" i="14"/>
  <c r="T8" i="14"/>
  <c r="S8" i="14"/>
  <c r="R8" i="14"/>
  <c r="Q8" i="14"/>
  <c r="P8" i="14"/>
  <c r="O8" i="14"/>
  <c r="N8" i="14"/>
  <c r="M8" i="14"/>
  <c r="L8" i="14"/>
  <c r="K8" i="14"/>
  <c r="J8" i="14"/>
  <c r="U7" i="14"/>
  <c r="T7" i="14"/>
  <c r="S7" i="14"/>
  <c r="R7" i="14"/>
  <c r="Q7" i="14"/>
  <c r="P7" i="14"/>
  <c r="O7" i="14"/>
  <c r="N7" i="14"/>
  <c r="M7" i="14"/>
  <c r="L7" i="14"/>
  <c r="K7" i="14"/>
  <c r="J7" i="14"/>
  <c r="U6" i="14"/>
  <c r="T6" i="14"/>
  <c r="S6" i="14"/>
  <c r="R6" i="14"/>
  <c r="Q6" i="14"/>
  <c r="P6" i="14"/>
  <c r="O6" i="14"/>
  <c r="N6" i="14"/>
  <c r="M6" i="14"/>
  <c r="L6" i="14"/>
  <c r="K6" i="14"/>
  <c r="J6" i="14"/>
  <c r="U5" i="14"/>
  <c r="T5" i="14"/>
  <c r="S5" i="14"/>
  <c r="R5" i="14"/>
  <c r="Q5" i="14"/>
  <c r="P5" i="14"/>
  <c r="O5" i="14"/>
  <c r="N5" i="14"/>
  <c r="M5" i="14"/>
  <c r="L5" i="14"/>
  <c r="K5" i="14"/>
  <c r="J5" i="14"/>
  <c r="U4" i="14"/>
  <c r="T4" i="14"/>
  <c r="S4" i="14"/>
  <c r="R4" i="14"/>
  <c r="Q4" i="14"/>
  <c r="P4" i="14"/>
  <c r="O4" i="14"/>
  <c r="N4" i="14"/>
  <c r="M4" i="14"/>
  <c r="L4" i="14"/>
  <c r="K4" i="14"/>
  <c r="J4" i="14"/>
  <c r="U3" i="14"/>
  <c r="T3" i="14"/>
  <c r="S3" i="14"/>
  <c r="R3" i="14"/>
  <c r="Q3" i="14"/>
  <c r="P3" i="14"/>
  <c r="O3" i="14"/>
  <c r="N3" i="14"/>
  <c r="M3" i="14"/>
  <c r="L3" i="14"/>
  <c r="K3" i="14"/>
  <c r="J3" i="14"/>
  <c r="U35" i="13"/>
  <c r="T35" i="13"/>
  <c r="S35" i="13"/>
  <c r="R35" i="13"/>
  <c r="Q35" i="13"/>
  <c r="P35" i="13"/>
  <c r="O35" i="13"/>
  <c r="N35" i="13"/>
  <c r="M35" i="13"/>
  <c r="L35" i="13"/>
  <c r="K35" i="13"/>
  <c r="J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U9" i="13"/>
  <c r="T9" i="13"/>
  <c r="S9" i="13"/>
  <c r="R9" i="13"/>
  <c r="Q9" i="13"/>
  <c r="P9" i="13"/>
  <c r="O9" i="13"/>
  <c r="N9" i="13"/>
  <c r="M9" i="13"/>
  <c r="L9" i="13"/>
  <c r="K9" i="13"/>
  <c r="J9" i="13"/>
  <c r="U8" i="13"/>
  <c r="T8" i="13"/>
  <c r="S8" i="13"/>
  <c r="R8" i="13"/>
  <c r="Q8" i="13"/>
  <c r="P8" i="13"/>
  <c r="O8" i="13"/>
  <c r="N8" i="13"/>
  <c r="M8" i="13"/>
  <c r="L8" i="13"/>
  <c r="K8" i="13"/>
  <c r="J8" i="13"/>
  <c r="U7" i="13"/>
  <c r="T7" i="13"/>
  <c r="S7" i="13"/>
  <c r="R7" i="13"/>
  <c r="Q7" i="13"/>
  <c r="P7" i="13"/>
  <c r="O7" i="13"/>
  <c r="N7" i="13"/>
  <c r="M7" i="13"/>
  <c r="L7" i="13"/>
  <c r="K7" i="13"/>
  <c r="J7" i="13"/>
  <c r="U6" i="13"/>
  <c r="T6" i="13"/>
  <c r="S6" i="13"/>
  <c r="R6" i="13"/>
  <c r="Q6" i="13"/>
  <c r="P6" i="13"/>
  <c r="O6" i="13"/>
  <c r="N6" i="13"/>
  <c r="M6" i="13"/>
  <c r="L6" i="13"/>
  <c r="K6" i="13"/>
  <c r="J6" i="13"/>
  <c r="U5" i="13"/>
  <c r="T5" i="13"/>
  <c r="S5" i="13"/>
  <c r="R5" i="13"/>
  <c r="Q5" i="13"/>
  <c r="P5" i="13"/>
  <c r="O5" i="13"/>
  <c r="N5" i="13"/>
  <c r="M5" i="13"/>
  <c r="L5" i="13"/>
  <c r="K5" i="13"/>
  <c r="J5" i="13"/>
  <c r="U4" i="13"/>
  <c r="T4" i="13"/>
  <c r="S4" i="13"/>
  <c r="R4" i="13"/>
  <c r="Q4" i="13"/>
  <c r="P4" i="13"/>
  <c r="O4" i="13"/>
  <c r="N4" i="13"/>
  <c r="M4" i="13"/>
  <c r="L4" i="13"/>
  <c r="K4" i="13"/>
  <c r="J4" i="13"/>
  <c r="U3" i="13" l="1"/>
  <c r="T3" i="13"/>
  <c r="S3" i="13"/>
  <c r="R3" i="13"/>
  <c r="Q3" i="13"/>
  <c r="P3" i="13"/>
  <c r="O3" i="13"/>
  <c r="N3" i="13"/>
  <c r="M3" i="13"/>
  <c r="L3" i="13"/>
  <c r="K3" i="13"/>
  <c r="J3" i="13" l="1"/>
  <c r="K22" i="12"/>
  <c r="L22" i="12"/>
  <c r="M22" i="12"/>
  <c r="N22" i="12"/>
  <c r="P22" i="12"/>
  <c r="Q22" i="12"/>
  <c r="R22" i="12"/>
  <c r="S22" i="12"/>
  <c r="T22" i="12"/>
  <c r="U22" i="12"/>
  <c r="K23" i="12"/>
  <c r="L23" i="12"/>
  <c r="M23" i="12"/>
  <c r="N23" i="12"/>
  <c r="P23" i="12"/>
  <c r="Q23" i="12"/>
  <c r="R23" i="12"/>
  <c r="S23" i="12"/>
  <c r="T23" i="12"/>
  <c r="U23" i="12"/>
  <c r="K24" i="12"/>
  <c r="L24" i="12"/>
  <c r="M24" i="12"/>
  <c r="N24" i="12"/>
  <c r="P24" i="12"/>
  <c r="Q24" i="12"/>
  <c r="R24" i="12"/>
  <c r="S24" i="12"/>
  <c r="T24" i="12"/>
  <c r="U24" i="12"/>
  <c r="K25" i="12"/>
  <c r="L25" i="12"/>
  <c r="M25" i="12"/>
  <c r="N25" i="12"/>
  <c r="O25" i="12"/>
  <c r="P25" i="12"/>
  <c r="Q25" i="12"/>
  <c r="R25" i="12"/>
  <c r="S25" i="12"/>
  <c r="T25" i="12"/>
  <c r="U25" i="12"/>
  <c r="K26" i="12"/>
  <c r="L26" i="12"/>
  <c r="M26" i="12"/>
  <c r="N26" i="12"/>
  <c r="P26" i="12"/>
  <c r="Q26" i="12"/>
  <c r="R26" i="12"/>
  <c r="S26" i="12"/>
  <c r="T26" i="12"/>
  <c r="U26" i="12"/>
  <c r="K27" i="12"/>
  <c r="L27" i="12"/>
  <c r="M27" i="12"/>
  <c r="N27" i="12"/>
  <c r="P27" i="12"/>
  <c r="Q27" i="12"/>
  <c r="R27" i="12"/>
  <c r="S27" i="12"/>
  <c r="T27" i="12"/>
  <c r="U27" i="12"/>
  <c r="K28" i="12"/>
  <c r="L28" i="12"/>
  <c r="M28" i="12"/>
  <c r="N28" i="12"/>
  <c r="P28" i="12"/>
  <c r="Q28" i="12"/>
  <c r="R28" i="12"/>
  <c r="S28" i="12"/>
  <c r="T28" i="12"/>
  <c r="U28" i="12"/>
  <c r="K29" i="12"/>
  <c r="L29" i="12"/>
  <c r="M29" i="12"/>
  <c r="N29" i="12"/>
  <c r="P29" i="12"/>
  <c r="Q29" i="12"/>
  <c r="R29" i="12"/>
  <c r="S29" i="12"/>
  <c r="T29" i="12"/>
  <c r="U29" i="12"/>
  <c r="K30" i="12"/>
  <c r="L30" i="12"/>
  <c r="M30" i="12"/>
  <c r="N30" i="12"/>
  <c r="P30" i="12"/>
  <c r="Q30" i="12"/>
  <c r="R30" i="12"/>
  <c r="S30" i="12"/>
  <c r="T30" i="12"/>
  <c r="U30" i="12"/>
  <c r="K31" i="12"/>
  <c r="L31" i="12"/>
  <c r="M31" i="12"/>
  <c r="N31" i="12"/>
  <c r="P31" i="12"/>
  <c r="Q31" i="12"/>
  <c r="R31" i="12"/>
  <c r="S31" i="12"/>
  <c r="T31" i="12"/>
  <c r="U31" i="12"/>
  <c r="U38" i="11" l="1"/>
  <c r="T38" i="11"/>
  <c r="S38" i="11"/>
  <c r="R38" i="11"/>
  <c r="Q38" i="11"/>
  <c r="P38" i="11"/>
  <c r="N38" i="11"/>
  <c r="M38" i="11"/>
  <c r="L38" i="11"/>
  <c r="K38" i="11"/>
  <c r="U37" i="11"/>
  <c r="T37" i="11"/>
  <c r="S37" i="11"/>
  <c r="R37" i="11"/>
  <c r="Q37" i="11"/>
  <c r="P37" i="11"/>
  <c r="N37" i="11"/>
  <c r="M37" i="11"/>
  <c r="L37" i="11"/>
  <c r="K37" i="11"/>
  <c r="U36" i="11"/>
  <c r="T36" i="11"/>
  <c r="S36" i="11"/>
  <c r="R36" i="11"/>
  <c r="Q36" i="11"/>
  <c r="P36" i="11"/>
  <c r="N36" i="11"/>
  <c r="M36" i="11"/>
  <c r="L36" i="11"/>
  <c r="K36" i="11"/>
  <c r="U35" i="11"/>
  <c r="T35" i="11"/>
  <c r="S35" i="11"/>
  <c r="R35" i="11"/>
  <c r="Q35" i="11"/>
  <c r="P35" i="11"/>
  <c r="N35" i="11"/>
  <c r="M35" i="11"/>
  <c r="L35" i="11"/>
  <c r="K35" i="11"/>
  <c r="U34" i="11"/>
  <c r="T34" i="11"/>
  <c r="S34" i="11"/>
  <c r="R34" i="11"/>
  <c r="Q34" i="11"/>
  <c r="P34" i="11"/>
  <c r="N34" i="11"/>
  <c r="M34" i="11"/>
  <c r="L34" i="11"/>
  <c r="K34" i="11"/>
  <c r="U33" i="11"/>
  <c r="T33" i="11"/>
  <c r="S33" i="11"/>
  <c r="R33" i="11"/>
  <c r="Q33" i="11"/>
  <c r="P33" i="11"/>
  <c r="N33" i="11"/>
  <c r="M33" i="11"/>
  <c r="L33" i="11"/>
  <c r="K33" i="11"/>
  <c r="U32" i="11"/>
  <c r="T32" i="11"/>
  <c r="S32" i="11"/>
  <c r="R32" i="11"/>
  <c r="Q32" i="11"/>
  <c r="P32" i="11"/>
  <c r="O32" i="11"/>
  <c r="N32" i="11"/>
  <c r="M32" i="11"/>
  <c r="L32" i="11"/>
  <c r="K32" i="11"/>
  <c r="U31" i="11"/>
  <c r="T31" i="11"/>
  <c r="S31" i="11"/>
  <c r="R31" i="11"/>
  <c r="Q31" i="11"/>
  <c r="P31" i="11"/>
  <c r="N31" i="11"/>
  <c r="M31" i="11"/>
  <c r="L31" i="11"/>
  <c r="K31" i="11"/>
  <c r="U30" i="11"/>
  <c r="T30" i="11"/>
  <c r="S30" i="11"/>
  <c r="R30" i="11"/>
  <c r="Q30" i="11"/>
  <c r="P30" i="11"/>
  <c r="N30" i="11"/>
  <c r="M30" i="11"/>
  <c r="L30" i="11"/>
  <c r="K30" i="11"/>
  <c r="U29" i="11"/>
  <c r="T29" i="11"/>
  <c r="S29" i="11"/>
  <c r="R29" i="11"/>
  <c r="Q29" i="11"/>
  <c r="P29" i="11"/>
  <c r="N29" i="11"/>
  <c r="M29" i="11"/>
  <c r="L29" i="11"/>
  <c r="K29" i="11"/>
  <c r="U28" i="11"/>
  <c r="T28" i="11"/>
  <c r="S28" i="11"/>
  <c r="R28" i="11"/>
  <c r="Q28" i="11"/>
  <c r="P28" i="11"/>
  <c r="N28" i="11"/>
  <c r="M28" i="11"/>
  <c r="L28" i="11"/>
  <c r="K28" i="11"/>
  <c r="U27" i="11"/>
  <c r="T27" i="11"/>
  <c r="S27" i="11"/>
  <c r="R27" i="11"/>
  <c r="Q27" i="11"/>
  <c r="P27" i="11"/>
  <c r="N27" i="11"/>
  <c r="M27" i="11"/>
  <c r="L27" i="11"/>
  <c r="K27" i="11"/>
  <c r="U26" i="11"/>
  <c r="T26" i="11"/>
  <c r="S26" i="11"/>
  <c r="R26" i="11"/>
  <c r="Q26" i="11"/>
  <c r="P26" i="11"/>
  <c r="O26" i="11"/>
  <c r="N26" i="11"/>
  <c r="M26" i="11"/>
  <c r="L26" i="11"/>
  <c r="K26" i="11"/>
  <c r="U25" i="11"/>
  <c r="T25" i="11"/>
  <c r="S25" i="11"/>
  <c r="R25" i="11"/>
  <c r="Q25" i="11"/>
  <c r="P25" i="11"/>
  <c r="O25" i="11"/>
  <c r="N25" i="11"/>
  <c r="M25" i="11"/>
  <c r="L25" i="11"/>
  <c r="K25" i="11"/>
  <c r="U24" i="11"/>
  <c r="T24" i="11"/>
  <c r="S24" i="11"/>
  <c r="R24" i="11"/>
  <c r="Q24" i="11"/>
  <c r="P24" i="11"/>
  <c r="O24" i="11"/>
  <c r="N24" i="11"/>
  <c r="M24" i="11"/>
  <c r="L24" i="11"/>
  <c r="K24" i="11"/>
  <c r="U23" i="11"/>
  <c r="T23" i="11"/>
  <c r="S23" i="11"/>
  <c r="R23" i="11"/>
  <c r="Q23" i="11"/>
  <c r="P23" i="11"/>
  <c r="O23" i="11"/>
  <c r="N23" i="11"/>
  <c r="M23" i="11"/>
  <c r="L23" i="11"/>
  <c r="K23" i="11"/>
  <c r="U22" i="11"/>
  <c r="T22" i="11"/>
  <c r="S22" i="11"/>
  <c r="R22" i="11"/>
  <c r="Q22" i="11"/>
  <c r="P22" i="11"/>
  <c r="O22" i="11"/>
  <c r="N22" i="11"/>
  <c r="M22" i="11"/>
  <c r="L22" i="11"/>
  <c r="K22" i="11"/>
  <c r="U21" i="11"/>
  <c r="T21" i="11"/>
  <c r="S21" i="11"/>
  <c r="R21" i="11"/>
  <c r="Q21" i="11"/>
  <c r="P21" i="11"/>
  <c r="O21" i="11"/>
  <c r="N21" i="11"/>
  <c r="M21" i="11"/>
  <c r="L21" i="11"/>
  <c r="K21" i="11"/>
  <c r="U20" i="11"/>
  <c r="T20" i="11"/>
  <c r="S20" i="11"/>
  <c r="R20" i="11"/>
  <c r="Q20" i="11"/>
  <c r="P20" i="11"/>
  <c r="O20" i="11"/>
  <c r="N20" i="11"/>
  <c r="M20" i="11"/>
  <c r="L20" i="11"/>
  <c r="K20" i="11"/>
  <c r="U19" i="11"/>
  <c r="T19" i="11"/>
  <c r="S19" i="11"/>
  <c r="R19" i="11"/>
  <c r="Q19" i="11"/>
  <c r="P19" i="11"/>
  <c r="O19" i="11"/>
  <c r="N19" i="11"/>
  <c r="M19" i="11"/>
  <c r="L19" i="11"/>
  <c r="K19" i="11"/>
  <c r="U18" i="11"/>
  <c r="T18" i="11"/>
  <c r="S18" i="11"/>
  <c r="R18" i="11"/>
  <c r="Q18" i="11"/>
  <c r="P18" i="11"/>
  <c r="O18" i="11"/>
  <c r="N18" i="11"/>
  <c r="M18" i="11"/>
  <c r="L18" i="11"/>
  <c r="K18" i="11"/>
  <c r="U17" i="11"/>
  <c r="T17" i="11"/>
  <c r="S17" i="11"/>
  <c r="R17" i="11"/>
  <c r="Q17" i="11"/>
  <c r="P17" i="11"/>
  <c r="N17" i="11"/>
  <c r="M17" i="11"/>
  <c r="L17" i="11"/>
  <c r="K17" i="11"/>
  <c r="U16" i="11"/>
  <c r="T16" i="11"/>
  <c r="S16" i="11"/>
  <c r="R16" i="11"/>
  <c r="Q16" i="11"/>
  <c r="P16" i="11"/>
  <c r="N16" i="11"/>
  <c r="M16" i="11"/>
  <c r="L16" i="11"/>
  <c r="K16" i="11"/>
  <c r="U15" i="11"/>
  <c r="T15" i="11"/>
  <c r="S15" i="11"/>
  <c r="R15" i="11"/>
  <c r="Q15" i="11"/>
  <c r="P15" i="11"/>
  <c r="O15" i="11"/>
  <c r="N15" i="11"/>
  <c r="M15" i="11"/>
  <c r="L15" i="11"/>
  <c r="K15" i="11"/>
  <c r="U14" i="11"/>
  <c r="T14" i="11"/>
  <c r="S14" i="11"/>
  <c r="R14" i="11"/>
  <c r="Q14" i="11"/>
  <c r="P14" i="11"/>
  <c r="N14" i="11"/>
  <c r="M14" i="11"/>
  <c r="L14" i="11"/>
  <c r="K14" i="11"/>
  <c r="U13" i="11"/>
  <c r="T13" i="11"/>
  <c r="S13" i="11"/>
  <c r="R13" i="11"/>
  <c r="Q13" i="11"/>
  <c r="P13" i="11"/>
  <c r="N13" i="11"/>
  <c r="M13" i="11"/>
  <c r="L13" i="11"/>
  <c r="K13" i="11"/>
  <c r="U12" i="11"/>
  <c r="T12" i="11"/>
  <c r="S12" i="11"/>
  <c r="R12" i="11"/>
  <c r="Q12" i="11"/>
  <c r="P12" i="11"/>
  <c r="N12" i="11"/>
  <c r="M12" i="11"/>
  <c r="L12" i="11"/>
  <c r="K12" i="11"/>
  <c r="U11" i="11"/>
  <c r="T11" i="11"/>
  <c r="S11" i="11"/>
  <c r="R11" i="11"/>
  <c r="Q11" i="11"/>
  <c r="P11" i="11"/>
  <c r="N11" i="11"/>
  <c r="M11" i="11"/>
  <c r="L11" i="11"/>
  <c r="K11" i="11"/>
  <c r="U10" i="11"/>
  <c r="T10" i="11"/>
  <c r="S10" i="11"/>
  <c r="R10" i="11"/>
  <c r="Q10" i="11"/>
  <c r="P10" i="11"/>
  <c r="O10" i="11"/>
  <c r="N10" i="11"/>
  <c r="M10" i="11"/>
  <c r="L10" i="11"/>
  <c r="K10" i="11"/>
  <c r="U9" i="11"/>
  <c r="T9" i="11"/>
  <c r="S9" i="11"/>
  <c r="R9" i="11"/>
  <c r="Q9" i="11"/>
  <c r="P9" i="11"/>
  <c r="N9" i="11"/>
  <c r="M9" i="11"/>
  <c r="L9" i="11"/>
  <c r="K9" i="11"/>
  <c r="U8" i="11"/>
  <c r="T8" i="11"/>
  <c r="S8" i="11"/>
  <c r="R8" i="11"/>
  <c r="Q8" i="11"/>
  <c r="P8" i="11"/>
  <c r="O8" i="11"/>
  <c r="N8" i="11"/>
  <c r="M8" i="11"/>
  <c r="L8" i="11"/>
  <c r="K8" i="11"/>
  <c r="U7" i="11"/>
  <c r="T7" i="11"/>
  <c r="S7" i="11"/>
  <c r="R7" i="11"/>
  <c r="Q7" i="11"/>
  <c r="P7" i="11"/>
  <c r="N7" i="11"/>
  <c r="M7" i="11"/>
  <c r="L7" i="11"/>
  <c r="K7" i="11"/>
  <c r="U6" i="11"/>
  <c r="T6" i="11"/>
  <c r="S6" i="11"/>
  <c r="R6" i="11"/>
  <c r="Q6" i="11"/>
  <c r="P6" i="11"/>
  <c r="N6" i="11"/>
  <c r="M6" i="11"/>
  <c r="L6" i="11"/>
  <c r="K6" i="11"/>
  <c r="U5" i="11"/>
  <c r="T5" i="11"/>
  <c r="S5" i="11"/>
  <c r="R5" i="11"/>
  <c r="Q5" i="11"/>
  <c r="P5" i="11"/>
  <c r="N5" i="11"/>
  <c r="M5" i="11"/>
  <c r="L5" i="11"/>
  <c r="K5" i="11"/>
  <c r="U4" i="11"/>
  <c r="T4" i="11"/>
  <c r="S4" i="11"/>
  <c r="R4" i="11"/>
  <c r="Q4" i="11"/>
  <c r="P4" i="11"/>
  <c r="O4" i="11"/>
  <c r="N4" i="11"/>
  <c r="M4" i="11"/>
  <c r="L4" i="11"/>
  <c r="K4" i="11"/>
  <c r="U3" i="11"/>
  <c r="T3" i="11"/>
  <c r="S3" i="11"/>
  <c r="R3" i="11"/>
  <c r="Q3" i="11"/>
  <c r="P3" i="11"/>
  <c r="N3" i="11"/>
  <c r="M3" i="11"/>
  <c r="L3" i="11"/>
  <c r="K3" i="11"/>
  <c r="U24" i="10"/>
  <c r="T24" i="10"/>
  <c r="S24" i="10"/>
  <c r="R24" i="10"/>
  <c r="Q24" i="10"/>
  <c r="P24" i="10"/>
  <c r="N24" i="10"/>
  <c r="M24" i="10"/>
  <c r="L24" i="10"/>
  <c r="K24" i="10"/>
  <c r="U23" i="10"/>
  <c r="T23" i="10"/>
  <c r="S23" i="10"/>
  <c r="R23" i="10"/>
  <c r="Q23" i="10"/>
  <c r="P23" i="10"/>
  <c r="N23" i="10"/>
  <c r="M23" i="10"/>
  <c r="L23" i="10"/>
  <c r="K23" i="10"/>
  <c r="U22" i="10"/>
  <c r="T22" i="10"/>
  <c r="S22" i="10"/>
  <c r="R22" i="10"/>
  <c r="Q22" i="10"/>
  <c r="P22" i="10"/>
  <c r="N22" i="10"/>
  <c r="M22" i="10"/>
  <c r="L22" i="10"/>
  <c r="K22" i="10"/>
  <c r="U21" i="10"/>
  <c r="T21" i="10"/>
  <c r="S21" i="10"/>
  <c r="R21" i="10"/>
  <c r="Q21" i="10"/>
  <c r="P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N17" i="10"/>
  <c r="M17" i="10"/>
  <c r="L17" i="10"/>
  <c r="K17" i="10"/>
  <c r="U16" i="10"/>
  <c r="T16" i="10"/>
  <c r="S16" i="10"/>
  <c r="R16" i="10"/>
  <c r="Q16" i="10"/>
  <c r="P16" i="10"/>
  <c r="N16" i="10"/>
  <c r="M16" i="10"/>
  <c r="L16" i="10"/>
  <c r="K16" i="10"/>
  <c r="U15" i="10"/>
  <c r="T15" i="10"/>
  <c r="S15" i="10"/>
  <c r="R15" i="10"/>
  <c r="Q15" i="10"/>
  <c r="P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N7" i="10"/>
  <c r="M7" i="10"/>
  <c r="L7" i="10"/>
  <c r="K7" i="10"/>
  <c r="U6" i="10"/>
  <c r="T6" i="10"/>
  <c r="S6" i="10"/>
  <c r="R6" i="10"/>
  <c r="Q6" i="10"/>
  <c r="P6" i="10"/>
  <c r="N6" i="10"/>
  <c r="M6" i="10"/>
  <c r="L6" i="10"/>
  <c r="K6" i="10"/>
  <c r="U5" i="10"/>
  <c r="T5" i="10"/>
  <c r="S5" i="10"/>
  <c r="R5" i="10"/>
  <c r="Q5" i="10"/>
  <c r="P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32" i="12"/>
  <c r="T32" i="12"/>
  <c r="S32" i="12"/>
  <c r="R32" i="12"/>
  <c r="Q32" i="12"/>
  <c r="P32" i="12"/>
  <c r="N32" i="12"/>
  <c r="M32" i="12"/>
  <c r="L32" i="12"/>
  <c r="K32" i="12"/>
  <c r="U21" i="12"/>
  <c r="T21" i="12"/>
  <c r="S21" i="12"/>
  <c r="R21" i="12"/>
  <c r="Q21" i="12"/>
  <c r="P21" i="12"/>
  <c r="N21" i="12"/>
  <c r="M21" i="12"/>
  <c r="L21" i="12"/>
  <c r="K21" i="12"/>
  <c r="U20" i="12"/>
  <c r="T20" i="12"/>
  <c r="S20" i="12"/>
  <c r="R20" i="12"/>
  <c r="Q20" i="12"/>
  <c r="P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N12" i="12"/>
  <c r="M12" i="12"/>
  <c r="L12" i="12"/>
  <c r="K12" i="12"/>
  <c r="U11" i="12"/>
  <c r="T11" i="12"/>
  <c r="S11" i="12"/>
  <c r="R11" i="12"/>
  <c r="Q11" i="12"/>
  <c r="P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N9" i="12"/>
  <c r="M9" i="12"/>
  <c r="L9" i="12"/>
  <c r="K9" i="12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27" i="9"/>
  <c r="T27" i="9"/>
  <c r="S27" i="9"/>
  <c r="R27" i="9"/>
  <c r="Q27" i="9"/>
  <c r="P27" i="9"/>
  <c r="N27" i="9"/>
  <c r="M27" i="9"/>
  <c r="L27" i="9"/>
  <c r="K27" i="9"/>
  <c r="U26" i="9"/>
  <c r="T26" i="9"/>
  <c r="S26" i="9"/>
  <c r="R26" i="9"/>
  <c r="Q26" i="9"/>
  <c r="P26" i="9"/>
  <c r="N26" i="9"/>
  <c r="M26" i="9"/>
  <c r="L26" i="9"/>
  <c r="K26" i="9"/>
  <c r="U25" i="9"/>
  <c r="T25" i="9"/>
  <c r="S25" i="9"/>
  <c r="R25" i="9"/>
  <c r="Q25" i="9"/>
  <c r="P25" i="9"/>
  <c r="N25" i="9"/>
  <c r="M25" i="9"/>
  <c r="L25" i="9"/>
  <c r="K25" i="9"/>
  <c r="U24" i="9"/>
  <c r="T24" i="9"/>
  <c r="S24" i="9"/>
  <c r="R24" i="9"/>
  <c r="Q24" i="9"/>
  <c r="P24" i="9"/>
  <c r="N24" i="9"/>
  <c r="M24" i="9"/>
  <c r="L24" i="9"/>
  <c r="K24" i="9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N16" i="9"/>
  <c r="M16" i="9"/>
  <c r="L16" i="9"/>
  <c r="K16" i="9"/>
  <c r="U15" i="9"/>
  <c r="T15" i="9"/>
  <c r="S15" i="9"/>
  <c r="R15" i="9"/>
  <c r="Q15" i="9"/>
  <c r="P15" i="9"/>
  <c r="N15" i="9"/>
  <c r="M15" i="9"/>
  <c r="L15" i="9"/>
  <c r="K15" i="9"/>
  <c r="U14" i="9"/>
  <c r="T14" i="9"/>
  <c r="S14" i="9"/>
  <c r="R14" i="9"/>
  <c r="Q14" i="9"/>
  <c r="P14" i="9"/>
  <c r="N14" i="9"/>
  <c r="M14" i="9"/>
  <c r="L14" i="9"/>
  <c r="K14" i="9"/>
  <c r="U13" i="9"/>
  <c r="T13" i="9"/>
  <c r="S13" i="9"/>
  <c r="R13" i="9"/>
  <c r="Q13" i="9"/>
  <c r="P13" i="9"/>
  <c r="N13" i="9"/>
  <c r="M13" i="9"/>
  <c r="L13" i="9"/>
  <c r="K13" i="9"/>
  <c r="U12" i="9"/>
  <c r="T12" i="9"/>
  <c r="S12" i="9"/>
  <c r="R12" i="9"/>
  <c r="Q12" i="9"/>
  <c r="P12" i="9"/>
  <c r="N12" i="9"/>
  <c r="M12" i="9"/>
  <c r="L12" i="9"/>
  <c r="K12" i="9"/>
  <c r="U11" i="9"/>
  <c r="T11" i="9"/>
  <c r="S11" i="9"/>
  <c r="R11" i="9"/>
  <c r="Q11" i="9"/>
  <c r="P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N7" i="9"/>
  <c r="M7" i="9"/>
  <c r="L7" i="9"/>
  <c r="K7" i="9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27" i="12" l="1"/>
  <c r="J27" i="12"/>
  <c r="J8" i="7" l="1"/>
  <c r="J23" i="12"/>
  <c r="J9" i="10"/>
  <c r="J21" i="10"/>
  <c r="J30" i="11"/>
  <c r="J5" i="11" l="1"/>
  <c r="H11" i="4"/>
  <c r="H10" i="4"/>
  <c r="H9" i="4"/>
  <c r="H8" i="4"/>
  <c r="O29" i="12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J15" i="11"/>
  <c r="H5" i="4"/>
  <c r="J25" i="11"/>
  <c r="J24" i="11"/>
  <c r="J33" i="11"/>
  <c r="J18" i="10"/>
  <c r="J29" i="12"/>
  <c r="J14" i="11"/>
  <c r="O5" i="11"/>
  <c r="O14" i="11"/>
  <c r="O33" i="11"/>
  <c r="J9" i="11" l="1"/>
  <c r="J20" i="12"/>
  <c r="J7" i="10"/>
  <c r="J7" i="7"/>
  <c r="J5" i="7"/>
  <c r="J5" i="8"/>
  <c r="J13" i="11"/>
  <c r="J5" i="10"/>
  <c r="J5" i="5"/>
  <c r="J5" i="6"/>
  <c r="J8" i="5"/>
  <c r="J8" i="6"/>
  <c r="J16" i="9"/>
  <c r="J24" i="12"/>
  <c r="J28" i="11"/>
  <c r="J29" i="11"/>
  <c r="J19" i="9"/>
  <c r="J6" i="12"/>
  <c r="J6" i="9"/>
  <c r="J12" i="6"/>
  <c r="J16" i="7"/>
  <c r="J4" i="6"/>
  <c r="J4" i="9"/>
  <c r="J10" i="11"/>
  <c r="J4" i="8"/>
  <c r="J4" i="12"/>
  <c r="J4" i="10"/>
  <c r="J4" i="7"/>
  <c r="J4" i="5"/>
  <c r="J21" i="12"/>
  <c r="J6" i="8"/>
  <c r="J7" i="11"/>
  <c r="J13" i="9"/>
  <c r="J7" i="5"/>
  <c r="J7" i="6"/>
  <c r="J3" i="6"/>
  <c r="J3" i="10"/>
  <c r="J3" i="8"/>
  <c r="J4" i="11"/>
  <c r="J3" i="12"/>
  <c r="J3" i="9"/>
  <c r="J3" i="7"/>
  <c r="J3" i="5"/>
  <c r="J21" i="8"/>
  <c r="J21" i="6"/>
  <c r="J23" i="10"/>
  <c r="J27" i="7"/>
  <c r="J27" i="9"/>
  <c r="J37" i="11"/>
  <c r="J30" i="12"/>
  <c r="J36" i="11"/>
  <c r="J24" i="10"/>
  <c r="J19" i="8"/>
  <c r="J32" i="12"/>
  <c r="J20" i="8"/>
  <c r="J26" i="7"/>
  <c r="J38" i="11"/>
  <c r="J26" i="9"/>
  <c r="J19" i="5"/>
  <c r="J25" i="7"/>
  <c r="J25" i="9"/>
  <c r="J23" i="6"/>
  <c r="J31" i="12"/>
  <c r="J21" i="5"/>
  <c r="J20" i="5"/>
  <c r="J22" i="6"/>
  <c r="J22" i="10"/>
  <c r="J6" i="5"/>
  <c r="J6" i="7"/>
  <c r="J17" i="9"/>
  <c r="J6" i="6"/>
  <c r="J19" i="12"/>
  <c r="J5" i="12"/>
  <c r="J5" i="9"/>
  <c r="J11" i="6"/>
  <c r="J15" i="7"/>
  <c r="J15" i="5"/>
  <c r="J14" i="12"/>
  <c r="H3" i="4"/>
  <c r="J11" i="7"/>
  <c r="J20" i="9"/>
  <c r="J20" i="11"/>
  <c r="J12" i="8"/>
  <c r="J3" i="11"/>
  <c r="J7" i="8"/>
  <c r="J7" i="12"/>
  <c r="J9" i="5"/>
  <c r="J17" i="7"/>
  <c r="J13" i="6"/>
  <c r="J7" i="9"/>
  <c r="H3" i="1"/>
  <c r="J17" i="10"/>
  <c r="J10" i="8"/>
  <c r="J11" i="9"/>
  <c r="J11" i="12"/>
  <c r="J13" i="5"/>
  <c r="J23" i="7"/>
  <c r="H5" i="1"/>
  <c r="J12" i="11"/>
  <c r="J15" i="10"/>
  <c r="J19" i="6"/>
  <c r="J16" i="11"/>
  <c r="J17" i="8"/>
  <c r="J9" i="9"/>
  <c r="H4" i="1"/>
  <c r="J8" i="8"/>
  <c r="J17" i="6"/>
  <c r="J10" i="5"/>
  <c r="J9" i="12"/>
  <c r="J31" i="11"/>
  <c r="J21" i="7"/>
  <c r="J13" i="12"/>
  <c r="H7" i="1"/>
  <c r="J15" i="6"/>
  <c r="J9" i="8"/>
  <c r="J12" i="5"/>
  <c r="J13" i="10"/>
  <c r="J19" i="7"/>
  <c r="J32" i="11"/>
  <c r="J6" i="10"/>
  <c r="J22" i="12"/>
  <c r="H18" i="1"/>
  <c r="H8" i="2"/>
  <c r="J12" i="10"/>
  <c r="H8" i="3"/>
  <c r="J20" i="10"/>
  <c r="H13" i="1"/>
  <c r="J22" i="7"/>
  <c r="J10" i="9"/>
  <c r="J10" i="12"/>
  <c r="J18" i="6"/>
  <c r="J26" i="11"/>
  <c r="J11" i="5"/>
  <c r="H20" i="1"/>
  <c r="J9" i="6"/>
  <c r="J28" i="12"/>
  <c r="J9" i="7"/>
  <c r="J14" i="9"/>
  <c r="J13" i="7"/>
  <c r="J22" i="9"/>
  <c r="H12" i="4"/>
  <c r="J17" i="5"/>
  <c r="J16" i="12"/>
  <c r="J18" i="11"/>
  <c r="J14" i="8"/>
  <c r="J13" i="8"/>
  <c r="J12" i="7"/>
  <c r="H4" i="4"/>
  <c r="J21" i="11"/>
  <c r="J16" i="5"/>
  <c r="J21" i="9"/>
  <c r="J15" i="12"/>
  <c r="J14" i="5"/>
  <c r="J20" i="6"/>
  <c r="J24" i="7"/>
  <c r="J12" i="9"/>
  <c r="H6" i="1"/>
  <c r="J12" i="12"/>
  <c r="J11" i="8"/>
  <c r="J16" i="10"/>
  <c r="J11" i="11"/>
  <c r="J18" i="8"/>
  <c r="J17" i="11"/>
  <c r="J18" i="12"/>
  <c r="J24" i="9"/>
  <c r="J27" i="11"/>
  <c r="J28" i="7"/>
  <c r="H15" i="1"/>
  <c r="J35" i="11"/>
  <c r="J34" i="11"/>
  <c r="H3" i="3"/>
  <c r="J8" i="11"/>
  <c r="J18" i="9"/>
  <c r="J25" i="12"/>
  <c r="J8" i="10"/>
  <c r="J10" i="10"/>
  <c r="J14" i="10"/>
  <c r="J16" i="6"/>
  <c r="H8" i="1"/>
  <c r="J20" i="7"/>
  <c r="J16" i="8"/>
  <c r="J22" i="11"/>
  <c r="H12" i="1"/>
  <c r="J19" i="10"/>
  <c r="J23" i="11"/>
  <c r="J8" i="9"/>
  <c r="J8" i="12"/>
  <c r="J11" i="10"/>
  <c r="J10" i="6"/>
  <c r="J15" i="9"/>
  <c r="J10" i="7"/>
  <c r="J26" i="12"/>
  <c r="J23" i="9"/>
  <c r="J15" i="8"/>
  <c r="J14" i="7"/>
  <c r="J18" i="5"/>
  <c r="H13" i="4"/>
  <c r="J19" i="11"/>
  <c r="J17" i="12"/>
  <c r="J14" i="6"/>
  <c r="J6" i="11"/>
  <c r="J18" i="7"/>
  <c r="H14" i="1"/>
  <c r="O20" i="12"/>
  <c r="O7" i="10"/>
  <c r="O9" i="11"/>
  <c r="O7" i="7"/>
  <c r="O16" i="10"/>
  <c r="O24" i="7"/>
  <c r="M6" i="1"/>
  <c r="O12" i="9"/>
  <c r="O20" i="6"/>
  <c r="O12" i="12"/>
  <c r="O14" i="5"/>
  <c r="O11" i="11"/>
  <c r="O11" i="8"/>
  <c r="O17" i="11"/>
  <c r="O18" i="8"/>
  <c r="O8" i="8"/>
  <c r="O10" i="5"/>
  <c r="O31" i="11"/>
  <c r="O21" i="7"/>
  <c r="O9" i="9"/>
  <c r="O17" i="6"/>
  <c r="M4" i="1"/>
  <c r="O9" i="12"/>
  <c r="O7" i="6"/>
  <c r="O13" i="9"/>
  <c r="O7" i="5"/>
  <c r="O9" i="6"/>
  <c r="O9" i="7"/>
  <c r="O28" i="12"/>
  <c r="O14" i="9"/>
  <c r="O30" i="12"/>
  <c r="O38" i="11"/>
  <c r="O24" i="10"/>
  <c r="O32" i="12"/>
  <c r="O25" i="9"/>
  <c r="O26" i="7"/>
  <c r="O21" i="6"/>
  <c r="O37" i="11"/>
  <c r="O26" i="9"/>
  <c r="O19" i="8"/>
  <c r="O25" i="7"/>
  <c r="O21" i="5"/>
  <c r="O31" i="12"/>
  <c r="O36" i="11"/>
  <c r="O22" i="10"/>
  <c r="O27" i="9"/>
  <c r="O20" i="8"/>
  <c r="O23" i="6"/>
  <c r="O20" i="5"/>
  <c r="O23" i="10"/>
  <c r="O21" i="8"/>
  <c r="O27" i="7"/>
  <c r="O22" i="6"/>
  <c r="O19" i="5"/>
  <c r="O8" i="5"/>
  <c r="O8" i="6"/>
  <c r="O16" i="9"/>
  <c r="O23" i="12"/>
  <c r="O8" i="7"/>
  <c r="O30" i="11"/>
  <c r="O21" i="10"/>
  <c r="O9" i="10"/>
  <c r="O5" i="6"/>
  <c r="O5" i="10"/>
  <c r="O5" i="7"/>
  <c r="O13" i="11"/>
  <c r="O5" i="8"/>
  <c r="O5" i="5"/>
  <c r="O24" i="12"/>
  <c r="O28" i="11"/>
  <c r="O6" i="8"/>
  <c r="O21" i="12"/>
  <c r="O7" i="11"/>
  <c r="O29" i="11"/>
  <c r="O19" i="9"/>
  <c r="O13" i="6"/>
  <c r="O17" i="10"/>
  <c r="O7" i="8"/>
  <c r="O9" i="5"/>
  <c r="O7" i="9"/>
  <c r="O3" i="11"/>
  <c r="O7" i="12"/>
  <c r="O17" i="7"/>
  <c r="M3" i="1"/>
  <c r="O6" i="11"/>
  <c r="M14" i="1"/>
  <c r="O18" i="7"/>
  <c r="O14" i="6"/>
  <c r="O12" i="11"/>
  <c r="O10" i="8"/>
  <c r="O15" i="10"/>
  <c r="O23" i="7"/>
  <c r="M5" i="1"/>
  <c r="O11" i="9"/>
  <c r="O19" i="6"/>
  <c r="O11" i="12"/>
  <c r="O13" i="5"/>
  <c r="O17" i="8"/>
  <c r="O16" i="11"/>
  <c r="O28" i="7"/>
  <c r="O24" i="9"/>
  <c r="O18" i="12"/>
  <c r="O27" i="11"/>
  <c r="M15" i="1"/>
  <c r="O34" i="11"/>
  <c r="O35" i="11"/>
  <c r="M3" i="3"/>
  <c r="O6" i="10"/>
  <c r="O22" i="12"/>
  <c r="O26" i="12"/>
  <c r="O15" i="9"/>
  <c r="O10" i="7"/>
  <c r="O10" i="6"/>
  <c r="O11" i="10"/>
</calcChain>
</file>

<file path=xl/sharedStrings.xml><?xml version="1.0" encoding="utf-8"?>
<sst xmlns="http://schemas.openxmlformats.org/spreadsheetml/2006/main" count="1571" uniqueCount="319">
  <si>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</si>
  <si>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</si>
  <si>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</si>
  <si>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</si>
  <si>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</si>
  <si>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</si>
  <si>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</si>
  <si>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</si>
  <si>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</si>
  <si>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</si>
  <si>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</si>
  <si>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</si>
  <si>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</si>
  <si>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</si>
  <si>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</si>
  <si>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</si>
  <si>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</si>
  <si>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</si>
  <si>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</si>
  <si>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</si>
  <si>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</si>
  <si>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</si>
  <si>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</si>
  <si>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</si>
  <si>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</si>
  <si>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</si>
  <si>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</si>
  <si>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</si>
  <si>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</si>
  <si>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</si>
  <si>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</si>
  <si>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</si>
  <si>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</si>
  <si>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</si>
  <si>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</si>
  <si>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</si>
  <si>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</si>
  <si>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</si>
  <si>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</si>
  <si>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</si>
  <si>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</si>
  <si>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</si>
  <si>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</si>
  <si>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</si>
  <si>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</si>
  <si>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</si>
  <si>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</si>
  <si>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</si>
  <si>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</si>
  <si>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</si>
  <si>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</si>
  <si>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</si>
  <si>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</si>
  <si>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</si>
  <si>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</si>
  <si>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</si>
  <si>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</si>
  <si>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</si>
  <si>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</si>
  <si>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</si>
  <si>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</si>
  <si>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</si>
  <si>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</si>
  <si>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</si>
  <si>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</si>
  <si>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</si>
  <si>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</si>
  <si>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</si>
  <si>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</si>
  <si>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</si>
  <si>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</si>
  <si>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</si>
  <si>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</si>
  <si>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</si>
  <si>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</si>
  <si>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</si>
  <si>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</si>
  <si>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</si>
  <si>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</si>
  <si>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</si>
  <si>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</si>
  <si>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</si>
  <si>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</si>
  <si>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</si>
  <si>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</si>
  <si>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</si>
  <si>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</si>
  <si>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</si>
  <si>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</si>
  <si>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</si>
  <si>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</si>
  <si>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</si>
  <si>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</si>
  <si>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</si>
  <si>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</si>
  <si>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</si>
  <si>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</si>
  <si>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</si>
  <si>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</si>
  <si>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</si>
  <si>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</si>
  <si>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</si>
  <si>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</si>
  <si>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</si>
  <si>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</si>
  <si>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</si>
  <si>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</si>
  <si>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</si>
  <si>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</si>
  <si>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</si>
  <si>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</si>
  <si>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</si>
  <si>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</si>
  <si>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</si>
  <si>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</si>
  <si>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</si>
  <si>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</si>
  <si>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</si>
  <si>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</si>
  <si>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</si>
  <si>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</si>
  <si>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</si>
  <si>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</si>
  <si>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</si>
  <si>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</si>
  <si>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</si>
  <si>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</si>
  <si>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</si>
  <si>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</si>
  <si>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</si>
  <si>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</si>
  <si>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</si>
  <si>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</si>
  <si>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</si>
  <si>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</si>
  <si>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</si>
  <si>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</si>
  <si>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</si>
  <si>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</si>
  <si>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</si>
  <si>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</si>
  <si>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</si>
  <si>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</si>
  <si>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</si>
  <si>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</si>
  <si>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</si>
  <si>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</si>
  <si>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</si>
  <si>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</si>
  <si>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</si>
  <si>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</si>
  <si>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</si>
  <si>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</si>
  <si>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</si>
  <si>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</si>
  <si>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</si>
  <si>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</si>
  <si>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</si>
  <si>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</si>
  <si>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</si>
  <si>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</si>
  <si>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</si>
  <si>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</si>
  <si>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</si>
  <si>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</si>
  <si>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</si>
  <si>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</si>
  <si>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</si>
  <si>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</si>
  <si>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</si>
  <si>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</si>
  <si>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</si>
  <si>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</si>
  <si>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</si>
  <si>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</si>
  <si>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</si>
  <si>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</si>
  <si>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</si>
  <si>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</si>
  <si>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</si>
  <si>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</si>
  <si>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</si>
  <si>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</si>
  <si>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</si>
  <si>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</si>
  <si>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</si>
  <si>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</si>
  <si>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</si>
  <si>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</si>
  <si>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</si>
  <si>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</si>
  <si>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</si>
  <si>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</si>
  <si>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</si>
  <si>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</si>
  <si>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</si>
  <si>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</si>
  <si>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</si>
  <si>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</si>
  <si>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</si>
  <si>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</si>
  <si>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</si>
  <si>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</si>
  <si>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</si>
  <si>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</si>
  <si>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</si>
  <si>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</si>
  <si>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</si>
  <si>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</si>
  <si>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</si>
  <si>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</si>
  <si>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</si>
  <si>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</si>
  <si>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</si>
  <si>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</si>
  <si>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</si>
  <si>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</si>
  <si>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</si>
  <si>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</si>
  <si>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</si>
  <si>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</si>
  <si>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</si>
  <si>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</si>
  <si>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</si>
  <si>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</si>
  <si>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</si>
  <si>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</si>
  <si>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</si>
  <si>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</si>
  <si>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</si>
  <si>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</si>
  <si>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</si>
  <si>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</si>
  <si>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</si>
  <si>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</si>
  <si>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</si>
  <si>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</si>
  <si>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</si>
  <si>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</si>
  <si>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</si>
  <si>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</si>
  <si>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</si>
  <si>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</si>
  <si>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</si>
  <si>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</si>
  <si>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</si>
  <si>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</si>
  <si>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</si>
  <si>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</si>
  <si>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</si>
  <si>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</si>
  <si>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</si>
  <si>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</si>
  <si>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</si>
  <si>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</si>
  <si>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</si>
  <si>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</si>
  <si>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</si>
  <si>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</si>
  <si>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</si>
  <si>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</si>
  <si>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</si>
  <si>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</si>
  <si>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</si>
  <si>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</si>
  <si>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</si>
  <si>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</si>
  <si>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</si>
  <si>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</si>
  <si>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</si>
  <si>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</si>
  <si>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</si>
  <si>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</si>
  <si>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</si>
  <si>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</si>
  <si>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</si>
  <si>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</si>
  <si>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</si>
  <si>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IliacVessel in L</t>
  </si>
  <si>
    <t>IliacVessel in R</t>
  </si>
  <si>
    <t>IliacVessel ex L</t>
  </si>
  <si>
    <t>IliacVessel ex R</t>
  </si>
  <si>
    <t>Left internal iliac vessels as surrogate for Nodes</t>
  </si>
  <si>
    <t>Right internal iliac vessels as surrogate for Nodes</t>
  </si>
  <si>
    <t>Left external iliac vessels as surrogate for Nodes</t>
  </si>
  <si>
    <t>Right external iliac vessels as surrogate for Nodes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</si>
  <si>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</si>
  <si>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</si>
  <si>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</si>
  <si>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</si>
  <si>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</si>
  <si>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</si>
  <si>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</si>
  <si>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</si>
  <si>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</si>
  <si>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</si>
  <si>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</si>
  <si>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</si>
  <si>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</si>
  <si>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</si>
  <si>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</si>
  <si>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</si>
  <si>
    <t>Prostate SingleIntegrated Boost 70 Gy in 28 fractions</t>
  </si>
  <si>
    <t>Prostate_SIB70in28.xml</t>
  </si>
  <si>
    <t>CTV70</t>
  </si>
  <si>
    <t>CTV48</t>
  </si>
  <si>
    <t>PTV70</t>
  </si>
  <si>
    <t>PTV48</t>
  </si>
  <si>
    <t>opt PTV70</t>
  </si>
  <si>
    <t>opt PTV48a</t>
  </si>
  <si>
    <t>opt PTV48</t>
  </si>
  <si>
    <t>opt PTV48b</t>
  </si>
  <si>
    <t>eval PTV70</t>
  </si>
  <si>
    <t>eval PTV48</t>
  </si>
  <si>
    <t>Body outside of PTV</t>
  </si>
  <si>
    <t>Prostate Single Integrated Boost 68 Gy in 25 fractions</t>
  </si>
  <si>
    <t>Prostate_SIB68in25.xml</t>
  </si>
  <si>
    <t>Prostate SIB 70 in 28</t>
  </si>
  <si>
    <t>Prostate SIB 68 in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</si>
</sst>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0" fillId="0" borderId="12" xfId="0" applyFont="1" applyFill="1" applyBorder="1" applyAlignment="1"/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74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73" headerRowBorderDxfId="172" tableBorderDxfId="171" totalsRowBorderDxfId="17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125" headerRowBorderDxfId="124" tableBorderDxfId="123" totalsRowBorderDxfId="122">
  <tableColumns count="5">
    <tableColumn id="1" name="Structure" dataDxfId="121"/>
    <tableColumn id="2" name="ID" dataDxfId="120"/>
    <tableColumn id="3" name="Name" dataDxfId="119"/>
    <tableColumn id="4" name="VolumeCode" dataDxfId="118"/>
    <tableColumn id="5" name="VolumeCodeTable" dataDxfId="1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116" headerRowBorderDxfId="115" tableBorderDxfId="114" totalsRowBorderDxfId="11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112" headerRowBorderDxfId="111" tableBorderDxfId="110" totalsRowBorderDxfId="109">
  <tableColumns count="5">
    <tableColumn id="1" name="Structure" dataDxfId="108"/>
    <tableColumn id="2" name="ID" dataDxfId="107"/>
    <tableColumn id="3" name="Name" dataDxfId="106"/>
    <tableColumn id="4" name="VolumeCode" dataDxfId="105"/>
    <tableColumn id="5" name="VolumeCodeTable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7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69" headerRowBorderDxfId="168" tableBorderDxfId="167" totalsRowBorderDxfId="166">
  <tableColumns count="3">
    <tableColumn id="1" name="Structure" dataDxfId="165"/>
    <tableColumn id="2" name="ID" dataDxfId="164"/>
    <tableColumn id="3" name="Name" dataDxfId="1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32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5" name="Table331323438482426" displayName="Table331323438482426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6" name="Table5333539492527" displayName="Table5333539492527" ref="D2:H35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7" name="Table33132343848242628" displayName="Table33132343848242628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8" name="Table533353949252729" displayName="Table533353949252729" ref="D2:H35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62" headerRowBorderDxfId="161" tableBorderDxfId="160" totalsRowBorderDxfId="15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58" headerRowBorderDxfId="157" tableBorderDxfId="156" totalsRowBorderDxfId="155">
  <tableColumns count="3">
    <tableColumn id="1" name="Structure" dataDxfId="154"/>
    <tableColumn id="2" name="ID" dataDxfId="153"/>
    <tableColumn id="3" name="Name" dataDxfId="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51" headerRowBorderDxfId="150" tableBorderDxfId="149" totalsRowBorderDxfId="1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47" headerRowBorderDxfId="146" tableBorderDxfId="145" totalsRowBorderDxfId="144">
  <tableColumns count="3">
    <tableColumn id="1" name="Structure" dataDxfId="143"/>
    <tableColumn id="2" name="ID" dataDxfId="142"/>
    <tableColumn id="3" name="Name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40" headerRowBorderDxfId="139" tableBorderDxfId="138" totalsRowBorderDxfId="13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36" headerRowBorderDxfId="135" tableBorderDxfId="134" totalsRowBorderDxfId="133">
  <tableColumns count="3">
    <tableColumn id="1" name="Structure" dataDxfId="132"/>
    <tableColumn id="2" name="ID" dataDxfId="131"/>
    <tableColumn id="3" name="Name" dataDxfId="1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29" headerRowBorderDxfId="128" tableBorderDxfId="127" totalsRowBorderDxfId="12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62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294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workbookViewId="0">
      <selection activeCell="F18" sqref="F18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256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299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289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254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290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255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291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286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146</v>
      </c>
      <c r="E28" s="39" t="s">
        <v>292</v>
      </c>
      <c r="F28" s="38" t="s">
        <v>190</v>
      </c>
      <c r="G28" s="37"/>
      <c r="H28" s="21"/>
      <c r="J28" s="19" t="str">
        <f>VLOOKUP(D28,[1]!Dictionary[#All],3,FALSE)</f>
        <v>PTV Primary</v>
      </c>
      <c r="K28" s="18" t="str">
        <f>VLOOKUP(D28,[1]!Dictionary[#All],4,FALSE)</f>
        <v>PTVp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293</v>
      </c>
      <c r="E29" s="39" t="s">
        <v>288</v>
      </c>
      <c r="F29" s="38" t="s">
        <v>297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36" t="s">
        <v>107</v>
      </c>
      <c r="E30" s="39" t="s">
        <v>109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107</v>
      </c>
      <c r="E31" s="39" t="s">
        <v>108</v>
      </c>
      <c r="F31" s="38" t="s">
        <v>105</v>
      </c>
      <c r="G31" s="37"/>
      <c r="H31" s="21"/>
      <c r="J31" s="19" t="str">
        <f>VLOOKUP(D31,[1]!Dictionary[#All],3,FALSE)</f>
        <v>Artifact</v>
      </c>
      <c r="K31" s="18">
        <f>VLOOKUP(D31,[1]!Dictionary[#All],4,FALSE)</f>
        <v>11296</v>
      </c>
      <c r="L31" s="18" t="str">
        <f>VLOOKUP(D31,[1]!Dictionary[#All],5,FALSE)</f>
        <v>RADLEX</v>
      </c>
      <c r="M31" s="17">
        <f>VLOOKUP(D31,[1]!Dictionary[#All],6,FALSE)</f>
        <v>3.8</v>
      </c>
      <c r="N31" s="16" t="str">
        <f>VLOOKUP(D31,[1]!VolumeType[#All],2,FALSE)</f>
        <v>Artifact</v>
      </c>
      <c r="O31" s="15" t="str">
        <f>VLOOKUP(D31,[1]!VolumeType[#All],3,FALSE)</f>
        <v>None</v>
      </c>
      <c r="P31" s="14" t="str">
        <f>VLOOKUP(D31,[1]!Colors[#All],3,FALSE)</f>
        <v>z RO Helper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ht="15.75" thickBot="1" x14ac:dyDescent="0.3">
      <c r="D32" s="36" t="s">
        <v>107</v>
      </c>
      <c r="E32" s="39" t="s">
        <v>106</v>
      </c>
      <c r="F32" s="38" t="s">
        <v>105</v>
      </c>
      <c r="G32" s="37"/>
      <c r="H32" s="21"/>
      <c r="J32" s="10" t="str">
        <f>VLOOKUP(D32,[1]!Dictionary[#All],3,FALSE)</f>
        <v>Artifact</v>
      </c>
      <c r="K32" s="9">
        <f>VLOOKUP(D32,[1]!Dictionary[#All],4,FALSE)</f>
        <v>11296</v>
      </c>
      <c r="L32" s="9" t="str">
        <f>VLOOKUP(D32,[1]!Dictionary[#All],5,FALSE)</f>
        <v>RADLEX</v>
      </c>
      <c r="M32" s="8">
        <f>VLOOKUP(D32,[1]!Dictionary[#All],6,FALSE)</f>
        <v>3.8</v>
      </c>
      <c r="N32" s="7" t="str">
        <f>VLOOKUP(D32,[1]!VolumeType[#All],2,FALSE)</f>
        <v>Artifact</v>
      </c>
      <c r="O32" s="6" t="str">
        <f>VLOOKUP(D32,[1]!VolumeType[#All],3,FALSE)</f>
        <v>None</v>
      </c>
      <c r="P32" s="5" t="str">
        <f>VLOOKUP(D32,[1]!Colors[#All],3,FALSE)</f>
        <v>z RO Helper</v>
      </c>
      <c r="Q32" s="3" t="str">
        <f>IFERROR(VLOOKUP(D32,[1]!DVH_lines[#Data],2,FALSE),"")</f>
        <v/>
      </c>
      <c r="R32" s="4" t="str">
        <f>IFERROR(VLOOKUP(D32,[1]!DVH_lines[#Data],3,FALSE),"")</f>
        <v/>
      </c>
      <c r="S32" s="2" t="str">
        <f>IFERROR(VLOOKUP(D32,[1]!DVH_lines[#Data],4,FALSE),"")</f>
        <v/>
      </c>
      <c r="T32" s="3" t="str">
        <f>IFERROR(VLOOKUP(D32,[1]!SearchCT[#Data],2,FALSE),"")</f>
        <v/>
      </c>
      <c r="U32" s="2" t="str">
        <f>IFERROR(VLOOKUP(D32,[1]!SearchCT[#Data],3,FALSE),"")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workbookViewId="0">
      <selection activeCell="A17" sqref="A17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1" t="s">
        <v>317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302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46" t="s">
        <v>303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304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305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306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307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308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310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287</v>
      </c>
      <c r="E28" s="39" t="s">
        <v>309</v>
      </c>
      <c r="F28" s="38" t="s">
        <v>296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opt</v>
      </c>
      <c r="Q28" s="12">
        <f>IFERROR(VLOOKUP(D28,[1]!DVH_lines[#Data],2,FALSE),"")</f>
        <v>-16777216</v>
      </c>
      <c r="R28" s="13">
        <f>IFERROR(VLOOKUP(D28,[1]!DVH_lines[#Data],3,FALSE),"")</f>
        <v>1</v>
      </c>
      <c r="S28" s="11">
        <f>IFERROR(VLOOKUP(D28,[1]!DVH_lines[#Data],4,FALSE),"")</f>
        <v>3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287</v>
      </c>
      <c r="E29" s="39" t="s">
        <v>311</v>
      </c>
      <c r="F29" s="38" t="s">
        <v>296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opt</v>
      </c>
      <c r="Q29" s="12">
        <f>IFERROR(VLOOKUP(D29,[1]!DVH_lines[#Data],2,FALSE),"")</f>
        <v>-16777216</v>
      </c>
      <c r="R29" s="13">
        <f>IFERROR(VLOOKUP(D29,[1]!DVH_lines[#Data],3,FALSE),"")</f>
        <v>1</v>
      </c>
      <c r="S29" s="11">
        <f>IFERROR(VLOOKUP(D29,[1]!DVH_lines[#Data],4,FALSE),"")</f>
        <v>3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204</v>
      </c>
      <c r="E30" s="40" t="s">
        <v>204</v>
      </c>
      <c r="F30" s="38" t="s">
        <v>314</v>
      </c>
      <c r="G30" s="37"/>
      <c r="H30" s="21"/>
      <c r="J30" s="19" t="str">
        <f>VLOOKUP(D30,[1]!Dictionary[#All],3,FALSE)</f>
        <v>Undefined Normal Tissue</v>
      </c>
      <c r="K30" s="18" t="str">
        <f>VLOOKUP(D30,[1]!Dictionary[#All],4,FALSE)</f>
        <v>NormalTissue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Control</v>
      </c>
      <c r="O30" s="15" t="str">
        <f>VLOOKUP(D30,[1]!VolumeType[#All],3,FALSE)</f>
        <v>Avoidance</v>
      </c>
      <c r="P30" s="14" t="str">
        <f>VLOOKUP(D30,[1]!Colors[#All],3,FALSE)</f>
        <v>z Normal Tissue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146</v>
      </c>
      <c r="E31" s="39" t="s">
        <v>312</v>
      </c>
      <c r="F31" s="38" t="s">
        <v>190</v>
      </c>
      <c r="G31" s="37"/>
      <c r="H31" s="21"/>
      <c r="J31" s="19" t="str">
        <f>VLOOKUP(D31,[1]!Dictionary[#All],3,FALSE)</f>
        <v>PTV Primary</v>
      </c>
      <c r="K31" s="18" t="str">
        <f>VLOOKUP(D31,[1]!Dictionary[#All],4,FALSE)</f>
        <v>PTVp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40" t="s">
        <v>293</v>
      </c>
      <c r="E32" s="39" t="s">
        <v>313</v>
      </c>
      <c r="F32" s="38" t="s">
        <v>297</v>
      </c>
      <c r="G32" s="37"/>
      <c r="H32" s="21"/>
      <c r="J32" s="19" t="str">
        <f>VLOOKUP(D32,[1]!Dictionary[#All],3,FALSE)</f>
        <v>PTV Intermediate Risk</v>
      </c>
      <c r="K32" s="18" t="str">
        <f>VLOOKUP(D32,[1]!Dictionary[#All],4,FALSE)</f>
        <v>PTV_Intermediate</v>
      </c>
      <c r="L32" s="18" t="str">
        <f>VLOOKUP(D32,[1]!Dictionary[#All],5,FALSE)</f>
        <v>99VMS_STRUCTCODE</v>
      </c>
      <c r="M32" s="17" t="str">
        <f>VLOOKUP(D32,[1]!Dictionary[#All],6,FALSE)</f>
        <v>1.0</v>
      </c>
      <c r="N32" s="16" t="str">
        <f>VLOOKUP(D32,[1]!VolumeType[#All],2,FALSE)</f>
        <v>PTV</v>
      </c>
      <c r="O32" s="15" t="str">
        <f>VLOOKUP(D32,[1]!VolumeType[#All],3,FALSE)</f>
        <v>PTV</v>
      </c>
      <c r="P32" s="14" t="str">
        <f>VLOOKUP(D32,[1]!Colors[#All],3,FALSE)</f>
        <v>z PTV int eval</v>
      </c>
      <c r="Q32" s="12">
        <f>IFERROR(VLOOKUP(D32,[1]!DVH_lines[#Data],2,FALSE),"")</f>
        <v>-16777216</v>
      </c>
      <c r="R32" s="13">
        <f>IFERROR(VLOOKUP(D32,[1]!DVH_lines[#Data],3,FALSE),"")</f>
        <v>0</v>
      </c>
      <c r="S32" s="11">
        <f>IFERROR(VLOOKUP(D32,[1]!DVH_lines[#Data],4,FALSE),"")</f>
        <v>5</v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36" t="s">
        <v>107</v>
      </c>
      <c r="E33" s="39" t="s">
        <v>109</v>
      </c>
      <c r="F33" s="38" t="s">
        <v>105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x14ac:dyDescent="0.25">
      <c r="D34" s="40" t="s">
        <v>107</v>
      </c>
      <c r="E34" s="39" t="s">
        <v>108</v>
      </c>
      <c r="F34" s="38" t="s">
        <v>105</v>
      </c>
      <c r="G34" s="37"/>
      <c r="H34" s="21"/>
      <c r="J34" s="19" t="str">
        <f>VLOOKUP(D34,[1]!Dictionary[#All],3,FALSE)</f>
        <v>Artifact</v>
      </c>
      <c r="K34" s="18">
        <f>VLOOKUP(D34,[1]!Dictionary[#All],4,FALSE)</f>
        <v>11296</v>
      </c>
      <c r="L34" s="18" t="str">
        <f>VLOOKUP(D34,[1]!Dictionary[#All],5,FALSE)</f>
        <v>RADLEX</v>
      </c>
      <c r="M34" s="17">
        <f>VLOOKUP(D34,[1]!Dictionary[#All],6,FALSE)</f>
        <v>3.8</v>
      </c>
      <c r="N34" s="16" t="str">
        <f>VLOOKUP(D34,[1]!VolumeType[#All],2,FALSE)</f>
        <v>Artifact</v>
      </c>
      <c r="O34" s="15" t="str">
        <f>VLOOKUP(D34,[1]!VolumeType[#All],3,FALSE)</f>
        <v>None</v>
      </c>
      <c r="P34" s="14" t="str">
        <f>VLOOKUP(D34,[1]!Colors[#All],3,FALSE)</f>
        <v>z RO Helper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ht="15.75" thickBot="1" x14ac:dyDescent="0.3">
      <c r="D35" s="36" t="s">
        <v>107</v>
      </c>
      <c r="E35" s="39" t="s">
        <v>106</v>
      </c>
      <c r="F35" s="38" t="s">
        <v>105</v>
      </c>
      <c r="G35" s="37"/>
      <c r="H35" s="21"/>
      <c r="J35" s="10" t="str">
        <f>VLOOKUP(D35,[1]!Dictionary[#All],3,FALSE)</f>
        <v>Artifact</v>
      </c>
      <c r="K35" s="9">
        <f>VLOOKUP(D35,[1]!Dictionary[#All],4,FALSE)</f>
        <v>11296</v>
      </c>
      <c r="L35" s="9" t="str">
        <f>VLOOKUP(D35,[1]!Dictionary[#All],5,FALSE)</f>
        <v>RADLEX</v>
      </c>
      <c r="M35" s="8">
        <f>VLOOKUP(D35,[1]!Dictionary[#All],6,FALSE)</f>
        <v>3.8</v>
      </c>
      <c r="N35" s="7" t="str">
        <f>VLOOKUP(D35,[1]!VolumeType[#All],2,FALSE)</f>
        <v>Artifact</v>
      </c>
      <c r="O35" s="6" t="str">
        <f>VLOOKUP(D35,[1]!VolumeType[#All],3,FALSE)</f>
        <v>None</v>
      </c>
      <c r="P35" s="5" t="str">
        <f>VLOOKUP(D35,[1]!Colors[#All],3,FALSE)</f>
        <v>z RO Helper</v>
      </c>
      <c r="Q35" s="3" t="str">
        <f>IFERROR(VLOOKUP(D35,[1]!DVH_lines[#Data],2,FALSE),"")</f>
        <v/>
      </c>
      <c r="R35" s="4" t="str">
        <f>IFERROR(VLOOKUP(D35,[1]!DVH_lines[#Data],3,FALSE),"")</f>
        <v/>
      </c>
      <c r="S35" s="2" t="str">
        <f>IFERROR(VLOOKUP(D35,[1]!DVH_lines[#Data],4,FALSE),"")</f>
        <v/>
      </c>
      <c r="T35" s="3" t="str">
        <f>IFERROR(VLOOKUP(D35,[1]!SearchCT[#Data],2,FALSE),"")</f>
        <v/>
      </c>
      <c r="U35" s="2" t="str">
        <f>IFERROR(VLOOKUP(D35,[1]!SearchCT[#Data],3,FALSE),"")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1" workbookViewId="0">
      <selection activeCell="B27" sqref="B27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1" t="s">
        <v>318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318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315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46" t="s">
        <v>316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304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305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306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307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308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310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287</v>
      </c>
      <c r="E28" s="39" t="s">
        <v>309</v>
      </c>
      <c r="F28" s="38" t="s">
        <v>296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opt</v>
      </c>
      <c r="Q28" s="12">
        <f>IFERROR(VLOOKUP(D28,[1]!DVH_lines[#Data],2,FALSE),"")</f>
        <v>-16777216</v>
      </c>
      <c r="R28" s="13">
        <f>IFERROR(VLOOKUP(D28,[1]!DVH_lines[#Data],3,FALSE),"")</f>
        <v>1</v>
      </c>
      <c r="S28" s="11">
        <f>IFERROR(VLOOKUP(D28,[1]!DVH_lines[#Data],4,FALSE),"")</f>
        <v>3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287</v>
      </c>
      <c r="E29" s="39" t="s">
        <v>311</v>
      </c>
      <c r="F29" s="38" t="s">
        <v>296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opt</v>
      </c>
      <c r="Q29" s="12">
        <f>IFERROR(VLOOKUP(D29,[1]!DVH_lines[#Data],2,FALSE),"")</f>
        <v>-16777216</v>
      </c>
      <c r="R29" s="13">
        <f>IFERROR(VLOOKUP(D29,[1]!DVH_lines[#Data],3,FALSE),"")</f>
        <v>1</v>
      </c>
      <c r="S29" s="11">
        <f>IFERROR(VLOOKUP(D29,[1]!DVH_lines[#Data],4,FALSE),"")</f>
        <v>3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204</v>
      </c>
      <c r="E30" s="40" t="s">
        <v>204</v>
      </c>
      <c r="F30" s="38" t="s">
        <v>314</v>
      </c>
      <c r="G30" s="37"/>
      <c r="H30" s="21"/>
      <c r="J30" s="19" t="str">
        <f>VLOOKUP(D30,[1]!Dictionary[#All],3,FALSE)</f>
        <v>Undefined Normal Tissue</v>
      </c>
      <c r="K30" s="18" t="str">
        <f>VLOOKUP(D30,[1]!Dictionary[#All],4,FALSE)</f>
        <v>NormalTissue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Control</v>
      </c>
      <c r="O30" s="15" t="str">
        <f>VLOOKUP(D30,[1]!VolumeType[#All],3,FALSE)</f>
        <v>Avoidance</v>
      </c>
      <c r="P30" s="14" t="str">
        <f>VLOOKUP(D30,[1]!Colors[#All],3,FALSE)</f>
        <v>z Normal Tissue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146</v>
      </c>
      <c r="E31" s="39" t="s">
        <v>312</v>
      </c>
      <c r="F31" s="38" t="s">
        <v>190</v>
      </c>
      <c r="G31" s="37"/>
      <c r="H31" s="21"/>
      <c r="J31" s="19" t="str">
        <f>VLOOKUP(D31,[1]!Dictionary[#All],3,FALSE)</f>
        <v>PTV Primary</v>
      </c>
      <c r="K31" s="18" t="str">
        <f>VLOOKUP(D31,[1]!Dictionary[#All],4,FALSE)</f>
        <v>PTVp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40" t="s">
        <v>293</v>
      </c>
      <c r="E32" s="39" t="s">
        <v>313</v>
      </c>
      <c r="F32" s="38" t="s">
        <v>297</v>
      </c>
      <c r="G32" s="37"/>
      <c r="H32" s="21"/>
      <c r="J32" s="19" t="str">
        <f>VLOOKUP(D32,[1]!Dictionary[#All],3,FALSE)</f>
        <v>PTV Intermediate Risk</v>
      </c>
      <c r="K32" s="18" t="str">
        <f>VLOOKUP(D32,[1]!Dictionary[#All],4,FALSE)</f>
        <v>PTV_Intermediate</v>
      </c>
      <c r="L32" s="18" t="str">
        <f>VLOOKUP(D32,[1]!Dictionary[#All],5,FALSE)</f>
        <v>99VMS_STRUCTCODE</v>
      </c>
      <c r="M32" s="17" t="str">
        <f>VLOOKUP(D32,[1]!Dictionary[#All],6,FALSE)</f>
        <v>1.0</v>
      </c>
      <c r="N32" s="16" t="str">
        <f>VLOOKUP(D32,[1]!VolumeType[#All],2,FALSE)</f>
        <v>PTV</v>
      </c>
      <c r="O32" s="15" t="str">
        <f>VLOOKUP(D32,[1]!VolumeType[#All],3,FALSE)</f>
        <v>PTV</v>
      </c>
      <c r="P32" s="14" t="str">
        <f>VLOOKUP(D32,[1]!Colors[#All],3,FALSE)</f>
        <v>z PTV int eval</v>
      </c>
      <c r="Q32" s="12">
        <f>IFERROR(VLOOKUP(D32,[1]!DVH_lines[#Data],2,FALSE),"")</f>
        <v>-16777216</v>
      </c>
      <c r="R32" s="13">
        <f>IFERROR(VLOOKUP(D32,[1]!DVH_lines[#Data],3,FALSE),"")</f>
        <v>0</v>
      </c>
      <c r="S32" s="11">
        <f>IFERROR(VLOOKUP(D32,[1]!DVH_lines[#Data],4,FALSE),"")</f>
        <v>5</v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36" t="s">
        <v>107</v>
      </c>
      <c r="E33" s="39" t="s">
        <v>109</v>
      </c>
      <c r="F33" s="38" t="s">
        <v>105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x14ac:dyDescent="0.25">
      <c r="D34" s="40" t="s">
        <v>107</v>
      </c>
      <c r="E34" s="39" t="s">
        <v>108</v>
      </c>
      <c r="F34" s="38" t="s">
        <v>105</v>
      </c>
      <c r="G34" s="37"/>
      <c r="H34" s="21"/>
      <c r="J34" s="19" t="str">
        <f>VLOOKUP(D34,[1]!Dictionary[#All],3,FALSE)</f>
        <v>Artifact</v>
      </c>
      <c r="K34" s="18">
        <f>VLOOKUP(D34,[1]!Dictionary[#All],4,FALSE)</f>
        <v>11296</v>
      </c>
      <c r="L34" s="18" t="str">
        <f>VLOOKUP(D34,[1]!Dictionary[#All],5,FALSE)</f>
        <v>RADLEX</v>
      </c>
      <c r="M34" s="17">
        <f>VLOOKUP(D34,[1]!Dictionary[#All],6,FALSE)</f>
        <v>3.8</v>
      </c>
      <c r="N34" s="16" t="str">
        <f>VLOOKUP(D34,[1]!VolumeType[#All],2,FALSE)</f>
        <v>Artifact</v>
      </c>
      <c r="O34" s="15" t="str">
        <f>VLOOKUP(D34,[1]!VolumeType[#All],3,FALSE)</f>
        <v>None</v>
      </c>
      <c r="P34" s="14" t="str">
        <f>VLOOKUP(D34,[1]!Colors[#All],3,FALSE)</f>
        <v>z RO Helper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ht="15.75" thickBot="1" x14ac:dyDescent="0.3">
      <c r="D35" s="36" t="s">
        <v>107</v>
      </c>
      <c r="E35" s="39" t="s">
        <v>106</v>
      </c>
      <c r="F35" s="38" t="s">
        <v>105</v>
      </c>
      <c r="G35" s="37"/>
      <c r="H35" s="21"/>
      <c r="J35" s="10" t="str">
        <f>VLOOKUP(D35,[1]!Dictionary[#All],3,FALSE)</f>
        <v>Artifact</v>
      </c>
      <c r="K35" s="9">
        <f>VLOOKUP(D35,[1]!Dictionary[#All],4,FALSE)</f>
        <v>11296</v>
      </c>
      <c r="L35" s="9" t="str">
        <f>VLOOKUP(D35,[1]!Dictionary[#All],5,FALSE)</f>
        <v>RADLEX</v>
      </c>
      <c r="M35" s="8">
        <f>VLOOKUP(D35,[1]!Dictionary[#All],6,FALSE)</f>
        <v>3.8</v>
      </c>
      <c r="N35" s="7" t="str">
        <f>VLOOKUP(D35,[1]!VolumeType[#All],2,FALSE)</f>
        <v>Artifact</v>
      </c>
      <c r="O35" s="6" t="str">
        <f>VLOOKUP(D35,[1]!VolumeType[#All],3,FALSE)</f>
        <v>None</v>
      </c>
      <c r="P35" s="5" t="str">
        <f>VLOOKUP(D35,[1]!Colors[#All],3,FALSE)</f>
        <v>z RO Helper</v>
      </c>
      <c r="Q35" s="3" t="str">
        <f>IFERROR(VLOOKUP(D35,[1]!DVH_lines[#Data],2,FALSE),"")</f>
        <v/>
      </c>
      <c r="R35" s="4" t="str">
        <f>IFERROR(VLOOKUP(D35,[1]!DVH_lines[#Data],3,FALSE),"")</f>
        <v/>
      </c>
      <c r="S35" s="2" t="str">
        <f>IFERROR(VLOOKUP(D35,[1]!DVH_lines[#Data],4,FALSE),"")</f>
        <v/>
      </c>
      <c r="T35" s="3" t="str">
        <f>IFERROR(VLOOKUP(D35,[1]!SearchCT[#Data],2,FALSE),"")</f>
        <v/>
      </c>
      <c r="U35" s="2" t="str">
        <f>IFERROR(VLOOKUP(D35,[1]!SearchCT[#Data],3,FALSE),"")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D21" sqref="D2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224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295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6</v>
      </c>
      <c r="E12" s="39" t="s">
        <v>6</v>
      </c>
      <c r="F12" s="38" t="s">
        <v>208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207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206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205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38</v>
      </c>
      <c r="E17" s="39" t="s">
        <v>38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204</v>
      </c>
      <c r="E18" s="39" t="s">
        <v>203</v>
      </c>
      <c r="F18" s="38" t="s">
        <v>202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201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>
        <f>IFERROR(VLOOKUP(D19,[1]!SearchCT[#Data],2,FALSE),"")</f>
        <v>200</v>
      </c>
      <c r="U19" s="11">
        <f>IFERROR(VLOOKUP(D19,[1]!SearchCT[#Data],3,FALSE),"")</f>
        <v>2500</v>
      </c>
    </row>
    <row r="20" spans="4:21" x14ac:dyDescent="0.25">
      <c r="D20" s="36" t="s">
        <v>14</v>
      </c>
      <c r="E20" s="36" t="s">
        <v>14</v>
      </c>
      <c r="F20" s="38" t="s">
        <v>200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162</v>
      </c>
      <c r="E21" s="39" t="s">
        <v>199</v>
      </c>
      <c r="F21" s="38" t="s">
        <v>198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107</v>
      </c>
      <c r="E22" s="39" t="s">
        <v>109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108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107</v>
      </c>
      <c r="E24" s="39" t="s">
        <v>106</v>
      </c>
      <c r="F24" s="38" t="s">
        <v>105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D9" sqref="D9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245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Kidney</v>
      </c>
      <c r="K15" s="18">
        <f>VLOOKUP(D15,[1]!Dictionary[#All],4,FALSE)</f>
        <v>7203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84</v>
      </c>
      <c r="E18" s="39" t="s">
        <v>84</v>
      </c>
      <c r="F18" s="38" t="s">
        <v>83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82</v>
      </c>
      <c r="E19" s="39" t="s">
        <v>82</v>
      </c>
      <c r="F19" s="38" t="s">
        <v>81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103</v>
      </c>
      <c r="E20" s="39" t="s">
        <v>103</v>
      </c>
      <c r="F20" s="38" t="s">
        <v>110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101</v>
      </c>
      <c r="E21" s="39" t="s">
        <v>101</v>
      </c>
      <c r="F21" s="38" t="s">
        <v>111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173</v>
      </c>
      <c r="E22" s="39" t="s">
        <v>173</v>
      </c>
      <c r="F22" s="38" t="s">
        <v>172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194</v>
      </c>
      <c r="E23" s="39" t="s">
        <v>193</v>
      </c>
      <c r="F23" s="38" t="s">
        <v>192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227</v>
      </c>
      <c r="E24" s="39" t="s">
        <v>226</v>
      </c>
      <c r="F24" s="38" t="s">
        <v>225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230</v>
      </c>
      <c r="F25" s="38" t="s">
        <v>230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132</v>
      </c>
      <c r="E26" s="39" t="s">
        <v>131</v>
      </c>
      <c r="F26" s="38" t="s">
        <v>130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236</v>
      </c>
      <c r="E28" s="39" t="s">
        <v>235</v>
      </c>
      <c r="F28" s="38" t="s">
        <v>234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183</v>
      </c>
      <c r="E29" s="39" t="s">
        <v>183</v>
      </c>
      <c r="F29" s="38" t="s">
        <v>239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162</v>
      </c>
      <c r="E30" s="39" t="s">
        <v>238</v>
      </c>
      <c r="F30" s="38" t="s">
        <v>237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251</v>
      </c>
      <c r="E33" s="39" t="s">
        <v>251</v>
      </c>
      <c r="F33" s="38" t="s">
        <v>251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78</v>
      </c>
      <c r="E34" s="39" t="s">
        <v>253</v>
      </c>
      <c r="F34" s="38" t="s">
        <v>253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78</v>
      </c>
      <c r="E35" s="39" t="s">
        <v>252</v>
      </c>
      <c r="F35" s="38" t="s">
        <v>252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107</v>
      </c>
      <c r="E36" s="39" t="s">
        <v>109</v>
      </c>
      <c r="F36" s="38" t="s">
        <v>105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108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107</v>
      </c>
      <c r="E38" s="39" t="s">
        <v>106</v>
      </c>
      <c r="F38" s="38" t="s">
        <v>105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72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294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80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294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104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294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35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294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300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301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47" t="s">
        <v>81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83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155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9" sqref="B9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167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181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65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185</v>
      </c>
      <c r="E18" s="39" t="s">
        <v>185</v>
      </c>
      <c r="F18" s="38" t="s">
        <v>184</v>
      </c>
      <c r="G18" s="37"/>
      <c r="H18" s="21"/>
      <c r="J18" s="19" t="str">
        <f>VLOOKUP(D18,[1]!Dictionary[#All],3,FALSE)</f>
        <v>CTV Intermediate Risk</v>
      </c>
      <c r="K18" s="18" t="str">
        <f>VLOOKUP(D18,[1]!Dictionary[#All],4,FALSE)</f>
        <v>CTV_Intermediate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 CTV int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183</v>
      </c>
      <c r="E19" s="39" t="s">
        <v>183</v>
      </c>
      <c r="F19" s="38" t="s">
        <v>182</v>
      </c>
      <c r="G19" s="37"/>
      <c r="H19" s="21"/>
      <c r="J19" s="19" t="str">
        <f>VLOOKUP(D19,[1]!Dictionary[#All],3,FALSE)</f>
        <v>PTV Intermediate Risk</v>
      </c>
      <c r="K19" s="18" t="str">
        <f>VLOOKUP(D19,[1]!Dictionary[#All],4,FALSE)</f>
        <v>PTV_Intermediate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PTV</v>
      </c>
      <c r="O19" s="15" t="str">
        <f>VLOOKUP(D19,[1]!VolumeType[#All],3,FALSE)</f>
        <v>PTV</v>
      </c>
      <c r="P19" s="14" t="str">
        <f>VLOOKUP(D19,[1]!Colors[#All],3,FALSE)</f>
        <v>z PTV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5" t="s">
        <v>103</v>
      </c>
      <c r="E20" s="48" t="s">
        <v>278</v>
      </c>
      <c r="F20" s="38" t="s">
        <v>282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5" t="s">
        <v>101</v>
      </c>
      <c r="E21" s="48" t="s">
        <v>279</v>
      </c>
      <c r="F21" s="38" t="s">
        <v>283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5" t="s">
        <v>84</v>
      </c>
      <c r="E22" s="48" t="s">
        <v>280</v>
      </c>
      <c r="F22" s="47" t="s">
        <v>284</v>
      </c>
      <c r="G22" s="37"/>
      <c r="H22" s="21"/>
      <c r="J22" s="19" t="str">
        <f>VLOOKUP(D22,[1]!Dictionary[#All],3,FALSE)</f>
        <v>Right external iliac lymphatic chain</v>
      </c>
      <c r="K22" s="18">
        <f>VLOOKUP(D22,[1]!Dictionary[#All],4,FALSE)</f>
        <v>229179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extiliac L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5" t="s">
        <v>82</v>
      </c>
      <c r="E23" s="48" t="s">
        <v>281</v>
      </c>
      <c r="F23" s="47" t="s">
        <v>285</v>
      </c>
      <c r="G23" s="37"/>
      <c r="H23" s="21"/>
      <c r="J23" s="19" t="str">
        <f>VLOOKUP(D23,[1]!Dictionary[#All],3,FALSE)</f>
        <v>Left external iliac lymphatic chain</v>
      </c>
      <c r="K23" s="18">
        <f>VLOOKUP(D23,[1]!Dictionary[#All],4,FALSE)</f>
        <v>229181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extiliac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11</v>
      </c>
      <c r="E24" s="39" t="s">
        <v>11</v>
      </c>
      <c r="F24" s="38" t="s">
        <v>11</v>
      </c>
      <c r="G24" s="37"/>
      <c r="H24" s="21"/>
      <c r="J24" s="19" t="str">
        <f>VLOOKUP(D24,[1]!Dictionary[#All],3,FALSE)</f>
        <v>Presacral space</v>
      </c>
      <c r="K24" s="18">
        <f>VLOOKUP(D24,[1]!Dictionary[#All],4,FALSE)</f>
        <v>265331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PresacralSpace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36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ht="15.75" thickBot="1" x14ac:dyDescent="0.3">
      <c r="D27" s="36" t="s">
        <v>107</v>
      </c>
      <c r="E27" s="39" t="s">
        <v>106</v>
      </c>
      <c r="F27" s="38" t="s">
        <v>105</v>
      </c>
      <c r="G27" s="37"/>
      <c r="H27" s="21"/>
      <c r="J27" s="10" t="str">
        <f>VLOOKUP(D27,[1]!Dictionary[#All],3,FALSE)</f>
        <v>Artifact</v>
      </c>
      <c r="K27" s="9">
        <f>VLOOKUP(D27,[1]!Dictionary[#All],4,FALSE)</f>
        <v>11296</v>
      </c>
      <c r="L27" s="9" t="str">
        <f>VLOOKUP(D27,[1]!Dictionary[#All],5,FALSE)</f>
        <v>RADLEX</v>
      </c>
      <c r="M27" s="8">
        <f>VLOOKUP(D27,[1]!Dictionary[#All],6,FALSE)</f>
        <v>3.8</v>
      </c>
      <c r="N27" s="7" t="str">
        <f>VLOOKUP(D27,[1]!VolumeType[#All],2,FALSE)</f>
        <v>Artifact</v>
      </c>
      <c r="O27" s="6" t="str">
        <f>VLOOKUP(D27,[1]!VolumeType[#All],3,FALSE)</f>
        <v>None</v>
      </c>
      <c r="P27" s="5" t="str">
        <f>VLOOKUP(D27,[1]!Colors[#All],3,FALSE)</f>
        <v>z RO Helper</v>
      </c>
      <c r="Q27" s="3" t="str">
        <f>IFERROR(VLOOKUP(D27,[1]!DVH_lines[#Data],2,FALSE),"")</f>
        <v/>
      </c>
      <c r="R27" s="4" t="str">
        <f>IFERROR(VLOOKUP(D27,[1]!DVH_lines[#Data],3,FALSE),"")</f>
        <v/>
      </c>
      <c r="S27" s="2" t="str">
        <f>IFERROR(VLOOKUP(D27,[1]!DVH_lines[#Data],4,FALSE),"")</f>
        <v/>
      </c>
      <c r="T27" s="3" t="str">
        <f>IFERROR(VLOOKUP(D27,[1]!SearchCT[#Data],2,FALSE),"")</f>
        <v/>
      </c>
      <c r="U27" s="2" t="str">
        <f>IFERROR(VLOOKUP(D27,[1]!SearchCT[#Data],3,FALSE),"")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Prostate SIB 70 in 28</vt:lpstr>
      <vt:lpstr>Prostate SIB 68 in 25</vt:lpstr>
      <vt:lpstr>VMAT ANUS</vt:lpstr>
      <vt:lpstr>Gyne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2017-11-10T16:01:59Z</dcterms:created>
  <dcterms:modified xsi:type="dcterms:W3CDTF">2019-11-21T19:04:45Z</dcterms:modified>
</cp:coreProperties>
</file>