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www\gregs-resume\scratchpad\"/>
    </mc:Choice>
  </mc:AlternateContent>
  <xr:revisionPtr revIDLastSave="0" documentId="13_ncr:1_{AE40CE00-DF56-4CA2-B59B-A5D7F7035BE2}" xr6:coauthVersionLast="47" xr6:coauthVersionMax="47" xr10:uidLastSave="{00000000-0000-0000-0000-000000000000}"/>
  <bookViews>
    <workbookView xWindow="-108" yWindow="-108" windowWidth="30936" windowHeight="16896" activeTab="2" xr2:uid="{FE34777F-BFF3-4A64-AEEB-96D77CD8F94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3" l="1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M33" i="3"/>
  <c r="L33" i="3"/>
  <c r="M32" i="3"/>
  <c r="L32" i="3"/>
  <c r="M31" i="3"/>
  <c r="L31" i="3"/>
  <c r="J31" i="3"/>
  <c r="K31" i="3" s="1"/>
  <c r="I31" i="3"/>
  <c r="G31" i="3"/>
  <c r="H31" i="3" s="1"/>
  <c r="M30" i="3"/>
  <c r="L30" i="3"/>
  <c r="J30" i="3"/>
  <c r="K30" i="3" s="1"/>
  <c r="I30" i="3"/>
  <c r="G30" i="3"/>
  <c r="H30" i="3" s="1"/>
  <c r="M29" i="3"/>
  <c r="L29" i="3"/>
  <c r="J29" i="3"/>
  <c r="K29" i="3" s="1"/>
  <c r="I29" i="3"/>
  <c r="G29" i="3"/>
  <c r="H29" i="3" s="1"/>
  <c r="M28" i="3"/>
  <c r="L28" i="3"/>
  <c r="J28" i="3"/>
  <c r="K28" i="3" s="1"/>
  <c r="I28" i="3"/>
  <c r="G28" i="3"/>
  <c r="H28" i="3" s="1"/>
  <c r="M27" i="3"/>
  <c r="L27" i="3"/>
  <c r="J27" i="3"/>
  <c r="K27" i="3" s="1"/>
  <c r="I27" i="3"/>
  <c r="G27" i="3"/>
  <c r="H27" i="3" s="1"/>
  <c r="M26" i="3"/>
  <c r="L26" i="3"/>
  <c r="J26" i="3"/>
  <c r="K26" i="3" s="1"/>
  <c r="I26" i="3"/>
  <c r="G26" i="3"/>
  <c r="H26" i="3" s="1"/>
  <c r="M25" i="3"/>
  <c r="L25" i="3"/>
  <c r="J25" i="3"/>
  <c r="K25" i="3" s="1"/>
  <c r="I25" i="3"/>
  <c r="G25" i="3"/>
  <c r="H25" i="3" s="1"/>
  <c r="M24" i="3"/>
  <c r="L24" i="3"/>
  <c r="J24" i="3"/>
  <c r="K24" i="3" s="1"/>
  <c r="I24" i="3"/>
  <c r="G24" i="3"/>
  <c r="H24" i="3" s="1"/>
  <c r="M23" i="3"/>
  <c r="L23" i="3"/>
  <c r="J23" i="3"/>
  <c r="K23" i="3" s="1"/>
  <c r="I23" i="3"/>
  <c r="G23" i="3"/>
  <c r="H23" i="3" s="1"/>
  <c r="M22" i="3"/>
  <c r="L22" i="3"/>
  <c r="J22" i="3"/>
  <c r="K22" i="3" s="1"/>
  <c r="I22" i="3"/>
  <c r="G22" i="3"/>
  <c r="H22" i="3" s="1"/>
  <c r="M21" i="3"/>
  <c r="L21" i="3"/>
  <c r="J21" i="3"/>
  <c r="K21" i="3" s="1"/>
  <c r="I21" i="3"/>
  <c r="G21" i="3"/>
  <c r="H21" i="3" s="1"/>
  <c r="M20" i="3"/>
  <c r="L20" i="3"/>
  <c r="J20" i="3"/>
  <c r="K20" i="3" s="1"/>
  <c r="I20" i="3"/>
  <c r="G20" i="3"/>
  <c r="H20" i="3" s="1"/>
  <c r="M19" i="3"/>
  <c r="L19" i="3"/>
  <c r="J19" i="3"/>
  <c r="K19" i="3" s="1"/>
  <c r="I19" i="3"/>
  <c r="G19" i="3"/>
  <c r="H19" i="3" s="1"/>
  <c r="A19" i="3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H16" i="3"/>
  <c r="G16" i="3"/>
  <c r="H15" i="3"/>
  <c r="G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G2" i="2"/>
  <c r="H2" i="2" s="1"/>
  <c r="I2" i="2"/>
  <c r="J2" i="2"/>
  <c r="K2" i="2"/>
  <c r="L2" i="2"/>
  <c r="M2" i="2"/>
  <c r="N2" i="2"/>
  <c r="G3" i="2"/>
  <c r="H3" i="2"/>
  <c r="I3" i="2"/>
  <c r="J3" i="2"/>
  <c r="K3" i="2" s="1"/>
  <c r="L3" i="2"/>
  <c r="M3" i="2"/>
  <c r="N3" i="2"/>
  <c r="G4" i="2"/>
  <c r="H4" i="2"/>
  <c r="I4" i="2"/>
  <c r="J4" i="2"/>
  <c r="K4" i="2" s="1"/>
  <c r="L4" i="2"/>
  <c r="M4" i="2"/>
  <c r="N4" i="2"/>
  <c r="G5" i="2"/>
  <c r="H5" i="2"/>
  <c r="I5" i="2"/>
  <c r="J5" i="2"/>
  <c r="K5" i="2" s="1"/>
  <c r="L5" i="2"/>
  <c r="M5" i="2"/>
  <c r="N5" i="2"/>
  <c r="G6" i="2"/>
  <c r="H6" i="2"/>
  <c r="I6" i="2"/>
  <c r="J6" i="2"/>
  <c r="K6" i="2"/>
  <c r="L6" i="2"/>
  <c r="M6" i="2"/>
  <c r="N6" i="2"/>
  <c r="G7" i="2"/>
  <c r="H7" i="2"/>
  <c r="I7" i="2"/>
  <c r="J7" i="2"/>
  <c r="K7" i="2" s="1"/>
  <c r="L7" i="2"/>
  <c r="M7" i="2"/>
  <c r="N7" i="2"/>
  <c r="G8" i="2"/>
  <c r="H8" i="2"/>
  <c r="I8" i="2"/>
  <c r="J8" i="2"/>
  <c r="K8" i="2" s="1"/>
  <c r="L8" i="2"/>
  <c r="M8" i="2"/>
  <c r="N8" i="2"/>
  <c r="G9" i="2"/>
  <c r="H9" i="2"/>
  <c r="I9" i="2"/>
  <c r="J9" i="2"/>
  <c r="K9" i="2" s="1"/>
  <c r="L9" i="2"/>
  <c r="M9" i="2"/>
  <c r="N9" i="2"/>
  <c r="G10" i="2"/>
  <c r="H10" i="2"/>
  <c r="I10" i="2"/>
  <c r="J10" i="2"/>
  <c r="K10" i="2"/>
  <c r="L10" i="2"/>
  <c r="M10" i="2"/>
  <c r="N10" i="2"/>
  <c r="G11" i="2"/>
  <c r="H11" i="2"/>
  <c r="I11" i="2"/>
  <c r="J11" i="2"/>
  <c r="K11" i="2" s="1"/>
  <c r="L11" i="2"/>
  <c r="M11" i="2"/>
  <c r="N11" i="2"/>
  <c r="G12" i="2"/>
  <c r="H12" i="2"/>
  <c r="I12" i="2"/>
  <c r="J12" i="2"/>
  <c r="K12" i="2" s="1"/>
  <c r="L12" i="2"/>
  <c r="M12" i="2"/>
  <c r="N12" i="2"/>
  <c r="G13" i="2"/>
  <c r="H13" i="2"/>
  <c r="I13" i="2"/>
  <c r="J13" i="2"/>
  <c r="K13" i="2" s="1"/>
  <c r="L13" i="2"/>
  <c r="M13" i="2"/>
  <c r="N13" i="2"/>
  <c r="G14" i="2"/>
  <c r="H14" i="2"/>
  <c r="I14" i="2"/>
  <c r="J14" i="2"/>
  <c r="K14" i="2"/>
  <c r="L14" i="2"/>
  <c r="M14" i="2"/>
  <c r="N14" i="2"/>
  <c r="L15" i="2"/>
  <c r="M15" i="2"/>
  <c r="N15" i="2"/>
  <c r="L16" i="2"/>
  <c r="M16" i="2"/>
  <c r="N16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</calcChain>
</file>

<file path=xl/sharedStrings.xml><?xml version="1.0" encoding="utf-8"?>
<sst xmlns="http://schemas.openxmlformats.org/spreadsheetml/2006/main" count="316" uniqueCount="117">
  <si>
    <t>Linux</t>
  </si>
  <si>
    <t>Cloud</t>
  </si>
  <si>
    <t>Management</t>
  </si>
  <si>
    <t>name</t>
  </si>
  <si>
    <t>level</t>
  </si>
  <si>
    <t>$comment$</t>
  </si>
  <si>
    <t>IT Consulting</t>
  </si>
  <si>
    <t>XL</t>
  </si>
  <si>
    <t>Web Project Management</t>
  </si>
  <si>
    <t>Agile Methodologies</t>
  </si>
  <si>
    <t>Red Hat Linux</t>
  </si>
  <si>
    <t>XXL</t>
  </si>
  <si>
    <t>HTML5</t>
  </si>
  <si>
    <t>CSS</t>
  </si>
  <si>
    <t>Node.js</t>
  </si>
  <si>
    <t>L</t>
  </si>
  <si>
    <t>CentOS</t>
  </si>
  <si>
    <t>DevOps</t>
  </si>
  <si>
    <t>Laravel</t>
  </si>
  <si>
    <t>Representational State Transfer (REST)</t>
  </si>
  <si>
    <t>Full-Stack Development</t>
  </si>
  <si>
    <t>XHTML</t>
  </si>
  <si>
    <t>Asana</t>
  </si>
  <si>
    <t>Web Services</t>
  </si>
  <si>
    <t>XML</t>
  </si>
  <si>
    <t>[]</t>
  </si>
  <si>
    <t>PHP</t>
  </si>
  <si>
    <t>Office 365</t>
  </si>
  <si>
    <t>Ubuntu</t>
  </si>
  <si>
    <t>Continuous Improvement</t>
  </si>
  <si>
    <t>Object-Oriented Programming (OOP)</t>
  </si>
  <si>
    <t>SQL</t>
  </si>
  <si>
    <t>HTML</t>
  </si>
  <si>
    <t>JSON</t>
  </si>
  <si>
    <t>Apache</t>
  </si>
  <si>
    <t>Project Management</t>
  </si>
  <si>
    <t>Microsoft Powerapps</t>
  </si>
  <si>
    <t>Linux System Administration</t>
  </si>
  <si>
    <t>Web Development</t>
  </si>
  <si>
    <t>Red Hat Enterprise Linux (RHEL)</t>
  </si>
  <si>
    <t>Web Design</t>
  </si>
  <si>
    <t>People Skills</t>
  </si>
  <si>
    <t>MySQL</t>
  </si>
  <si>
    <t>Scrum</t>
  </si>
  <si>
    <t>LAMP</t>
  </si>
  <si>
    <t>AJAX</t>
  </si>
  <si>
    <t>Cloud Computing</t>
  </si>
  <si>
    <t>WordPress</t>
  </si>
  <si>
    <t>Git</t>
  </si>
  <si>
    <t>Automation</t>
  </si>
  <si>
    <t>JavaScript</t>
  </si>
  <si>
    <t>Web Hosting</t>
  </si>
  <si>
    <t>Web Applications</t>
  </si>
  <si>
    <t>jQuery</t>
  </si>
  <si>
    <t>ColdFusion</t>
  </si>
  <si>
    <t>TypeScript</t>
  </si>
  <si>
    <t>Content Management Systems (CMS)</t>
  </si>
  <si>
    <t>Microsoft Power Automate</t>
  </si>
  <si>
    <t>API</t>
  </si>
  <si>
    <t>Web Dev</t>
  </si>
  <si>
    <t>Modern Web Dev</t>
  </si>
  <si>
    <t>Full-stack Web Dev</t>
  </si>
  <si>
    <t>People Management</t>
  </si>
  <si>
    <t>keywords1</t>
  </si>
  <si>
    <t>keywords2</t>
  </si>
  <si>
    <t>keywords3</t>
  </si>
  <si>
    <t>keywords4</t>
  </si>
  <si>
    <t>keywords5</t>
  </si>
  <si>
    <t>levelFiveStar</t>
  </si>
  <si>
    <t>Show</t>
  </si>
  <si>
    <t>name2</t>
  </si>
  <si>
    <t>Collaboration</t>
  </si>
  <si>
    <t>Lifestyle</t>
  </si>
  <si>
    <t>Row Num</t>
  </si>
  <si>
    <t>Date</t>
  </si>
  <si>
    <t>Title</t>
  </si>
  <si>
    <t>OutOfText</t>
  </si>
  <si>
    <t>Percentile</t>
  </si>
  <si>
    <t>Ppl Took</t>
  </si>
  <si>
    <t>Ppl in Percentile</t>
  </si>
  <si>
    <t>Ppl Behind Me</t>
  </si>
  <si>
    <t>ScoreCalc</t>
  </si>
  <si>
    <t>Report URL</t>
  </si>
  <si>
    <t>Report Link</t>
  </si>
  <si>
    <t>1.1M</t>
  </si>
  <si>
    <t>Microsoft Outlook</t>
  </si>
  <si>
    <t>1.3M</t>
  </si>
  <si>
    <t>674.6k</t>
  </si>
  <si>
    <t>2.9M</t>
  </si>
  <si>
    <t>IT Operations</t>
  </si>
  <si>
    <t>944.9k</t>
  </si>
  <si>
    <t>4.2M</t>
  </si>
  <si>
    <t>Microsoft Power BI</t>
  </si>
  <si>
    <t>You're in the top 15% of 600.1k people who took this.</t>
  </si>
  <si>
    <t xml:space="preserve">REST APIs </t>
  </si>
  <si>
    <t>485.3k</t>
  </si>
  <si>
    <t>Cascading Style Sheets (CSS)</t>
  </si>
  <si>
    <t>You're in the top 30% of 1.6M people who took this.</t>
  </si>
  <si>
    <t>Cybersecurity</t>
  </si>
  <si>
    <t>You're in the top 30% of 824.4k people who took this.</t>
  </si>
  <si>
    <t>971.5k</t>
  </si>
  <si>
    <t>resume.json Text</t>
  </si>
  <si>
    <t>1.0M</t>
  </si>
  <si>
    <t>217.9k</t>
  </si>
  <si>
    <t>Top 5% of 1.1M Globally</t>
  </si>
  <si>
    <t>Top 5% of 1.3M Globally</t>
  </si>
  <si>
    <t>Top 5% of 674.6k Globally</t>
  </si>
  <si>
    <t>Top 5% of 2.9M Globally</t>
  </si>
  <si>
    <t>Top 5% of 1.0M Globally</t>
  </si>
  <si>
    <t>Top 5% of 944.9k Globally</t>
  </si>
  <si>
    <t>Top 5% of 217.9k Globally</t>
  </si>
  <si>
    <t>Top 15% of 4.2M Globally</t>
  </si>
  <si>
    <t>resume.json Text2</t>
  </si>
  <si>
    <t>resume.json Text3</t>
  </si>
  <si>
    <t>600.1k</t>
  </si>
  <si>
    <t>1.6M</t>
  </si>
  <si>
    <t>824.4k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</si>
</sst>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0" fontId="3" fillId="0" borderId="6" xfId="0" applyFont="1" applyBorder="1" applyAlignment="1">
      <alignment horizontal="right" wrapText="1"/>
    </xf>
    <xf numFmtId="0" fontId="0" fillId="0" borderId="6" xfId="0" applyBorder="1" applyAlignment="1">
      <alignment wrapText="1"/>
    </xf>
    <xf numFmtId="9" fontId="0" fillId="0" borderId="6" xfId="1" applyFont="1" applyBorder="1"/>
    <xf numFmtId="3" fontId="0" fillId="0" borderId="6" xfId="0" applyNumberFormat="1" applyBorder="1"/>
    <xf numFmtId="3" fontId="4" fillId="0" borderId="6" xfId="0" applyNumberFormat="1" applyFont="1" applyBorder="1"/>
    <xf numFmtId="0" fontId="0" fillId="0" borderId="6" xfId="0" applyBorder="1"/>
    <xf numFmtId="0" fontId="2" fillId="0" borderId="7" xfId="2" applyBorder="1"/>
    <xf numFmtId="9" fontId="4" fillId="0" borderId="6" xfId="1" applyFont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3" fillId="0" borderId="9" xfId="0" applyFont="1" applyBorder="1" applyAlignment="1">
      <alignment horizontal="right" wrapText="1"/>
    </xf>
    <xf numFmtId="0" fontId="0" fillId="0" borderId="9" xfId="0" applyBorder="1" applyAlignment="1">
      <alignment wrapText="1"/>
    </xf>
    <xf numFmtId="9" fontId="0" fillId="0" borderId="9" xfId="1" applyFont="1" applyBorder="1"/>
    <xf numFmtId="3" fontId="4" fillId="0" borderId="9" xfId="0" applyNumberFormat="1" applyFont="1" applyBorder="1"/>
    <xf numFmtId="3" fontId="0" fillId="0" borderId="9" xfId="0" applyNumberFormat="1" applyBorder="1"/>
    <xf numFmtId="9" fontId="4" fillId="0" borderId="9" xfId="1" applyFont="1" applyBorder="1" applyAlignment="1">
      <alignment horizontal="right"/>
    </xf>
    <xf numFmtId="0" fontId="2" fillId="0" borderId="10" xfId="2" applyBorder="1"/>
    <xf numFmtId="0" fontId="3" fillId="2" borderId="6" xfId="0" applyFont="1" applyFill="1" applyBorder="1" applyAlignment="1">
      <alignment horizontal="right" wrapText="1"/>
    </xf>
    <xf numFmtId="0" fontId="0" fillId="2" borderId="11" xfId="0" applyFill="1" applyBorder="1"/>
    <xf numFmtId="0" fontId="0" fillId="0" borderId="11" xfId="0" applyBorder="1"/>
    <xf numFmtId="0" fontId="0" fillId="0" borderId="2" xfId="0" applyBorder="1" applyAlignment="1">
      <alignment horizontal="right"/>
    </xf>
    <xf numFmtId="3" fontId="0" fillId="0" borderId="5" xfId="0" applyNumberFormat="1" applyBorder="1"/>
    <xf numFmtId="3" fontId="4" fillId="0" borderId="5" xfId="0" applyNumberFormat="1" applyFont="1" applyBorder="1"/>
    <xf numFmtId="3" fontId="4" fillId="0" borderId="8" xfId="0" applyNumberFormat="1" applyFont="1" applyBorder="1"/>
    <xf numFmtId="9" fontId="5" fillId="0" borderId="6" xfId="1" applyFont="1" applyBorder="1"/>
  </cellXfs>
  <cellStyles count="3">
    <cellStyle name="Hyperlink" xfId="2" builtinId="8"/>
    <cellStyle name="Normal" xfId="0" builtinId="0"/>
    <cellStyle name="Percent" xfId="1" builtinId="5"/>
  </cellStyles>
  <dxfs count="6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/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0000"/>
      </font>
      <numFmt numFmtId="13" formatCode="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0000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0000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0000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border diagonalUp="0" diagonalDown="0" outline="0">
        <left style="thin">
          <color indexed="64"/>
        </left>
        <right/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0000"/>
      </font>
      <numFmt numFmtId="13" formatCode="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0000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0000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0000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931A18-7517-468F-B989-03409221FA8D}" name="Table1" displayName="Table1" ref="A1:J52" totalsRowShown="0">
  <autoFilter ref="A1:J52" xr:uid="{25931A18-7517-468F-B989-03409221FA8D}"/>
  <tableColumns count="10">
    <tableColumn id="1" xr3:uid="{8DF0888B-92B2-4ABD-BEF2-F7EA59B248E5}" name="name" dataDxfId="67"/>
    <tableColumn id="8" xr3:uid="{165707BD-6599-49D5-BBFD-7B47BA5B1DF4}" name="levelFiveStar"/>
    <tableColumn id="10" xr3:uid="{6F8263DC-0029-4921-BCB0-71436F296EB3}" name="name2"/>
    <tableColumn id="2" xr3:uid="{F93BA64F-7815-4DDB-9D88-D665F1A0556A}" name="level"/>
    <tableColumn id="9" xr3:uid="{1488D472-CFA9-4A32-BF21-4CC85B5E273B}" name="Show"/>
    <tableColumn id="3" xr3:uid="{8DD993BC-A20D-488B-9604-B1ECA3113419}" name="keywords1"/>
    <tableColumn id="4" xr3:uid="{34DE9CA3-30E6-4F37-ADC9-4F985B085984}" name="keywords2"/>
    <tableColumn id="5" xr3:uid="{86B40110-CB3E-4C73-9181-55296BF2F2B4}" name="keywords3"/>
    <tableColumn id="6" xr3:uid="{9D058B81-4E04-4213-A212-163DF3ED1EB3}" name="keywords4"/>
    <tableColumn id="7" xr3:uid="{117C7D63-1518-48FD-9796-4F00E8271BEF}" name="keywords5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FB447-0457-4713-A566-3A00D6A041EA}" name="AssessmentTable13" displayName="AssessmentTable13" ref="A1:M16" totalsRowShown="0" headerRowDxfId="42" headerRowBorderDxfId="40" tableBorderDxfId="41" totalsRowBorderDxfId="39">
  <autoFilter ref="A1:M16" xr:uid="{566FB447-0457-4713-A566-3A00D6A041EA}"/>
  <sortState xmlns:xlrd2="http://schemas.microsoft.com/office/spreadsheetml/2017/richdata2" ref="A2:M16">
    <sortCondition ref="E2:E16"/>
    <sortCondition ref="C2:C16"/>
  </sortState>
  <tableColumns count="13">
    <tableColumn id="12" xr3:uid="{A98D5156-BA47-4137-BC03-805FA08BA284}" name="Row Num" dataDxfId="66" totalsRowDxfId="65">
      <calculatedColumnFormula>A1+1</calculatedColumnFormula>
    </tableColumn>
    <tableColumn id="8" xr3:uid="{2CA0B7A8-08F6-431B-A034-B554E5BDBD2F}" name="Date" dataDxfId="64" totalsRowDxfId="63"/>
    <tableColumn id="1" xr3:uid="{06481028-FEF2-42A5-BEE8-D6088AFA486E}" name="Title" dataDxfId="62" totalsRowDxfId="61"/>
    <tableColumn id="3" xr3:uid="{0E7F0612-1BA6-4422-BBA3-D0663EFCABE4}" name="OutOfText" dataDxfId="60" totalsRowDxfId="59"/>
    <tableColumn id="2" xr3:uid="{6E9EC8AD-A628-45B2-BFCD-FEDD22A8C6BA}" name="Percentile" dataDxfId="58" totalsRowDxfId="57" dataCellStyle="Percent" totalsRowCellStyle="Percent"/>
    <tableColumn id="4" xr3:uid="{07FC49EC-2C75-4453-8176-D5417FAB17CB}" name="Ppl Took" dataDxfId="56" totalsRowDxfId="55"/>
    <tableColumn id="5" xr3:uid="{BDC8B8C1-D875-44EF-AC20-5F6EBD3B8ED0}" name="Ppl in Percentile" dataDxfId="54" totalsRowDxfId="53"/>
    <tableColumn id="6" xr3:uid="{D4AF6B2B-8DEF-41C5-93F2-DC6C830C4D5F}" name="Ppl Behind Me" dataDxfId="52" totalsRowDxfId="51">
      <calculatedColumnFormula>AssessmentTable13[[#This Row],[Ppl Took]] - AssessmentTable13[[#This Row],[Ppl in Percentile]]</calculatedColumnFormula>
    </tableColumn>
    <tableColumn id="7" xr3:uid="{24A38960-37F0-4BFC-A933-BC07582DCE3F}" name="ScoreCalc" dataDxfId="50" totalsRowDxfId="49" dataCellStyle="Percent" totalsRowCellStyle="Percent">
      <calculatedColumnFormula xml:space="preserve"> 1 - AssessmentTable13[[#This Row],[Percentile]]</calculatedColumnFormula>
    </tableColumn>
    <tableColumn id="9" xr3:uid="{59807E05-6372-458C-9598-E7282B73015B}" name="Report URL" dataDxfId="48" totalsRowDxfId="47">
      <calculatedColumnFormula>CONCATENATE("https://www.linkedin.com/skill-assessments/",  AssessmentTable13[[#This Row],[Title]],"/report/")</calculatedColumnFormula>
    </tableColumn>
    <tableColumn id="10" xr3:uid="{5B087851-F25B-41B5-B67B-4C461190EBE7}" name="Report Link" dataDxfId="46" totalsRowDxfId="45">
      <calculatedColumnFormula>HYPERLINK(AssessmentTable13[[#This Row],[Report URL]], "LinkedIn Report")</calculatedColumnFormula>
    </tableColumn>
    <tableColumn id="13" xr3:uid="{BBA1F52D-F172-464E-9380-5118EED36004}" name="resume.json Text" dataDxfId="44" dataCellStyle="Hyperlink" totalsRowCellStyle="Hyperlink">
      <calculatedColumnFormula>CONCATENATE("Top ", AssessmentTable13[[#This Row],[Percentile]] * 100, "% of ", AssessmentTable13[[#This Row],[OutOfText]], " Globally")</calculatedColumnFormula>
    </tableColumn>
    <tableColumn id="11" xr3:uid="{1F79697F-3B9B-4488-94C0-A7278E367985}" name="resume.json Text2" dataDxfId="43">
      <calculatedColumnFormula>CONCATENATE(AssessmentTable13[[#This Row],[Title]], ": Top ", AssessmentTable13[[#This Row],[Percentile]] * 100, "% / ", AssessmentTable13[[#This Row],[OutOfText]])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AF8454-748A-4641-A3AE-86C24A0C8216}" name="Table3" displayName="Table3" ref="A1:I16" totalsRowShown="0" headerRowDxfId="30" headerRowBorderDxfId="37" tableBorderDxfId="38">
  <autoFilter ref="A1:I16" xr:uid="{80AF8454-748A-4641-A3AE-86C24A0C8216}"/>
  <tableColumns count="9">
    <tableColumn id="1" xr3:uid="{CF1D1BA5-3339-43A1-A0EC-4F0420491CE4}" name="Ppl Took" dataDxfId="36"/>
    <tableColumn id="2" xr3:uid="{AC2C9228-4C52-441D-96DF-5DE88E382B95}" name="Ppl in Percentile" dataDxfId="35"/>
    <tableColumn id="3" xr3:uid="{9F65FC2D-AAB4-4BED-94A4-B22E122696FE}" name="Ppl Behind Me" dataDxfId="34"/>
    <tableColumn id="4" xr3:uid="{965C4BB9-350D-45AA-9F5C-FA804968CE68}" name="ScoreCalc" dataDxfId="33" dataCellStyle="Percent"/>
    <tableColumn id="5" xr3:uid="{D9A2D021-042A-413B-9E19-219053A9C89C}" name="Report URL" dataDxfId="32"/>
    <tableColumn id="6" xr3:uid="{262E2657-0A7C-4F66-90BE-4BA76C520995}" name="Report Link" dataDxfId="31" dataCellStyle="Hyperlink"/>
    <tableColumn id="7" xr3:uid="{F3694660-A5B1-44DA-AA7C-B78FCDE94D4D}" name="resume.json Text">
      <calculatedColumnFormula>CONCATENATE("Top ", AssessmentTable13[[#This Row],[Percentile]] * 100, "% of ", AssessmentTable13[[#This Row],[OutOfText]], " Globally")</calculatedColumnFormula>
    </tableColumn>
    <tableColumn id="8" xr3:uid="{4949A107-0A44-4262-85C5-93275955A9E7}" name="resume.json Text2">
      <calculatedColumnFormula>CONCATENATE(AssessmentTable13[[#This Row],[Title]], ": Top ", AssessmentTable13[[#This Row],[Percentile]] * 100, "% / ", AssessmentTable13[[#This Row],[OutOfText]])</calculatedColumnFormula>
    </tableColumn>
    <tableColumn id="9" xr3:uid="{B8FBF563-7640-4E65-81D7-C9AD8AFEA385}" name="resume.json Text3" dataDxfId="29">
      <calculatedColumnFormula>CONCATENATE(AssessmentTable13[[#This Row],[Title]], " / ", AssessmentTable13[[#This Row],[OutOfText]])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5794E6-9C21-4CBA-B73F-6637AACACBB8}" name="AssessmentTable135" displayName="AssessmentTable135" ref="A18:N33" totalsRowShown="0" headerRowDxfId="28" headerRowBorderDxfId="26" tableBorderDxfId="27" totalsRowBorderDxfId="25">
  <autoFilter ref="A18:N33" xr:uid="{4A5794E6-9C21-4CBA-B73F-6637AACACBB8}"/>
  <sortState xmlns:xlrd2="http://schemas.microsoft.com/office/spreadsheetml/2017/richdata2" ref="A19:M33">
    <sortCondition ref="E2:E16"/>
    <sortCondition ref="C2:C16"/>
  </sortState>
  <tableColumns count="14">
    <tableColumn id="12" xr3:uid="{003EB4C8-8A85-4E87-994C-D91C328C715A}" name="Row Num" dataDxfId="23" totalsRowDxfId="24">
      <calculatedColumnFormula>A18+1</calculatedColumnFormula>
    </tableColumn>
    <tableColumn id="8" xr3:uid="{1C8C53A2-40AD-420D-85F4-82DAC7EDDEBD}" name="Date" dataDxfId="21" totalsRowDxfId="22"/>
    <tableColumn id="1" xr3:uid="{04A403DC-A73D-4203-9418-AAD217D4DA6C}" name="Title" dataDxfId="19" totalsRowDxfId="20"/>
    <tableColumn id="3" xr3:uid="{D3A1F703-744D-4E1C-9983-87AA1F628504}" name="OutOfText" dataDxfId="17" totalsRowDxfId="18"/>
    <tableColumn id="2" xr3:uid="{CA9DE824-DC4E-46EE-9731-E7A769AE9078}" name="Percentile" dataDxfId="15" totalsRowDxfId="16" dataCellStyle="Percent" totalsRowCellStyle="Percent"/>
    <tableColumn id="4" xr3:uid="{CB92FB7D-271D-43CC-8F64-F29D1F7B3632}" name="Ppl Took" dataDxfId="13" totalsRowDxfId="14"/>
    <tableColumn id="5" xr3:uid="{EA7AEB4D-468D-44D5-B5C2-86732C534095}" name="Ppl in Percentile" dataDxfId="11" totalsRowDxfId="12"/>
    <tableColumn id="6" xr3:uid="{7C4F00EC-B959-4356-80EC-D67865258A30}" name="Ppl Behind Me" dataDxfId="9" totalsRowDxfId="10">
      <calculatedColumnFormula>AssessmentTable135[[#This Row],[Ppl Took]] - AssessmentTable135[[#This Row],[Ppl in Percentile]]</calculatedColumnFormula>
    </tableColumn>
    <tableColumn id="7" xr3:uid="{69D6E022-1709-4B03-A9A4-3C240D122D0C}" name="ScoreCalc" dataDxfId="7" totalsRowDxfId="8" dataCellStyle="Percent" totalsRowCellStyle="Percent">
      <calculatedColumnFormula xml:space="preserve"> 1 - AssessmentTable135[[#This Row],[Percentile]]</calculatedColumnFormula>
    </tableColumn>
    <tableColumn id="9" xr3:uid="{2586042B-781C-4509-B829-A4B406D63113}" name="Report URL" dataDxfId="5" totalsRowDxfId="6">
      <calculatedColumnFormula>CONCATENATE("https://www.linkedin.com/skill-assessments/",  AssessmentTable135[[#This Row],[Title]],"/report/")</calculatedColumnFormula>
    </tableColumn>
    <tableColumn id="10" xr3:uid="{82FB68A1-4881-4D3B-9F60-D91236ED4852}" name="Report Link" dataDxfId="3" totalsRowDxfId="4">
      <calculatedColumnFormula>HYPERLINK(AssessmentTable135[[#This Row],[Report URL]], "LinkedIn Report")</calculatedColumnFormula>
    </tableColumn>
    <tableColumn id="13" xr3:uid="{657D813E-F907-4A00-819B-E0BAB8E358C0}" name="resume.json Text" dataDxfId="2" dataCellStyle="Hyperlink" totalsRowCellStyle="Hyperlink">
      <calculatedColumnFormula>CONCATENATE("Top ", AssessmentTable135[[#This Row],[Percentile]] * 100, "% of ", AssessmentTable135[[#This Row],[OutOfText]], " Globally")</calculatedColumnFormula>
    </tableColumn>
    <tableColumn id="11" xr3:uid="{F733F11F-1092-4F0B-AF1D-701C5D86331E}" name="resume.json Text2" dataDxfId="1">
      <calculatedColumnFormula>CONCATENATE(AssessmentTable135[[#This Row],[Title]], ": Top ", AssessmentTable135[[#This Row],[Percentile]] * 100, "% / ", AssessmentTable135[[#This Row],[OutOfText]])</calculatedColumnFormula>
    </tableColumn>
    <tableColumn id="15" xr3:uid="{C00C0F4D-38B3-46BE-992A-9D1FEA59E2D2}" name="resume.json Text3" dataDxfId="0">
      <calculatedColumnFormula>CONCATENATE(AssessmentTable135[[#This Row],[Title]], " / ", AssessmentTable135[[#This Row],[OutOfText]])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FA5F-9843-467D-8C9A-55A956D83AD7}">
  <dimension ref="A1:L65"/>
  <sheetViews>
    <sheetView workbookViewId="0">
      <selection activeCell="C23" sqref="C23"/>
    </sheetView>
  </sheetViews>
  <sheetFormatPr defaultRowHeight="14.4" x14ac:dyDescent="0.3"/>
  <cols>
    <col min="1" max="1" width="46.33203125" style="3" customWidth="1"/>
    <col min="2" max="2" width="12.33203125" customWidth="1"/>
    <col min="3" max="3" width="8.77734375" customWidth="1"/>
    <col min="5" max="6" width="12.33203125" customWidth="1"/>
    <col min="7" max="7" width="16" customWidth="1"/>
    <col min="8" max="8" width="15" customWidth="1"/>
    <col min="9" max="9" width="13.33203125" customWidth="1"/>
    <col min="10" max="10" width="14.88671875" customWidth="1"/>
    <col min="11" max="11" width="31.6640625" customWidth="1"/>
  </cols>
  <sheetData>
    <row r="1" spans="1:12" x14ac:dyDescent="0.3">
      <c r="A1" s="3" t="s">
        <v>3</v>
      </c>
      <c r="B1" t="s">
        <v>68</v>
      </c>
      <c r="C1" t="s">
        <v>70</v>
      </c>
      <c r="D1" t="s">
        <v>4</v>
      </c>
      <c r="E1" t="s">
        <v>69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</row>
    <row r="2" spans="1:12" x14ac:dyDescent="0.3">
      <c r="A2" s="3" t="s">
        <v>5</v>
      </c>
      <c r="C2" t="s">
        <v>5</v>
      </c>
      <c r="F2" t="s">
        <v>6</v>
      </c>
      <c r="G2" t="s">
        <v>35</v>
      </c>
      <c r="J2" s="1"/>
      <c r="K2" t="s">
        <v>6</v>
      </c>
      <c r="L2" t="s">
        <v>35</v>
      </c>
    </row>
    <row r="3" spans="1:12" x14ac:dyDescent="0.3">
      <c r="A3" s="3" t="s">
        <v>6</v>
      </c>
      <c r="B3">
        <v>4</v>
      </c>
      <c r="C3" t="s">
        <v>6</v>
      </c>
      <c r="D3" t="s">
        <v>7</v>
      </c>
      <c r="F3" t="s">
        <v>6</v>
      </c>
      <c r="G3" t="s">
        <v>35</v>
      </c>
      <c r="J3" s="2"/>
      <c r="K3" t="s">
        <v>6</v>
      </c>
      <c r="L3" t="s">
        <v>35</v>
      </c>
    </row>
    <row r="4" spans="1:12" x14ac:dyDescent="0.3">
      <c r="A4" s="3" t="s">
        <v>8</v>
      </c>
      <c r="B4">
        <v>4</v>
      </c>
      <c r="C4" t="s">
        <v>8</v>
      </c>
      <c r="D4" t="s">
        <v>7</v>
      </c>
      <c r="F4" t="s">
        <v>35</v>
      </c>
      <c r="G4" t="s">
        <v>17</v>
      </c>
      <c r="J4" s="1"/>
      <c r="K4" t="s">
        <v>35</v>
      </c>
      <c r="L4" t="s">
        <v>17</v>
      </c>
    </row>
    <row r="5" spans="1:12" x14ac:dyDescent="0.3">
      <c r="A5" s="3" t="s">
        <v>9</v>
      </c>
      <c r="B5">
        <v>4</v>
      </c>
      <c r="C5" t="s">
        <v>9</v>
      </c>
      <c r="D5" t="s">
        <v>7</v>
      </c>
      <c r="F5" t="s">
        <v>35</v>
      </c>
      <c r="G5" t="s">
        <v>17</v>
      </c>
      <c r="H5" t="s">
        <v>72</v>
      </c>
      <c r="J5" s="2"/>
      <c r="K5" t="s">
        <v>35</v>
      </c>
      <c r="L5" t="s">
        <v>17</v>
      </c>
    </row>
    <row r="6" spans="1:12" x14ac:dyDescent="0.3">
      <c r="A6" s="3" t="s">
        <v>10</v>
      </c>
      <c r="B6">
        <v>5</v>
      </c>
      <c r="C6" t="s">
        <v>10</v>
      </c>
      <c r="D6" t="s">
        <v>11</v>
      </c>
      <c r="F6" t="s">
        <v>0</v>
      </c>
      <c r="G6" t="s">
        <v>17</v>
      </c>
      <c r="J6" s="1"/>
      <c r="K6" t="s">
        <v>0</v>
      </c>
      <c r="L6" t="s">
        <v>17</v>
      </c>
    </row>
    <row r="7" spans="1:12" x14ac:dyDescent="0.3">
      <c r="A7" s="3" t="s">
        <v>12</v>
      </c>
      <c r="B7">
        <v>5</v>
      </c>
      <c r="C7" t="s">
        <v>12</v>
      </c>
      <c r="D7" t="s">
        <v>11</v>
      </c>
      <c r="F7" t="s">
        <v>59</v>
      </c>
      <c r="J7" s="2"/>
      <c r="K7" t="s">
        <v>59</v>
      </c>
    </row>
    <row r="8" spans="1:12" x14ac:dyDescent="0.3">
      <c r="A8" s="3" t="s">
        <v>13</v>
      </c>
      <c r="B8">
        <v>5</v>
      </c>
      <c r="C8" t="s">
        <v>13</v>
      </c>
      <c r="D8" t="s">
        <v>11</v>
      </c>
      <c r="F8" t="s">
        <v>59</v>
      </c>
      <c r="J8" s="1"/>
      <c r="K8" t="s">
        <v>59</v>
      </c>
    </row>
    <row r="9" spans="1:12" x14ac:dyDescent="0.3">
      <c r="A9" s="3" t="s">
        <v>14</v>
      </c>
      <c r="B9">
        <v>4</v>
      </c>
      <c r="C9" t="s">
        <v>14</v>
      </c>
      <c r="D9" t="s">
        <v>15</v>
      </c>
      <c r="F9" t="s">
        <v>60</v>
      </c>
      <c r="J9" s="2"/>
      <c r="K9" t="s">
        <v>60</v>
      </c>
    </row>
    <row r="10" spans="1:12" x14ac:dyDescent="0.3">
      <c r="A10" s="3" t="s">
        <v>16</v>
      </c>
      <c r="B10">
        <v>5</v>
      </c>
      <c r="C10" t="s">
        <v>16</v>
      </c>
      <c r="D10" t="s">
        <v>11</v>
      </c>
      <c r="F10" t="s">
        <v>0</v>
      </c>
      <c r="G10" t="s">
        <v>17</v>
      </c>
      <c r="J10" s="1"/>
      <c r="K10" t="s">
        <v>0</v>
      </c>
      <c r="L10" t="s">
        <v>17</v>
      </c>
    </row>
    <row r="11" spans="1:12" x14ac:dyDescent="0.3">
      <c r="A11" s="3" t="s">
        <v>17</v>
      </c>
      <c r="B11">
        <v>5</v>
      </c>
      <c r="C11" t="s">
        <v>17</v>
      </c>
      <c r="D11" t="s">
        <v>7</v>
      </c>
      <c r="F11" t="s">
        <v>17</v>
      </c>
      <c r="J11" s="2"/>
      <c r="K11" t="s">
        <v>17</v>
      </c>
    </row>
    <row r="12" spans="1:12" x14ac:dyDescent="0.3">
      <c r="A12" s="3" t="s">
        <v>18</v>
      </c>
      <c r="B12">
        <v>4</v>
      </c>
      <c r="C12" t="s">
        <v>18</v>
      </c>
      <c r="F12" t="s">
        <v>61</v>
      </c>
      <c r="J12" s="1"/>
      <c r="K12" t="s">
        <v>61</v>
      </c>
    </row>
    <row r="13" spans="1:12" x14ac:dyDescent="0.3">
      <c r="A13" s="3" t="s">
        <v>19</v>
      </c>
      <c r="B13">
        <v>5</v>
      </c>
      <c r="C13" t="s">
        <v>19</v>
      </c>
      <c r="E13" t="b">
        <v>0</v>
      </c>
      <c r="F13" t="s">
        <v>17</v>
      </c>
      <c r="J13" s="2"/>
      <c r="K13" t="s">
        <v>17</v>
      </c>
    </row>
    <row r="14" spans="1:12" x14ac:dyDescent="0.3">
      <c r="A14" s="3" t="s">
        <v>20</v>
      </c>
      <c r="B14">
        <v>5</v>
      </c>
      <c r="C14" t="s">
        <v>20</v>
      </c>
      <c r="F14" t="s">
        <v>17</v>
      </c>
      <c r="G14" t="s">
        <v>60</v>
      </c>
      <c r="J14" s="1"/>
      <c r="K14" t="s">
        <v>17</v>
      </c>
      <c r="L14" t="s">
        <v>60</v>
      </c>
    </row>
    <row r="15" spans="1:12" x14ac:dyDescent="0.3">
      <c r="A15" s="3" t="s">
        <v>21</v>
      </c>
      <c r="B15">
        <v>5</v>
      </c>
      <c r="C15" t="s">
        <v>21</v>
      </c>
      <c r="F15" t="s">
        <v>59</v>
      </c>
      <c r="J15" s="2"/>
      <c r="K15" t="s">
        <v>59</v>
      </c>
    </row>
    <row r="16" spans="1:12" x14ac:dyDescent="0.3">
      <c r="A16" s="3" t="s">
        <v>22</v>
      </c>
      <c r="B16">
        <v>5</v>
      </c>
      <c r="C16" t="s">
        <v>22</v>
      </c>
      <c r="F16" t="s">
        <v>35</v>
      </c>
      <c r="J16" s="1"/>
      <c r="K16" t="s">
        <v>35</v>
      </c>
    </row>
    <row r="17" spans="1:12" x14ac:dyDescent="0.3">
      <c r="A17" s="3" t="s">
        <v>23</v>
      </c>
      <c r="B17">
        <v>5</v>
      </c>
      <c r="C17" t="s">
        <v>23</v>
      </c>
      <c r="F17" t="s">
        <v>58</v>
      </c>
      <c r="G17" t="s">
        <v>59</v>
      </c>
      <c r="J17" s="2"/>
      <c r="K17" t="s">
        <v>58</v>
      </c>
      <c r="L17" t="s">
        <v>59</v>
      </c>
    </row>
    <row r="18" spans="1:12" x14ac:dyDescent="0.3">
      <c r="A18" s="3" t="s">
        <v>2</v>
      </c>
      <c r="B18">
        <v>4</v>
      </c>
      <c r="C18" t="s">
        <v>2</v>
      </c>
      <c r="F18" t="s">
        <v>35</v>
      </c>
      <c r="G18" t="s">
        <v>62</v>
      </c>
      <c r="J18" s="1"/>
      <c r="K18" t="s">
        <v>35</v>
      </c>
      <c r="L18" t="s">
        <v>62</v>
      </c>
    </row>
    <row r="19" spans="1:12" x14ac:dyDescent="0.3">
      <c r="A19" s="3" t="s">
        <v>24</v>
      </c>
      <c r="B19">
        <v>5</v>
      </c>
      <c r="C19" t="s">
        <v>24</v>
      </c>
      <c r="F19" t="s">
        <v>59</v>
      </c>
    </row>
    <row r="20" spans="1:12" x14ac:dyDescent="0.3">
      <c r="A20" s="3" t="s">
        <v>26</v>
      </c>
      <c r="B20">
        <v>5</v>
      </c>
      <c r="C20" t="s">
        <v>26</v>
      </c>
      <c r="F20" t="s">
        <v>59</v>
      </c>
    </row>
    <row r="21" spans="1:12" x14ac:dyDescent="0.3">
      <c r="A21" s="3" t="s">
        <v>27</v>
      </c>
      <c r="B21">
        <v>5</v>
      </c>
      <c r="C21" t="s">
        <v>27</v>
      </c>
      <c r="F21" t="s">
        <v>71</v>
      </c>
      <c r="G21" t="s">
        <v>1</v>
      </c>
    </row>
    <row r="22" spans="1:12" x14ac:dyDescent="0.3">
      <c r="A22" s="3" t="s">
        <v>28</v>
      </c>
      <c r="B22">
        <v>5</v>
      </c>
      <c r="C22" t="s">
        <v>28</v>
      </c>
      <c r="F22" t="s">
        <v>0</v>
      </c>
      <c r="G22" t="s">
        <v>1</v>
      </c>
    </row>
    <row r="23" spans="1:12" x14ac:dyDescent="0.3">
      <c r="A23" s="3" t="s">
        <v>29</v>
      </c>
      <c r="B23">
        <v>5</v>
      </c>
      <c r="C23" t="s">
        <v>29</v>
      </c>
      <c r="F23" t="s">
        <v>72</v>
      </c>
      <c r="G23" t="s">
        <v>17</v>
      </c>
    </row>
    <row r="24" spans="1:12" x14ac:dyDescent="0.3">
      <c r="A24" s="3" t="s">
        <v>30</v>
      </c>
      <c r="C24" t="s">
        <v>30</v>
      </c>
      <c r="F24" t="s">
        <v>25</v>
      </c>
    </row>
    <row r="25" spans="1:12" x14ac:dyDescent="0.3">
      <c r="A25" s="3" t="s">
        <v>31</v>
      </c>
      <c r="C25" t="s">
        <v>31</v>
      </c>
      <c r="F25" t="s">
        <v>25</v>
      </c>
    </row>
    <row r="26" spans="1:12" x14ac:dyDescent="0.3">
      <c r="A26" s="3" t="s">
        <v>32</v>
      </c>
      <c r="C26" t="s">
        <v>32</v>
      </c>
      <c r="F26" t="s">
        <v>25</v>
      </c>
    </row>
    <row r="27" spans="1:12" x14ac:dyDescent="0.3">
      <c r="A27" s="3" t="s">
        <v>33</v>
      </c>
      <c r="C27" t="s">
        <v>33</v>
      </c>
      <c r="F27" t="s">
        <v>25</v>
      </c>
    </row>
    <row r="28" spans="1:12" x14ac:dyDescent="0.3">
      <c r="A28" s="3" t="s">
        <v>34</v>
      </c>
      <c r="C28" t="s">
        <v>34</v>
      </c>
      <c r="F28" t="s">
        <v>25</v>
      </c>
    </row>
    <row r="29" spans="1:12" x14ac:dyDescent="0.3">
      <c r="A29" s="3" t="s">
        <v>0</v>
      </c>
      <c r="C29" t="s">
        <v>0</v>
      </c>
      <c r="F29" t="s">
        <v>25</v>
      </c>
    </row>
    <row r="30" spans="1:12" x14ac:dyDescent="0.3">
      <c r="A30" s="3" t="s">
        <v>35</v>
      </c>
      <c r="C30" t="s">
        <v>35</v>
      </c>
      <c r="F30" t="s">
        <v>25</v>
      </c>
    </row>
    <row r="31" spans="1:12" x14ac:dyDescent="0.3">
      <c r="A31" s="3" t="s">
        <v>36</v>
      </c>
      <c r="C31" t="s">
        <v>36</v>
      </c>
      <c r="F31" t="s">
        <v>25</v>
      </c>
    </row>
    <row r="32" spans="1:12" x14ac:dyDescent="0.3">
      <c r="A32" s="3" t="s">
        <v>37</v>
      </c>
      <c r="C32" t="s">
        <v>37</v>
      </c>
      <c r="F32" t="s">
        <v>25</v>
      </c>
    </row>
    <row r="33" spans="1:6" x14ac:dyDescent="0.3">
      <c r="A33" s="3" t="s">
        <v>38</v>
      </c>
      <c r="C33" t="s">
        <v>38</v>
      </c>
      <c r="F33" t="s">
        <v>25</v>
      </c>
    </row>
    <row r="34" spans="1:6" x14ac:dyDescent="0.3">
      <c r="A34" s="3" t="s">
        <v>39</v>
      </c>
      <c r="C34" t="s">
        <v>39</v>
      </c>
      <c r="F34" t="s">
        <v>25</v>
      </c>
    </row>
    <row r="35" spans="1:6" x14ac:dyDescent="0.3">
      <c r="A35" s="3" t="s">
        <v>40</v>
      </c>
      <c r="C35" t="s">
        <v>40</v>
      </c>
      <c r="F35" t="s">
        <v>25</v>
      </c>
    </row>
    <row r="36" spans="1:6" x14ac:dyDescent="0.3">
      <c r="A36" s="3" t="s">
        <v>41</v>
      </c>
      <c r="C36" t="s">
        <v>41</v>
      </c>
      <c r="F36" t="s">
        <v>25</v>
      </c>
    </row>
    <row r="37" spans="1:6" x14ac:dyDescent="0.3">
      <c r="A37" s="3" t="s">
        <v>42</v>
      </c>
      <c r="C37" t="s">
        <v>42</v>
      </c>
      <c r="F37" t="s">
        <v>25</v>
      </c>
    </row>
    <row r="38" spans="1:6" x14ac:dyDescent="0.3">
      <c r="A38" s="3" t="s">
        <v>43</v>
      </c>
      <c r="C38" t="s">
        <v>43</v>
      </c>
      <c r="F38" t="s">
        <v>25</v>
      </c>
    </row>
    <row r="39" spans="1:6" x14ac:dyDescent="0.3">
      <c r="A39" s="3" t="s">
        <v>44</v>
      </c>
      <c r="C39" t="s">
        <v>44</v>
      </c>
      <c r="F39" t="s">
        <v>25</v>
      </c>
    </row>
    <row r="40" spans="1:6" x14ac:dyDescent="0.3">
      <c r="A40" s="3" t="s">
        <v>45</v>
      </c>
      <c r="C40" t="s">
        <v>45</v>
      </c>
      <c r="F40" t="s">
        <v>25</v>
      </c>
    </row>
    <row r="41" spans="1:6" x14ac:dyDescent="0.3">
      <c r="A41" s="3" t="s">
        <v>46</v>
      </c>
      <c r="C41" t="s">
        <v>46</v>
      </c>
      <c r="F41" t="s">
        <v>25</v>
      </c>
    </row>
    <row r="42" spans="1:6" x14ac:dyDescent="0.3">
      <c r="A42" s="3" t="s">
        <v>47</v>
      </c>
      <c r="C42" t="s">
        <v>47</v>
      </c>
      <c r="F42" t="s">
        <v>25</v>
      </c>
    </row>
    <row r="43" spans="1:6" x14ac:dyDescent="0.3">
      <c r="A43" s="3" t="s">
        <v>48</v>
      </c>
      <c r="C43" t="s">
        <v>48</v>
      </c>
      <c r="F43" t="s">
        <v>25</v>
      </c>
    </row>
    <row r="44" spans="1:6" x14ac:dyDescent="0.3">
      <c r="A44" s="3" t="s">
        <v>49</v>
      </c>
      <c r="C44" t="s">
        <v>49</v>
      </c>
      <c r="F44" t="s">
        <v>25</v>
      </c>
    </row>
    <row r="45" spans="1:6" x14ac:dyDescent="0.3">
      <c r="A45" s="3" t="s">
        <v>50</v>
      </c>
      <c r="C45" t="s">
        <v>50</v>
      </c>
      <c r="F45" t="s">
        <v>25</v>
      </c>
    </row>
    <row r="46" spans="1:6" x14ac:dyDescent="0.3">
      <c r="A46" s="3" t="s">
        <v>51</v>
      </c>
      <c r="C46" t="s">
        <v>51</v>
      </c>
      <c r="F46" t="s">
        <v>25</v>
      </c>
    </row>
    <row r="47" spans="1:6" x14ac:dyDescent="0.3">
      <c r="A47" s="3" t="s">
        <v>52</v>
      </c>
      <c r="C47" t="s">
        <v>52</v>
      </c>
      <c r="F47" t="s">
        <v>25</v>
      </c>
    </row>
    <row r="48" spans="1:6" x14ac:dyDescent="0.3">
      <c r="A48" s="3" t="s">
        <v>53</v>
      </c>
      <c r="C48" t="s">
        <v>53</v>
      </c>
      <c r="F48" t="s">
        <v>25</v>
      </c>
    </row>
    <row r="49" spans="1:6" x14ac:dyDescent="0.3">
      <c r="A49" s="3" t="s">
        <v>54</v>
      </c>
      <c r="C49" t="s">
        <v>54</v>
      </c>
      <c r="F49" t="s">
        <v>25</v>
      </c>
    </row>
    <row r="50" spans="1:6" x14ac:dyDescent="0.3">
      <c r="A50" s="3" t="s">
        <v>55</v>
      </c>
      <c r="C50" t="s">
        <v>55</v>
      </c>
      <c r="F50" t="s">
        <v>25</v>
      </c>
    </row>
    <row r="51" spans="1:6" x14ac:dyDescent="0.3">
      <c r="A51" s="3" t="s">
        <v>56</v>
      </c>
      <c r="C51" t="s">
        <v>56</v>
      </c>
      <c r="F51" t="s">
        <v>25</v>
      </c>
    </row>
    <row r="52" spans="1:6" x14ac:dyDescent="0.3">
      <c r="A52" s="3" t="s">
        <v>57</v>
      </c>
      <c r="C52" t="s">
        <v>57</v>
      </c>
      <c r="F52" t="s">
        <v>25</v>
      </c>
    </row>
    <row r="58" spans="1:6" x14ac:dyDescent="0.3">
      <c r="A58" s="27" t="s">
        <v>32</v>
      </c>
      <c r="B58" s="28" t="s">
        <v>104</v>
      </c>
    </row>
    <row r="59" spans="1:6" x14ac:dyDescent="0.3">
      <c r="A59" s="10" t="s">
        <v>85</v>
      </c>
      <c r="B59" s="29" t="s">
        <v>105</v>
      </c>
    </row>
    <row r="60" spans="1:6" x14ac:dyDescent="0.3">
      <c r="A60" s="27" t="s">
        <v>42</v>
      </c>
      <c r="B60" s="28" t="s">
        <v>106</v>
      </c>
    </row>
    <row r="61" spans="1:6" x14ac:dyDescent="0.3">
      <c r="A61" s="10" t="s">
        <v>26</v>
      </c>
      <c r="B61" s="29" t="s">
        <v>107</v>
      </c>
    </row>
    <row r="62" spans="1:6" x14ac:dyDescent="0.3">
      <c r="A62" s="27" t="s">
        <v>47</v>
      </c>
      <c r="B62" s="28" t="s">
        <v>108</v>
      </c>
    </row>
    <row r="63" spans="1:6" x14ac:dyDescent="0.3">
      <c r="A63" s="10" t="s">
        <v>89</v>
      </c>
      <c r="B63" s="29" t="s">
        <v>109</v>
      </c>
    </row>
    <row r="64" spans="1:6" x14ac:dyDescent="0.3">
      <c r="A64" s="27" t="s">
        <v>24</v>
      </c>
      <c r="B64" s="28" t="s">
        <v>110</v>
      </c>
    </row>
    <row r="65" spans="1:2" x14ac:dyDescent="0.3">
      <c r="A65" s="10" t="s">
        <v>0</v>
      </c>
      <c r="B65" s="29" t="s">
        <v>111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F24F-EDF6-4C9F-BEB9-FB4E921E8251}">
  <dimension ref="A1:N16"/>
  <sheetViews>
    <sheetView workbookViewId="0">
      <selection sqref="A1:XFD16"/>
    </sheetView>
  </sheetViews>
  <sheetFormatPr defaultRowHeight="14.4" x14ac:dyDescent="0.3"/>
  <cols>
    <col min="11" max="11" width="29.21875" customWidth="1"/>
    <col min="12" max="12" width="66" customWidth="1"/>
    <col min="13" max="14" width="66.33203125" customWidth="1"/>
  </cols>
  <sheetData>
    <row r="1" spans="1:14" x14ac:dyDescent="0.3">
      <c r="A1" s="4" t="s">
        <v>73</v>
      </c>
      <c r="B1" s="5" t="s">
        <v>74</v>
      </c>
      <c r="C1" s="6" t="s">
        <v>75</v>
      </c>
      <c r="D1" s="5" t="s">
        <v>76</v>
      </c>
      <c r="E1" s="6" t="s">
        <v>77</v>
      </c>
      <c r="F1" s="6" t="s">
        <v>78</v>
      </c>
      <c r="G1" s="6" t="s">
        <v>79</v>
      </c>
      <c r="H1" s="6" t="s">
        <v>80</v>
      </c>
      <c r="I1" s="6" t="s">
        <v>81</v>
      </c>
      <c r="J1" s="5" t="s">
        <v>82</v>
      </c>
      <c r="K1" s="7" t="s">
        <v>83</v>
      </c>
      <c r="L1" s="5" t="s">
        <v>101</v>
      </c>
      <c r="M1" s="5" t="s">
        <v>112</v>
      </c>
      <c r="N1" s="5" t="s">
        <v>112</v>
      </c>
    </row>
    <row r="2" spans="1:14" x14ac:dyDescent="0.3">
      <c r="A2" s="8">
        <f>1</f>
        <v>1</v>
      </c>
      <c r="B2" s="9">
        <v>44344</v>
      </c>
      <c r="C2" s="10" t="s">
        <v>32</v>
      </c>
      <c r="D2" s="11" t="s">
        <v>84</v>
      </c>
      <c r="E2" s="12">
        <v>0.05</v>
      </c>
      <c r="F2" s="13">
        <v>1100000</v>
      </c>
      <c r="G2" s="14">
        <f>AssessmentTable13[[#This Row],[Ppl Took]] * AssessmentTable13[[#This Row],[Percentile]]</f>
        <v>55000</v>
      </c>
      <c r="H2" s="13">
        <f>AssessmentTable13[[#This Row],[Ppl Took]] - AssessmentTable13[[#This Row],[Ppl in Percentile]]</f>
        <v>1045000</v>
      </c>
      <c r="I2" s="12">
        <f xml:space="preserve"> 1 - AssessmentTable13[[#This Row],[Percentile]]</f>
        <v>0.95</v>
      </c>
      <c r="J2" s="15" t="str">
        <f>CONCATENATE("https://www.linkedin.com/skill-assessments/",  AssessmentTable13[[#This Row],[Title]],"/report/")</f>
        <v>https://www.linkedin.com/skill-assessments/HTML/report/</v>
      </c>
      <c r="K2" s="16" t="str">
        <f>HYPERLINK(AssessmentTable13[[#This Row],[Report URL]], "LinkedIn Report")</f>
        <v>LinkedIn Report</v>
      </c>
      <c r="L2" t="str">
        <f>CONCATENATE("Top ", AssessmentTable13[[#This Row],[Percentile]] * 100, "% of ", AssessmentTable13[[#This Row],[OutOfText]], " Globally")</f>
        <v>Top 5% of 1.1M Globally</v>
      </c>
      <c r="M2" t="str">
        <f>CONCATENATE(AssessmentTable13[[#This Row],[Title]], ": Top ", AssessmentTable13[[#This Row],[Percentile]] * 100, "% / ", AssessmentTable13[[#This Row],[OutOfText]])</f>
        <v>HTML: Top 5% / 1.1M</v>
      </c>
      <c r="N2" t="str">
        <f>CONCATENATE(AssessmentTable13[[#This Row],[Title]], ": Top ", AssessmentTable13[[#This Row],[Percentile]] * 100, "% / ", AssessmentTable13[[#This Row],[OutOfText]])</f>
        <v>HTML: Top 5% / 1.1M</v>
      </c>
    </row>
    <row r="3" spans="1:14" ht="43.2" x14ac:dyDescent="0.3">
      <c r="A3" s="8">
        <f>A2+1</f>
        <v>2</v>
      </c>
      <c r="B3" s="9">
        <v>44755</v>
      </c>
      <c r="C3" s="10" t="s">
        <v>89</v>
      </c>
      <c r="D3" s="11" t="s">
        <v>90</v>
      </c>
      <c r="E3" s="12">
        <v>0.05</v>
      </c>
      <c r="F3" s="14">
        <v>949000</v>
      </c>
      <c r="G3" s="14">
        <f>AssessmentTable13[[#This Row],[Ppl Took]] * AssessmentTable13[[#This Row],[Percentile]]</f>
        <v>47450</v>
      </c>
      <c r="H3" s="13">
        <f>AssessmentTable13[[#This Row],[Ppl Took]] - AssessmentTable13[[#This Row],[Ppl in Percentile]]</f>
        <v>901550</v>
      </c>
      <c r="I3" s="17">
        <f xml:space="preserve"> 1 - AssessmentTable13[[#This Row],[Percentile]]</f>
        <v>0.95</v>
      </c>
      <c r="J3" s="15" t="str">
        <f>CONCATENATE("https://www.linkedin.com/skill-assessments/",  AssessmentTable13[[#This Row],[Title]],"/report/")</f>
        <v>https://www.linkedin.com/skill-assessments/IT Operations/report/</v>
      </c>
      <c r="K3" s="16" t="str">
        <f>HYPERLINK(AssessmentTable13[[#This Row],[Report URL]], "LinkedIn Report")</f>
        <v>LinkedIn Report</v>
      </c>
      <c r="L3" t="str">
        <f>CONCATENATE("Top ", AssessmentTable13[[#This Row],[Percentile]] * 100, "% of ", AssessmentTable13[[#This Row],[OutOfText]], " Globally")</f>
        <v>Top 5% of 944.9k Globally</v>
      </c>
      <c r="M3" t="str">
        <f>CONCATENATE(AssessmentTable13[[#This Row],[Title]], ": Top ", AssessmentTable13[[#This Row],[Percentile]] * 100, "% / ", AssessmentTable13[[#This Row],[OutOfText]])</f>
        <v>IT Operations: Top 5% / 944.9k</v>
      </c>
      <c r="N3" t="str">
        <f>CONCATENATE(AssessmentTable13[[#This Row],[Title]], ": Top ", AssessmentTable13[[#This Row],[Percentile]] * 100, "% / ", AssessmentTable13[[#This Row],[OutOfText]])</f>
        <v>IT Operations: Top 5% / 944.9k</v>
      </c>
    </row>
    <row r="4" spans="1:14" ht="28.8" x14ac:dyDescent="0.3">
      <c r="A4" s="8">
        <f>A3+1</f>
        <v>3</v>
      </c>
      <c r="B4" s="9">
        <v>44654</v>
      </c>
      <c r="C4" s="10" t="s">
        <v>85</v>
      </c>
      <c r="D4" s="11" t="s">
        <v>86</v>
      </c>
      <c r="E4" s="12">
        <v>0.05</v>
      </c>
      <c r="F4" s="13">
        <v>1300000</v>
      </c>
      <c r="G4" s="14">
        <f>AssessmentTable13[[#This Row],[Ppl Took]] * AssessmentTable13[[#This Row],[Percentile]]</f>
        <v>65000</v>
      </c>
      <c r="H4" s="13">
        <f>AssessmentTable13[[#This Row],[Ppl Took]] - AssessmentTable13[[#This Row],[Ppl in Percentile]]</f>
        <v>1235000</v>
      </c>
      <c r="I4" s="12">
        <f xml:space="preserve"> 1 - AssessmentTable13[[#This Row],[Percentile]]</f>
        <v>0.95</v>
      </c>
      <c r="J4" s="15" t="str">
        <f>CONCATENATE("https://www.linkedin.com/skill-assessments/",  AssessmentTable13[[#This Row],[Title]],"/report/")</f>
        <v>https://www.linkedin.com/skill-assessments/Microsoft Outlook/report/</v>
      </c>
      <c r="K4" s="16" t="str">
        <f>HYPERLINK(AssessmentTable13[[#This Row],[Report URL]], "LinkedIn Report")</f>
        <v>LinkedIn Report</v>
      </c>
      <c r="L4" t="str">
        <f>CONCATENATE("Top ", AssessmentTable13[[#This Row],[Percentile]] * 100, "% of ", AssessmentTable13[[#This Row],[OutOfText]], " Globally")</f>
        <v>Top 5% of 1.3M Globally</v>
      </c>
      <c r="M4" t="str">
        <f>CONCATENATE(AssessmentTable13[[#This Row],[Title]], ": Top ", AssessmentTable13[[#This Row],[Percentile]] * 100, "% / ", AssessmentTable13[[#This Row],[OutOfText]])</f>
        <v>Microsoft Outlook: Top 5% / 1.3M</v>
      </c>
      <c r="N4" t="str">
        <f>CONCATENATE(AssessmentTable13[[#This Row],[Title]], ": Top ", AssessmentTable13[[#This Row],[Percentile]] * 100, "% / ", AssessmentTable13[[#This Row],[OutOfText]])</f>
        <v>Microsoft Outlook: Top 5% / 1.3M</v>
      </c>
    </row>
    <row r="5" spans="1:14" x14ac:dyDescent="0.3">
      <c r="A5" s="8">
        <f>A4+1</f>
        <v>4</v>
      </c>
      <c r="B5" s="9">
        <v>44654</v>
      </c>
      <c r="C5" s="10" t="s">
        <v>42</v>
      </c>
      <c r="D5" s="11" t="s">
        <v>87</v>
      </c>
      <c r="E5" s="12">
        <v>0.05</v>
      </c>
      <c r="F5" s="13">
        <v>674600</v>
      </c>
      <c r="G5" s="14">
        <f>AssessmentTable13[[#This Row],[Ppl Took]] * AssessmentTable13[[#This Row],[Percentile]]</f>
        <v>33730</v>
      </c>
      <c r="H5" s="13">
        <f>AssessmentTable13[[#This Row],[Ppl Took]] - AssessmentTable13[[#This Row],[Ppl in Percentile]]</f>
        <v>640870</v>
      </c>
      <c r="I5" s="12">
        <f xml:space="preserve"> 1 - AssessmentTable13[[#This Row],[Percentile]]</f>
        <v>0.95</v>
      </c>
      <c r="J5" s="15" t="str">
        <f>CONCATENATE("https://www.linkedin.com/skill-assessments/",  AssessmentTable13[[#This Row],[Title]],"/report/")</f>
        <v>https://www.linkedin.com/skill-assessments/MySQL/report/</v>
      </c>
      <c r="K5" s="16" t="str">
        <f>HYPERLINK(AssessmentTable13[[#This Row],[Report URL]], "LinkedIn Report")</f>
        <v>LinkedIn Report</v>
      </c>
      <c r="L5" t="str">
        <f>CONCATENATE("Top ", AssessmentTable13[[#This Row],[Percentile]] * 100, "% of ", AssessmentTable13[[#This Row],[OutOfText]], " Globally")</f>
        <v>Top 5% of 674.6k Globally</v>
      </c>
      <c r="M5" t="str">
        <f>CONCATENATE(AssessmentTable13[[#This Row],[Title]], ": Top ", AssessmentTable13[[#This Row],[Percentile]] * 100, "% / ", AssessmentTable13[[#This Row],[OutOfText]])</f>
        <v>MySQL: Top 5% / 674.6k</v>
      </c>
      <c r="N5" t="str">
        <f>CONCATENATE(AssessmentTable13[[#This Row],[Title]], ": Top ", AssessmentTable13[[#This Row],[Percentile]] * 100, "% / ", AssessmentTable13[[#This Row],[OutOfText]])</f>
        <v>MySQL: Top 5% / 674.6k</v>
      </c>
    </row>
    <row r="6" spans="1:14" x14ac:dyDescent="0.3">
      <c r="A6" s="8">
        <f>A5+1</f>
        <v>5</v>
      </c>
      <c r="B6" s="9">
        <v>44654</v>
      </c>
      <c r="C6" s="10" t="s">
        <v>26</v>
      </c>
      <c r="D6" s="11" t="s">
        <v>88</v>
      </c>
      <c r="E6" s="12">
        <v>0.05</v>
      </c>
      <c r="F6" s="13">
        <v>2900000</v>
      </c>
      <c r="G6" s="14">
        <f>AssessmentTable13[[#This Row],[Ppl Took]] * AssessmentTable13[[#This Row],[Percentile]]</f>
        <v>145000</v>
      </c>
      <c r="H6" s="13">
        <f>AssessmentTable13[[#This Row],[Ppl Took]] - AssessmentTable13[[#This Row],[Ppl in Percentile]]</f>
        <v>2755000</v>
      </c>
      <c r="I6" s="12">
        <f xml:space="preserve"> 1 - AssessmentTable13[[#This Row],[Percentile]]</f>
        <v>0.95</v>
      </c>
      <c r="J6" s="15" t="str">
        <f>CONCATENATE("https://www.linkedin.com/skill-assessments/",  AssessmentTable13[[#This Row],[Title]],"/report/")</f>
        <v>https://www.linkedin.com/skill-assessments/PHP/report/</v>
      </c>
      <c r="K6" s="16" t="str">
        <f>HYPERLINK(AssessmentTable13[[#This Row],[Report URL]], "LinkedIn Report")</f>
        <v>LinkedIn Report</v>
      </c>
      <c r="L6" t="str">
        <f>CONCATENATE("Top ", AssessmentTable13[[#This Row],[Percentile]] * 100, "% of ", AssessmentTable13[[#This Row],[OutOfText]], " Globally")</f>
        <v>Top 5% of 2.9M Globally</v>
      </c>
      <c r="M6" t="str">
        <f>CONCATENATE(AssessmentTable13[[#This Row],[Title]], ": Top ", AssessmentTable13[[#This Row],[Percentile]] * 100, "% / ", AssessmentTable13[[#This Row],[OutOfText]])</f>
        <v>PHP: Top 5% / 2.9M</v>
      </c>
      <c r="N6" t="str">
        <f>CONCATENATE(AssessmentTable13[[#This Row],[Title]], ": Top ", AssessmentTable13[[#This Row],[Percentile]] * 100, "% / ", AssessmentTable13[[#This Row],[OutOfText]])</f>
        <v>PHP: Top 5% / 2.9M</v>
      </c>
    </row>
    <row r="7" spans="1:14" ht="28.8" x14ac:dyDescent="0.3">
      <c r="A7" s="8">
        <f>A6+1</f>
        <v>6</v>
      </c>
      <c r="B7" s="9">
        <v>44747</v>
      </c>
      <c r="C7" s="10" t="s">
        <v>47</v>
      </c>
      <c r="D7" s="11" t="s">
        <v>102</v>
      </c>
      <c r="E7" s="12">
        <v>0.05</v>
      </c>
      <c r="F7" s="14">
        <v>1000000</v>
      </c>
      <c r="G7" s="14">
        <f>AssessmentTable13[[#This Row],[Ppl Took]] * AssessmentTable13[[#This Row],[Percentile]]</f>
        <v>50000</v>
      </c>
      <c r="H7" s="13">
        <f>AssessmentTable13[[#This Row],[Ppl Took]] - AssessmentTable13[[#This Row],[Ppl in Percentile]]</f>
        <v>950000</v>
      </c>
      <c r="I7" s="17">
        <f xml:space="preserve"> 1 - AssessmentTable13[[#This Row],[Percentile]]</f>
        <v>0.95</v>
      </c>
      <c r="J7" s="15" t="str">
        <f>CONCATENATE("https://www.linkedin.com/skill-assessments/",  AssessmentTable13[[#This Row],[Title]],"/report/")</f>
        <v>https://www.linkedin.com/skill-assessments/WordPress/report/</v>
      </c>
      <c r="K7" s="16" t="str">
        <f>HYPERLINK(AssessmentTable13[[#This Row],[Report URL]], "LinkedIn Report")</f>
        <v>LinkedIn Report</v>
      </c>
      <c r="L7" t="str">
        <f>CONCATENATE("Top ", AssessmentTable13[[#This Row],[Percentile]] * 100, "% of ", AssessmentTable13[[#This Row],[OutOfText]], " Globally")</f>
        <v>Top 5% of 1.0M Globally</v>
      </c>
      <c r="M7" t="str">
        <f>CONCATENATE(AssessmentTable13[[#This Row],[Title]], ": Top ", AssessmentTable13[[#This Row],[Percentile]] * 100, "% / ", AssessmentTable13[[#This Row],[OutOfText]])</f>
        <v>WordPress: Top 5% / 1.0M</v>
      </c>
      <c r="N7" t="str">
        <f>CONCATENATE(AssessmentTable13[[#This Row],[Title]], ": Top ", AssessmentTable13[[#This Row],[Percentile]] * 100, "% / ", AssessmentTable13[[#This Row],[OutOfText]])</f>
        <v>WordPress: Top 5% / 1.0M</v>
      </c>
    </row>
    <row r="8" spans="1:14" x14ac:dyDescent="0.3">
      <c r="A8" s="8">
        <f>A7+1</f>
        <v>7</v>
      </c>
      <c r="B8" s="9">
        <v>44756</v>
      </c>
      <c r="C8" s="10" t="s">
        <v>24</v>
      </c>
      <c r="D8" s="11" t="s">
        <v>103</v>
      </c>
      <c r="E8" s="12">
        <v>0.05</v>
      </c>
      <c r="F8" s="14">
        <v>217900</v>
      </c>
      <c r="G8" s="14">
        <f>AssessmentTable13[[#This Row],[Ppl Took]] * AssessmentTable13[[#This Row],[Percentile]]</f>
        <v>10895</v>
      </c>
      <c r="H8" s="13">
        <f>AssessmentTable13[[#This Row],[Ppl Took]] - AssessmentTable13[[#This Row],[Ppl in Percentile]]</f>
        <v>207005</v>
      </c>
      <c r="I8" s="17">
        <f xml:space="preserve"> 1 - AssessmentTable13[[#This Row],[Percentile]]</f>
        <v>0.95</v>
      </c>
      <c r="J8" s="15" t="str">
        <f>CONCATENATE("https://www.linkedin.com/skill-assessments/",  AssessmentTable13[[#This Row],[Title]],"/report/")</f>
        <v>https://www.linkedin.com/skill-assessments/XML/report/</v>
      </c>
      <c r="K8" s="16" t="str">
        <f>HYPERLINK(AssessmentTable13[[#This Row],[Report URL]], "LinkedIn Report")</f>
        <v>LinkedIn Report</v>
      </c>
      <c r="L8" t="str">
        <f>CONCATENATE("Top ", AssessmentTable13[[#This Row],[Percentile]] * 100, "% of ", AssessmentTable13[[#This Row],[OutOfText]], " Globally")</f>
        <v>Top 5% of 217.9k Globally</v>
      </c>
      <c r="M8" t="str">
        <f>CONCATENATE(AssessmentTable13[[#This Row],[Title]], ": Top ", AssessmentTable13[[#This Row],[Percentile]] * 100, "% / ", AssessmentTable13[[#This Row],[OutOfText]])</f>
        <v>XML: Top 5% / 217.9k</v>
      </c>
      <c r="N8" t="str">
        <f>CONCATENATE(AssessmentTable13[[#This Row],[Title]], ": Top ", AssessmentTable13[[#This Row],[Percentile]] * 100, "% / ", AssessmentTable13[[#This Row],[OutOfText]])</f>
        <v>XML: Top 5% / 217.9k</v>
      </c>
    </row>
    <row r="9" spans="1:14" x14ac:dyDescent="0.3">
      <c r="A9" s="8">
        <f>A8+1</f>
        <v>8</v>
      </c>
      <c r="B9" s="9">
        <v>44725</v>
      </c>
      <c r="C9" s="10" t="s">
        <v>0</v>
      </c>
      <c r="D9" s="11" t="s">
        <v>91</v>
      </c>
      <c r="E9" s="12">
        <v>0.15</v>
      </c>
      <c r="F9" s="13">
        <v>420000</v>
      </c>
      <c r="G9" s="14">
        <f>AssessmentTable13[[#This Row],[Ppl Took]] * AssessmentTable13[[#This Row],[Percentile]]</f>
        <v>63000</v>
      </c>
      <c r="H9" s="13">
        <f>AssessmentTable13[[#This Row],[Ppl Took]] - AssessmentTable13[[#This Row],[Ppl in Percentile]]</f>
        <v>357000</v>
      </c>
      <c r="I9" s="12">
        <f xml:space="preserve"> 1 - AssessmentTable13[[#This Row],[Percentile]]</f>
        <v>0.85</v>
      </c>
      <c r="J9" s="15" t="str">
        <f>CONCATENATE("https://www.linkedin.com/skill-assessments/",  AssessmentTable13[[#This Row],[Title]],"/report/")</f>
        <v>https://www.linkedin.com/skill-assessments/Linux/report/</v>
      </c>
      <c r="K9" s="16" t="str">
        <f>HYPERLINK(AssessmentTable13[[#This Row],[Report URL]], "LinkedIn Report")</f>
        <v>LinkedIn Report</v>
      </c>
      <c r="L9" t="str">
        <f>CONCATENATE("Top ", AssessmentTable13[[#This Row],[Percentile]] * 100, "% of ", AssessmentTable13[[#This Row],[OutOfText]], " Globally")</f>
        <v>Top 15% of 4.2M Globally</v>
      </c>
      <c r="M9" t="str">
        <f>CONCATENATE(AssessmentTable13[[#This Row],[Title]], ": Top ", AssessmentTable13[[#This Row],[Percentile]] * 100, "% / ", AssessmentTable13[[#This Row],[OutOfText]])</f>
        <v>Linux: Top 15% / 4.2M</v>
      </c>
      <c r="N9" t="str">
        <f>CONCATENATE(AssessmentTable13[[#This Row],[Title]], ": Top ", AssessmentTable13[[#This Row],[Percentile]] * 100, "% / ", AssessmentTable13[[#This Row],[OutOfText]])</f>
        <v>Linux: Top 15% / 4.2M</v>
      </c>
    </row>
    <row r="10" spans="1:14" ht="100.8" x14ac:dyDescent="0.3">
      <c r="A10" s="8">
        <f>A9+1</f>
        <v>9</v>
      </c>
      <c r="B10" s="9">
        <v>44767</v>
      </c>
      <c r="C10" s="10" t="s">
        <v>92</v>
      </c>
      <c r="D10" s="11" t="s">
        <v>93</v>
      </c>
      <c r="E10" s="12">
        <v>0.15</v>
      </c>
      <c r="F10" s="14">
        <v>600100</v>
      </c>
      <c r="G10" s="14">
        <f>AssessmentTable13[[#This Row],[Ppl Took]] * AssessmentTable13[[#This Row],[Percentile]]</f>
        <v>90015</v>
      </c>
      <c r="H10" s="13">
        <f>AssessmentTable13[[#This Row],[Ppl Took]] - AssessmentTable13[[#This Row],[Ppl in Percentile]]</f>
        <v>510085</v>
      </c>
      <c r="I10" s="17">
        <f xml:space="preserve"> 1 - AssessmentTable13[[#This Row],[Percentile]]</f>
        <v>0.85</v>
      </c>
      <c r="J10" s="15" t="str">
        <f>CONCATENATE("https://www.linkedin.com/skill-assessments/",  AssessmentTable13[[#This Row],[Title]],"/report/")</f>
        <v>https://www.linkedin.com/skill-assessments/Microsoft Power BI/report/</v>
      </c>
      <c r="K10" s="16" t="str">
        <f>HYPERLINK(AssessmentTable13[[#This Row],[Report URL]], "LinkedIn Report")</f>
        <v>LinkedIn Report</v>
      </c>
      <c r="L10" t="str">
        <f>CONCATENATE("Top ", AssessmentTable13[[#This Row],[Percentile]] * 100, "% of ", AssessmentTable13[[#This Row],[OutOfText]], " Globally")</f>
        <v>Top 15% of You're in the top 15% of 600.1k people who took this. Globally</v>
      </c>
      <c r="M10" t="str">
        <f>CONCATENATE(AssessmentTable13[[#This Row],[Title]], ": Top ", AssessmentTable13[[#This Row],[Percentile]] * 100, "% / ", AssessmentTable13[[#This Row],[OutOfText]])</f>
        <v>Microsoft Power BI: Top 15% / You're in the top 15% of 600.1k people who took this.</v>
      </c>
      <c r="N10" t="str">
        <f>CONCATENATE(AssessmentTable13[[#This Row],[Title]], ": Top ", AssessmentTable13[[#This Row],[Percentile]] * 100, "% / ", AssessmentTable13[[#This Row],[OutOfText]])</f>
        <v>Microsoft Power BI: Top 15% / You're in the top 15% of 600.1k people who took this.</v>
      </c>
    </row>
    <row r="11" spans="1:14" ht="100.8" x14ac:dyDescent="0.3">
      <c r="A11" s="8">
        <f>A10+1</f>
        <v>10</v>
      </c>
      <c r="B11" s="9">
        <v>44756</v>
      </c>
      <c r="C11" s="10" t="s">
        <v>96</v>
      </c>
      <c r="D11" s="11" t="s">
        <v>97</v>
      </c>
      <c r="E11" s="12">
        <v>0.3</v>
      </c>
      <c r="F11" s="14">
        <v>1600000</v>
      </c>
      <c r="G11" s="14">
        <f>AssessmentTable13[[#This Row],[Ppl Took]] * AssessmentTable13[[#This Row],[Percentile]]</f>
        <v>480000</v>
      </c>
      <c r="H11" s="13">
        <f>AssessmentTable13[[#This Row],[Ppl Took]] - AssessmentTable13[[#This Row],[Ppl in Percentile]]</f>
        <v>1120000</v>
      </c>
      <c r="I11" s="17">
        <f xml:space="preserve"> 1 - AssessmentTable13[[#This Row],[Percentile]]</f>
        <v>0.7</v>
      </c>
      <c r="J11" s="15" t="str">
        <f>CONCATENATE("https://www.linkedin.com/skill-assessments/",  AssessmentTable13[[#This Row],[Title]],"/report/")</f>
        <v>https://www.linkedin.com/skill-assessments/Cascading Style Sheets (CSS)/report/</v>
      </c>
      <c r="K11" s="16" t="str">
        <f>HYPERLINK(AssessmentTable13[[#This Row],[Report URL]], "LinkedIn Report")</f>
        <v>LinkedIn Report</v>
      </c>
      <c r="L11" t="str">
        <f>CONCATENATE("Top ", AssessmentTable13[[#This Row],[Percentile]] * 100, "% of ", AssessmentTable13[[#This Row],[OutOfText]], " Globally")</f>
        <v>Top 30% of You're in the top 30% of 1.6M people who took this. Globally</v>
      </c>
      <c r="M11" t="str">
        <f>CONCATENATE(AssessmentTable13[[#This Row],[Title]], ": Top ", AssessmentTable13[[#This Row],[Percentile]] * 100, "% / ", AssessmentTable13[[#This Row],[OutOfText]])</f>
        <v>Cascading Style Sheets (CSS): Top 30% / You're in the top 30% of 1.6M people who took this.</v>
      </c>
      <c r="N11" t="str">
        <f>CONCATENATE(AssessmentTable13[[#This Row],[Title]], ": Top ", AssessmentTable13[[#This Row],[Percentile]] * 100, "% / ", AssessmentTable13[[#This Row],[OutOfText]])</f>
        <v>Cascading Style Sheets (CSS): Top 30% / You're in the top 30% of 1.6M people who took this.</v>
      </c>
    </row>
    <row r="12" spans="1:14" ht="100.8" x14ac:dyDescent="0.3">
      <c r="A12" s="8">
        <f>A11+1</f>
        <v>11</v>
      </c>
      <c r="B12" s="9">
        <v>44767</v>
      </c>
      <c r="C12" s="10" t="s">
        <v>98</v>
      </c>
      <c r="D12" s="11" t="s">
        <v>99</v>
      </c>
      <c r="E12" s="12">
        <v>0.3</v>
      </c>
      <c r="F12" s="14">
        <v>824400</v>
      </c>
      <c r="G12" s="14">
        <f>AssessmentTable13[[#This Row],[Ppl Took]] * AssessmentTable13[[#This Row],[Percentile]]</f>
        <v>247320</v>
      </c>
      <c r="H12" s="13">
        <f>AssessmentTable13[[#This Row],[Ppl Took]] - AssessmentTable13[[#This Row],[Ppl in Percentile]]</f>
        <v>577080</v>
      </c>
      <c r="I12" s="17">
        <f xml:space="preserve"> 1 - AssessmentTable13[[#This Row],[Percentile]]</f>
        <v>0.7</v>
      </c>
      <c r="J12" s="15" t="str">
        <f>CONCATENATE("https://www.linkedin.com/skill-assessments/",  AssessmentTable13[[#This Row],[Title]],"/report/")</f>
        <v>https://www.linkedin.com/skill-assessments/Cybersecurity/report/</v>
      </c>
      <c r="K12" s="16" t="str">
        <f>HYPERLINK(AssessmentTable13[[#This Row],[Report URL]], "LinkedIn Report")</f>
        <v>LinkedIn Report</v>
      </c>
      <c r="L12" t="str">
        <f>CONCATENATE("Top ", AssessmentTable13[[#This Row],[Percentile]] * 100, "% of ", AssessmentTable13[[#This Row],[OutOfText]], " Globally")</f>
        <v>Top 30% of You're in the top 30% of 824.4k people who took this. Globally</v>
      </c>
      <c r="M12" t="str">
        <f>CONCATENATE(AssessmentTable13[[#This Row],[Title]], ": Top ", AssessmentTable13[[#This Row],[Percentile]] * 100, "% / ", AssessmentTable13[[#This Row],[OutOfText]])</f>
        <v>Cybersecurity: Top 30% / You're in the top 30% of 824.4k people who took this.</v>
      </c>
      <c r="N12" t="str">
        <f>CONCATENATE(AssessmentTable13[[#This Row],[Title]], ": Top ", AssessmentTable13[[#This Row],[Percentile]] * 100, "% / ", AssessmentTable13[[#This Row],[OutOfText]])</f>
        <v>Cybersecurity: Top 30% / You're in the top 30% of 824.4k people who took this.</v>
      </c>
    </row>
    <row r="13" spans="1:14" x14ac:dyDescent="0.3">
      <c r="A13" s="8">
        <f>A12+1</f>
        <v>12</v>
      </c>
      <c r="B13" s="15"/>
      <c r="C13" s="10" t="s">
        <v>48</v>
      </c>
      <c r="D13" s="11" t="s">
        <v>100</v>
      </c>
      <c r="E13" s="12">
        <v>0.3</v>
      </c>
      <c r="F13" s="13">
        <v>971500</v>
      </c>
      <c r="G13" s="14">
        <f>AssessmentTable13[[#This Row],[Ppl Took]] * AssessmentTable13[[#This Row],[Percentile]]</f>
        <v>291450</v>
      </c>
      <c r="H13" s="13">
        <f>AssessmentTable13[[#This Row],[Ppl Took]] - AssessmentTable13[[#This Row],[Ppl in Percentile]]</f>
        <v>680050</v>
      </c>
      <c r="I13" s="12">
        <f xml:space="preserve"> 1 - AssessmentTable13[[#This Row],[Percentile]]</f>
        <v>0.7</v>
      </c>
      <c r="J13" s="15" t="str">
        <f>CONCATENATE("https://www.linkedin.com/skill-assessments/",  AssessmentTable13[[#This Row],[Title]],"/report/")</f>
        <v>https://www.linkedin.com/skill-assessments/Git/report/</v>
      </c>
      <c r="K13" s="16" t="str">
        <f>HYPERLINK(AssessmentTable13[[#This Row],[Report URL]], "LinkedIn Report")</f>
        <v>LinkedIn Report</v>
      </c>
      <c r="L13" t="str">
        <f>CONCATENATE("Top ", AssessmentTable13[[#This Row],[Percentile]] * 100, "% of ", AssessmentTable13[[#This Row],[OutOfText]], " Globally")</f>
        <v>Top 30% of 971.5k Globally</v>
      </c>
      <c r="M13" t="str">
        <f>CONCATENATE(AssessmentTable13[[#This Row],[Title]], ": Top ", AssessmentTable13[[#This Row],[Percentile]] * 100, "% / ", AssessmentTable13[[#This Row],[OutOfText]])</f>
        <v>Git: Top 30% / 971.5k</v>
      </c>
      <c r="N13" t="str">
        <f>CONCATENATE(AssessmentTable13[[#This Row],[Title]], ": Top ", AssessmentTable13[[#This Row],[Percentile]] * 100, "% / ", AssessmentTable13[[#This Row],[OutOfText]])</f>
        <v>Git: Top 30% / 971.5k</v>
      </c>
    </row>
    <row r="14" spans="1:14" ht="28.8" x14ac:dyDescent="0.3">
      <c r="A14" s="8">
        <f>A13+1</f>
        <v>13</v>
      </c>
      <c r="B14" s="9">
        <v>44755</v>
      </c>
      <c r="C14" s="10" t="s">
        <v>94</v>
      </c>
      <c r="D14" s="11" t="s">
        <v>95</v>
      </c>
      <c r="E14" s="12">
        <v>0.3</v>
      </c>
      <c r="F14" s="14">
        <v>485300</v>
      </c>
      <c r="G14" s="14">
        <f>AssessmentTable13[[#This Row],[Ppl Took]] * AssessmentTable13[[#This Row],[Percentile]]</f>
        <v>145590</v>
      </c>
      <c r="H14" s="13">
        <f>AssessmentTable13[[#This Row],[Ppl Took]] - AssessmentTable13[[#This Row],[Ppl in Percentile]]</f>
        <v>339710</v>
      </c>
      <c r="I14" s="17">
        <f xml:space="preserve"> 1 - AssessmentTable13[[#This Row],[Percentile]]</f>
        <v>0.7</v>
      </c>
      <c r="J14" s="15" t="str">
        <f>CONCATENATE("https://www.linkedin.com/skill-assessments/",  AssessmentTable13[[#This Row],[Title]],"/report/")</f>
        <v>https://www.linkedin.com/skill-assessments/REST APIs /report/</v>
      </c>
      <c r="K14" s="16" t="str">
        <f>HYPERLINK(AssessmentTable13[[#This Row],[Report URL]], "LinkedIn Report")</f>
        <v>LinkedIn Report</v>
      </c>
      <c r="L14" t="str">
        <f>CONCATENATE("Top ", AssessmentTable13[[#This Row],[Percentile]] * 100, "% of ", AssessmentTable13[[#This Row],[OutOfText]], " Globally")</f>
        <v>Top 30% of 485.3k Globally</v>
      </c>
      <c r="M14" t="str">
        <f>CONCATENATE(AssessmentTable13[[#This Row],[Title]], ": Top ", AssessmentTable13[[#This Row],[Percentile]] * 100, "% / ", AssessmentTable13[[#This Row],[OutOfText]])</f>
        <v>REST APIs : Top 30% / 485.3k</v>
      </c>
      <c r="N14" t="str">
        <f>CONCATENATE(AssessmentTable13[[#This Row],[Title]], ": Top ", AssessmentTable13[[#This Row],[Percentile]] * 100, "% / ", AssessmentTable13[[#This Row],[OutOfText]])</f>
        <v>REST APIs : Top 30% / 485.3k</v>
      </c>
    </row>
    <row r="15" spans="1:14" x14ac:dyDescent="0.3">
      <c r="A15" s="8">
        <f>A14+1</f>
        <v>14</v>
      </c>
      <c r="B15" s="15"/>
      <c r="C15" s="10"/>
      <c r="D15" s="11"/>
      <c r="E15" s="12"/>
      <c r="F15" s="14"/>
      <c r="G15" s="14"/>
      <c r="H15" s="13"/>
      <c r="I15" s="17"/>
      <c r="J15" s="15"/>
      <c r="K15" s="16"/>
      <c r="L15" t="str">
        <f>CONCATENATE("Top ", AssessmentTable13[[#This Row],[Percentile]] * 100, "% of ", AssessmentTable13[[#This Row],[OutOfText]], " Globally")</f>
        <v>Top 0% of  Globally</v>
      </c>
      <c r="M15" t="str">
        <f>CONCATENATE(AssessmentTable13[[#This Row],[Title]], ": Top ", AssessmentTable13[[#This Row],[Percentile]] * 100, "% / ", AssessmentTable13[[#This Row],[OutOfText]])</f>
        <v xml:space="preserve">: Top 0% / </v>
      </c>
      <c r="N15" t="str">
        <f>CONCATENATE(AssessmentTable13[[#This Row],[Title]], ": Top ", AssessmentTable13[[#This Row],[Percentile]] * 100, "% / ", AssessmentTable13[[#This Row],[OutOfText]])</f>
        <v xml:space="preserve">: Top 0% / </v>
      </c>
    </row>
    <row r="16" spans="1:14" x14ac:dyDescent="0.3">
      <c r="A16" s="18">
        <f>A15+1</f>
        <v>15</v>
      </c>
      <c r="B16" s="19"/>
      <c r="C16" s="20"/>
      <c r="D16" s="21"/>
      <c r="E16" s="22"/>
      <c r="F16" s="23"/>
      <c r="G16" s="23"/>
      <c r="H16" s="24"/>
      <c r="I16" s="25"/>
      <c r="J16" s="19"/>
      <c r="K16" s="26"/>
      <c r="L16" t="str">
        <f>CONCATENATE("Top ", AssessmentTable13[[#This Row],[Percentile]] * 100, "% of ", AssessmentTable13[[#This Row],[OutOfText]], " Globally")</f>
        <v>Top 0% of  Globally</v>
      </c>
      <c r="M16" t="str">
        <f>CONCATENATE(AssessmentTable13[[#This Row],[Title]], ": Top ", AssessmentTable13[[#This Row],[Percentile]] * 100, "% / ", AssessmentTable13[[#This Row],[OutOfText]])</f>
        <v xml:space="preserve">: Top 0% / </v>
      </c>
      <c r="N16" t="str">
        <f>CONCATENATE(AssessmentTable13[[#This Row],[Title]], ": Top ", AssessmentTable13[[#This Row],[Percentile]] * 100, "% / ", AssessmentTable13[[#This Row],[OutOfText]])</f>
        <v xml:space="preserve">: Top 0% / 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1D20-2DFE-4BC9-A6F7-0ACC3908200B}">
  <dimension ref="A1:N33"/>
  <sheetViews>
    <sheetView tabSelected="1" topLeftCell="A13" workbookViewId="0">
      <selection activeCell="E26" sqref="E26:E27"/>
    </sheetView>
  </sheetViews>
  <sheetFormatPr defaultRowHeight="14.4" x14ac:dyDescent="0.3"/>
  <cols>
    <col min="1" max="1" width="10.21875" customWidth="1"/>
    <col min="2" max="2" width="16.33203125" customWidth="1"/>
    <col min="3" max="3" width="15.109375" customWidth="1"/>
    <col min="4" max="4" width="11" customWidth="1"/>
    <col min="5" max="5" width="12.33203125" customWidth="1"/>
    <col min="6" max="6" width="12.44140625" customWidth="1"/>
    <col min="7" max="7" width="46.33203125" customWidth="1"/>
    <col min="8" max="8" width="18.21875" customWidth="1"/>
    <col min="9" max="9" width="80.6640625" customWidth="1"/>
  </cols>
  <sheetData>
    <row r="1" spans="1:9" x14ac:dyDescent="0.3">
      <c r="A1" s="30" t="s">
        <v>78</v>
      </c>
      <c r="B1" s="6" t="s">
        <v>79</v>
      </c>
      <c r="C1" s="6" t="s">
        <v>80</v>
      </c>
      <c r="D1" s="6" t="s">
        <v>81</v>
      </c>
      <c r="E1" s="5" t="s">
        <v>82</v>
      </c>
      <c r="F1" s="7" t="s">
        <v>83</v>
      </c>
      <c r="G1" s="5" t="s">
        <v>101</v>
      </c>
      <c r="H1" s="5" t="s">
        <v>112</v>
      </c>
      <c r="I1" s="5" t="s">
        <v>113</v>
      </c>
    </row>
    <row r="2" spans="1:9" x14ac:dyDescent="0.3">
      <c r="A2" s="31">
        <v>1100000</v>
      </c>
      <c r="B2" s="14">
        <f>AssessmentTable13[[#This Row],[Ppl Took]] * AssessmentTable13[[#This Row],[Percentile]]</f>
        <v>55000</v>
      </c>
      <c r="C2" s="13">
        <f>AssessmentTable13[[#This Row],[Ppl Took]] - AssessmentTable13[[#This Row],[Ppl in Percentile]]</f>
        <v>1045000</v>
      </c>
      <c r="D2" s="12">
        <f xml:space="preserve"> 1 - AssessmentTable13[[#This Row],[Percentile]]</f>
        <v>0.95</v>
      </c>
      <c r="E2" s="15" t="str">
        <f>CONCATENATE("https://www.linkedin.com/skill-assessments/",  AssessmentTable13[[#This Row],[Title]],"/report/")</f>
        <v>https://www.linkedin.com/skill-assessments/HTML/report/</v>
      </c>
      <c r="F2" s="16" t="str">
        <f>HYPERLINK(AssessmentTable13[[#This Row],[Report URL]], "LinkedIn Report")</f>
        <v>LinkedIn Report</v>
      </c>
      <c r="G2" t="str">
        <f>CONCATENATE("Top ", AssessmentTable13[[#This Row],[Percentile]] * 100, "% of ", AssessmentTable13[[#This Row],[OutOfText]], " Globally")</f>
        <v>Top 5% of 1.1M Globally</v>
      </c>
      <c r="H2" t="str">
        <f>CONCATENATE(AssessmentTable13[[#This Row],[Title]], ": Top ", AssessmentTable13[[#This Row],[Percentile]] * 100, "% / ", AssessmentTable13[[#This Row],[OutOfText]])</f>
        <v>HTML: Top 5% / 1.1M</v>
      </c>
      <c r="I2" t="str">
        <f>CONCATENATE(AssessmentTable13[[#This Row],[Title]], " / ", AssessmentTable13[[#This Row],[OutOfText]])</f>
        <v>HTML / 1.1M</v>
      </c>
    </row>
    <row r="3" spans="1:9" x14ac:dyDescent="0.3">
      <c r="A3" s="32">
        <v>949000</v>
      </c>
      <c r="B3" s="14">
        <f>AssessmentTable13[[#This Row],[Ppl Took]] * AssessmentTable13[[#This Row],[Percentile]]</f>
        <v>47450</v>
      </c>
      <c r="C3" s="13">
        <f>AssessmentTable13[[#This Row],[Ppl Took]] - AssessmentTable13[[#This Row],[Ppl in Percentile]]</f>
        <v>901550</v>
      </c>
      <c r="D3" s="17">
        <f xml:space="preserve"> 1 - AssessmentTable13[[#This Row],[Percentile]]</f>
        <v>0.95</v>
      </c>
      <c r="E3" s="15" t="str">
        <f>CONCATENATE("https://www.linkedin.com/skill-assessments/",  AssessmentTable13[[#This Row],[Title]],"/report/")</f>
        <v>https://www.linkedin.com/skill-assessments/IT Operations/report/</v>
      </c>
      <c r="F3" s="16" t="str">
        <f>HYPERLINK(AssessmentTable13[[#This Row],[Report URL]], "LinkedIn Report")</f>
        <v>LinkedIn Report</v>
      </c>
      <c r="G3" t="str">
        <f>CONCATENATE("Top ", AssessmentTable13[[#This Row],[Percentile]] * 100, "% of ", AssessmentTable13[[#This Row],[OutOfText]], " Globally")</f>
        <v>Top 5% of 944.9k Globally</v>
      </c>
      <c r="H3" t="str">
        <f>CONCATENATE(AssessmentTable13[[#This Row],[Title]], ": Top ", AssessmentTable13[[#This Row],[Percentile]] * 100, "% / ", AssessmentTable13[[#This Row],[OutOfText]])</f>
        <v>IT Operations: Top 5% / 944.9k</v>
      </c>
      <c r="I3" t="str">
        <f>CONCATENATE(AssessmentTable13[[#This Row],[Title]], " / ", AssessmentTable13[[#This Row],[OutOfText]])</f>
        <v>IT Operations / 944.9k</v>
      </c>
    </row>
    <row r="4" spans="1:9" x14ac:dyDescent="0.3">
      <c r="A4" s="31">
        <v>1300000</v>
      </c>
      <c r="B4" s="14">
        <f>AssessmentTable13[[#This Row],[Ppl Took]] * AssessmentTable13[[#This Row],[Percentile]]</f>
        <v>65000</v>
      </c>
      <c r="C4" s="13">
        <f>AssessmentTable13[[#This Row],[Ppl Took]] - AssessmentTable13[[#This Row],[Ppl in Percentile]]</f>
        <v>1235000</v>
      </c>
      <c r="D4" s="12">
        <f xml:space="preserve"> 1 - AssessmentTable13[[#This Row],[Percentile]]</f>
        <v>0.95</v>
      </c>
      <c r="E4" s="15" t="str">
        <f>CONCATENATE("https://www.linkedin.com/skill-assessments/",  AssessmentTable13[[#This Row],[Title]],"/report/")</f>
        <v>https://www.linkedin.com/skill-assessments/Microsoft Outlook/report/</v>
      </c>
      <c r="F4" s="16" t="str">
        <f>HYPERLINK(AssessmentTable13[[#This Row],[Report URL]], "LinkedIn Report")</f>
        <v>LinkedIn Report</v>
      </c>
      <c r="G4" t="str">
        <f>CONCATENATE("Top ", AssessmentTable13[[#This Row],[Percentile]] * 100, "% of ", AssessmentTable13[[#This Row],[OutOfText]], " Globally")</f>
        <v>Top 5% of 1.3M Globally</v>
      </c>
      <c r="H4" t="str">
        <f>CONCATENATE(AssessmentTable13[[#This Row],[Title]], ": Top ", AssessmentTable13[[#This Row],[Percentile]] * 100, "% / ", AssessmentTable13[[#This Row],[OutOfText]])</f>
        <v>Microsoft Outlook: Top 5% / 1.3M</v>
      </c>
      <c r="I4" t="str">
        <f>CONCATENATE(AssessmentTable13[[#This Row],[Title]], " / ", AssessmentTable13[[#This Row],[OutOfText]])</f>
        <v>Microsoft Outlook / 1.3M</v>
      </c>
    </row>
    <row r="5" spans="1:9" x14ac:dyDescent="0.3">
      <c r="A5" s="31">
        <v>674600</v>
      </c>
      <c r="B5" s="14">
        <f>AssessmentTable13[[#This Row],[Ppl Took]] * AssessmentTable13[[#This Row],[Percentile]]</f>
        <v>33730</v>
      </c>
      <c r="C5" s="13">
        <f>AssessmentTable13[[#This Row],[Ppl Took]] - AssessmentTable13[[#This Row],[Ppl in Percentile]]</f>
        <v>640870</v>
      </c>
      <c r="D5" s="12">
        <f xml:space="preserve"> 1 - AssessmentTable13[[#This Row],[Percentile]]</f>
        <v>0.95</v>
      </c>
      <c r="E5" s="15" t="str">
        <f>CONCATENATE("https://www.linkedin.com/skill-assessments/",  AssessmentTable13[[#This Row],[Title]],"/report/")</f>
        <v>https://www.linkedin.com/skill-assessments/MySQL/report/</v>
      </c>
      <c r="F5" s="16" t="str">
        <f>HYPERLINK(AssessmentTable13[[#This Row],[Report URL]], "LinkedIn Report")</f>
        <v>LinkedIn Report</v>
      </c>
      <c r="G5" t="str">
        <f>CONCATENATE("Top ", AssessmentTable13[[#This Row],[Percentile]] * 100, "% of ", AssessmentTable13[[#This Row],[OutOfText]], " Globally")</f>
        <v>Top 5% of 674.6k Globally</v>
      </c>
      <c r="H5" t="str">
        <f>CONCATENATE(AssessmentTable13[[#This Row],[Title]], ": Top ", AssessmentTable13[[#This Row],[Percentile]] * 100, "% / ", AssessmentTable13[[#This Row],[OutOfText]])</f>
        <v>MySQL: Top 5% / 674.6k</v>
      </c>
      <c r="I5" t="str">
        <f>CONCATENATE(AssessmentTable13[[#This Row],[Title]], " / ", AssessmentTable13[[#This Row],[OutOfText]])</f>
        <v>MySQL / 674.6k</v>
      </c>
    </row>
    <row r="6" spans="1:9" x14ac:dyDescent="0.3">
      <c r="A6" s="31">
        <v>2900000</v>
      </c>
      <c r="B6" s="14">
        <f>AssessmentTable13[[#This Row],[Ppl Took]] * AssessmentTable13[[#This Row],[Percentile]]</f>
        <v>145000</v>
      </c>
      <c r="C6" s="13">
        <f>AssessmentTable13[[#This Row],[Ppl Took]] - AssessmentTable13[[#This Row],[Ppl in Percentile]]</f>
        <v>2755000</v>
      </c>
      <c r="D6" s="12">
        <f xml:space="preserve"> 1 - AssessmentTable13[[#This Row],[Percentile]]</f>
        <v>0.95</v>
      </c>
      <c r="E6" s="15" t="str">
        <f>CONCATENATE("https://www.linkedin.com/skill-assessments/",  AssessmentTable13[[#This Row],[Title]],"/report/")</f>
        <v>https://www.linkedin.com/skill-assessments/PHP/report/</v>
      </c>
      <c r="F6" s="16" t="str">
        <f>HYPERLINK(AssessmentTable13[[#This Row],[Report URL]], "LinkedIn Report")</f>
        <v>LinkedIn Report</v>
      </c>
      <c r="G6" t="str">
        <f>CONCATENATE("Top ", AssessmentTable13[[#This Row],[Percentile]] * 100, "% of ", AssessmentTable13[[#This Row],[OutOfText]], " Globally")</f>
        <v>Top 5% of 2.9M Globally</v>
      </c>
      <c r="H6" t="str">
        <f>CONCATENATE(AssessmentTable13[[#This Row],[Title]], ": Top ", AssessmentTable13[[#This Row],[Percentile]] * 100, "% / ", AssessmentTable13[[#This Row],[OutOfText]])</f>
        <v>PHP: Top 5% / 2.9M</v>
      </c>
      <c r="I6" t="str">
        <f>CONCATENATE(AssessmentTable13[[#This Row],[Title]], " / ", AssessmentTable13[[#This Row],[OutOfText]])</f>
        <v>PHP / 2.9M</v>
      </c>
    </row>
    <row r="7" spans="1:9" x14ac:dyDescent="0.3">
      <c r="A7" s="32">
        <v>1000000</v>
      </c>
      <c r="B7" s="14">
        <f>AssessmentTable13[[#This Row],[Ppl Took]] * AssessmentTable13[[#This Row],[Percentile]]</f>
        <v>50000</v>
      </c>
      <c r="C7" s="13">
        <f>AssessmentTable13[[#This Row],[Ppl Took]] - AssessmentTable13[[#This Row],[Ppl in Percentile]]</f>
        <v>950000</v>
      </c>
      <c r="D7" s="17">
        <f xml:space="preserve"> 1 - AssessmentTable13[[#This Row],[Percentile]]</f>
        <v>0.95</v>
      </c>
      <c r="E7" s="15" t="str">
        <f>CONCATENATE("https://www.linkedin.com/skill-assessments/",  AssessmentTable13[[#This Row],[Title]],"/report/")</f>
        <v>https://www.linkedin.com/skill-assessments/WordPress/report/</v>
      </c>
      <c r="F7" s="16" t="str">
        <f>HYPERLINK(AssessmentTable13[[#This Row],[Report URL]], "LinkedIn Report")</f>
        <v>LinkedIn Report</v>
      </c>
      <c r="G7" t="str">
        <f>CONCATENATE("Top ", AssessmentTable13[[#This Row],[Percentile]] * 100, "% of ", AssessmentTable13[[#This Row],[OutOfText]], " Globally")</f>
        <v>Top 5% of 1.0M Globally</v>
      </c>
      <c r="H7" t="str">
        <f>CONCATENATE(AssessmentTable13[[#This Row],[Title]], ": Top ", AssessmentTable13[[#This Row],[Percentile]] * 100, "% / ", AssessmentTable13[[#This Row],[OutOfText]])</f>
        <v>WordPress: Top 5% / 1.0M</v>
      </c>
      <c r="I7" t="str">
        <f>CONCATENATE(AssessmentTable13[[#This Row],[Title]], " / ", AssessmentTable13[[#This Row],[OutOfText]])</f>
        <v>WordPress / 1.0M</v>
      </c>
    </row>
    <row r="8" spans="1:9" x14ac:dyDescent="0.3">
      <c r="A8" s="32">
        <v>217900</v>
      </c>
      <c r="B8" s="14">
        <f>AssessmentTable13[[#This Row],[Ppl Took]] * AssessmentTable13[[#This Row],[Percentile]]</f>
        <v>10895</v>
      </c>
      <c r="C8" s="13">
        <f>AssessmentTable13[[#This Row],[Ppl Took]] - AssessmentTable13[[#This Row],[Ppl in Percentile]]</f>
        <v>207005</v>
      </c>
      <c r="D8" s="17">
        <f xml:space="preserve"> 1 - AssessmentTable13[[#This Row],[Percentile]]</f>
        <v>0.95</v>
      </c>
      <c r="E8" s="15" t="str">
        <f>CONCATENATE("https://www.linkedin.com/skill-assessments/",  AssessmentTable13[[#This Row],[Title]],"/report/")</f>
        <v>https://www.linkedin.com/skill-assessments/XML/report/</v>
      </c>
      <c r="F8" s="16" t="str">
        <f>HYPERLINK(AssessmentTable13[[#This Row],[Report URL]], "LinkedIn Report")</f>
        <v>LinkedIn Report</v>
      </c>
      <c r="G8" t="str">
        <f>CONCATENATE("Top ", AssessmentTable13[[#This Row],[Percentile]] * 100, "% of ", AssessmentTable13[[#This Row],[OutOfText]], " Globally")</f>
        <v>Top 5% of 217.9k Globally</v>
      </c>
      <c r="H8" t="str">
        <f>CONCATENATE(AssessmentTable13[[#This Row],[Title]], ": Top ", AssessmentTable13[[#This Row],[Percentile]] * 100, "% / ", AssessmentTable13[[#This Row],[OutOfText]])</f>
        <v>XML: Top 5% / 217.9k</v>
      </c>
      <c r="I8" t="str">
        <f>CONCATENATE(AssessmentTable13[[#This Row],[Title]], " / ", AssessmentTable13[[#This Row],[OutOfText]])</f>
        <v>XML / 217.9k</v>
      </c>
    </row>
    <row r="9" spans="1:9" x14ac:dyDescent="0.3">
      <c r="A9" s="31">
        <v>420000</v>
      </c>
      <c r="B9" s="14">
        <f>AssessmentTable13[[#This Row],[Ppl Took]] * AssessmentTable13[[#This Row],[Percentile]]</f>
        <v>63000</v>
      </c>
      <c r="C9" s="13">
        <f>AssessmentTable13[[#This Row],[Ppl Took]] - AssessmentTable13[[#This Row],[Ppl in Percentile]]</f>
        <v>357000</v>
      </c>
      <c r="D9" s="12">
        <f xml:space="preserve"> 1 - AssessmentTable13[[#This Row],[Percentile]]</f>
        <v>0.85</v>
      </c>
      <c r="E9" s="15" t="str">
        <f>CONCATENATE("https://www.linkedin.com/skill-assessments/",  AssessmentTable13[[#This Row],[Title]],"/report/")</f>
        <v>https://www.linkedin.com/skill-assessments/Linux/report/</v>
      </c>
      <c r="F9" s="16" t="str">
        <f>HYPERLINK(AssessmentTable13[[#This Row],[Report URL]], "LinkedIn Report")</f>
        <v>LinkedIn Report</v>
      </c>
      <c r="G9" t="str">
        <f>CONCATENATE("Top ", AssessmentTable13[[#This Row],[Percentile]] * 100, "% of ", AssessmentTable13[[#This Row],[OutOfText]], " Globally")</f>
        <v>Top 15% of 4.2M Globally</v>
      </c>
      <c r="H9" t="str">
        <f>CONCATENATE(AssessmentTable13[[#This Row],[Title]], ": Top ", AssessmentTable13[[#This Row],[Percentile]] * 100, "% / ", AssessmentTable13[[#This Row],[OutOfText]])</f>
        <v>Linux: Top 15% / 4.2M</v>
      </c>
      <c r="I9" t="str">
        <f>CONCATENATE(AssessmentTable13[[#This Row],[Title]], " / ", AssessmentTable13[[#This Row],[OutOfText]])</f>
        <v>Linux / 4.2M</v>
      </c>
    </row>
    <row r="10" spans="1:9" x14ac:dyDescent="0.3">
      <c r="A10" s="32">
        <v>600100</v>
      </c>
      <c r="B10" s="14">
        <f>AssessmentTable13[[#This Row],[Ppl Took]] * AssessmentTable13[[#This Row],[Percentile]]</f>
        <v>90015</v>
      </c>
      <c r="C10" s="13">
        <f>AssessmentTable13[[#This Row],[Ppl Took]] - AssessmentTable13[[#This Row],[Ppl in Percentile]]</f>
        <v>510085</v>
      </c>
      <c r="D10" s="17">
        <f xml:space="preserve"> 1 - AssessmentTable13[[#This Row],[Percentile]]</f>
        <v>0.85</v>
      </c>
      <c r="E10" s="15" t="str">
        <f>CONCATENATE("https://www.linkedin.com/skill-assessments/",  AssessmentTable13[[#This Row],[Title]],"/report/")</f>
        <v>https://www.linkedin.com/skill-assessments/Microsoft Power BI/report/</v>
      </c>
      <c r="F10" s="16" t="str">
        <f>HYPERLINK(AssessmentTable13[[#This Row],[Report URL]], "LinkedIn Report")</f>
        <v>LinkedIn Report</v>
      </c>
      <c r="G10" t="str">
        <f>CONCATENATE("Top ", AssessmentTable13[[#This Row],[Percentile]] * 100, "% of ", AssessmentTable13[[#This Row],[OutOfText]], " Globally")</f>
        <v>Top 15% of You're in the top 15% of 600.1k people who took this. Globally</v>
      </c>
      <c r="H10" t="str">
        <f>CONCATENATE(AssessmentTable13[[#This Row],[Title]], ": Top ", AssessmentTable13[[#This Row],[Percentile]] * 100, "% / ", AssessmentTable13[[#This Row],[OutOfText]])</f>
        <v>Microsoft Power BI: Top 15% / You're in the top 15% of 600.1k people who took this.</v>
      </c>
      <c r="I10" t="str">
        <f>CONCATENATE(AssessmentTable13[[#This Row],[Title]], " / ", AssessmentTable13[[#This Row],[OutOfText]])</f>
        <v>Microsoft Power BI / You're in the top 15% of 600.1k people who took this.</v>
      </c>
    </row>
    <row r="11" spans="1:9" x14ac:dyDescent="0.3">
      <c r="A11" s="32">
        <v>1600000</v>
      </c>
      <c r="B11" s="14">
        <f>AssessmentTable13[[#This Row],[Ppl Took]] * AssessmentTable13[[#This Row],[Percentile]]</f>
        <v>480000</v>
      </c>
      <c r="C11" s="13">
        <f>AssessmentTable13[[#This Row],[Ppl Took]] - AssessmentTable13[[#This Row],[Ppl in Percentile]]</f>
        <v>1120000</v>
      </c>
      <c r="D11" s="17">
        <f xml:space="preserve"> 1 - AssessmentTable13[[#This Row],[Percentile]]</f>
        <v>0.7</v>
      </c>
      <c r="E11" s="15" t="str">
        <f>CONCATENATE("https://www.linkedin.com/skill-assessments/",  AssessmentTable13[[#This Row],[Title]],"/report/")</f>
        <v>https://www.linkedin.com/skill-assessments/Cascading Style Sheets (CSS)/report/</v>
      </c>
      <c r="F11" s="16" t="str">
        <f>HYPERLINK(AssessmentTable13[[#This Row],[Report URL]], "LinkedIn Report")</f>
        <v>LinkedIn Report</v>
      </c>
      <c r="G11" t="str">
        <f>CONCATENATE("Top ", AssessmentTable13[[#This Row],[Percentile]] * 100, "% of ", AssessmentTable13[[#This Row],[OutOfText]], " Globally")</f>
        <v>Top 30% of You're in the top 30% of 1.6M people who took this. Globally</v>
      </c>
      <c r="H11" t="str">
        <f>CONCATENATE(AssessmentTable13[[#This Row],[Title]], ": Top ", AssessmentTable13[[#This Row],[Percentile]] * 100, "% / ", AssessmentTable13[[#This Row],[OutOfText]])</f>
        <v>Cascading Style Sheets (CSS): Top 30% / You're in the top 30% of 1.6M people who took this.</v>
      </c>
      <c r="I11" t="str">
        <f>CONCATENATE(AssessmentTable13[[#This Row],[Title]], " / ", AssessmentTable13[[#This Row],[OutOfText]])</f>
        <v>Cascading Style Sheets (CSS) / You're in the top 30% of 1.6M people who took this.</v>
      </c>
    </row>
    <row r="12" spans="1:9" x14ac:dyDescent="0.3">
      <c r="A12" s="32">
        <v>824400</v>
      </c>
      <c r="B12" s="14">
        <f>AssessmentTable13[[#This Row],[Ppl Took]] * AssessmentTable13[[#This Row],[Percentile]]</f>
        <v>247320</v>
      </c>
      <c r="C12" s="13">
        <f>AssessmentTable13[[#This Row],[Ppl Took]] - AssessmentTable13[[#This Row],[Ppl in Percentile]]</f>
        <v>577080</v>
      </c>
      <c r="D12" s="17">
        <f xml:space="preserve"> 1 - AssessmentTable13[[#This Row],[Percentile]]</f>
        <v>0.7</v>
      </c>
      <c r="E12" s="15" t="str">
        <f>CONCATENATE("https://www.linkedin.com/skill-assessments/",  AssessmentTable13[[#This Row],[Title]],"/report/")</f>
        <v>https://www.linkedin.com/skill-assessments/Cybersecurity/report/</v>
      </c>
      <c r="F12" s="16" t="str">
        <f>HYPERLINK(AssessmentTable13[[#This Row],[Report URL]], "LinkedIn Report")</f>
        <v>LinkedIn Report</v>
      </c>
      <c r="G12" t="str">
        <f>CONCATENATE("Top ", AssessmentTable13[[#This Row],[Percentile]] * 100, "% of ", AssessmentTable13[[#This Row],[OutOfText]], " Globally")</f>
        <v>Top 30% of You're in the top 30% of 824.4k people who took this. Globally</v>
      </c>
      <c r="H12" t="str">
        <f>CONCATENATE(AssessmentTable13[[#This Row],[Title]], ": Top ", AssessmentTable13[[#This Row],[Percentile]] * 100, "% / ", AssessmentTable13[[#This Row],[OutOfText]])</f>
        <v>Cybersecurity: Top 30% / You're in the top 30% of 824.4k people who took this.</v>
      </c>
      <c r="I12" t="str">
        <f>CONCATENATE(AssessmentTable13[[#This Row],[Title]], " / ", AssessmentTable13[[#This Row],[OutOfText]])</f>
        <v>Cybersecurity / You're in the top 30% of 824.4k people who took this.</v>
      </c>
    </row>
    <row r="13" spans="1:9" x14ac:dyDescent="0.3">
      <c r="A13" s="31">
        <v>971500</v>
      </c>
      <c r="B13" s="14">
        <f>AssessmentTable13[[#This Row],[Ppl Took]] * AssessmentTable13[[#This Row],[Percentile]]</f>
        <v>291450</v>
      </c>
      <c r="C13" s="13">
        <f>AssessmentTable13[[#This Row],[Ppl Took]] - AssessmentTable13[[#This Row],[Ppl in Percentile]]</f>
        <v>680050</v>
      </c>
      <c r="D13" s="12">
        <f xml:space="preserve"> 1 - AssessmentTable13[[#This Row],[Percentile]]</f>
        <v>0.7</v>
      </c>
      <c r="E13" s="15" t="str">
        <f>CONCATENATE("https://www.linkedin.com/skill-assessments/",  AssessmentTable13[[#This Row],[Title]],"/report/")</f>
        <v>https://www.linkedin.com/skill-assessments/Git/report/</v>
      </c>
      <c r="F13" s="16" t="str">
        <f>HYPERLINK(AssessmentTable13[[#This Row],[Report URL]], "LinkedIn Report")</f>
        <v>LinkedIn Report</v>
      </c>
      <c r="G13" t="str">
        <f>CONCATENATE("Top ", AssessmentTable13[[#This Row],[Percentile]] * 100, "% of ", AssessmentTable13[[#This Row],[OutOfText]], " Globally")</f>
        <v>Top 30% of 971.5k Globally</v>
      </c>
      <c r="H13" t="str">
        <f>CONCATENATE(AssessmentTable13[[#This Row],[Title]], ": Top ", AssessmentTable13[[#This Row],[Percentile]] * 100, "% / ", AssessmentTable13[[#This Row],[OutOfText]])</f>
        <v>Git: Top 30% / 971.5k</v>
      </c>
      <c r="I13" t="str">
        <f>CONCATENATE(AssessmentTable13[[#This Row],[Title]], " / ", AssessmentTable13[[#This Row],[OutOfText]])</f>
        <v>Git / 971.5k</v>
      </c>
    </row>
    <row r="14" spans="1:9" x14ac:dyDescent="0.3">
      <c r="A14" s="32">
        <v>485300</v>
      </c>
      <c r="B14" s="14">
        <f>AssessmentTable13[[#This Row],[Ppl Took]] * AssessmentTable13[[#This Row],[Percentile]]</f>
        <v>145590</v>
      </c>
      <c r="C14" s="13">
        <f>AssessmentTable13[[#This Row],[Ppl Took]] - AssessmentTable13[[#This Row],[Ppl in Percentile]]</f>
        <v>339710</v>
      </c>
      <c r="D14" s="17">
        <f xml:space="preserve"> 1 - AssessmentTable13[[#This Row],[Percentile]]</f>
        <v>0.7</v>
      </c>
      <c r="E14" s="15" t="str">
        <f>CONCATENATE("https://www.linkedin.com/skill-assessments/",  AssessmentTable13[[#This Row],[Title]],"/report/")</f>
        <v>https://www.linkedin.com/skill-assessments/REST APIs /report/</v>
      </c>
      <c r="F14" s="16" t="str">
        <f>HYPERLINK(AssessmentTable13[[#This Row],[Report URL]], "LinkedIn Report")</f>
        <v>LinkedIn Report</v>
      </c>
      <c r="G14" t="str">
        <f>CONCATENATE("Top ", AssessmentTable13[[#This Row],[Percentile]] * 100, "% of ", AssessmentTable13[[#This Row],[OutOfText]], " Globally")</f>
        <v>Top 30% of 485.3k Globally</v>
      </c>
      <c r="H14" t="str">
        <f>CONCATENATE(AssessmentTable13[[#This Row],[Title]], ": Top ", AssessmentTable13[[#This Row],[Percentile]] * 100, "% / ", AssessmentTable13[[#This Row],[OutOfText]])</f>
        <v>REST APIs : Top 30% / 485.3k</v>
      </c>
      <c r="I14" t="str">
        <f>CONCATENATE(AssessmentTable13[[#This Row],[Title]], " / ", AssessmentTable13[[#This Row],[OutOfText]])</f>
        <v>REST APIs  / 485.3k</v>
      </c>
    </row>
    <row r="15" spans="1:9" x14ac:dyDescent="0.3">
      <c r="A15" s="32"/>
      <c r="B15" s="14"/>
      <c r="C15" s="13"/>
      <c r="D15" s="17"/>
      <c r="E15" s="15"/>
      <c r="F15" s="16"/>
      <c r="G15" t="str">
        <f>CONCATENATE("Top ", AssessmentTable13[[#This Row],[Percentile]] * 100, "% of ", AssessmentTable13[[#This Row],[OutOfText]], " Globally")</f>
        <v>Top 0% of  Globally</v>
      </c>
      <c r="H15" t="str">
        <f>CONCATENATE(AssessmentTable13[[#This Row],[Title]], ": Top ", AssessmentTable13[[#This Row],[Percentile]] * 100, "% / ", AssessmentTable13[[#This Row],[OutOfText]])</f>
        <v xml:space="preserve">: Top 0% / </v>
      </c>
      <c r="I15" t="str">
        <f>CONCATENATE(AssessmentTable13[[#This Row],[Title]], " / ", AssessmentTable13[[#This Row],[OutOfText]])</f>
        <v xml:space="preserve"> / </v>
      </c>
    </row>
    <row r="16" spans="1:9" x14ac:dyDescent="0.3">
      <c r="A16" s="33"/>
      <c r="B16" s="23"/>
      <c r="C16" s="24"/>
      <c r="D16" s="25"/>
      <c r="E16" s="19"/>
      <c r="F16" s="26"/>
      <c r="G16" t="str">
        <f>CONCATENATE("Top ", AssessmentTable13[[#This Row],[Percentile]] * 100, "% of ", AssessmentTable13[[#This Row],[OutOfText]], " Globally")</f>
        <v>Top 0% of  Globally</v>
      </c>
      <c r="H16" t="str">
        <f>CONCATENATE(AssessmentTable13[[#This Row],[Title]], ": Top ", AssessmentTable13[[#This Row],[Percentile]] * 100, "% / ", AssessmentTable13[[#This Row],[OutOfText]])</f>
        <v xml:space="preserve">: Top 0% / </v>
      </c>
      <c r="I16" t="str">
        <f>CONCATENATE(AssessmentTable13[[#This Row],[Title]], " / ", AssessmentTable13[[#This Row],[OutOfText]])</f>
        <v xml:space="preserve"> / </v>
      </c>
    </row>
    <row r="18" spans="1:14" x14ac:dyDescent="0.3">
      <c r="A18" s="4" t="s">
        <v>73</v>
      </c>
      <c r="B18" s="5" t="s">
        <v>74</v>
      </c>
      <c r="C18" s="6" t="s">
        <v>75</v>
      </c>
      <c r="D18" s="5" t="s">
        <v>76</v>
      </c>
      <c r="E18" s="6" t="s">
        <v>77</v>
      </c>
      <c r="F18" s="6" t="s">
        <v>78</v>
      </c>
      <c r="G18" s="6" t="s">
        <v>79</v>
      </c>
      <c r="H18" s="6" t="s">
        <v>80</v>
      </c>
      <c r="I18" s="6" t="s">
        <v>81</v>
      </c>
      <c r="J18" s="5" t="s">
        <v>82</v>
      </c>
      <c r="K18" s="7" t="s">
        <v>83</v>
      </c>
      <c r="L18" s="5" t="s">
        <v>101</v>
      </c>
      <c r="M18" s="5" t="s">
        <v>112</v>
      </c>
      <c r="N18" s="5" t="s">
        <v>113</v>
      </c>
    </row>
    <row r="19" spans="1:14" x14ac:dyDescent="0.3">
      <c r="A19" s="8">
        <f>1</f>
        <v>1</v>
      </c>
      <c r="B19" s="9">
        <v>44344</v>
      </c>
      <c r="C19" s="10" t="s">
        <v>32</v>
      </c>
      <c r="D19" s="11" t="s">
        <v>84</v>
      </c>
      <c r="E19" s="12">
        <v>0.05</v>
      </c>
      <c r="F19" s="13">
        <v>1100000</v>
      </c>
      <c r="G19" s="14">
        <f>AssessmentTable135[[#This Row],[Ppl Took]] * AssessmentTable135[[#This Row],[Percentile]]</f>
        <v>55000</v>
      </c>
      <c r="H19" s="13">
        <f>AssessmentTable135[[#This Row],[Ppl Took]] - AssessmentTable135[[#This Row],[Ppl in Percentile]]</f>
        <v>1045000</v>
      </c>
      <c r="I19" s="12">
        <f xml:space="preserve"> 1 - AssessmentTable135[[#This Row],[Percentile]]</f>
        <v>0.95</v>
      </c>
      <c r="J19" s="15" t="str">
        <f>CONCATENATE("https://www.linkedin.com/skill-assessments/",  AssessmentTable135[[#This Row],[Title]],"/report/")</f>
        <v>https://www.linkedin.com/skill-assessments/HTML/report/</v>
      </c>
      <c r="K19" s="16" t="str">
        <f>HYPERLINK(AssessmentTable135[[#This Row],[Report URL]], "LinkedIn Report")</f>
        <v>LinkedIn Report</v>
      </c>
      <c r="L19" t="str">
        <f>CONCATENATE("Top ", AssessmentTable135[[#This Row],[Percentile]] * 100, "% of ", AssessmentTable135[[#This Row],[OutOfText]], " Globally")</f>
        <v>Top 5% of 1.1M Globally</v>
      </c>
      <c r="M19" t="str">
        <f>CONCATENATE(AssessmentTable135[[#This Row],[Title]], ": Top ", AssessmentTable135[[#This Row],[Percentile]] * 100, "% / ", AssessmentTable135[[#This Row],[OutOfText]])</f>
        <v>HTML: Top 5% / 1.1M</v>
      </c>
      <c r="N19" t="str">
        <f>CONCATENATE(AssessmentTable135[[#This Row],[Title]], " / ", AssessmentTable135[[#This Row],[OutOfText]])</f>
        <v>HTML / 1.1M</v>
      </c>
    </row>
    <row r="20" spans="1:14" ht="43.2" x14ac:dyDescent="0.3">
      <c r="A20" s="8">
        <f>A19+1</f>
        <v>2</v>
      </c>
      <c r="B20" s="9">
        <v>44755</v>
      </c>
      <c r="C20" s="10" t="s">
        <v>89</v>
      </c>
      <c r="D20" s="11" t="s">
        <v>90</v>
      </c>
      <c r="E20" s="12">
        <v>0.05</v>
      </c>
      <c r="F20" s="14">
        <v>949000</v>
      </c>
      <c r="G20" s="14">
        <f>AssessmentTable135[[#This Row],[Ppl Took]] * AssessmentTable135[[#This Row],[Percentile]]</f>
        <v>47450</v>
      </c>
      <c r="H20" s="13">
        <f>AssessmentTable135[[#This Row],[Ppl Took]] - AssessmentTable135[[#This Row],[Ppl in Percentile]]</f>
        <v>901550</v>
      </c>
      <c r="I20" s="17">
        <f xml:space="preserve"> 1 - AssessmentTable135[[#This Row],[Percentile]]</f>
        <v>0.95</v>
      </c>
      <c r="J20" s="15" t="str">
        <f>CONCATENATE("https://www.linkedin.com/skill-assessments/",  AssessmentTable135[[#This Row],[Title]],"/report/")</f>
        <v>https://www.linkedin.com/skill-assessments/IT Operations/report/</v>
      </c>
      <c r="K20" s="16" t="str">
        <f>HYPERLINK(AssessmentTable135[[#This Row],[Report URL]], "LinkedIn Report")</f>
        <v>LinkedIn Report</v>
      </c>
      <c r="L20" t="str">
        <f>CONCATENATE("Top ", AssessmentTable135[[#This Row],[Percentile]] * 100, "% of ", AssessmentTable135[[#This Row],[OutOfText]], " Globally")</f>
        <v>Top 5% of 944.9k Globally</v>
      </c>
      <c r="M20" t="str">
        <f>CONCATENATE(AssessmentTable135[[#This Row],[Title]], ": Top ", AssessmentTable135[[#This Row],[Percentile]] * 100, "% / ", AssessmentTable135[[#This Row],[OutOfText]])</f>
        <v>IT Operations: Top 5% / 944.9k</v>
      </c>
      <c r="N20" t="str">
        <f>CONCATENATE(AssessmentTable135[[#This Row],[Title]], " / ", AssessmentTable135[[#This Row],[OutOfText]])</f>
        <v>IT Operations / 944.9k</v>
      </c>
    </row>
    <row r="21" spans="1:14" ht="28.8" x14ac:dyDescent="0.3">
      <c r="A21" s="8">
        <f>A20+1</f>
        <v>3</v>
      </c>
      <c r="B21" s="9">
        <v>44654</v>
      </c>
      <c r="C21" s="10" t="s">
        <v>85</v>
      </c>
      <c r="D21" s="11" t="s">
        <v>86</v>
      </c>
      <c r="E21" s="12">
        <v>0.05</v>
      </c>
      <c r="F21" s="13">
        <v>1300000</v>
      </c>
      <c r="G21" s="14">
        <f>AssessmentTable135[[#This Row],[Ppl Took]] * AssessmentTable135[[#This Row],[Percentile]]</f>
        <v>65000</v>
      </c>
      <c r="H21" s="13">
        <f>AssessmentTable135[[#This Row],[Ppl Took]] - AssessmentTable135[[#This Row],[Ppl in Percentile]]</f>
        <v>1235000</v>
      </c>
      <c r="I21" s="12">
        <f xml:space="preserve"> 1 - AssessmentTable135[[#This Row],[Percentile]]</f>
        <v>0.95</v>
      </c>
      <c r="J21" s="15" t="str">
        <f>CONCATENATE("https://www.linkedin.com/skill-assessments/",  AssessmentTable135[[#This Row],[Title]],"/report/")</f>
        <v>https://www.linkedin.com/skill-assessments/Microsoft Outlook/report/</v>
      </c>
      <c r="K21" s="16" t="str">
        <f>HYPERLINK(AssessmentTable135[[#This Row],[Report URL]], "LinkedIn Report")</f>
        <v>LinkedIn Report</v>
      </c>
      <c r="L21" t="str">
        <f>CONCATENATE("Top ", AssessmentTable135[[#This Row],[Percentile]] * 100, "% of ", AssessmentTable135[[#This Row],[OutOfText]], " Globally")</f>
        <v>Top 5% of 1.3M Globally</v>
      </c>
      <c r="M21" t="str">
        <f>CONCATENATE(AssessmentTable135[[#This Row],[Title]], ": Top ", AssessmentTable135[[#This Row],[Percentile]] * 100, "% / ", AssessmentTable135[[#This Row],[OutOfText]])</f>
        <v>Microsoft Outlook: Top 5% / 1.3M</v>
      </c>
      <c r="N21" t="str">
        <f>CONCATENATE(AssessmentTable135[[#This Row],[Title]], " / ", AssessmentTable135[[#This Row],[OutOfText]])</f>
        <v>Microsoft Outlook / 1.3M</v>
      </c>
    </row>
    <row r="22" spans="1:14" x14ac:dyDescent="0.3">
      <c r="A22" s="8">
        <f>A21+1</f>
        <v>4</v>
      </c>
      <c r="B22" s="9">
        <v>44654</v>
      </c>
      <c r="C22" s="10" t="s">
        <v>42</v>
      </c>
      <c r="D22" s="11" t="s">
        <v>87</v>
      </c>
      <c r="E22" s="12">
        <v>0.05</v>
      </c>
      <c r="F22" s="13">
        <v>674600</v>
      </c>
      <c r="G22" s="14">
        <f>AssessmentTable135[[#This Row],[Ppl Took]] * AssessmentTable135[[#This Row],[Percentile]]</f>
        <v>33730</v>
      </c>
      <c r="H22" s="13">
        <f>AssessmentTable135[[#This Row],[Ppl Took]] - AssessmentTable135[[#This Row],[Ppl in Percentile]]</f>
        <v>640870</v>
      </c>
      <c r="I22" s="12">
        <f xml:space="preserve"> 1 - AssessmentTable135[[#This Row],[Percentile]]</f>
        <v>0.95</v>
      </c>
      <c r="J22" s="15" t="str">
        <f>CONCATENATE("https://www.linkedin.com/skill-assessments/",  AssessmentTable135[[#This Row],[Title]],"/report/")</f>
        <v>https://www.linkedin.com/skill-assessments/MySQL/report/</v>
      </c>
      <c r="K22" s="16" t="str">
        <f>HYPERLINK(AssessmentTable135[[#This Row],[Report URL]], "LinkedIn Report")</f>
        <v>LinkedIn Report</v>
      </c>
      <c r="L22" t="str">
        <f>CONCATENATE("Top ", AssessmentTable135[[#This Row],[Percentile]] * 100, "% of ", AssessmentTable135[[#This Row],[OutOfText]], " Globally")</f>
        <v>Top 5% of 674.6k Globally</v>
      </c>
      <c r="M22" t="str">
        <f>CONCATENATE(AssessmentTable135[[#This Row],[Title]], ": Top ", AssessmentTable135[[#This Row],[Percentile]] * 100, "% / ", AssessmentTable135[[#This Row],[OutOfText]])</f>
        <v>MySQL: Top 5% / 674.6k</v>
      </c>
      <c r="N22" t="str">
        <f>CONCATENATE(AssessmentTable135[[#This Row],[Title]], " / ", AssessmentTable135[[#This Row],[OutOfText]])</f>
        <v>MySQL / 674.6k</v>
      </c>
    </row>
    <row r="23" spans="1:14" x14ac:dyDescent="0.3">
      <c r="A23" s="8">
        <f>A22+1</f>
        <v>5</v>
      </c>
      <c r="B23" s="9">
        <v>44654</v>
      </c>
      <c r="C23" s="10" t="s">
        <v>26</v>
      </c>
      <c r="D23" s="11" t="s">
        <v>88</v>
      </c>
      <c r="E23" s="12">
        <v>0.05</v>
      </c>
      <c r="F23" s="13">
        <v>2900000</v>
      </c>
      <c r="G23" s="14">
        <f>AssessmentTable135[[#This Row],[Ppl Took]] * AssessmentTable135[[#This Row],[Percentile]]</f>
        <v>145000</v>
      </c>
      <c r="H23" s="13">
        <f>AssessmentTable135[[#This Row],[Ppl Took]] - AssessmentTable135[[#This Row],[Ppl in Percentile]]</f>
        <v>2755000</v>
      </c>
      <c r="I23" s="12">
        <f xml:space="preserve"> 1 - AssessmentTable135[[#This Row],[Percentile]]</f>
        <v>0.95</v>
      </c>
      <c r="J23" s="15" t="str">
        <f>CONCATENATE("https://www.linkedin.com/skill-assessments/",  AssessmentTable135[[#This Row],[Title]],"/report/")</f>
        <v>https://www.linkedin.com/skill-assessments/PHP/report/</v>
      </c>
      <c r="K23" s="16" t="str">
        <f>HYPERLINK(AssessmentTable135[[#This Row],[Report URL]], "LinkedIn Report")</f>
        <v>LinkedIn Report</v>
      </c>
      <c r="L23" t="str">
        <f>CONCATENATE("Top ", AssessmentTable135[[#This Row],[Percentile]] * 100, "% of ", AssessmentTable135[[#This Row],[OutOfText]], " Globally")</f>
        <v>Top 5% of 2.9M Globally</v>
      </c>
      <c r="M23" t="str">
        <f>CONCATENATE(AssessmentTable135[[#This Row],[Title]], ": Top ", AssessmentTable135[[#This Row],[Percentile]] * 100, "% / ", AssessmentTable135[[#This Row],[OutOfText]])</f>
        <v>PHP: Top 5% / 2.9M</v>
      </c>
      <c r="N23" t="str">
        <f>CONCATENATE(AssessmentTable135[[#This Row],[Title]], " / ", AssessmentTable135[[#This Row],[OutOfText]])</f>
        <v>PHP / 2.9M</v>
      </c>
    </row>
    <row r="24" spans="1:14" ht="28.8" x14ac:dyDescent="0.3">
      <c r="A24" s="8">
        <f>A23+1</f>
        <v>6</v>
      </c>
      <c r="B24" s="9">
        <v>44747</v>
      </c>
      <c r="C24" s="10" t="s">
        <v>47</v>
      </c>
      <c r="D24" s="11" t="s">
        <v>102</v>
      </c>
      <c r="E24" s="12">
        <v>0.05</v>
      </c>
      <c r="F24" s="14">
        <v>1000000</v>
      </c>
      <c r="G24" s="14">
        <f>AssessmentTable135[[#This Row],[Ppl Took]] * AssessmentTable135[[#This Row],[Percentile]]</f>
        <v>50000</v>
      </c>
      <c r="H24" s="13">
        <f>AssessmentTable135[[#This Row],[Ppl Took]] - AssessmentTable135[[#This Row],[Ppl in Percentile]]</f>
        <v>950000</v>
      </c>
      <c r="I24" s="17">
        <f xml:space="preserve"> 1 - AssessmentTable135[[#This Row],[Percentile]]</f>
        <v>0.95</v>
      </c>
      <c r="J24" s="15" t="str">
        <f>CONCATENATE("https://www.linkedin.com/skill-assessments/",  AssessmentTable135[[#This Row],[Title]],"/report/")</f>
        <v>https://www.linkedin.com/skill-assessments/WordPress/report/</v>
      </c>
      <c r="K24" s="16" t="str">
        <f>HYPERLINK(AssessmentTable135[[#This Row],[Report URL]], "LinkedIn Report")</f>
        <v>LinkedIn Report</v>
      </c>
      <c r="L24" t="str">
        <f>CONCATENATE("Top ", AssessmentTable135[[#This Row],[Percentile]] * 100, "% of ", AssessmentTable135[[#This Row],[OutOfText]], " Globally")</f>
        <v>Top 5% of 1.0M Globally</v>
      </c>
      <c r="M24" t="str">
        <f>CONCATENATE(AssessmentTable135[[#This Row],[Title]], ": Top ", AssessmentTable135[[#This Row],[Percentile]] * 100, "% / ", AssessmentTable135[[#This Row],[OutOfText]])</f>
        <v>WordPress: Top 5% / 1.0M</v>
      </c>
      <c r="N24" t="str">
        <f>CONCATENATE(AssessmentTable135[[#This Row],[Title]], " / ", AssessmentTable135[[#This Row],[OutOfText]])</f>
        <v>WordPress / 1.0M</v>
      </c>
    </row>
    <row r="25" spans="1:14" x14ac:dyDescent="0.3">
      <c r="A25" s="8">
        <f>A24+1</f>
        <v>7</v>
      </c>
      <c r="B25" s="9">
        <v>44756</v>
      </c>
      <c r="C25" s="10" t="s">
        <v>24</v>
      </c>
      <c r="D25" s="11" t="s">
        <v>103</v>
      </c>
      <c r="E25" s="12">
        <v>0.05</v>
      </c>
      <c r="F25" s="14">
        <v>217900</v>
      </c>
      <c r="G25" s="14">
        <f>AssessmentTable135[[#This Row],[Ppl Took]] * AssessmentTable135[[#This Row],[Percentile]]</f>
        <v>10895</v>
      </c>
      <c r="H25" s="13">
        <f>AssessmentTable135[[#This Row],[Ppl Took]] - AssessmentTable135[[#This Row],[Ppl in Percentile]]</f>
        <v>207005</v>
      </c>
      <c r="I25" s="17">
        <f xml:space="preserve"> 1 - AssessmentTable135[[#This Row],[Percentile]]</f>
        <v>0.95</v>
      </c>
      <c r="J25" s="15" t="str">
        <f>CONCATENATE("https://www.linkedin.com/skill-assessments/",  AssessmentTable135[[#This Row],[Title]],"/report/")</f>
        <v>https://www.linkedin.com/skill-assessments/XML/report/</v>
      </c>
      <c r="K25" s="16" t="str">
        <f>HYPERLINK(AssessmentTable135[[#This Row],[Report URL]], "LinkedIn Report")</f>
        <v>LinkedIn Report</v>
      </c>
      <c r="L25" t="str">
        <f>CONCATENATE("Top ", AssessmentTable135[[#This Row],[Percentile]] * 100, "% of ", AssessmentTable135[[#This Row],[OutOfText]], " Globally")</f>
        <v>Top 5% of 217.9k Globally</v>
      </c>
      <c r="M25" t="str">
        <f>CONCATENATE(AssessmentTable135[[#This Row],[Title]], ": Top ", AssessmentTable135[[#This Row],[Percentile]] * 100, "% / ", AssessmentTable135[[#This Row],[OutOfText]])</f>
        <v>XML: Top 5% / 217.9k</v>
      </c>
      <c r="N25" t="str">
        <f>CONCATENATE(AssessmentTable135[[#This Row],[Title]], " / ", AssessmentTable135[[#This Row],[OutOfText]])</f>
        <v>XML / 217.9k</v>
      </c>
    </row>
    <row r="26" spans="1:14" x14ac:dyDescent="0.3">
      <c r="A26" s="8">
        <f>A25+1</f>
        <v>8</v>
      </c>
      <c r="B26" s="9">
        <v>44725</v>
      </c>
      <c r="C26" s="10" t="s">
        <v>0</v>
      </c>
      <c r="D26" s="11" t="s">
        <v>91</v>
      </c>
      <c r="E26" s="34">
        <v>0.15</v>
      </c>
      <c r="F26" s="13">
        <v>420000</v>
      </c>
      <c r="G26" s="14">
        <f>AssessmentTable135[[#This Row],[Ppl Took]] * AssessmentTable135[[#This Row],[Percentile]]</f>
        <v>63000</v>
      </c>
      <c r="H26" s="13">
        <f>AssessmentTable135[[#This Row],[Ppl Took]] - AssessmentTable135[[#This Row],[Ppl in Percentile]]</f>
        <v>357000</v>
      </c>
      <c r="I26" s="12">
        <f xml:space="preserve"> 1 - AssessmentTable135[[#This Row],[Percentile]]</f>
        <v>0.85</v>
      </c>
      <c r="J26" s="15" t="str">
        <f>CONCATENATE("https://www.linkedin.com/skill-assessments/",  AssessmentTable135[[#This Row],[Title]],"/report/")</f>
        <v>https://www.linkedin.com/skill-assessments/Linux/report/</v>
      </c>
      <c r="K26" s="16" t="str">
        <f>HYPERLINK(AssessmentTable135[[#This Row],[Report URL]], "LinkedIn Report")</f>
        <v>LinkedIn Report</v>
      </c>
      <c r="L26" t="str">
        <f>CONCATENATE("Top ", AssessmentTable135[[#This Row],[Percentile]] * 100, "% of ", AssessmentTable135[[#This Row],[OutOfText]], " Globally")</f>
        <v>Top 15% of 4.2M Globally</v>
      </c>
      <c r="M26" t="str">
        <f>CONCATENATE(AssessmentTable135[[#This Row],[Title]], ": Top ", AssessmentTable135[[#This Row],[Percentile]] * 100, "% / ", AssessmentTable135[[#This Row],[OutOfText]])</f>
        <v>Linux: Top 15% / 4.2M</v>
      </c>
      <c r="N26" t="str">
        <f>CONCATENATE(AssessmentTable135[[#This Row],[Title]], " / ", AssessmentTable135[[#This Row],[OutOfText]])</f>
        <v>Linux / 4.2M</v>
      </c>
    </row>
    <row r="27" spans="1:14" ht="28.8" x14ac:dyDescent="0.3">
      <c r="A27" s="8">
        <f>A26+1</f>
        <v>9</v>
      </c>
      <c r="B27" s="9">
        <v>44767</v>
      </c>
      <c r="C27" s="10" t="s">
        <v>92</v>
      </c>
      <c r="D27" s="11" t="s">
        <v>114</v>
      </c>
      <c r="E27" s="34">
        <v>0.15</v>
      </c>
      <c r="F27" s="14">
        <v>600100</v>
      </c>
      <c r="G27" s="14">
        <f>AssessmentTable135[[#This Row],[Ppl Took]] * AssessmentTable135[[#This Row],[Percentile]]</f>
        <v>90015</v>
      </c>
      <c r="H27" s="13">
        <f>AssessmentTable135[[#This Row],[Ppl Took]] - AssessmentTable135[[#This Row],[Ppl in Percentile]]</f>
        <v>510085</v>
      </c>
      <c r="I27" s="17">
        <f xml:space="preserve"> 1 - AssessmentTable135[[#This Row],[Percentile]]</f>
        <v>0.85</v>
      </c>
      <c r="J27" s="15" t="str">
        <f>CONCATENATE("https://www.linkedin.com/skill-assessments/",  AssessmentTable135[[#This Row],[Title]],"/report/")</f>
        <v>https://www.linkedin.com/skill-assessments/Microsoft Power BI/report/</v>
      </c>
      <c r="K27" s="16" t="str">
        <f>HYPERLINK(AssessmentTable135[[#This Row],[Report URL]], "LinkedIn Report")</f>
        <v>LinkedIn Report</v>
      </c>
      <c r="L27" t="str">
        <f>CONCATENATE("Top ", AssessmentTable135[[#This Row],[Percentile]] * 100, "% of ", AssessmentTable135[[#This Row],[OutOfText]], " Globally")</f>
        <v>Top 15% of 600.1k Globally</v>
      </c>
      <c r="M27" t="str">
        <f>CONCATENATE(AssessmentTable135[[#This Row],[Title]], ": Top ", AssessmentTable135[[#This Row],[Percentile]] * 100, "% / ", AssessmentTable135[[#This Row],[OutOfText]])</f>
        <v>Microsoft Power BI: Top 15% / 600.1k</v>
      </c>
      <c r="N27" t="str">
        <f>CONCATENATE(AssessmentTable135[[#This Row],[Title]], " / ", AssessmentTable135[[#This Row],[OutOfText]])</f>
        <v>Microsoft Power BI / 600.1k</v>
      </c>
    </row>
    <row r="28" spans="1:14" ht="28.8" x14ac:dyDescent="0.3">
      <c r="A28" s="8">
        <f>A27+1</f>
        <v>10</v>
      </c>
      <c r="B28" s="9">
        <v>44756</v>
      </c>
      <c r="C28" s="10" t="s">
        <v>96</v>
      </c>
      <c r="D28" s="11" t="s">
        <v>115</v>
      </c>
      <c r="E28" s="12">
        <v>0.3</v>
      </c>
      <c r="F28" s="14">
        <v>1600000</v>
      </c>
      <c r="G28" s="14">
        <f>AssessmentTable135[[#This Row],[Ppl Took]] * AssessmentTable135[[#This Row],[Percentile]]</f>
        <v>480000</v>
      </c>
      <c r="H28" s="13">
        <f>AssessmentTable135[[#This Row],[Ppl Took]] - AssessmentTable135[[#This Row],[Ppl in Percentile]]</f>
        <v>1120000</v>
      </c>
      <c r="I28" s="17">
        <f xml:space="preserve"> 1 - AssessmentTable135[[#This Row],[Percentile]]</f>
        <v>0.7</v>
      </c>
      <c r="J28" s="15" t="str">
        <f>CONCATENATE("https://www.linkedin.com/skill-assessments/",  AssessmentTable135[[#This Row],[Title]],"/report/")</f>
        <v>https://www.linkedin.com/skill-assessments/Cascading Style Sheets (CSS)/report/</v>
      </c>
      <c r="K28" s="16" t="str">
        <f>HYPERLINK(AssessmentTable135[[#This Row],[Report URL]], "LinkedIn Report")</f>
        <v>LinkedIn Report</v>
      </c>
      <c r="L28" t="str">
        <f>CONCATENATE("Top ", AssessmentTable135[[#This Row],[Percentile]] * 100, "% of ", AssessmentTable135[[#This Row],[OutOfText]], " Globally")</f>
        <v>Top 30% of 1.6M Globally</v>
      </c>
      <c r="M28" t="str">
        <f>CONCATENATE(AssessmentTable135[[#This Row],[Title]], ": Top ", AssessmentTable135[[#This Row],[Percentile]] * 100, "% / ", AssessmentTable135[[#This Row],[OutOfText]])</f>
        <v>Cascading Style Sheets (CSS): Top 30% / 1.6M</v>
      </c>
      <c r="N28" t="str">
        <f>CONCATENATE(AssessmentTable135[[#This Row],[Title]], " / ", AssessmentTable135[[#This Row],[OutOfText]])</f>
        <v>Cascading Style Sheets (CSS) / 1.6M</v>
      </c>
    </row>
    <row r="29" spans="1:14" x14ac:dyDescent="0.3">
      <c r="A29" s="8">
        <f>A28+1</f>
        <v>11</v>
      </c>
      <c r="B29" s="9">
        <v>44767</v>
      </c>
      <c r="C29" s="10" t="s">
        <v>98</v>
      </c>
      <c r="D29" s="11" t="s">
        <v>116</v>
      </c>
      <c r="E29" s="12">
        <v>0.3</v>
      </c>
      <c r="F29" s="14">
        <v>824400</v>
      </c>
      <c r="G29" s="14">
        <f>AssessmentTable135[[#This Row],[Ppl Took]] * AssessmentTable135[[#This Row],[Percentile]]</f>
        <v>247320</v>
      </c>
      <c r="H29" s="13">
        <f>AssessmentTable135[[#This Row],[Ppl Took]] - AssessmentTable135[[#This Row],[Ppl in Percentile]]</f>
        <v>577080</v>
      </c>
      <c r="I29" s="17">
        <f xml:space="preserve"> 1 - AssessmentTable135[[#This Row],[Percentile]]</f>
        <v>0.7</v>
      </c>
      <c r="J29" s="15" t="str">
        <f>CONCATENATE("https://www.linkedin.com/skill-assessments/",  AssessmentTable135[[#This Row],[Title]],"/report/")</f>
        <v>https://www.linkedin.com/skill-assessments/Cybersecurity/report/</v>
      </c>
      <c r="K29" s="16" t="str">
        <f>HYPERLINK(AssessmentTable135[[#This Row],[Report URL]], "LinkedIn Report")</f>
        <v>LinkedIn Report</v>
      </c>
      <c r="L29" t="str">
        <f>CONCATENATE("Top ", AssessmentTable135[[#This Row],[Percentile]] * 100, "% of ", AssessmentTable135[[#This Row],[OutOfText]], " Globally")</f>
        <v>Top 30% of 824.4k Globally</v>
      </c>
      <c r="M29" t="str">
        <f>CONCATENATE(AssessmentTable135[[#This Row],[Title]], ": Top ", AssessmentTable135[[#This Row],[Percentile]] * 100, "% / ", AssessmentTable135[[#This Row],[OutOfText]])</f>
        <v>Cybersecurity: Top 30% / 824.4k</v>
      </c>
      <c r="N29" t="str">
        <f>CONCATENATE(AssessmentTable135[[#This Row],[Title]], " / ", AssessmentTable135[[#This Row],[OutOfText]])</f>
        <v>Cybersecurity / 824.4k</v>
      </c>
    </row>
    <row r="30" spans="1:14" x14ac:dyDescent="0.3">
      <c r="A30" s="8">
        <f>A29+1</f>
        <v>12</v>
      </c>
      <c r="B30" s="15"/>
      <c r="C30" s="10" t="s">
        <v>48</v>
      </c>
      <c r="D30" s="11" t="s">
        <v>100</v>
      </c>
      <c r="E30" s="12">
        <v>0.3</v>
      </c>
      <c r="F30" s="13">
        <v>971500</v>
      </c>
      <c r="G30" s="14">
        <f>AssessmentTable135[[#This Row],[Ppl Took]] * AssessmentTable135[[#This Row],[Percentile]]</f>
        <v>291450</v>
      </c>
      <c r="H30" s="13">
        <f>AssessmentTable135[[#This Row],[Ppl Took]] - AssessmentTable135[[#This Row],[Ppl in Percentile]]</f>
        <v>680050</v>
      </c>
      <c r="I30" s="12">
        <f xml:space="preserve"> 1 - AssessmentTable135[[#This Row],[Percentile]]</f>
        <v>0.7</v>
      </c>
      <c r="J30" s="15" t="str">
        <f>CONCATENATE("https://www.linkedin.com/skill-assessments/",  AssessmentTable135[[#This Row],[Title]],"/report/")</f>
        <v>https://www.linkedin.com/skill-assessments/Git/report/</v>
      </c>
      <c r="K30" s="16" t="str">
        <f>HYPERLINK(AssessmentTable135[[#This Row],[Report URL]], "LinkedIn Report")</f>
        <v>LinkedIn Report</v>
      </c>
      <c r="L30" t="str">
        <f>CONCATENATE("Top ", AssessmentTable135[[#This Row],[Percentile]] * 100, "% of ", AssessmentTable135[[#This Row],[OutOfText]], " Globally")</f>
        <v>Top 30% of 971.5k Globally</v>
      </c>
      <c r="M30" t="str">
        <f>CONCATENATE(AssessmentTable135[[#This Row],[Title]], ": Top ", AssessmentTable135[[#This Row],[Percentile]] * 100, "% / ", AssessmentTable135[[#This Row],[OutOfText]])</f>
        <v>Git: Top 30% / 971.5k</v>
      </c>
      <c r="N30" t="str">
        <f>CONCATENATE(AssessmentTable135[[#This Row],[Title]], " / ", AssessmentTable135[[#This Row],[OutOfText]])</f>
        <v>Git / 971.5k</v>
      </c>
    </row>
    <row r="31" spans="1:14" ht="28.8" x14ac:dyDescent="0.3">
      <c r="A31" s="8">
        <f>A30+1</f>
        <v>13</v>
      </c>
      <c r="B31" s="9">
        <v>44755</v>
      </c>
      <c r="C31" s="10" t="s">
        <v>94</v>
      </c>
      <c r="D31" s="11" t="s">
        <v>95</v>
      </c>
      <c r="E31" s="12">
        <v>0.3</v>
      </c>
      <c r="F31" s="14">
        <v>485300</v>
      </c>
      <c r="G31" s="14">
        <f>AssessmentTable135[[#This Row],[Ppl Took]] * AssessmentTable135[[#This Row],[Percentile]]</f>
        <v>145590</v>
      </c>
      <c r="H31" s="13">
        <f>AssessmentTable135[[#This Row],[Ppl Took]] - AssessmentTable135[[#This Row],[Ppl in Percentile]]</f>
        <v>339710</v>
      </c>
      <c r="I31" s="17">
        <f xml:space="preserve"> 1 - AssessmentTable135[[#This Row],[Percentile]]</f>
        <v>0.7</v>
      </c>
      <c r="J31" s="15" t="str">
        <f>CONCATENATE("https://www.linkedin.com/skill-assessments/",  AssessmentTable135[[#This Row],[Title]],"/report/")</f>
        <v>https://www.linkedin.com/skill-assessments/REST APIs /report/</v>
      </c>
      <c r="K31" s="16" t="str">
        <f>HYPERLINK(AssessmentTable135[[#This Row],[Report URL]], "LinkedIn Report")</f>
        <v>LinkedIn Report</v>
      </c>
      <c r="L31" t="str">
        <f>CONCATENATE("Top ", AssessmentTable135[[#This Row],[Percentile]] * 100, "% of ", AssessmentTable135[[#This Row],[OutOfText]], " Globally")</f>
        <v>Top 30% of 485.3k Globally</v>
      </c>
      <c r="M31" t="str">
        <f>CONCATENATE(AssessmentTable135[[#This Row],[Title]], ": Top ", AssessmentTable135[[#This Row],[Percentile]] * 100, "% / ", AssessmentTable135[[#This Row],[OutOfText]])</f>
        <v>REST APIs : Top 30% / 485.3k</v>
      </c>
      <c r="N31" t="str">
        <f>CONCATENATE(AssessmentTable135[[#This Row],[Title]], " / ", AssessmentTable135[[#This Row],[OutOfText]])</f>
        <v>REST APIs  / 485.3k</v>
      </c>
    </row>
    <row r="32" spans="1:14" x14ac:dyDescent="0.3">
      <c r="A32" s="8">
        <f>A31+1</f>
        <v>14</v>
      </c>
      <c r="B32" s="15"/>
      <c r="C32" s="10"/>
      <c r="D32" s="11"/>
      <c r="E32" s="12"/>
      <c r="F32" s="14"/>
      <c r="G32" s="14"/>
      <c r="H32" s="13"/>
      <c r="I32" s="17"/>
      <c r="J32" s="15"/>
      <c r="K32" s="16"/>
      <c r="L32" t="str">
        <f>CONCATENATE("Top ", AssessmentTable135[[#This Row],[Percentile]] * 100, "% of ", AssessmentTable135[[#This Row],[OutOfText]], " Globally")</f>
        <v>Top 0% of  Globally</v>
      </c>
      <c r="M32" t="str">
        <f>CONCATENATE(AssessmentTable135[[#This Row],[Title]], ": Top ", AssessmentTable135[[#This Row],[Percentile]] * 100, "% / ", AssessmentTable135[[#This Row],[OutOfText]])</f>
        <v xml:space="preserve">: Top 0% / </v>
      </c>
      <c r="N32" t="str">
        <f>CONCATENATE(AssessmentTable135[[#This Row],[Title]], " / ", AssessmentTable135[[#This Row],[OutOfText]])</f>
        <v xml:space="preserve"> / </v>
      </c>
    </row>
    <row r="33" spans="1:14" x14ac:dyDescent="0.3">
      <c r="A33" s="18">
        <f>A32+1</f>
        <v>15</v>
      </c>
      <c r="B33" s="19"/>
      <c r="C33" s="20"/>
      <c r="D33" s="21"/>
      <c r="E33" s="22"/>
      <c r="F33" s="23"/>
      <c r="G33" s="23"/>
      <c r="H33" s="24"/>
      <c r="I33" s="25"/>
      <c r="J33" s="19"/>
      <c r="K33" s="26"/>
      <c r="L33" t="str">
        <f>CONCATENATE("Top ", AssessmentTable135[[#This Row],[Percentile]] * 100, "% of ", AssessmentTable135[[#This Row],[OutOfText]], " Globally")</f>
        <v>Top 0% of  Globally</v>
      </c>
      <c r="M33" t="str">
        <f>CONCATENATE(AssessmentTable135[[#This Row],[Title]], ": Top ", AssessmentTable135[[#This Row],[Percentile]] * 100, "% / ", AssessmentTable135[[#This Row],[OutOfText]])</f>
        <v xml:space="preserve">: Top 0% / </v>
      </c>
      <c r="N33" t="str">
        <f>CONCATENATE(AssessmentTable135[[#This Row],[Title]], " / ", AssessmentTable135[[#This Row],[OutOfText]])</f>
        <v xml:space="preserve"> / 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o b g M V U L 4 P I a p A A A A + g A A A B I A H A B D b 2 5 m a W c v U G F j a 2 F n Z S 5 4 b W w g o h g A K K A U A A A A A A A A A A A A A A A A A A A A A A A A A A A A h c 9 N D o I w E A X g q 5 D u 6 R Q 0 + J O h x L C V x M T E u G 2 g Q i M U Q 4 v l b i 4 8 k l e Q R F F 3 L u e 9 b / H m c b t j M j S 1 d 5 W d U a 2 O S U A Z 8 a T O 2 0 L p M i a 9 P f l L k n D c i f w s S u m N W J v 1 Y I q Y V N Z e 1 g D O O e p m t O 1 K C B k L 4 J h t 9 3 k l G 0 E + W P 3 H v t L G C p 1 L w v H w G s N D G r A V j a L F n L I R I 0 w F Z k p / U T h u p g z h J 8 S 0 r 2 3 f S S 6 1 n 2 4 Q p h P h / Q d / A l B L A w Q U A A I A C A C h u A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b g M V S i K R 7 g O A A A A E Q A A A B M A H A B G b 3 J t d W x h c y 9 T Z W N 0 a W 9 u M S 5 t I K I Y A C i g F A A A A A A A A A A A A A A A A A A A A A A A A A A A A C t O T S 7 J z M 9 T C I b Q h t Y A U E s B A i 0 A F A A C A A g A o b g M V U L 4 P I a p A A A A + g A A A B I A A A A A A A A A A A A A A A A A A A A A A E N v b m Z p Z y 9 Q Y W N r Y W d l L n h t b F B L A Q I t A B Q A A g A I A K G 4 D F U P y u m r p A A A A O k A A A A T A A A A A A A A A A A A A A A A A P U A A A B b Q 2 9 u d G V u d F 9 U e X B l c 1 0 u e G 1 s U E s B A i 0 A F A A C A A g A o b g M V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b J y f Q 8 h T F I o p B m F m y w g s Y A A A A A A g A A A A A A E G Y A A A A B A A A g A A A A b 3 + / v 6 c y p V i / m Z J 4 O F x e c X N F G h L u 5 8 K w T f h u P z / I 4 4 o A A A A A D o A A A A A C A A A g A A A A Q J N d h m d d L V A d A W 1 G p T U / T p f t Z i I T B 4 9 p K d 4 7 i G L q L f R Q A A A A V w j F / 6 n r o s g b 0 i t I j 3 0 7 Z A G H 7 n I 6 6 l b O I O O o W w W 7 3 7 r W N 0 r o w v f M P i 2 n j F R C t n F R U Q 6 W K T A 2 I h z N T h 7 O Q W a x C T w w p U K C y g J Y y G D t x v F 8 L k x A A A A A p / O 7 A X H 7 4 s 3 F K + 4 7 k G h C 3 h k D 8 9 E R t q G d + f o O Z H h r g v m a Y T N J h 5 1 m Y k d 3 J w o l Y P + j Z V Y + E c V 6 s L Z Q N 8 M w W 3 h L 9 g = = < / D a t a M a s h u p > 
</file>

<file path=customXml/itemProps1.xml><?xml version="1.0" encoding="utf-8"?>
<ds:datastoreItem xmlns:ds="http://schemas.openxmlformats.org/officeDocument/2006/customXml" ds:itemID="{3CA0B6E0-D1A7-419A-9839-71732A2042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Stevens</dc:creator>
  <cp:lastModifiedBy>Greg Stevens</cp:lastModifiedBy>
  <dcterms:created xsi:type="dcterms:W3CDTF">2022-08-13T00:48:43Z</dcterms:created>
  <dcterms:modified xsi:type="dcterms:W3CDTF">2022-08-13T05:09:20Z</dcterms:modified>
</cp:coreProperties>
</file>