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028"/>
  <workbookPr filterPrivacy="1" defaultThemeVersion="124226"/>
  <xr:revisionPtr revIDLastSave="0" documentId="8_{01AB77F8-2C3C-4FF3-9EB6-B46EE63F63B0}" xr6:coauthVersionLast="47" xr6:coauthVersionMax="47" xr10:uidLastSave="{00000000-0000-0000-0000-000000000000}"/>
  <bookViews>
    <workbookView xWindow="-120" yWindow="-120" windowWidth="30960" windowHeight="16800" activeTab="1" xr2:uid="{00000000-000D-0000-FFFF-FFFF00000000}"/>
  </bookViews>
  <sheets>
    <sheet name="Version" sheetId="10" r:id="rId1"/>
    <sheet name="Summary" sheetId="2" r:id="rId2"/>
    <sheet name="Inputs" sheetId="8" r:id="rId3"/>
    <sheet name="Investment Returns" sheetId="9" r:id="rId4"/>
    <sheet name="Valuation" sheetId="3" r:id="rId5"/>
    <sheet name="Data" sheetId="7" state="hidden" r:id="rId6"/>
  </sheets>
  <definedNames>
    <definedName name="_Order1" hidden="1">0</definedName>
    <definedName name="Address">Summary!$G$8</definedName>
    <definedName name="City">Summary!$G$9</definedName>
    <definedName name="Debt_Amount">Inputs!$M$14</definedName>
    <definedName name="Debt_Balloon">'Investment Returns'!$N$8</definedName>
    <definedName name="Debt_Payment">'Investment Returns'!$N$7</definedName>
    <definedName name="Discount_Rate_Credit">Inputs!$M$22</definedName>
    <definedName name="Discount_Rate_Residual">Inputs!$G$26</definedName>
    <definedName name="Discount_Rate_Spec">Inputs!$M$23</definedName>
    <definedName name="Equity_Share_LP">'Investment Returns'!#REF!</definedName>
    <definedName name="Equity_Share_Sponsor">'Investment Returns'!#REF!</definedName>
    <definedName name="Interest">Summary!$C$4</definedName>
    <definedName name="IntroPrintArea" hidden="1">#REF!</definedName>
    <definedName name="Land_Acres">Summary!$G$14</definedName>
    <definedName name="List_Property_Type">OFFSET(Data!$B$7,0,0,COUNTA(Data!$B$7:$B$14),1)</definedName>
    <definedName name="List_Sub1">OFFSET(Data!$D$9,0,0,COUNTA(Data!$D$9:$D$23),1)</definedName>
    <definedName name="List_Sub2">OFFSET(Data!$E$9,0,0,COUNTA(Data!$E$9:$E$23),1)</definedName>
    <definedName name="List_Sub3">OFFSET(Data!$F$9,0,0,COUNTA(Data!$F$9:$F$23),1)</definedName>
    <definedName name="List_Sub4">OFFSET(Data!$G$9,0,0,COUNTA(Data!$G$9:$G$23),1)</definedName>
    <definedName name="List_Sub5">OFFSET(Data!$H$9,0,0,COUNTA(Data!$H$9:$H$23),1)</definedName>
    <definedName name="List_Sub6">OFFSET(Data!$I$9,0,0,COUNTA(Data!$I$9:$I$23),1)</definedName>
    <definedName name="List_Sub7">OFFSET(Data!$J$9,0,0,COUNTA(Data!$J$9:$J$23),1)</definedName>
    <definedName name="List_Sub8">OFFSET(Data!$K$9,0,0,COUNTA(Data!$K$9:$K$23),1)</definedName>
    <definedName name="List_SubProperty_Type">OFFSET(Data!$M$9,0,0,Data!$M$24,1)</definedName>
    <definedName name="Preferred_Return">'Investment Returns'!#REF!</definedName>
    <definedName name="_xlnm.Print_Area" localSheetId="2">Inputs!$B$2:$M$43</definedName>
    <definedName name="_xlnm.Print_Area" localSheetId="1">Summary!$A$1:$V$58</definedName>
    <definedName name="Project_TotalCost">Inputs!$M$11</definedName>
    <definedName name="Promote_Structure">'Investment Returns'!#REF!</definedName>
    <definedName name="Property_Name">Summary!$G$7</definedName>
    <definedName name="Property_Type">Summary!$G$11</definedName>
    <definedName name="Range_Credit">OFFSET(Valuation!$D$34,0,0,1,Inputs!$F$9)</definedName>
    <definedName name="Range_Month">OFFSET(Valuation!$D$14,0,0,1,Inputs!$F$9)</definedName>
    <definedName name="Range_Residual">OFFSET(Valuation!$D$36,0,0,1,Inputs!$F$9)</definedName>
    <definedName name="Range_Spec">OFFSET(Valuation!$D$35,0,0,1,Inputs!$F$9)</definedName>
    <definedName name="Rating">Inputs!$M$21</definedName>
    <definedName name="Rating_Type">Inputs!$L$21</definedName>
    <definedName name="Rent_Base">Inputs!$M$31</definedName>
    <definedName name="Rent_Inc_Type">Inputs!$M$30</definedName>
    <definedName name="Residual_Month">Inputs!$F$9</definedName>
    <definedName name="Residual_NetValue">Inputs!$G$43</definedName>
    <definedName name="SF_GBA">Summary!$G$15</definedName>
    <definedName name="SF_NRA">SF_GBA</definedName>
    <definedName name="State">Summary!$G$10</definedName>
    <definedName name="SubProperty_Type">Summary!$G$12</definedName>
    <definedName name="Vacancy">Inputs!$G$10</definedName>
    <definedName name="Version">Version!$L$3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N19" i="2" l="1"/>
  <c r="M15" i="2"/>
  <c r="E39" i="8"/>
  <c r="G26" i="8" s="1"/>
  <c r="M23" i="8" s="1"/>
  <c r="G14" i="8"/>
  <c r="N9" i="2"/>
  <c r="N7" i="2"/>
  <c r="B15" i="2"/>
  <c r="M19" i="2" l="1"/>
  <c r="B14" i="2"/>
  <c r="G14" i="2"/>
  <c r="G16" i="2" s="1"/>
  <c r="G27" i="8"/>
  <c r="L6" i="8" l="1"/>
  <c r="L13" i="8" s="1"/>
  <c r="D43" i="8"/>
  <c r="O59" i="8"/>
  <c r="I31" i="8"/>
  <c r="Q53" i="8"/>
  <c r="P28" i="8" l="1"/>
  <c r="D39" i="9"/>
  <c r="C39" i="9" s="1"/>
  <c r="M29" i="8"/>
  <c r="P56" i="8"/>
  <c r="Q26" i="8" l="1"/>
  <c r="P26" i="8"/>
  <c r="Q28" i="8" l="1"/>
  <c r="Q29" i="8"/>
  <c r="R28" i="8" l="1"/>
  <c r="S28" i="8" s="1"/>
  <c r="T28" i="8" s="1"/>
  <c r="U28" i="8" s="1"/>
  <c r="V28" i="8" s="1"/>
  <c r="W28" i="8" s="1"/>
  <c r="X28" i="8" s="1"/>
  <c r="Y28" i="8" s="1"/>
  <c r="Z28" i="8" s="1"/>
  <c r="AA28" i="8" s="1"/>
  <c r="AB28" i="8" s="1"/>
  <c r="AC28" i="8" s="1"/>
  <c r="AD28" i="8" s="1"/>
  <c r="AE28" i="8" s="1"/>
  <c r="AF28" i="8" s="1"/>
  <c r="AG28" i="8" s="1"/>
  <c r="AH28" i="8" s="1"/>
  <c r="AI28" i="8" s="1"/>
  <c r="AJ28" i="8" s="1"/>
  <c r="AK28" i="8" s="1"/>
  <c r="AL28" i="8" s="1"/>
  <c r="AM28" i="8" s="1"/>
  <c r="AN28" i="8" s="1"/>
  <c r="AO28" i="8" s="1"/>
  <c r="AP28" i="8" s="1"/>
  <c r="AQ28" i="8" s="1"/>
  <c r="AR28" i="8" s="1"/>
  <c r="AS28" i="8" s="1"/>
  <c r="AT28" i="8" s="1"/>
  <c r="AU28" i="8" s="1"/>
  <c r="J30" i="7"/>
  <c r="J31" i="7" s="1"/>
  <c r="J32" i="7" s="1"/>
  <c r="J33" i="7" s="1"/>
  <c r="J34" i="7" s="1"/>
  <c r="J35" i="7" s="1"/>
  <c r="J36" i="7" s="1"/>
  <c r="J37" i="7" s="1"/>
  <c r="J38" i="7" s="1"/>
  <c r="J39" i="7" s="1"/>
  <c r="J40" i="7" s="1"/>
  <c r="J41" i="7" s="1"/>
  <c r="J42" i="7" s="1"/>
  <c r="J43" i="7" s="1"/>
  <c r="J44" i="7" s="1"/>
  <c r="J45" i="7" s="1"/>
  <c r="J46" i="7" s="1"/>
  <c r="J47" i="7" s="1"/>
  <c r="J48" i="7" s="1"/>
  <c r="J49" i="7" s="1"/>
  <c r="J50" i="7" s="1"/>
  <c r="J51" i="7" s="1"/>
  <c r="J52" i="7" s="1"/>
  <c r="C47" i="9" l="1"/>
  <c r="C45" i="9"/>
  <c r="C41" i="9"/>
  <c r="M4" i="9"/>
  <c r="C4" i="9"/>
  <c r="N2" i="9"/>
  <c r="Q97" i="8" l="1"/>
  <c r="C42" i="9" s="1"/>
  <c r="P97" i="8"/>
  <c r="P96" i="8"/>
  <c r="O102" i="8"/>
  <c r="O107" i="8" s="1"/>
  <c r="O96" i="8"/>
  <c r="Q106" i="8"/>
  <c r="R105" i="8"/>
  <c r="R104" i="8" s="1"/>
  <c r="Q104" i="8"/>
  <c r="Q101" i="8"/>
  <c r="R100" i="8"/>
  <c r="R99" i="8" s="1"/>
  <c r="Q99" i="8"/>
  <c r="Q95" i="8"/>
  <c r="R94" i="8"/>
  <c r="R95" i="8" s="1"/>
  <c r="Q93" i="8"/>
  <c r="Q90" i="8"/>
  <c r="R89" i="8"/>
  <c r="S89" i="8" s="1"/>
  <c r="S90" i="8" s="1"/>
  <c r="Q88" i="8"/>
  <c r="G21" i="8"/>
  <c r="O83" i="8"/>
  <c r="O85" i="8" s="1"/>
  <c r="O82" i="8"/>
  <c r="O84" i="8" s="1"/>
  <c r="Q80" i="8"/>
  <c r="R79" i="8"/>
  <c r="R78" i="8" s="1"/>
  <c r="Q78" i="8"/>
  <c r="NM66" i="8"/>
  <c r="NM73" i="8" s="1"/>
  <c r="NL66" i="8"/>
  <c r="NL73" i="8" s="1"/>
  <c r="NK66" i="8"/>
  <c r="NK73" i="8" s="1"/>
  <c r="NJ66" i="8"/>
  <c r="NJ73" i="8" s="1"/>
  <c r="NI66" i="8"/>
  <c r="NI73" i="8" s="1"/>
  <c r="NH66" i="8"/>
  <c r="NH73" i="8" s="1"/>
  <c r="NG66" i="8"/>
  <c r="NG73" i="8" s="1"/>
  <c r="NF66" i="8"/>
  <c r="NF73" i="8" s="1"/>
  <c r="NE66" i="8"/>
  <c r="NE73" i="8" s="1"/>
  <c r="ND66" i="8"/>
  <c r="ND73" i="8" s="1"/>
  <c r="NC66" i="8"/>
  <c r="NC73" i="8" s="1"/>
  <c r="NB66" i="8"/>
  <c r="NB73" i="8" s="1"/>
  <c r="NA66" i="8"/>
  <c r="NA73" i="8" s="1"/>
  <c r="MZ66" i="8"/>
  <c r="MZ73" i="8" s="1"/>
  <c r="MY66" i="8"/>
  <c r="MY73" i="8" s="1"/>
  <c r="MX66" i="8"/>
  <c r="MX73" i="8" s="1"/>
  <c r="MW66" i="8"/>
  <c r="MW73" i="8" s="1"/>
  <c r="MV66" i="8"/>
  <c r="MV73" i="8" s="1"/>
  <c r="MU66" i="8"/>
  <c r="MU73" i="8" s="1"/>
  <c r="MT66" i="8"/>
  <c r="MT73" i="8" s="1"/>
  <c r="MS66" i="8"/>
  <c r="MS73" i="8" s="1"/>
  <c r="MR66" i="8"/>
  <c r="MR73" i="8" s="1"/>
  <c r="MQ66" i="8"/>
  <c r="MQ73" i="8" s="1"/>
  <c r="MP66" i="8"/>
  <c r="MP73" i="8" s="1"/>
  <c r="MO66" i="8"/>
  <c r="MO73" i="8" s="1"/>
  <c r="MN66" i="8"/>
  <c r="MN73" i="8" s="1"/>
  <c r="MM66" i="8"/>
  <c r="MM73" i="8" s="1"/>
  <c r="ML66" i="8"/>
  <c r="ML73" i="8" s="1"/>
  <c r="MK66" i="8"/>
  <c r="MK73" i="8" s="1"/>
  <c r="MJ66" i="8"/>
  <c r="MJ73" i="8" s="1"/>
  <c r="MI66" i="8"/>
  <c r="MI73" i="8" s="1"/>
  <c r="MH66" i="8"/>
  <c r="MH73" i="8" s="1"/>
  <c r="MG66" i="8"/>
  <c r="MG73" i="8" s="1"/>
  <c r="MF66" i="8"/>
  <c r="MF73" i="8" s="1"/>
  <c r="ME66" i="8"/>
  <c r="ME73" i="8" s="1"/>
  <c r="MD66" i="8"/>
  <c r="MD73" i="8" s="1"/>
  <c r="MC66" i="8"/>
  <c r="MC73" i="8" s="1"/>
  <c r="MB66" i="8"/>
  <c r="MB73" i="8" s="1"/>
  <c r="MA66" i="8"/>
  <c r="MA73" i="8" s="1"/>
  <c r="LZ66" i="8"/>
  <c r="LZ73" i="8" s="1"/>
  <c r="LY66" i="8"/>
  <c r="LY73" i="8" s="1"/>
  <c r="LX66" i="8"/>
  <c r="LX73" i="8" s="1"/>
  <c r="LW66" i="8"/>
  <c r="LW73" i="8" s="1"/>
  <c r="LV66" i="8"/>
  <c r="LV73" i="8" s="1"/>
  <c r="LU66" i="8"/>
  <c r="LU73" i="8" s="1"/>
  <c r="LT66" i="8"/>
  <c r="LT73" i="8" s="1"/>
  <c r="LS66" i="8"/>
  <c r="LS73" i="8" s="1"/>
  <c r="LR66" i="8"/>
  <c r="LR73" i="8" s="1"/>
  <c r="LQ66" i="8"/>
  <c r="LQ73" i="8" s="1"/>
  <c r="LP66" i="8"/>
  <c r="LP73" i="8" s="1"/>
  <c r="LO66" i="8"/>
  <c r="LO73" i="8" s="1"/>
  <c r="LN66" i="8"/>
  <c r="LN73" i="8" s="1"/>
  <c r="LM66" i="8"/>
  <c r="LM73" i="8" s="1"/>
  <c r="LL66" i="8"/>
  <c r="LL73" i="8" s="1"/>
  <c r="LK66" i="8"/>
  <c r="LK73" i="8" s="1"/>
  <c r="LJ66" i="8"/>
  <c r="LJ73" i="8" s="1"/>
  <c r="LI66" i="8"/>
  <c r="LI73" i="8" s="1"/>
  <c r="LH66" i="8"/>
  <c r="LH73" i="8" s="1"/>
  <c r="LG66" i="8"/>
  <c r="LG73" i="8" s="1"/>
  <c r="LF66" i="8"/>
  <c r="LF73" i="8" s="1"/>
  <c r="LE66" i="8"/>
  <c r="LE73" i="8" s="1"/>
  <c r="LD66" i="8"/>
  <c r="LD73" i="8" s="1"/>
  <c r="LC66" i="8"/>
  <c r="LC73" i="8" s="1"/>
  <c r="LB66" i="8"/>
  <c r="LB73" i="8" s="1"/>
  <c r="LA66" i="8"/>
  <c r="LA73" i="8" s="1"/>
  <c r="KZ66" i="8"/>
  <c r="KZ73" i="8" s="1"/>
  <c r="KY66" i="8"/>
  <c r="KY73" i="8" s="1"/>
  <c r="KX66" i="8"/>
  <c r="KX73" i="8" s="1"/>
  <c r="KW66" i="8"/>
  <c r="KW73" i="8" s="1"/>
  <c r="KV66" i="8"/>
  <c r="KV73" i="8" s="1"/>
  <c r="KU66" i="8"/>
  <c r="KU73" i="8" s="1"/>
  <c r="KT66" i="8"/>
  <c r="KT73" i="8" s="1"/>
  <c r="KS66" i="8"/>
  <c r="KS73" i="8" s="1"/>
  <c r="KR66" i="8"/>
  <c r="KR73" i="8" s="1"/>
  <c r="KQ66" i="8"/>
  <c r="KQ73" i="8" s="1"/>
  <c r="KP66" i="8"/>
  <c r="KP73" i="8" s="1"/>
  <c r="KO66" i="8"/>
  <c r="KO73" i="8" s="1"/>
  <c r="KN66" i="8"/>
  <c r="KN73" i="8" s="1"/>
  <c r="KM66" i="8"/>
  <c r="KM73" i="8" s="1"/>
  <c r="KL66" i="8"/>
  <c r="KL73" i="8" s="1"/>
  <c r="KK66" i="8"/>
  <c r="KK73" i="8" s="1"/>
  <c r="KJ66" i="8"/>
  <c r="KJ73" i="8" s="1"/>
  <c r="KI66" i="8"/>
  <c r="KI73" i="8" s="1"/>
  <c r="KH66" i="8"/>
  <c r="KH73" i="8" s="1"/>
  <c r="KG66" i="8"/>
  <c r="KG73" i="8" s="1"/>
  <c r="KF66" i="8"/>
  <c r="KF73" i="8" s="1"/>
  <c r="KE66" i="8"/>
  <c r="KE73" i="8" s="1"/>
  <c r="KD66" i="8"/>
  <c r="KD73" i="8" s="1"/>
  <c r="KC66" i="8"/>
  <c r="KC73" i="8" s="1"/>
  <c r="KB66" i="8"/>
  <c r="KB73" i="8" s="1"/>
  <c r="KA66" i="8"/>
  <c r="KA73" i="8" s="1"/>
  <c r="JZ66" i="8"/>
  <c r="JZ73" i="8" s="1"/>
  <c r="JY66" i="8"/>
  <c r="JY73" i="8" s="1"/>
  <c r="JX66" i="8"/>
  <c r="JX73" i="8" s="1"/>
  <c r="JW66" i="8"/>
  <c r="JW73" i="8" s="1"/>
  <c r="JV66" i="8"/>
  <c r="JV73" i="8" s="1"/>
  <c r="JU66" i="8"/>
  <c r="JU73" i="8" s="1"/>
  <c r="JT66" i="8"/>
  <c r="JT73" i="8" s="1"/>
  <c r="JS66" i="8"/>
  <c r="JS73" i="8" s="1"/>
  <c r="JR66" i="8"/>
  <c r="JR73" i="8" s="1"/>
  <c r="JQ66" i="8"/>
  <c r="JQ73" i="8" s="1"/>
  <c r="JP66" i="8"/>
  <c r="JP73" i="8" s="1"/>
  <c r="JO66" i="8"/>
  <c r="JO73" i="8" s="1"/>
  <c r="JN66" i="8"/>
  <c r="JN73" i="8" s="1"/>
  <c r="JM66" i="8"/>
  <c r="JM73" i="8" s="1"/>
  <c r="JL66" i="8"/>
  <c r="JL73" i="8" s="1"/>
  <c r="JK66" i="8"/>
  <c r="JK73" i="8" s="1"/>
  <c r="JJ66" i="8"/>
  <c r="JJ73" i="8" s="1"/>
  <c r="JI66" i="8"/>
  <c r="JI73" i="8" s="1"/>
  <c r="JH66" i="8"/>
  <c r="JH73" i="8" s="1"/>
  <c r="JG66" i="8"/>
  <c r="JG73" i="8" s="1"/>
  <c r="JF66" i="8"/>
  <c r="JF73" i="8" s="1"/>
  <c r="JE66" i="8"/>
  <c r="JE73" i="8" s="1"/>
  <c r="JD66" i="8"/>
  <c r="JD73" i="8" s="1"/>
  <c r="JC66" i="8"/>
  <c r="JC73" i="8" s="1"/>
  <c r="JB66" i="8"/>
  <c r="JB73" i="8" s="1"/>
  <c r="JA66" i="8"/>
  <c r="JA73" i="8" s="1"/>
  <c r="IZ66" i="8"/>
  <c r="IZ73" i="8" s="1"/>
  <c r="IY66" i="8"/>
  <c r="IY73" i="8" s="1"/>
  <c r="IX66" i="8"/>
  <c r="IX73" i="8" s="1"/>
  <c r="IW66" i="8"/>
  <c r="IW73" i="8" s="1"/>
  <c r="IV66" i="8"/>
  <c r="IV73" i="8" s="1"/>
  <c r="IU66" i="8"/>
  <c r="IU73" i="8" s="1"/>
  <c r="IT66" i="8"/>
  <c r="IT73" i="8" s="1"/>
  <c r="IS66" i="8"/>
  <c r="IS73" i="8" s="1"/>
  <c r="IR66" i="8"/>
  <c r="IR73" i="8" s="1"/>
  <c r="IQ66" i="8"/>
  <c r="IQ73" i="8" s="1"/>
  <c r="IP66" i="8"/>
  <c r="IP73" i="8" s="1"/>
  <c r="IO66" i="8"/>
  <c r="IO73" i="8" s="1"/>
  <c r="IN66" i="8"/>
  <c r="IN73" i="8" s="1"/>
  <c r="IM66" i="8"/>
  <c r="IM73" i="8" s="1"/>
  <c r="IL66" i="8"/>
  <c r="IL73" i="8" s="1"/>
  <c r="IK66" i="8"/>
  <c r="IK73" i="8" s="1"/>
  <c r="IJ66" i="8"/>
  <c r="IJ73" i="8" s="1"/>
  <c r="II66" i="8"/>
  <c r="II73" i="8" s="1"/>
  <c r="IH66" i="8"/>
  <c r="IH73" i="8" s="1"/>
  <c r="IG66" i="8"/>
  <c r="IG73" i="8" s="1"/>
  <c r="IF66" i="8"/>
  <c r="IF73" i="8" s="1"/>
  <c r="IE66" i="8"/>
  <c r="IE73" i="8" s="1"/>
  <c r="ID66" i="8"/>
  <c r="ID73" i="8" s="1"/>
  <c r="IC66" i="8"/>
  <c r="IC73" i="8" s="1"/>
  <c r="IB66" i="8"/>
  <c r="IB73" i="8" s="1"/>
  <c r="IA66" i="8"/>
  <c r="IA73" i="8" s="1"/>
  <c r="HZ66" i="8"/>
  <c r="HZ73" i="8" s="1"/>
  <c r="HY66" i="8"/>
  <c r="HY73" i="8" s="1"/>
  <c r="HX66" i="8"/>
  <c r="HX73" i="8" s="1"/>
  <c r="HW66" i="8"/>
  <c r="HW73" i="8" s="1"/>
  <c r="HV66" i="8"/>
  <c r="HV73" i="8" s="1"/>
  <c r="HU66" i="8"/>
  <c r="HU73" i="8" s="1"/>
  <c r="HT66" i="8"/>
  <c r="HT73" i="8" s="1"/>
  <c r="HS66" i="8"/>
  <c r="HS73" i="8" s="1"/>
  <c r="HR66" i="8"/>
  <c r="HR73" i="8" s="1"/>
  <c r="HQ66" i="8"/>
  <c r="HQ73" i="8" s="1"/>
  <c r="HP66" i="8"/>
  <c r="HP73" i="8" s="1"/>
  <c r="HO66" i="8"/>
  <c r="HO73" i="8" s="1"/>
  <c r="HN66" i="8"/>
  <c r="HN73" i="8" s="1"/>
  <c r="HM66" i="8"/>
  <c r="HM73" i="8" s="1"/>
  <c r="HL66" i="8"/>
  <c r="HL73" i="8" s="1"/>
  <c r="HK66" i="8"/>
  <c r="HK73" i="8" s="1"/>
  <c r="HJ66" i="8"/>
  <c r="HJ73" i="8" s="1"/>
  <c r="HI66" i="8"/>
  <c r="HI73" i="8" s="1"/>
  <c r="HH66" i="8"/>
  <c r="HH73" i="8" s="1"/>
  <c r="HG66" i="8"/>
  <c r="HG73" i="8" s="1"/>
  <c r="HF66" i="8"/>
  <c r="HF73" i="8" s="1"/>
  <c r="HE66" i="8"/>
  <c r="HE73" i="8" s="1"/>
  <c r="HD66" i="8"/>
  <c r="HD73" i="8" s="1"/>
  <c r="HC66" i="8"/>
  <c r="HC73" i="8" s="1"/>
  <c r="HB66" i="8"/>
  <c r="HB73" i="8" s="1"/>
  <c r="HA66" i="8"/>
  <c r="HA73" i="8" s="1"/>
  <c r="GZ66" i="8"/>
  <c r="GZ73" i="8" s="1"/>
  <c r="GY66" i="8"/>
  <c r="GY73" i="8" s="1"/>
  <c r="GX66" i="8"/>
  <c r="GX73" i="8" s="1"/>
  <c r="GW66" i="8"/>
  <c r="GW73" i="8" s="1"/>
  <c r="GV66" i="8"/>
  <c r="GV73" i="8" s="1"/>
  <c r="GU66" i="8"/>
  <c r="GU73" i="8" s="1"/>
  <c r="GT66" i="8"/>
  <c r="GT73" i="8" s="1"/>
  <c r="GS66" i="8"/>
  <c r="GS73" i="8" s="1"/>
  <c r="GR66" i="8"/>
  <c r="GR73" i="8" s="1"/>
  <c r="GQ66" i="8"/>
  <c r="GQ73" i="8" s="1"/>
  <c r="GP66" i="8"/>
  <c r="GP73" i="8" s="1"/>
  <c r="GO66" i="8"/>
  <c r="GO73" i="8" s="1"/>
  <c r="GN66" i="8"/>
  <c r="GN73" i="8" s="1"/>
  <c r="GM66" i="8"/>
  <c r="GM73" i="8" s="1"/>
  <c r="GL66" i="8"/>
  <c r="GL73" i="8" s="1"/>
  <c r="GK66" i="8"/>
  <c r="GK73" i="8" s="1"/>
  <c r="GJ66" i="8"/>
  <c r="GJ73" i="8" s="1"/>
  <c r="GI66" i="8"/>
  <c r="GI73" i="8" s="1"/>
  <c r="GH66" i="8"/>
  <c r="GH73" i="8" s="1"/>
  <c r="GG66" i="8"/>
  <c r="GG73" i="8" s="1"/>
  <c r="GF66" i="8"/>
  <c r="GF73" i="8" s="1"/>
  <c r="GE66" i="8"/>
  <c r="GE73" i="8" s="1"/>
  <c r="GD66" i="8"/>
  <c r="GD73" i="8" s="1"/>
  <c r="GC66" i="8"/>
  <c r="GC73" i="8" s="1"/>
  <c r="GB66" i="8"/>
  <c r="GB73" i="8" s="1"/>
  <c r="GA66" i="8"/>
  <c r="GA73" i="8" s="1"/>
  <c r="FZ66" i="8"/>
  <c r="FZ73" i="8" s="1"/>
  <c r="FY66" i="8"/>
  <c r="FY73" i="8" s="1"/>
  <c r="FX66" i="8"/>
  <c r="FX73" i="8" s="1"/>
  <c r="FW66" i="8"/>
  <c r="FW73" i="8" s="1"/>
  <c r="FV66" i="8"/>
  <c r="FV73" i="8" s="1"/>
  <c r="FU66" i="8"/>
  <c r="FU73" i="8" s="1"/>
  <c r="FT66" i="8"/>
  <c r="FT73" i="8" s="1"/>
  <c r="FS66" i="8"/>
  <c r="FS73" i="8" s="1"/>
  <c r="FR66" i="8"/>
  <c r="FR73" i="8" s="1"/>
  <c r="FQ66" i="8"/>
  <c r="FQ73" i="8" s="1"/>
  <c r="FP66" i="8"/>
  <c r="FP73" i="8" s="1"/>
  <c r="FO66" i="8"/>
  <c r="FO73" i="8" s="1"/>
  <c r="FN66" i="8"/>
  <c r="FN73" i="8" s="1"/>
  <c r="FM66" i="8"/>
  <c r="FM73" i="8" s="1"/>
  <c r="FL66" i="8"/>
  <c r="FL73" i="8" s="1"/>
  <c r="FK66" i="8"/>
  <c r="FK73" i="8" s="1"/>
  <c r="FJ66" i="8"/>
  <c r="FJ73" i="8" s="1"/>
  <c r="FI66" i="8"/>
  <c r="FI73" i="8" s="1"/>
  <c r="FH66" i="8"/>
  <c r="FH73" i="8" s="1"/>
  <c r="FG66" i="8"/>
  <c r="FG73" i="8" s="1"/>
  <c r="FF66" i="8"/>
  <c r="FF73" i="8" s="1"/>
  <c r="FE66" i="8"/>
  <c r="FE73" i="8" s="1"/>
  <c r="FD66" i="8"/>
  <c r="FD73" i="8" s="1"/>
  <c r="FC66" i="8"/>
  <c r="FC73" i="8" s="1"/>
  <c r="FB66" i="8"/>
  <c r="FB73" i="8" s="1"/>
  <c r="FA66" i="8"/>
  <c r="FA73" i="8" s="1"/>
  <c r="EZ66" i="8"/>
  <c r="EZ73" i="8" s="1"/>
  <c r="EY66" i="8"/>
  <c r="EY73" i="8" s="1"/>
  <c r="EX66" i="8"/>
  <c r="EX73" i="8" s="1"/>
  <c r="EW66" i="8"/>
  <c r="EW73" i="8" s="1"/>
  <c r="EV66" i="8"/>
  <c r="EV73" i="8" s="1"/>
  <c r="EU66" i="8"/>
  <c r="EU73" i="8" s="1"/>
  <c r="ET66" i="8"/>
  <c r="ET73" i="8" s="1"/>
  <c r="ES66" i="8"/>
  <c r="ES73" i="8" s="1"/>
  <c r="ER66" i="8"/>
  <c r="ER73" i="8" s="1"/>
  <c r="EQ66" i="8"/>
  <c r="EQ73" i="8" s="1"/>
  <c r="EP66" i="8"/>
  <c r="EP73" i="8" s="1"/>
  <c r="EO66" i="8"/>
  <c r="EO73" i="8" s="1"/>
  <c r="EN66" i="8"/>
  <c r="EN73" i="8" s="1"/>
  <c r="EM66" i="8"/>
  <c r="EM73" i="8" s="1"/>
  <c r="EL66" i="8"/>
  <c r="EL73" i="8" s="1"/>
  <c r="EK66" i="8"/>
  <c r="EK73" i="8" s="1"/>
  <c r="EJ66" i="8"/>
  <c r="EJ73" i="8" s="1"/>
  <c r="EI66" i="8"/>
  <c r="EI73" i="8" s="1"/>
  <c r="EH66" i="8"/>
  <c r="EH73" i="8" s="1"/>
  <c r="EG66" i="8"/>
  <c r="EG73" i="8" s="1"/>
  <c r="EF66" i="8"/>
  <c r="EF73" i="8" s="1"/>
  <c r="EE66" i="8"/>
  <c r="EE73" i="8" s="1"/>
  <c r="ED66" i="8"/>
  <c r="ED73" i="8" s="1"/>
  <c r="EC66" i="8"/>
  <c r="EC73" i="8" s="1"/>
  <c r="EB66" i="8"/>
  <c r="EB73" i="8" s="1"/>
  <c r="EA66" i="8"/>
  <c r="EA73" i="8" s="1"/>
  <c r="DZ66" i="8"/>
  <c r="DZ73" i="8" s="1"/>
  <c r="DY66" i="8"/>
  <c r="DY73" i="8" s="1"/>
  <c r="DX66" i="8"/>
  <c r="DX73" i="8" s="1"/>
  <c r="DW66" i="8"/>
  <c r="DW73" i="8" s="1"/>
  <c r="DV66" i="8"/>
  <c r="DV73" i="8" s="1"/>
  <c r="DU66" i="8"/>
  <c r="DU73" i="8" s="1"/>
  <c r="DT66" i="8"/>
  <c r="DT73" i="8" s="1"/>
  <c r="DS66" i="8"/>
  <c r="DS73" i="8" s="1"/>
  <c r="DR66" i="8"/>
  <c r="DR73" i="8" s="1"/>
  <c r="DQ66" i="8"/>
  <c r="DQ73" i="8" s="1"/>
  <c r="DP66" i="8"/>
  <c r="DP73" i="8" s="1"/>
  <c r="DO66" i="8"/>
  <c r="DO73" i="8" s="1"/>
  <c r="DN66" i="8"/>
  <c r="DN73" i="8" s="1"/>
  <c r="DM66" i="8"/>
  <c r="DM73" i="8" s="1"/>
  <c r="DL66" i="8"/>
  <c r="DL73" i="8" s="1"/>
  <c r="DK66" i="8"/>
  <c r="DK73" i="8" s="1"/>
  <c r="DJ66" i="8"/>
  <c r="DJ73" i="8" s="1"/>
  <c r="DI66" i="8"/>
  <c r="DI73" i="8" s="1"/>
  <c r="DH66" i="8"/>
  <c r="DH73" i="8" s="1"/>
  <c r="DG66" i="8"/>
  <c r="DG73" i="8" s="1"/>
  <c r="DF66" i="8"/>
  <c r="DF73" i="8" s="1"/>
  <c r="DE66" i="8"/>
  <c r="DE73" i="8" s="1"/>
  <c r="DD66" i="8"/>
  <c r="DD73" i="8" s="1"/>
  <c r="DC66" i="8"/>
  <c r="DC73" i="8" s="1"/>
  <c r="DB66" i="8"/>
  <c r="DB73" i="8" s="1"/>
  <c r="DA66" i="8"/>
  <c r="DA73" i="8" s="1"/>
  <c r="CZ66" i="8"/>
  <c r="CZ73" i="8" s="1"/>
  <c r="CY66" i="8"/>
  <c r="CY73" i="8" s="1"/>
  <c r="CX66" i="8"/>
  <c r="CX73" i="8" s="1"/>
  <c r="CW66" i="8"/>
  <c r="CW73" i="8" s="1"/>
  <c r="CV66" i="8"/>
  <c r="CV73" i="8" s="1"/>
  <c r="CU66" i="8"/>
  <c r="CU73" i="8" s="1"/>
  <c r="CT66" i="8"/>
  <c r="CT73" i="8" s="1"/>
  <c r="CS66" i="8"/>
  <c r="CS73" i="8" s="1"/>
  <c r="CR66" i="8"/>
  <c r="CR73" i="8" s="1"/>
  <c r="CQ66" i="8"/>
  <c r="CQ73" i="8" s="1"/>
  <c r="CP66" i="8"/>
  <c r="CP73" i="8" s="1"/>
  <c r="CO66" i="8"/>
  <c r="CO73" i="8" s="1"/>
  <c r="CN66" i="8"/>
  <c r="CN73" i="8" s="1"/>
  <c r="CM66" i="8"/>
  <c r="CM73" i="8" s="1"/>
  <c r="CL66" i="8"/>
  <c r="CL73" i="8" s="1"/>
  <c r="CK66" i="8"/>
  <c r="CK73" i="8" s="1"/>
  <c r="CJ66" i="8"/>
  <c r="CJ73" i="8" s="1"/>
  <c r="CI66" i="8"/>
  <c r="CI73" i="8" s="1"/>
  <c r="CH66" i="8"/>
  <c r="CH73" i="8" s="1"/>
  <c r="CG66" i="8"/>
  <c r="CG73" i="8" s="1"/>
  <c r="CF66" i="8"/>
  <c r="CF73" i="8" s="1"/>
  <c r="CE66" i="8"/>
  <c r="CE73" i="8" s="1"/>
  <c r="CD66" i="8"/>
  <c r="CD73" i="8" s="1"/>
  <c r="CC66" i="8"/>
  <c r="CC73" i="8" s="1"/>
  <c r="CB66" i="8"/>
  <c r="CB73" i="8" s="1"/>
  <c r="CA66" i="8"/>
  <c r="CA73" i="8" s="1"/>
  <c r="BZ66" i="8"/>
  <c r="BZ73" i="8" s="1"/>
  <c r="BY66" i="8"/>
  <c r="BY73" i="8" s="1"/>
  <c r="BX66" i="8"/>
  <c r="BX73" i="8" s="1"/>
  <c r="BW66" i="8"/>
  <c r="BW73" i="8" s="1"/>
  <c r="BV66" i="8"/>
  <c r="BV73" i="8" s="1"/>
  <c r="BU66" i="8"/>
  <c r="BU73" i="8" s="1"/>
  <c r="BT66" i="8"/>
  <c r="BT73" i="8" s="1"/>
  <c r="BS66" i="8"/>
  <c r="BS73" i="8" s="1"/>
  <c r="BR66" i="8"/>
  <c r="BR73" i="8" s="1"/>
  <c r="BQ66" i="8"/>
  <c r="BQ73" i="8" s="1"/>
  <c r="BP66" i="8"/>
  <c r="BP73" i="8" s="1"/>
  <c r="BO66" i="8"/>
  <c r="BO73" i="8" s="1"/>
  <c r="BN66" i="8"/>
  <c r="BN73" i="8" s="1"/>
  <c r="BM66" i="8"/>
  <c r="BM73" i="8" s="1"/>
  <c r="BL66" i="8"/>
  <c r="BL73" i="8" s="1"/>
  <c r="BK66" i="8"/>
  <c r="BK73" i="8" s="1"/>
  <c r="BJ66" i="8"/>
  <c r="BJ73" i="8" s="1"/>
  <c r="BI66" i="8"/>
  <c r="BI73" i="8" s="1"/>
  <c r="BH66" i="8"/>
  <c r="BH73" i="8" s="1"/>
  <c r="BG66" i="8"/>
  <c r="BG73" i="8" s="1"/>
  <c r="BF66" i="8"/>
  <c r="BF73" i="8" s="1"/>
  <c r="BE66" i="8"/>
  <c r="BE73" i="8" s="1"/>
  <c r="BD66" i="8"/>
  <c r="BD73" i="8" s="1"/>
  <c r="BC66" i="8"/>
  <c r="BC73" i="8" s="1"/>
  <c r="BB66" i="8"/>
  <c r="BB73" i="8" s="1"/>
  <c r="BA66" i="8"/>
  <c r="BA73" i="8" s="1"/>
  <c r="AZ66" i="8"/>
  <c r="AZ73" i="8" s="1"/>
  <c r="AY66" i="8"/>
  <c r="AY73" i="8" s="1"/>
  <c r="AX66" i="8"/>
  <c r="AX73" i="8" s="1"/>
  <c r="AW66" i="8"/>
  <c r="AW73" i="8" s="1"/>
  <c r="AV66" i="8"/>
  <c r="AV73" i="8" s="1"/>
  <c r="AU66" i="8"/>
  <c r="AU73" i="8" s="1"/>
  <c r="AT66" i="8"/>
  <c r="AT73" i="8" s="1"/>
  <c r="AS66" i="8"/>
  <c r="AS73" i="8" s="1"/>
  <c r="AR66" i="8"/>
  <c r="AR73" i="8" s="1"/>
  <c r="AQ66" i="8"/>
  <c r="AQ73" i="8" s="1"/>
  <c r="AP66" i="8"/>
  <c r="AP73" i="8" s="1"/>
  <c r="AO66" i="8"/>
  <c r="AO73" i="8" s="1"/>
  <c r="AN66" i="8"/>
  <c r="AN73" i="8" s="1"/>
  <c r="AM66" i="8"/>
  <c r="AM73" i="8" s="1"/>
  <c r="AL66" i="8"/>
  <c r="AL73" i="8" s="1"/>
  <c r="AK66" i="8"/>
  <c r="AK73" i="8" s="1"/>
  <c r="AJ66" i="8"/>
  <c r="AJ73" i="8" s="1"/>
  <c r="AI66" i="8"/>
  <c r="AI73" i="8" s="1"/>
  <c r="AH66" i="8"/>
  <c r="AH73" i="8" s="1"/>
  <c r="AG66" i="8"/>
  <c r="AG73" i="8" s="1"/>
  <c r="AF66" i="8"/>
  <c r="AF73" i="8" s="1"/>
  <c r="AE66" i="8"/>
  <c r="AE73" i="8" s="1"/>
  <c r="AD66" i="8"/>
  <c r="AD73" i="8" s="1"/>
  <c r="AC66" i="8"/>
  <c r="AC73" i="8" s="1"/>
  <c r="AB66" i="8"/>
  <c r="AB73" i="8" s="1"/>
  <c r="AA66" i="8"/>
  <c r="AA73" i="8" s="1"/>
  <c r="Z66" i="8"/>
  <c r="Z73" i="8" s="1"/>
  <c r="Y66" i="8"/>
  <c r="Y73" i="8" s="1"/>
  <c r="X66" i="8"/>
  <c r="X73" i="8" s="1"/>
  <c r="W66" i="8"/>
  <c r="W73" i="8" s="1"/>
  <c r="V66" i="8"/>
  <c r="V73" i="8" s="1"/>
  <c r="U66" i="8"/>
  <c r="U73" i="8" s="1"/>
  <c r="T66" i="8"/>
  <c r="T73" i="8" s="1"/>
  <c r="S66" i="8"/>
  <c r="S73" i="8" s="1"/>
  <c r="R66" i="8"/>
  <c r="R73" i="8" s="1"/>
  <c r="Q66" i="8"/>
  <c r="Q70" i="8"/>
  <c r="P72" i="8"/>
  <c r="S88" i="8" l="1"/>
  <c r="R101" i="8"/>
  <c r="S100" i="8"/>
  <c r="R88" i="8"/>
  <c r="R90" i="8"/>
  <c r="R106" i="8"/>
  <c r="S105" i="8"/>
  <c r="S94" i="8"/>
  <c r="R93" i="8"/>
  <c r="T89" i="8"/>
  <c r="Q73" i="8"/>
  <c r="R80" i="8"/>
  <c r="S79" i="8"/>
  <c r="P65" i="8"/>
  <c r="Q63" i="8"/>
  <c r="C56" i="7"/>
  <c r="C57" i="7" s="1"/>
  <c r="C58" i="7" s="1"/>
  <c r="C59" i="7" s="1"/>
  <c r="C60" i="7" s="1"/>
  <c r="C61" i="7" s="1"/>
  <c r="C62" i="7" s="1"/>
  <c r="C63" i="7" s="1"/>
  <c r="C64" i="7" s="1"/>
  <c r="C65" i="7" s="1"/>
  <c r="C66" i="7" s="1"/>
  <c r="O52" i="8"/>
  <c r="O51" i="8"/>
  <c r="O50" i="8"/>
  <c r="P55" i="8"/>
  <c r="P29" i="8"/>
  <c r="R29" i="8" s="1"/>
  <c r="S29" i="8" s="1"/>
  <c r="Q51" i="8"/>
  <c r="R52" i="8"/>
  <c r="R53" i="8" s="1"/>
  <c r="M28" i="8"/>
  <c r="N8" i="2" s="1"/>
  <c r="L26" i="8"/>
  <c r="I28" i="7"/>
  <c r="B34" i="7"/>
  <c r="K29" i="7"/>
  <c r="J28" i="7"/>
  <c r="N10" i="2" l="1"/>
  <c r="N11" i="2"/>
  <c r="Q55" i="8"/>
  <c r="R55" i="8" s="1"/>
  <c r="Q58" i="8"/>
  <c r="Q57" i="8"/>
  <c r="R57" i="8" s="1"/>
  <c r="S57" i="8" s="1"/>
  <c r="T57" i="8" s="1"/>
  <c r="U57" i="8" s="1"/>
  <c r="V57" i="8" s="1"/>
  <c r="W57" i="8" s="1"/>
  <c r="X57" i="8" s="1"/>
  <c r="Y57" i="8" s="1"/>
  <c r="Z57" i="8" s="1"/>
  <c r="AA57" i="8" s="1"/>
  <c r="AB57" i="8" s="1"/>
  <c r="AC57" i="8" s="1"/>
  <c r="AD57" i="8" s="1"/>
  <c r="AE57" i="8" s="1"/>
  <c r="AF57" i="8" s="1"/>
  <c r="AG57" i="8" s="1"/>
  <c r="AH57" i="8" s="1"/>
  <c r="AI57" i="8" s="1"/>
  <c r="AJ57" i="8" s="1"/>
  <c r="AK57" i="8" s="1"/>
  <c r="AL57" i="8" s="1"/>
  <c r="AM57" i="8" s="1"/>
  <c r="AN57" i="8" s="1"/>
  <c r="AO57" i="8" s="1"/>
  <c r="AP57" i="8" s="1"/>
  <c r="AQ57" i="8" s="1"/>
  <c r="AR57" i="8" s="1"/>
  <c r="AS57" i="8" s="1"/>
  <c r="AT57" i="8" s="1"/>
  <c r="AU57" i="8" s="1"/>
  <c r="AV57" i="8" s="1"/>
  <c r="AW57" i="8" s="1"/>
  <c r="AX57" i="8" s="1"/>
  <c r="AY57" i="8" s="1"/>
  <c r="AZ57" i="8" s="1"/>
  <c r="BA57" i="8" s="1"/>
  <c r="BB57" i="8" s="1"/>
  <c r="BC57" i="8" s="1"/>
  <c r="BD57" i="8" s="1"/>
  <c r="BE57" i="8" s="1"/>
  <c r="BF57" i="8" s="1"/>
  <c r="BG57" i="8" s="1"/>
  <c r="BH57" i="8" s="1"/>
  <c r="BI57" i="8" s="1"/>
  <c r="BJ57" i="8" s="1"/>
  <c r="BK57" i="8" s="1"/>
  <c r="BL57" i="8" s="1"/>
  <c r="BM57" i="8" s="1"/>
  <c r="BN57" i="8" s="1"/>
  <c r="BO57" i="8" s="1"/>
  <c r="BP57" i="8" s="1"/>
  <c r="BQ57" i="8" s="1"/>
  <c r="BR57" i="8" s="1"/>
  <c r="BS57" i="8" s="1"/>
  <c r="BT57" i="8" s="1"/>
  <c r="BU57" i="8" s="1"/>
  <c r="BV57" i="8" s="1"/>
  <c r="BW57" i="8" s="1"/>
  <c r="BX57" i="8" s="1"/>
  <c r="BY57" i="8" s="1"/>
  <c r="BZ57" i="8" s="1"/>
  <c r="CA57" i="8" s="1"/>
  <c r="CB57" i="8" s="1"/>
  <c r="CC57" i="8" s="1"/>
  <c r="CD57" i="8" s="1"/>
  <c r="CE57" i="8" s="1"/>
  <c r="CF57" i="8" s="1"/>
  <c r="CG57" i="8" s="1"/>
  <c r="CH57" i="8" s="1"/>
  <c r="CI57" i="8" s="1"/>
  <c r="CJ57" i="8" s="1"/>
  <c r="CK57" i="8" s="1"/>
  <c r="CL57" i="8" s="1"/>
  <c r="CM57" i="8" s="1"/>
  <c r="CN57" i="8" s="1"/>
  <c r="CO57" i="8" s="1"/>
  <c r="CP57" i="8" s="1"/>
  <c r="CQ57" i="8" s="1"/>
  <c r="CR57" i="8" s="1"/>
  <c r="CS57" i="8" s="1"/>
  <c r="CT57" i="8" s="1"/>
  <c r="CU57" i="8" s="1"/>
  <c r="CV57" i="8" s="1"/>
  <c r="CW57" i="8" s="1"/>
  <c r="CX57" i="8" s="1"/>
  <c r="CY57" i="8" s="1"/>
  <c r="CZ57" i="8" s="1"/>
  <c r="DA57" i="8" s="1"/>
  <c r="DB57" i="8" s="1"/>
  <c r="DC57" i="8" s="1"/>
  <c r="DD57" i="8" s="1"/>
  <c r="DE57" i="8" s="1"/>
  <c r="DF57" i="8" s="1"/>
  <c r="DG57" i="8" s="1"/>
  <c r="DH57" i="8" s="1"/>
  <c r="DI57" i="8" s="1"/>
  <c r="DJ57" i="8" s="1"/>
  <c r="DK57" i="8" s="1"/>
  <c r="DL57" i="8" s="1"/>
  <c r="DM57" i="8" s="1"/>
  <c r="DN57" i="8" s="1"/>
  <c r="DO57" i="8" s="1"/>
  <c r="DP57" i="8" s="1"/>
  <c r="DQ57" i="8" s="1"/>
  <c r="DR57" i="8" s="1"/>
  <c r="DS57" i="8" s="1"/>
  <c r="DT57" i="8" s="1"/>
  <c r="DU57" i="8" s="1"/>
  <c r="DV57" i="8" s="1"/>
  <c r="DW57" i="8" s="1"/>
  <c r="DX57" i="8" s="1"/>
  <c r="DY57" i="8" s="1"/>
  <c r="DZ57" i="8" s="1"/>
  <c r="EA57" i="8" s="1"/>
  <c r="EB57" i="8" s="1"/>
  <c r="EC57" i="8" s="1"/>
  <c r="ED57" i="8" s="1"/>
  <c r="EE57" i="8" s="1"/>
  <c r="EF57" i="8" s="1"/>
  <c r="EG57" i="8" s="1"/>
  <c r="EH57" i="8" s="1"/>
  <c r="EI57" i="8" s="1"/>
  <c r="EJ57" i="8" s="1"/>
  <c r="EK57" i="8" s="1"/>
  <c r="EL57" i="8" s="1"/>
  <c r="EM57" i="8" s="1"/>
  <c r="EN57" i="8" s="1"/>
  <c r="EO57" i="8" s="1"/>
  <c r="EP57" i="8" s="1"/>
  <c r="EQ57" i="8" s="1"/>
  <c r="ER57" i="8" s="1"/>
  <c r="ES57" i="8" s="1"/>
  <c r="ET57" i="8" s="1"/>
  <c r="EU57" i="8" s="1"/>
  <c r="EV57" i="8" s="1"/>
  <c r="EW57" i="8" s="1"/>
  <c r="EX57" i="8" s="1"/>
  <c r="EY57" i="8" s="1"/>
  <c r="EZ57" i="8" s="1"/>
  <c r="FA57" i="8" s="1"/>
  <c r="FB57" i="8" s="1"/>
  <c r="FC57" i="8" s="1"/>
  <c r="FD57" i="8" s="1"/>
  <c r="FE57" i="8" s="1"/>
  <c r="FF57" i="8" s="1"/>
  <c r="FG57" i="8" s="1"/>
  <c r="FH57" i="8" s="1"/>
  <c r="FI57" i="8" s="1"/>
  <c r="FJ57" i="8" s="1"/>
  <c r="FK57" i="8" s="1"/>
  <c r="FL57" i="8" s="1"/>
  <c r="FM57" i="8" s="1"/>
  <c r="FN57" i="8" s="1"/>
  <c r="FO57" i="8" s="1"/>
  <c r="FP57" i="8" s="1"/>
  <c r="FQ57" i="8" s="1"/>
  <c r="FR57" i="8" s="1"/>
  <c r="FS57" i="8" s="1"/>
  <c r="FT57" i="8" s="1"/>
  <c r="FU57" i="8" s="1"/>
  <c r="FV57" i="8" s="1"/>
  <c r="FW57" i="8" s="1"/>
  <c r="FX57" i="8" s="1"/>
  <c r="FY57" i="8" s="1"/>
  <c r="FZ57" i="8" s="1"/>
  <c r="GA57" i="8" s="1"/>
  <c r="GB57" i="8" s="1"/>
  <c r="GC57" i="8" s="1"/>
  <c r="GD57" i="8" s="1"/>
  <c r="GE57" i="8" s="1"/>
  <c r="GF57" i="8" s="1"/>
  <c r="GG57" i="8" s="1"/>
  <c r="GH57" i="8" s="1"/>
  <c r="GI57" i="8" s="1"/>
  <c r="GJ57" i="8" s="1"/>
  <c r="GK57" i="8" s="1"/>
  <c r="GL57" i="8" s="1"/>
  <c r="GM57" i="8" s="1"/>
  <c r="GN57" i="8" s="1"/>
  <c r="GO57" i="8" s="1"/>
  <c r="GP57" i="8" s="1"/>
  <c r="GQ57" i="8" s="1"/>
  <c r="GR57" i="8" s="1"/>
  <c r="GS57" i="8" s="1"/>
  <c r="GT57" i="8" s="1"/>
  <c r="GU57" i="8" s="1"/>
  <c r="GV57" i="8" s="1"/>
  <c r="GW57" i="8" s="1"/>
  <c r="GX57" i="8" s="1"/>
  <c r="GY57" i="8" s="1"/>
  <c r="GZ57" i="8" s="1"/>
  <c r="HA57" i="8" s="1"/>
  <c r="HB57" i="8" s="1"/>
  <c r="HC57" i="8" s="1"/>
  <c r="HD57" i="8" s="1"/>
  <c r="HE57" i="8" s="1"/>
  <c r="HF57" i="8" s="1"/>
  <c r="HG57" i="8" s="1"/>
  <c r="HH57" i="8" s="1"/>
  <c r="HI57" i="8" s="1"/>
  <c r="HJ57" i="8" s="1"/>
  <c r="HK57" i="8" s="1"/>
  <c r="HL57" i="8" s="1"/>
  <c r="HM57" i="8" s="1"/>
  <c r="HN57" i="8" s="1"/>
  <c r="HO57" i="8" s="1"/>
  <c r="HP57" i="8" s="1"/>
  <c r="HQ57" i="8" s="1"/>
  <c r="HR57" i="8" s="1"/>
  <c r="HS57" i="8" s="1"/>
  <c r="HT57" i="8" s="1"/>
  <c r="HU57" i="8" s="1"/>
  <c r="HV57" i="8" s="1"/>
  <c r="HW57" i="8" s="1"/>
  <c r="HX57" i="8" s="1"/>
  <c r="HY57" i="8" s="1"/>
  <c r="HZ57" i="8" s="1"/>
  <c r="IA57" i="8" s="1"/>
  <c r="IB57" i="8" s="1"/>
  <c r="IC57" i="8" s="1"/>
  <c r="ID57" i="8" s="1"/>
  <c r="IE57" i="8" s="1"/>
  <c r="IF57" i="8" s="1"/>
  <c r="IG57" i="8" s="1"/>
  <c r="IH57" i="8" s="1"/>
  <c r="II57" i="8" s="1"/>
  <c r="IJ57" i="8" s="1"/>
  <c r="IK57" i="8" s="1"/>
  <c r="IL57" i="8" s="1"/>
  <c r="IM57" i="8" s="1"/>
  <c r="IN57" i="8" s="1"/>
  <c r="IO57" i="8" s="1"/>
  <c r="IP57" i="8" s="1"/>
  <c r="IQ57" i="8" s="1"/>
  <c r="IR57" i="8" s="1"/>
  <c r="IS57" i="8" s="1"/>
  <c r="IT57" i="8" s="1"/>
  <c r="IU57" i="8" s="1"/>
  <c r="IV57" i="8" s="1"/>
  <c r="IW57" i="8" s="1"/>
  <c r="IX57" i="8" s="1"/>
  <c r="IY57" i="8" s="1"/>
  <c r="IZ57" i="8" s="1"/>
  <c r="JA57" i="8" s="1"/>
  <c r="JB57" i="8" s="1"/>
  <c r="JC57" i="8" s="1"/>
  <c r="JD57" i="8" s="1"/>
  <c r="JE57" i="8" s="1"/>
  <c r="JF57" i="8" s="1"/>
  <c r="JG57" i="8" s="1"/>
  <c r="JH57" i="8" s="1"/>
  <c r="JI57" i="8" s="1"/>
  <c r="JJ57" i="8" s="1"/>
  <c r="JK57" i="8" s="1"/>
  <c r="JL57" i="8" s="1"/>
  <c r="JM57" i="8" s="1"/>
  <c r="JN57" i="8" s="1"/>
  <c r="JO57" i="8" s="1"/>
  <c r="JP57" i="8" s="1"/>
  <c r="JQ57" i="8" s="1"/>
  <c r="JR57" i="8" s="1"/>
  <c r="JS57" i="8" s="1"/>
  <c r="JT57" i="8" s="1"/>
  <c r="JU57" i="8" s="1"/>
  <c r="JV57" i="8" s="1"/>
  <c r="JW57" i="8" s="1"/>
  <c r="JX57" i="8" s="1"/>
  <c r="JY57" i="8" s="1"/>
  <c r="JZ57" i="8" s="1"/>
  <c r="KA57" i="8" s="1"/>
  <c r="KB57" i="8" s="1"/>
  <c r="KC57" i="8" s="1"/>
  <c r="KD57" i="8" s="1"/>
  <c r="KE57" i="8" s="1"/>
  <c r="KF57" i="8" s="1"/>
  <c r="KG57" i="8" s="1"/>
  <c r="KH57" i="8" s="1"/>
  <c r="KI57" i="8" s="1"/>
  <c r="KJ57" i="8" s="1"/>
  <c r="KK57" i="8" s="1"/>
  <c r="KL57" i="8" s="1"/>
  <c r="KM57" i="8" s="1"/>
  <c r="KN57" i="8" s="1"/>
  <c r="KO57" i="8" s="1"/>
  <c r="KP57" i="8" s="1"/>
  <c r="KQ57" i="8" s="1"/>
  <c r="KR57" i="8" s="1"/>
  <c r="KS57" i="8" s="1"/>
  <c r="KT57" i="8" s="1"/>
  <c r="KU57" i="8" s="1"/>
  <c r="KV57" i="8" s="1"/>
  <c r="KW57" i="8" s="1"/>
  <c r="KX57" i="8" s="1"/>
  <c r="KY57" i="8" s="1"/>
  <c r="KZ57" i="8" s="1"/>
  <c r="LA57" i="8" s="1"/>
  <c r="LB57" i="8" s="1"/>
  <c r="LC57" i="8" s="1"/>
  <c r="LD57" i="8" s="1"/>
  <c r="LE57" i="8" s="1"/>
  <c r="LF57" i="8" s="1"/>
  <c r="LG57" i="8" s="1"/>
  <c r="LH57" i="8" s="1"/>
  <c r="LI57" i="8" s="1"/>
  <c r="LJ57" i="8" s="1"/>
  <c r="LK57" i="8" s="1"/>
  <c r="LL57" i="8" s="1"/>
  <c r="LM57" i="8" s="1"/>
  <c r="LN57" i="8" s="1"/>
  <c r="LO57" i="8" s="1"/>
  <c r="LP57" i="8" s="1"/>
  <c r="LQ57" i="8" s="1"/>
  <c r="LR57" i="8" s="1"/>
  <c r="LS57" i="8" s="1"/>
  <c r="LT57" i="8" s="1"/>
  <c r="LU57" i="8" s="1"/>
  <c r="LV57" i="8" s="1"/>
  <c r="LW57" i="8" s="1"/>
  <c r="LX57" i="8" s="1"/>
  <c r="LY57" i="8" s="1"/>
  <c r="LZ57" i="8" s="1"/>
  <c r="MA57" i="8" s="1"/>
  <c r="MB57" i="8" s="1"/>
  <c r="MC57" i="8" s="1"/>
  <c r="MD57" i="8" s="1"/>
  <c r="ME57" i="8" s="1"/>
  <c r="MF57" i="8" s="1"/>
  <c r="MG57" i="8" s="1"/>
  <c r="MH57" i="8" s="1"/>
  <c r="MI57" i="8" s="1"/>
  <c r="MJ57" i="8" s="1"/>
  <c r="MK57" i="8" s="1"/>
  <c r="ML57" i="8" s="1"/>
  <c r="MM57" i="8" s="1"/>
  <c r="MN57" i="8" s="1"/>
  <c r="MO57" i="8" s="1"/>
  <c r="MP57" i="8" s="1"/>
  <c r="MQ57" i="8" s="1"/>
  <c r="MR57" i="8" s="1"/>
  <c r="MS57" i="8" s="1"/>
  <c r="MT57" i="8" s="1"/>
  <c r="MU57" i="8" s="1"/>
  <c r="MV57" i="8" s="1"/>
  <c r="MW57" i="8" s="1"/>
  <c r="MX57" i="8" s="1"/>
  <c r="MY57" i="8" s="1"/>
  <c r="MZ57" i="8" s="1"/>
  <c r="NA57" i="8" s="1"/>
  <c r="NB57" i="8" s="1"/>
  <c r="NC57" i="8" s="1"/>
  <c r="ND57" i="8" s="1"/>
  <c r="NE57" i="8" s="1"/>
  <c r="NF57" i="8" s="1"/>
  <c r="NG57" i="8" s="1"/>
  <c r="NH57" i="8" s="1"/>
  <c r="NI57" i="8" s="1"/>
  <c r="NJ57" i="8" s="1"/>
  <c r="NK57" i="8" s="1"/>
  <c r="NL57" i="8" s="1"/>
  <c r="NM57" i="8" s="1"/>
  <c r="Q56" i="8"/>
  <c r="R56" i="8" s="1"/>
  <c r="S101" i="8"/>
  <c r="S99" i="8"/>
  <c r="T100" i="8"/>
  <c r="R63" i="8"/>
  <c r="S106" i="8"/>
  <c r="T105" i="8"/>
  <c r="S104" i="8"/>
  <c r="S95" i="8"/>
  <c r="T94" i="8"/>
  <c r="S93" i="8"/>
  <c r="T90" i="8"/>
  <c r="U89" i="8"/>
  <c r="T88" i="8"/>
  <c r="R51" i="8"/>
  <c r="R70" i="8"/>
  <c r="S80" i="8"/>
  <c r="S78" i="8"/>
  <c r="T79" i="8"/>
  <c r="U29" i="8"/>
  <c r="S52" i="8"/>
  <c r="S53" i="8" s="1"/>
  <c r="K31" i="7"/>
  <c r="K30" i="7"/>
  <c r="G28" i="7"/>
  <c r="F28" i="7"/>
  <c r="E28" i="7"/>
  <c r="D28" i="7"/>
  <c r="I51" i="7" s="1"/>
  <c r="C4" i="7"/>
  <c r="C4" i="3"/>
  <c r="C4" i="8"/>
  <c r="M4" i="8"/>
  <c r="M2" i="8"/>
  <c r="B17" i="7"/>
  <c r="K24" i="7"/>
  <c r="J24" i="7"/>
  <c r="I24" i="7"/>
  <c r="H24" i="7"/>
  <c r="G24" i="7"/>
  <c r="F24" i="7"/>
  <c r="E24" i="7"/>
  <c r="D24" i="7"/>
  <c r="M8" i="7"/>
  <c r="K8" i="7"/>
  <c r="J8" i="7"/>
  <c r="I8" i="7"/>
  <c r="H8" i="7"/>
  <c r="G8" i="7"/>
  <c r="M4" i="7"/>
  <c r="M2" i="7"/>
  <c r="F8" i="7"/>
  <c r="E8" i="7"/>
  <c r="D8" i="7"/>
  <c r="M7" i="7" s="1"/>
  <c r="M23" i="7" s="1"/>
  <c r="M4" i="3"/>
  <c r="M2" i="3"/>
  <c r="U4" i="2"/>
  <c r="U2" i="2"/>
  <c r="Q59" i="8" l="1"/>
  <c r="G40" i="8"/>
  <c r="L10" i="8"/>
  <c r="T99" i="8"/>
  <c r="U100" i="8"/>
  <c r="T101" i="8"/>
  <c r="L31" i="8"/>
  <c r="G30" i="8"/>
  <c r="F30" i="8" s="1"/>
  <c r="G20" i="8"/>
  <c r="F20" i="8" s="1"/>
  <c r="Q67" i="8"/>
  <c r="Q82" i="8" s="1"/>
  <c r="F21" i="8"/>
  <c r="Q61" i="8"/>
  <c r="Q81" i="8" s="1"/>
  <c r="Q74" i="8"/>
  <c r="Q84" i="8" s="1"/>
  <c r="T106" i="8"/>
  <c r="T104" i="8"/>
  <c r="U105" i="8"/>
  <c r="T93" i="8"/>
  <c r="U94" i="8"/>
  <c r="T95" i="8"/>
  <c r="U90" i="8"/>
  <c r="V89" i="8"/>
  <c r="U88" i="8"/>
  <c r="S70" i="8"/>
  <c r="S63" i="8"/>
  <c r="T80" i="8"/>
  <c r="U79" i="8"/>
  <c r="T78" i="8"/>
  <c r="V29" i="8"/>
  <c r="T52" i="8"/>
  <c r="T53" i="8" s="1"/>
  <c r="S51" i="8"/>
  <c r="S54" i="8"/>
  <c r="K32" i="7"/>
  <c r="I43" i="7"/>
  <c r="I42" i="7"/>
  <c r="I49" i="7"/>
  <c r="I33" i="7"/>
  <c r="I44" i="7"/>
  <c r="I47" i="7"/>
  <c r="I35" i="7"/>
  <c r="I38" i="7"/>
  <c r="I45" i="7"/>
  <c r="I29" i="7"/>
  <c r="I40" i="7"/>
  <c r="I39" i="7"/>
  <c r="I50" i="7"/>
  <c r="I34" i="7"/>
  <c r="I41" i="7"/>
  <c r="I52" i="7"/>
  <c r="I36" i="7"/>
  <c r="I31" i="7"/>
  <c r="I46" i="7"/>
  <c r="I30" i="7"/>
  <c r="I37" i="7"/>
  <c r="I48" i="7"/>
  <c r="I32" i="7"/>
  <c r="M24" i="7"/>
  <c r="M12" i="7"/>
  <c r="M16" i="7"/>
  <c r="M20" i="7"/>
  <c r="M9" i="7"/>
  <c r="M13" i="7"/>
  <c r="M17" i="7"/>
  <c r="M21" i="7"/>
  <c r="M10" i="7"/>
  <c r="M14" i="7"/>
  <c r="M18" i="7"/>
  <c r="M22" i="7"/>
  <c r="M11" i="7"/>
  <c r="M15" i="7"/>
  <c r="M19" i="7"/>
  <c r="U101" i="8" l="1"/>
  <c r="V100" i="8"/>
  <c r="U99" i="8"/>
  <c r="S55" i="8"/>
  <c r="V105" i="8"/>
  <c r="U106" i="8"/>
  <c r="U104" i="8"/>
  <c r="U95" i="8"/>
  <c r="U93" i="8"/>
  <c r="V94" i="8"/>
  <c r="W89" i="8"/>
  <c r="V90" i="8"/>
  <c r="V88" i="8"/>
  <c r="T70" i="8"/>
  <c r="T63" i="8"/>
  <c r="U80" i="8"/>
  <c r="U78" i="8"/>
  <c r="V79" i="8"/>
  <c r="S56" i="8"/>
  <c r="W29" i="8"/>
  <c r="U52" i="8"/>
  <c r="U53" i="8" s="1"/>
  <c r="T51" i="8"/>
  <c r="K33" i="7"/>
  <c r="V101" i="8" l="1"/>
  <c r="W100" i="8"/>
  <c r="V99" i="8"/>
  <c r="W105" i="8"/>
  <c r="V106" i="8"/>
  <c r="V104" i="8"/>
  <c r="V93" i="8"/>
  <c r="W94" i="8"/>
  <c r="V95" i="8"/>
  <c r="X89" i="8"/>
  <c r="W90" i="8"/>
  <c r="W88" i="8"/>
  <c r="U70" i="8"/>
  <c r="U63" i="8"/>
  <c r="W79" i="8"/>
  <c r="V80" i="8"/>
  <c r="V78" i="8"/>
  <c r="T54" i="8"/>
  <c r="T56" i="8" s="1"/>
  <c r="X29" i="8"/>
  <c r="V52" i="8"/>
  <c r="V53" i="8" s="1"/>
  <c r="U51" i="8"/>
  <c r="K34" i="7"/>
  <c r="W99" i="8" l="1"/>
  <c r="X100" i="8"/>
  <c r="W101" i="8"/>
  <c r="W106" i="8"/>
  <c r="X105" i="8"/>
  <c r="W104" i="8"/>
  <c r="X94" i="8"/>
  <c r="W93" i="8"/>
  <c r="W95" i="8"/>
  <c r="X90" i="8"/>
  <c r="Y89" i="8"/>
  <c r="X88" i="8"/>
  <c r="V70" i="8"/>
  <c r="V63" i="8"/>
  <c r="W80" i="8"/>
  <c r="W78" i="8"/>
  <c r="X79" i="8"/>
  <c r="U54" i="8"/>
  <c r="U56" i="8" s="1"/>
  <c r="T55" i="8"/>
  <c r="Y29" i="8"/>
  <c r="W52" i="8"/>
  <c r="W53" i="8" s="1"/>
  <c r="V54" i="8"/>
  <c r="V51" i="8"/>
  <c r="K35" i="7"/>
  <c r="Y100" i="8" l="1"/>
  <c r="X99" i="8"/>
  <c r="X101" i="8"/>
  <c r="X106" i="8"/>
  <c r="X104" i="8"/>
  <c r="Y105" i="8"/>
  <c r="Y94" i="8"/>
  <c r="X93" i="8"/>
  <c r="X95" i="8"/>
  <c r="Y90" i="8"/>
  <c r="Z89" i="8"/>
  <c r="Y88" i="8"/>
  <c r="W70" i="8"/>
  <c r="W63" i="8"/>
  <c r="X80" i="8"/>
  <c r="Y79" i="8"/>
  <c r="X78" i="8"/>
  <c r="V56" i="8"/>
  <c r="U55" i="8"/>
  <c r="Z29" i="8"/>
  <c r="X52" i="8"/>
  <c r="X53" i="8" s="1"/>
  <c r="W51" i="8"/>
  <c r="K36" i="7"/>
  <c r="Y101" i="8" l="1"/>
  <c r="Y99" i="8"/>
  <c r="Z100" i="8"/>
  <c r="Y106" i="8"/>
  <c r="Z105" i="8"/>
  <c r="Y104" i="8"/>
  <c r="Y95" i="8"/>
  <c r="Y93" i="8"/>
  <c r="Z94" i="8"/>
  <c r="AA89" i="8"/>
  <c r="Z88" i="8"/>
  <c r="Z90" i="8"/>
  <c r="X70" i="8"/>
  <c r="X63" i="8"/>
  <c r="Y80" i="8"/>
  <c r="Y78" i="8"/>
  <c r="Z79" i="8"/>
  <c r="W54" i="8"/>
  <c r="V55" i="8"/>
  <c r="AA29" i="8"/>
  <c r="Y52" i="8"/>
  <c r="Y53" i="8" s="1"/>
  <c r="X51" i="8"/>
  <c r="K37" i="7"/>
  <c r="B37" i="7" s="1"/>
  <c r="M22" i="8" s="1"/>
  <c r="C35" i="3" l="1"/>
  <c r="M8" i="3" s="1"/>
  <c r="C34" i="3"/>
  <c r="M7" i="3" s="1"/>
  <c r="Z99" i="8"/>
  <c r="AA100" i="8"/>
  <c r="Z101" i="8"/>
  <c r="AA105" i="8"/>
  <c r="Z106" i="8"/>
  <c r="Z104" i="8"/>
  <c r="AA94" i="8"/>
  <c r="Z95" i="8"/>
  <c r="Z93" i="8"/>
  <c r="AA90" i="8"/>
  <c r="AA88" i="8"/>
  <c r="AB89" i="8"/>
  <c r="Y70" i="8"/>
  <c r="Y63" i="8"/>
  <c r="Z80" i="8"/>
  <c r="AA79" i="8"/>
  <c r="Z78" i="8"/>
  <c r="X54" i="8"/>
  <c r="W55" i="8"/>
  <c r="W56" i="8"/>
  <c r="AB29" i="8"/>
  <c r="Z52" i="8"/>
  <c r="Z53" i="8" s="1"/>
  <c r="Y51" i="8"/>
  <c r="K38" i="7"/>
  <c r="AA99" i="8" l="1"/>
  <c r="AA101" i="8"/>
  <c r="AB100" i="8"/>
  <c r="AA106" i="8"/>
  <c r="AB105" i="8"/>
  <c r="AA104" i="8"/>
  <c r="AB94" i="8"/>
  <c r="AA93" i="8"/>
  <c r="AA95" i="8"/>
  <c r="AB90" i="8"/>
  <c r="AC89" i="8"/>
  <c r="AB88" i="8"/>
  <c r="Z70" i="8"/>
  <c r="Z63" i="8"/>
  <c r="AA80" i="8"/>
  <c r="AA78" i="8"/>
  <c r="AB79" i="8"/>
  <c r="X56" i="8"/>
  <c r="Y54" i="8"/>
  <c r="X55" i="8"/>
  <c r="AC29" i="8"/>
  <c r="AA52" i="8"/>
  <c r="AA53" i="8" s="1"/>
  <c r="Z54" i="8"/>
  <c r="Z51" i="8"/>
  <c r="K39" i="7"/>
  <c r="AB99" i="8" l="1"/>
  <c r="AB101" i="8"/>
  <c r="AC100" i="8"/>
  <c r="AB104" i="8"/>
  <c r="AC105" i="8"/>
  <c r="AB106" i="8"/>
  <c r="AC94" i="8"/>
  <c r="AB93" i="8"/>
  <c r="AB95" i="8"/>
  <c r="AC90" i="8"/>
  <c r="AD89" i="8"/>
  <c r="AC88" i="8"/>
  <c r="AA70" i="8"/>
  <c r="AA63" i="8"/>
  <c r="AB80" i="8"/>
  <c r="AC79" i="8"/>
  <c r="AB78" i="8"/>
  <c r="Y56" i="8"/>
  <c r="Z56" i="8" s="1"/>
  <c r="Y55" i="8"/>
  <c r="AD29" i="8"/>
  <c r="AB52" i="8"/>
  <c r="AB53" i="8" s="1"/>
  <c r="AA51" i="8"/>
  <c r="K40" i="7"/>
  <c r="AD100" i="8" l="1"/>
  <c r="AC99" i="8"/>
  <c r="AC101" i="8"/>
  <c r="AC106" i="8"/>
  <c r="AD105" i="8"/>
  <c r="AC104" i="8"/>
  <c r="AD94" i="8"/>
  <c r="AC93" i="8"/>
  <c r="AC95" i="8"/>
  <c r="AD90" i="8"/>
  <c r="AE89" i="8"/>
  <c r="AD88" i="8"/>
  <c r="AB70" i="8"/>
  <c r="AB63" i="8"/>
  <c r="AC80" i="8"/>
  <c r="AC78" i="8"/>
  <c r="AD79" i="8"/>
  <c r="Z55" i="8"/>
  <c r="AA54" i="8"/>
  <c r="AE29" i="8"/>
  <c r="AC52" i="8"/>
  <c r="AC53" i="8" s="1"/>
  <c r="AB51" i="8"/>
  <c r="AB54" i="8"/>
  <c r="K41" i="7"/>
  <c r="AD99" i="8" l="1"/>
  <c r="AE100" i="8"/>
  <c r="AD101" i="8"/>
  <c r="AD106" i="8"/>
  <c r="AE105" i="8"/>
  <c r="AD104" i="8"/>
  <c r="AD93" i="8"/>
  <c r="AE94" i="8"/>
  <c r="AD95" i="8"/>
  <c r="AE90" i="8"/>
  <c r="AF89" i="8"/>
  <c r="AE88" i="8"/>
  <c r="AC70" i="8"/>
  <c r="AC63" i="8"/>
  <c r="AE79" i="8"/>
  <c r="AD78" i="8"/>
  <c r="AD80" i="8"/>
  <c r="AA56" i="8"/>
  <c r="AB56" i="8" s="1"/>
  <c r="AA55" i="8"/>
  <c r="AF29" i="8"/>
  <c r="AD52" i="8"/>
  <c r="AD53" i="8" s="1"/>
  <c r="AC51" i="8"/>
  <c r="K42" i="7"/>
  <c r="AE99" i="8" l="1"/>
  <c r="AE101" i="8"/>
  <c r="AF100" i="8"/>
  <c r="AE106" i="8"/>
  <c r="AF105" i="8"/>
  <c r="AE104" i="8"/>
  <c r="AF94" i="8"/>
  <c r="AE95" i="8"/>
  <c r="AE93" i="8"/>
  <c r="AF90" i="8"/>
  <c r="AG89" i="8"/>
  <c r="AF88" i="8"/>
  <c r="AD70" i="8"/>
  <c r="AD63" i="8"/>
  <c r="AE80" i="8"/>
  <c r="AE78" i="8"/>
  <c r="AF79" i="8"/>
  <c r="AB55" i="8"/>
  <c r="AC54" i="8"/>
  <c r="AG29" i="8"/>
  <c r="AE52" i="8"/>
  <c r="AE53" i="8" s="1"/>
  <c r="AD51" i="8"/>
  <c r="K43" i="7"/>
  <c r="AG100" i="8" l="1"/>
  <c r="AF99" i="8"/>
  <c r="AF101" i="8"/>
  <c r="AF104" i="8"/>
  <c r="AF106" i="8"/>
  <c r="AG105" i="8"/>
  <c r="AG94" i="8"/>
  <c r="AF95" i="8"/>
  <c r="AF93" i="8"/>
  <c r="AH89" i="8"/>
  <c r="AG90" i="8"/>
  <c r="AG88" i="8"/>
  <c r="AE70" i="8"/>
  <c r="AE63" i="8"/>
  <c r="AF80" i="8"/>
  <c r="AG79" i="8"/>
  <c r="AF78" i="8"/>
  <c r="AC56" i="8"/>
  <c r="AC55" i="8"/>
  <c r="AD54" i="8"/>
  <c r="AH29" i="8"/>
  <c r="AF52" i="8"/>
  <c r="AF53" i="8" s="1"/>
  <c r="AE51" i="8"/>
  <c r="AE54" i="8"/>
  <c r="K44" i="7"/>
  <c r="AG99" i="8" l="1"/>
  <c r="AG101" i="8"/>
  <c r="AH100" i="8"/>
  <c r="AG106" i="8"/>
  <c r="AH105" i="8"/>
  <c r="AG104" i="8"/>
  <c r="AH94" i="8"/>
  <c r="AG93" i="8"/>
  <c r="AG95" i="8"/>
  <c r="AI89" i="8"/>
  <c r="AH88" i="8"/>
  <c r="AH90" i="8"/>
  <c r="AF70" i="8"/>
  <c r="AF63" i="8"/>
  <c r="AG80" i="8"/>
  <c r="AG78" i="8"/>
  <c r="AH79" i="8"/>
  <c r="AD55" i="8"/>
  <c r="AD56" i="8"/>
  <c r="AE56" i="8" s="1"/>
  <c r="AI29" i="8"/>
  <c r="AG52" i="8"/>
  <c r="AG53" i="8" s="1"/>
  <c r="AF51" i="8"/>
  <c r="K45" i="7"/>
  <c r="AH99" i="8" l="1"/>
  <c r="AH101" i="8"/>
  <c r="AI100" i="8"/>
  <c r="AH106" i="8"/>
  <c r="AI105" i="8"/>
  <c r="AH104" i="8"/>
  <c r="AI94" i="8"/>
  <c r="AH93" i="8"/>
  <c r="AH95" i="8"/>
  <c r="AI90" i="8"/>
  <c r="AJ89" i="8"/>
  <c r="AI88" i="8"/>
  <c r="AG70" i="8"/>
  <c r="AG63" i="8"/>
  <c r="AH80" i="8"/>
  <c r="AI79" i="8"/>
  <c r="AH78" i="8"/>
  <c r="AE55" i="8"/>
  <c r="AF54" i="8"/>
  <c r="AJ29" i="8"/>
  <c r="AH52" i="8"/>
  <c r="AH53" i="8" s="1"/>
  <c r="AG51" i="8"/>
  <c r="K46" i="7"/>
  <c r="AI99" i="8" l="1"/>
  <c r="AJ100" i="8"/>
  <c r="AI101" i="8"/>
  <c r="AI106" i="8"/>
  <c r="AJ105" i="8"/>
  <c r="AI104" i="8"/>
  <c r="AJ94" i="8"/>
  <c r="AI93" i="8"/>
  <c r="AI95" i="8"/>
  <c r="AJ90" i="8"/>
  <c r="AK89" i="8"/>
  <c r="AJ88" i="8"/>
  <c r="AH70" i="8"/>
  <c r="AH63" i="8"/>
  <c r="AI80" i="8"/>
  <c r="AI78" i="8"/>
  <c r="AJ79" i="8"/>
  <c r="AF56" i="8"/>
  <c r="AG54" i="8"/>
  <c r="AF55" i="8"/>
  <c r="AK29" i="8"/>
  <c r="AI52" i="8"/>
  <c r="AI53" i="8" s="1"/>
  <c r="AH51" i="8"/>
  <c r="K47" i="7"/>
  <c r="AJ99" i="8" l="1"/>
  <c r="AJ101" i="8"/>
  <c r="AK100" i="8"/>
  <c r="AJ106" i="8"/>
  <c r="AJ104" i="8"/>
  <c r="AK105" i="8"/>
  <c r="AK94" i="8"/>
  <c r="AJ93" i="8"/>
  <c r="AJ95" i="8"/>
  <c r="AK90" i="8"/>
  <c r="AL89" i="8"/>
  <c r="AK88" i="8"/>
  <c r="AI70" i="8"/>
  <c r="AI63" i="8"/>
  <c r="AJ80" i="8"/>
  <c r="AK79" i="8"/>
  <c r="AJ78" i="8"/>
  <c r="AG56" i="8"/>
  <c r="AH54" i="8"/>
  <c r="AG55" i="8"/>
  <c r="AL29" i="8"/>
  <c r="AJ52" i="8"/>
  <c r="AJ53" i="8" s="1"/>
  <c r="AI51" i="8"/>
  <c r="AI54" i="8"/>
  <c r="K48" i="7"/>
  <c r="AK99" i="8" l="1"/>
  <c r="AK101" i="8"/>
  <c r="AL100" i="8"/>
  <c r="AL105" i="8"/>
  <c r="AK106" i="8"/>
  <c r="AK104" i="8"/>
  <c r="AK95" i="8"/>
  <c r="AL94" i="8"/>
  <c r="AK93" i="8"/>
  <c r="AM89" i="8"/>
  <c r="AL88" i="8"/>
  <c r="AL90" i="8"/>
  <c r="AJ70" i="8"/>
  <c r="AJ63" i="8"/>
  <c r="AK80" i="8"/>
  <c r="AK78" i="8"/>
  <c r="AL79" i="8"/>
  <c r="AH56" i="8"/>
  <c r="AI56" i="8" s="1"/>
  <c r="AH55" i="8"/>
  <c r="AM29" i="8"/>
  <c r="AK52" i="8"/>
  <c r="AK53" i="8" s="1"/>
  <c r="AJ51" i="8"/>
  <c r="AJ54" i="8"/>
  <c r="K49" i="7"/>
  <c r="AL99" i="8" l="1"/>
  <c r="AL101" i="8"/>
  <c r="AM100" i="8"/>
  <c r="AM105" i="8"/>
  <c r="AL106" i="8"/>
  <c r="AL104" i="8"/>
  <c r="AL93" i="8"/>
  <c r="AM94" i="8"/>
  <c r="AL95" i="8"/>
  <c r="AN89" i="8"/>
  <c r="AM88" i="8"/>
  <c r="AM90" i="8"/>
  <c r="AK70" i="8"/>
  <c r="AK63" i="8"/>
  <c r="AM79" i="8"/>
  <c r="AL80" i="8"/>
  <c r="AL78" i="8"/>
  <c r="AJ56" i="8"/>
  <c r="AI55" i="8"/>
  <c r="AN29" i="8"/>
  <c r="AL52" i="8"/>
  <c r="AL53" i="8" s="1"/>
  <c r="AK51" i="8"/>
  <c r="AK54" i="8"/>
  <c r="K50" i="7"/>
  <c r="AM99" i="8" l="1"/>
  <c r="AN100" i="8"/>
  <c r="AM101" i="8"/>
  <c r="AM106" i="8"/>
  <c r="AN105" i="8"/>
  <c r="AM104" i="8"/>
  <c r="AN94" i="8"/>
  <c r="AM95" i="8"/>
  <c r="AM93" i="8"/>
  <c r="AN90" i="8"/>
  <c r="AO89" i="8"/>
  <c r="AN88" i="8"/>
  <c r="AL70" i="8"/>
  <c r="AL63" i="8"/>
  <c r="AM80" i="8"/>
  <c r="AM78" i="8"/>
  <c r="AN79" i="8"/>
  <c r="AJ55" i="8"/>
  <c r="AK56" i="8"/>
  <c r="AO29" i="8"/>
  <c r="AM52" i="8"/>
  <c r="AM53" i="8" s="1"/>
  <c r="AL54" i="8"/>
  <c r="AL51" i="8"/>
  <c r="K52" i="7"/>
  <c r="K51" i="7"/>
  <c r="AN99" i="8" l="1"/>
  <c r="AN101" i="8"/>
  <c r="AO100" i="8"/>
  <c r="AN106" i="8"/>
  <c r="AN104" i="8"/>
  <c r="AO105" i="8"/>
  <c r="AO94" i="8"/>
  <c r="AN93" i="8"/>
  <c r="AN95" i="8"/>
  <c r="AO90" i="8"/>
  <c r="AO88" i="8"/>
  <c r="AP89" i="8"/>
  <c r="AM70" i="8"/>
  <c r="AM63" i="8"/>
  <c r="AN80" i="8"/>
  <c r="AO79" i="8"/>
  <c r="AN78" i="8"/>
  <c r="AL56" i="8"/>
  <c r="AK55" i="8"/>
  <c r="AP29" i="8"/>
  <c r="AN52" i="8"/>
  <c r="AN53" i="8" s="1"/>
  <c r="AM51" i="8"/>
  <c r="AM54" i="8"/>
  <c r="AO99" i="8" l="1"/>
  <c r="AO101" i="8"/>
  <c r="AP100" i="8"/>
  <c r="AO106" i="8"/>
  <c r="AP105" i="8"/>
  <c r="AO104" i="8"/>
  <c r="AP94" i="8"/>
  <c r="AO93" i="8"/>
  <c r="AO95" i="8"/>
  <c r="AP90" i="8"/>
  <c r="AQ89" i="8"/>
  <c r="AP88" i="8"/>
  <c r="AN70" i="8"/>
  <c r="AN63" i="8"/>
  <c r="AO80" i="8"/>
  <c r="AO78" i="8"/>
  <c r="AP79" i="8"/>
  <c r="AL55" i="8"/>
  <c r="AM56" i="8"/>
  <c r="AQ29" i="8"/>
  <c r="AO52" i="8"/>
  <c r="AO53" i="8" s="1"/>
  <c r="AN54" i="8"/>
  <c r="AN51" i="8"/>
  <c r="AP99" i="8" l="1"/>
  <c r="AP101" i="8"/>
  <c r="AQ100" i="8"/>
  <c r="AP106" i="8"/>
  <c r="AQ105" i="8"/>
  <c r="AP104" i="8"/>
  <c r="AQ94" i="8"/>
  <c r="AP93" i="8"/>
  <c r="AP95" i="8"/>
  <c r="AQ90" i="8"/>
  <c r="AR89" i="8"/>
  <c r="AQ88" i="8"/>
  <c r="AO70" i="8"/>
  <c r="AO63" i="8"/>
  <c r="AP80" i="8"/>
  <c r="AQ79" i="8"/>
  <c r="AP78" i="8"/>
  <c r="AM55" i="8"/>
  <c r="AN56" i="8"/>
  <c r="AR29" i="8"/>
  <c r="AS29" i="8" s="1"/>
  <c r="AT29" i="8" s="1"/>
  <c r="AU29" i="8" s="1"/>
  <c r="AP52" i="8"/>
  <c r="AP53" i="8" s="1"/>
  <c r="AO51" i="8"/>
  <c r="AQ99" i="8" l="1"/>
  <c r="AQ101" i="8"/>
  <c r="AR100" i="8"/>
  <c r="AR105" i="8"/>
  <c r="AQ106" i="8"/>
  <c r="AQ104" i="8"/>
  <c r="AR94" i="8"/>
  <c r="AQ93" i="8"/>
  <c r="AQ95" i="8"/>
  <c r="AR90" i="8"/>
  <c r="AS89" i="8"/>
  <c r="AR88" i="8"/>
  <c r="AP70" i="8"/>
  <c r="AP63" i="8"/>
  <c r="AQ80" i="8"/>
  <c r="AQ78" i="8"/>
  <c r="AR79" i="8"/>
  <c r="AO54" i="8"/>
  <c r="AO56" i="8" s="1"/>
  <c r="AN55" i="8"/>
  <c r="AQ52" i="8"/>
  <c r="AQ53" i="8" s="1"/>
  <c r="AP51" i="8"/>
  <c r="AR101" i="8" l="1"/>
  <c r="AR99" i="8"/>
  <c r="AS100" i="8"/>
  <c r="AR106" i="8"/>
  <c r="AR104" i="8"/>
  <c r="AS105" i="8"/>
  <c r="AS94" i="8"/>
  <c r="AR93" i="8"/>
  <c r="AR95" i="8"/>
  <c r="AS90" i="8"/>
  <c r="AT89" i="8"/>
  <c r="AS88" i="8"/>
  <c r="AQ70" i="8"/>
  <c r="AQ63" i="8"/>
  <c r="AR80" i="8"/>
  <c r="AS79" i="8"/>
  <c r="AR78" i="8"/>
  <c r="AP54" i="8"/>
  <c r="AP56" i="8" s="1"/>
  <c r="AO55" i="8"/>
  <c r="AR52" i="8"/>
  <c r="AR53" i="8" s="1"/>
  <c r="AQ51" i="8"/>
  <c r="AS101" i="8" l="1"/>
  <c r="AT100" i="8"/>
  <c r="AS99" i="8"/>
  <c r="AS106" i="8"/>
  <c r="AT105" i="8"/>
  <c r="AS104" i="8"/>
  <c r="AT94" i="8"/>
  <c r="AS93" i="8"/>
  <c r="AS95" i="8"/>
  <c r="AU89" i="8"/>
  <c r="AT90" i="8"/>
  <c r="AT88" i="8"/>
  <c r="AR70" i="8"/>
  <c r="AR63" i="8"/>
  <c r="AS80" i="8"/>
  <c r="AS78" i="8"/>
  <c r="AT79" i="8"/>
  <c r="AP55" i="8"/>
  <c r="AQ54" i="8"/>
  <c r="AQ56" i="8" s="1"/>
  <c r="AS52" i="8"/>
  <c r="AS53" i="8" s="1"/>
  <c r="AR51" i="8"/>
  <c r="AR54" i="8"/>
  <c r="AT101" i="8" l="1"/>
  <c r="AT99" i="8"/>
  <c r="AU100" i="8"/>
  <c r="AU105" i="8"/>
  <c r="AT106" i="8"/>
  <c r="AT104" i="8"/>
  <c r="AT93" i="8"/>
  <c r="AU94" i="8"/>
  <c r="AT95" i="8"/>
  <c r="AU90" i="8"/>
  <c r="AV89" i="8"/>
  <c r="AU88" i="8"/>
  <c r="AS70" i="8"/>
  <c r="AS63" i="8"/>
  <c r="AT80" i="8"/>
  <c r="AU79" i="8"/>
  <c r="AT78" i="8"/>
  <c r="AR56" i="8"/>
  <c r="AQ55" i="8"/>
  <c r="AT52" i="8"/>
  <c r="AT53" i="8" s="1"/>
  <c r="AS54" i="8"/>
  <c r="AS51" i="8"/>
  <c r="AU101" i="8" l="1"/>
  <c r="AV100" i="8"/>
  <c r="AU99" i="8"/>
  <c r="AV105" i="8"/>
  <c r="AU106" i="8"/>
  <c r="AU104" i="8"/>
  <c r="AV94" i="8"/>
  <c r="AU93" i="8"/>
  <c r="AU95" i="8"/>
  <c r="AV90" i="8"/>
  <c r="AW89" i="8"/>
  <c r="AV88" i="8"/>
  <c r="AT70" i="8"/>
  <c r="AT63" i="8"/>
  <c r="AU80" i="8"/>
  <c r="AU78" i="8"/>
  <c r="AV79" i="8"/>
  <c r="AS56" i="8"/>
  <c r="AR55" i="8"/>
  <c r="AU52" i="8"/>
  <c r="AU53" i="8" s="1"/>
  <c r="AT51" i="8"/>
  <c r="AW100" i="8" l="1"/>
  <c r="AV101" i="8"/>
  <c r="AV99" i="8"/>
  <c r="AV106" i="8"/>
  <c r="AV104" i="8"/>
  <c r="AW105" i="8"/>
  <c r="AW94" i="8"/>
  <c r="AV93" i="8"/>
  <c r="AV95" i="8"/>
  <c r="AW90" i="8"/>
  <c r="AX89" i="8"/>
  <c r="AW88" i="8"/>
  <c r="AU70" i="8"/>
  <c r="AU63" i="8"/>
  <c r="AV80" i="8"/>
  <c r="AW79" i="8"/>
  <c r="AV78" i="8"/>
  <c r="AS55" i="8"/>
  <c r="AT54" i="8"/>
  <c r="AT56" i="8" s="1"/>
  <c r="AV52" i="8"/>
  <c r="AV53" i="8" s="1"/>
  <c r="AU51" i="8"/>
  <c r="AW101" i="8" l="1"/>
  <c r="AW99" i="8"/>
  <c r="AX100" i="8"/>
  <c r="AW106" i="8"/>
  <c r="AX105" i="8"/>
  <c r="AW104" i="8"/>
  <c r="AX94" i="8"/>
  <c r="AW93" i="8"/>
  <c r="AW95" i="8"/>
  <c r="AY89" i="8"/>
  <c r="AX88" i="8"/>
  <c r="AX90" i="8"/>
  <c r="AV70" i="8"/>
  <c r="AV63" i="8"/>
  <c r="AW78" i="8"/>
  <c r="AX79" i="8"/>
  <c r="AW80" i="8"/>
  <c r="AU54" i="8"/>
  <c r="AT55" i="8"/>
  <c r="AW52" i="8"/>
  <c r="AW53" i="8" s="1"/>
  <c r="AV51" i="8"/>
  <c r="AY100" i="8" l="1"/>
  <c r="AX101" i="8"/>
  <c r="AX99" i="8"/>
  <c r="AU56" i="8"/>
  <c r="AX106" i="8"/>
  <c r="AY105" i="8"/>
  <c r="AX104" i="8"/>
  <c r="AY94" i="8"/>
  <c r="AX93" i="8"/>
  <c r="AX95" i="8"/>
  <c r="AY90" i="8"/>
  <c r="AZ89" i="8"/>
  <c r="AY88" i="8"/>
  <c r="AW70" i="8"/>
  <c r="AW63" i="8"/>
  <c r="AX80" i="8"/>
  <c r="AY79" i="8"/>
  <c r="AX78" i="8"/>
  <c r="AU55" i="8"/>
  <c r="AV54" i="8"/>
  <c r="AX52" i="8"/>
  <c r="AX53" i="8" s="1"/>
  <c r="AW51" i="8"/>
  <c r="AY99" i="8" l="1"/>
  <c r="AY101" i="8"/>
  <c r="AZ100" i="8"/>
  <c r="AV56" i="8"/>
  <c r="AZ105" i="8"/>
  <c r="AY104" i="8"/>
  <c r="AY106" i="8"/>
  <c r="AZ94" i="8"/>
  <c r="AY93" i="8"/>
  <c r="AY95" i="8"/>
  <c r="AZ90" i="8"/>
  <c r="BA89" i="8"/>
  <c r="AZ88" i="8"/>
  <c r="AX70" i="8"/>
  <c r="AX63" i="8"/>
  <c r="AY80" i="8"/>
  <c r="AY78" i="8"/>
  <c r="AZ79" i="8"/>
  <c r="AW54" i="8"/>
  <c r="AV55" i="8"/>
  <c r="AY52" i="8"/>
  <c r="AY53" i="8" s="1"/>
  <c r="AX54" i="8"/>
  <c r="AX51" i="8"/>
  <c r="AW56" i="8" l="1"/>
  <c r="AX56" i="8" s="1"/>
  <c r="AZ101" i="8"/>
  <c r="AZ99" i="8"/>
  <c r="BA100" i="8"/>
  <c r="AZ104" i="8"/>
  <c r="AZ106" i="8"/>
  <c r="BA105" i="8"/>
  <c r="BA94" i="8"/>
  <c r="AZ93" i="8"/>
  <c r="AZ95" i="8"/>
  <c r="BA90" i="8"/>
  <c r="BB89" i="8"/>
  <c r="BA88" i="8"/>
  <c r="AY70" i="8"/>
  <c r="AY63" i="8"/>
  <c r="AZ80" i="8"/>
  <c r="BA79" i="8"/>
  <c r="AZ78" i="8"/>
  <c r="AW55" i="8"/>
  <c r="AZ52" i="8"/>
  <c r="AZ53" i="8" s="1"/>
  <c r="AY51" i="8"/>
  <c r="AY54" i="8"/>
  <c r="BB100" i="8" l="1"/>
  <c r="BA99" i="8"/>
  <c r="BA101" i="8"/>
  <c r="BA106" i="8"/>
  <c r="BB105" i="8"/>
  <c r="BA104" i="8"/>
  <c r="BB94" i="8"/>
  <c r="BA93" i="8"/>
  <c r="BA95" i="8"/>
  <c r="BC89" i="8"/>
  <c r="BB88" i="8"/>
  <c r="BB90" i="8"/>
  <c r="AZ70" i="8"/>
  <c r="AZ63" i="8"/>
  <c r="BA80" i="8"/>
  <c r="BA78" i="8"/>
  <c r="BB79" i="8"/>
  <c r="AX55" i="8"/>
  <c r="AY56" i="8"/>
  <c r="BA52" i="8"/>
  <c r="BA53" i="8" s="1"/>
  <c r="AZ54" i="8"/>
  <c r="AZ51" i="8"/>
  <c r="BB99" i="8" l="1"/>
  <c r="BC100" i="8"/>
  <c r="BB101" i="8"/>
  <c r="BB106" i="8"/>
  <c r="BC105" i="8"/>
  <c r="BB104" i="8"/>
  <c r="BB93" i="8"/>
  <c r="BC94" i="8"/>
  <c r="BB95" i="8"/>
  <c r="BC90" i="8"/>
  <c r="BD89" i="8"/>
  <c r="BC88" i="8"/>
  <c r="BA70" i="8"/>
  <c r="BA63" i="8"/>
  <c r="BB80" i="8"/>
  <c r="BC79" i="8"/>
  <c r="BB78" i="8"/>
  <c r="AZ56" i="8"/>
  <c r="AY55" i="8"/>
  <c r="BB52" i="8"/>
  <c r="BB53" i="8" s="1"/>
  <c r="BA51" i="8"/>
  <c r="BA54" i="8"/>
  <c r="BC99" i="8" l="1"/>
  <c r="BC101" i="8"/>
  <c r="BD100" i="8"/>
  <c r="BC106" i="8"/>
  <c r="BD105" i="8"/>
  <c r="BC104" i="8"/>
  <c r="BD94" i="8"/>
  <c r="BC93" i="8"/>
  <c r="BC95" i="8"/>
  <c r="BD90" i="8"/>
  <c r="BE89" i="8"/>
  <c r="BD88" i="8"/>
  <c r="BB70" i="8"/>
  <c r="BB63" i="8"/>
  <c r="BC80" i="8"/>
  <c r="BC78" i="8"/>
  <c r="BD79" i="8"/>
  <c r="AZ55" i="8"/>
  <c r="BA56" i="8"/>
  <c r="BC52" i="8"/>
  <c r="BC53" i="8" s="1"/>
  <c r="BB54" i="8"/>
  <c r="BB51" i="8"/>
  <c r="BD99" i="8" l="1"/>
  <c r="BD101" i="8"/>
  <c r="BE100" i="8"/>
  <c r="BD106" i="8"/>
  <c r="BD104" i="8"/>
  <c r="BE105" i="8"/>
  <c r="BE94" i="8"/>
  <c r="BD93" i="8"/>
  <c r="BD95" i="8"/>
  <c r="BE90" i="8"/>
  <c r="BF89" i="8"/>
  <c r="BE88" i="8"/>
  <c r="BC70" i="8"/>
  <c r="BC63" i="8"/>
  <c r="BD80" i="8"/>
  <c r="BE79" i="8"/>
  <c r="BD78" i="8"/>
  <c r="BB56" i="8"/>
  <c r="BA55" i="8"/>
  <c r="BD52" i="8"/>
  <c r="BD53" i="8" s="1"/>
  <c r="BC51" i="8"/>
  <c r="BC54" i="8"/>
  <c r="BE99" i="8" l="1"/>
  <c r="BF100" i="8"/>
  <c r="BE101" i="8"/>
  <c r="BE106" i="8"/>
  <c r="BF105" i="8"/>
  <c r="BE104" i="8"/>
  <c r="BF94" i="8"/>
  <c r="BE93" i="8"/>
  <c r="BE95" i="8"/>
  <c r="BG89" i="8"/>
  <c r="BF88" i="8"/>
  <c r="BF90" i="8"/>
  <c r="BD70" i="8"/>
  <c r="BD63" i="8"/>
  <c r="BE80" i="8"/>
  <c r="BE78" i="8"/>
  <c r="BF79" i="8"/>
  <c r="BB55" i="8"/>
  <c r="BC56" i="8"/>
  <c r="BE52" i="8"/>
  <c r="BE53" i="8" s="1"/>
  <c r="BD54" i="8"/>
  <c r="BD51" i="8"/>
  <c r="BF99" i="8" l="1"/>
  <c r="BG100" i="8"/>
  <c r="BF101" i="8"/>
  <c r="BG105" i="8"/>
  <c r="BF106" i="8"/>
  <c r="BF104" i="8"/>
  <c r="BG94" i="8"/>
  <c r="BF93" i="8"/>
  <c r="BF95" i="8"/>
  <c r="BG90" i="8"/>
  <c r="BG88" i="8"/>
  <c r="BH89" i="8"/>
  <c r="BE70" i="8"/>
  <c r="BE63" i="8"/>
  <c r="BF80" i="8"/>
  <c r="BG79" i="8"/>
  <c r="BF78" i="8"/>
  <c r="BC55" i="8"/>
  <c r="BD56" i="8"/>
  <c r="BF52" i="8"/>
  <c r="BF53" i="8" s="1"/>
  <c r="BE51" i="8"/>
  <c r="BE54" i="8"/>
  <c r="BG99" i="8" l="1"/>
  <c r="BG101" i="8"/>
  <c r="BH100" i="8"/>
  <c r="BH105" i="8"/>
  <c r="BG106" i="8"/>
  <c r="BG104" i="8"/>
  <c r="BH94" i="8"/>
  <c r="BG93" i="8"/>
  <c r="BG95" i="8"/>
  <c r="BH90" i="8"/>
  <c r="BI89" i="8"/>
  <c r="BH88" i="8"/>
  <c r="BF70" i="8"/>
  <c r="BF63" i="8"/>
  <c r="BG78" i="8"/>
  <c r="BG80" i="8"/>
  <c r="BH79" i="8"/>
  <c r="BD55" i="8"/>
  <c r="BE56" i="8"/>
  <c r="BG52" i="8"/>
  <c r="BG53" i="8" s="1"/>
  <c r="BF54" i="8"/>
  <c r="BF51" i="8"/>
  <c r="BH101" i="8" l="1"/>
  <c r="BI100" i="8"/>
  <c r="BH99" i="8"/>
  <c r="BH106" i="8"/>
  <c r="BH104" i="8"/>
  <c r="BI105" i="8"/>
  <c r="BI94" i="8"/>
  <c r="BH93" i="8"/>
  <c r="BH95" i="8"/>
  <c r="BI90" i="8"/>
  <c r="BJ89" i="8"/>
  <c r="BI88" i="8"/>
  <c r="BG70" i="8"/>
  <c r="BG63" i="8"/>
  <c r="BH80" i="8"/>
  <c r="BI79" i="8"/>
  <c r="BH78" i="8"/>
  <c r="BE55" i="8"/>
  <c r="BF56" i="8"/>
  <c r="BH52" i="8"/>
  <c r="BH53" i="8" s="1"/>
  <c r="BG51" i="8"/>
  <c r="BG54" i="8"/>
  <c r="BJ100" i="8" l="1"/>
  <c r="BI101" i="8"/>
  <c r="BI99" i="8"/>
  <c r="BI106" i="8"/>
  <c r="BJ105" i="8"/>
  <c r="BI104" i="8"/>
  <c r="BJ94" i="8"/>
  <c r="BI93" i="8"/>
  <c r="BI95" i="8"/>
  <c r="BJ90" i="8"/>
  <c r="BK89" i="8"/>
  <c r="BJ88" i="8"/>
  <c r="BH70" i="8"/>
  <c r="BH63" i="8"/>
  <c r="BI80" i="8"/>
  <c r="BI78" i="8"/>
  <c r="BJ79" i="8"/>
  <c r="BF55" i="8"/>
  <c r="BG56" i="8"/>
  <c r="BI52" i="8"/>
  <c r="BI53" i="8" s="1"/>
  <c r="BH51" i="8"/>
  <c r="BH54" i="8"/>
  <c r="BK100" i="8" l="1"/>
  <c r="BJ101" i="8"/>
  <c r="BJ99" i="8"/>
  <c r="BJ106" i="8"/>
  <c r="BK105" i="8"/>
  <c r="BJ104" i="8"/>
  <c r="BJ93" i="8"/>
  <c r="BK94" i="8"/>
  <c r="BJ95" i="8"/>
  <c r="BK90" i="8"/>
  <c r="BL89" i="8"/>
  <c r="BK88" i="8"/>
  <c r="BI70" i="8"/>
  <c r="BI63" i="8"/>
  <c r="BJ80" i="8"/>
  <c r="BK79" i="8"/>
  <c r="BJ78" i="8"/>
  <c r="BH56" i="8"/>
  <c r="BG55" i="8"/>
  <c r="BJ52" i="8"/>
  <c r="BJ53" i="8" s="1"/>
  <c r="BI54" i="8"/>
  <c r="BI51" i="8"/>
  <c r="BK99" i="8" l="1"/>
  <c r="BL100" i="8"/>
  <c r="BK101" i="8"/>
  <c r="BK106" i="8"/>
  <c r="BL105" i="8"/>
  <c r="BK104" i="8"/>
  <c r="BL94" i="8"/>
  <c r="BK93" i="8"/>
  <c r="BK95" i="8"/>
  <c r="BL90" i="8"/>
  <c r="BM89" i="8"/>
  <c r="BL88" i="8"/>
  <c r="BJ70" i="8"/>
  <c r="BJ63" i="8"/>
  <c r="BK80" i="8"/>
  <c r="BK78" i="8"/>
  <c r="BL79" i="8"/>
  <c r="BH55" i="8"/>
  <c r="BI56" i="8"/>
  <c r="BK52" i="8"/>
  <c r="BK53" i="8" s="1"/>
  <c r="BJ54" i="8"/>
  <c r="BJ51" i="8"/>
  <c r="BL99" i="8" l="1"/>
  <c r="BL101" i="8"/>
  <c r="BM100" i="8"/>
  <c r="BL104" i="8"/>
  <c r="BM105" i="8"/>
  <c r="BL106" i="8"/>
  <c r="BM94" i="8"/>
  <c r="BL93" i="8"/>
  <c r="BL95" i="8"/>
  <c r="BM90" i="8"/>
  <c r="BN89" i="8"/>
  <c r="BM88" i="8"/>
  <c r="BK70" i="8"/>
  <c r="BK63" i="8"/>
  <c r="BL80" i="8"/>
  <c r="BM79" i="8"/>
  <c r="BL78" i="8"/>
  <c r="BI55" i="8"/>
  <c r="BJ56" i="8"/>
  <c r="BL52" i="8"/>
  <c r="BL53" i="8" s="1"/>
  <c r="BK51" i="8"/>
  <c r="BK54" i="8"/>
  <c r="BM99" i="8" l="1"/>
  <c r="BM101" i="8"/>
  <c r="BN100" i="8"/>
  <c r="BM106" i="8"/>
  <c r="BN105" i="8"/>
  <c r="BM104" i="8"/>
  <c r="BN94" i="8"/>
  <c r="BM93" i="8"/>
  <c r="BM95" i="8"/>
  <c r="BO89" i="8"/>
  <c r="BN88" i="8"/>
  <c r="BN90" i="8"/>
  <c r="BL70" i="8"/>
  <c r="BL63" i="8"/>
  <c r="BM78" i="8"/>
  <c r="BM80" i="8"/>
  <c r="BN79" i="8"/>
  <c r="BJ55" i="8"/>
  <c r="BK56" i="8"/>
  <c r="BM52" i="8"/>
  <c r="BM53" i="8" s="1"/>
  <c r="BL51" i="8"/>
  <c r="BL54" i="8"/>
  <c r="BO100" i="8" l="1"/>
  <c r="BN101" i="8"/>
  <c r="BN99" i="8"/>
  <c r="BN106" i="8"/>
  <c r="BO105" i="8"/>
  <c r="BN104" i="8"/>
  <c r="BO94" i="8"/>
  <c r="BN93" i="8"/>
  <c r="BN95" i="8"/>
  <c r="BP89" i="8"/>
  <c r="BO90" i="8"/>
  <c r="BO88" i="8"/>
  <c r="BM70" i="8"/>
  <c r="BM63" i="8"/>
  <c r="BN80" i="8"/>
  <c r="BO79" i="8"/>
  <c r="BN78" i="8"/>
  <c r="BL56" i="8"/>
  <c r="BK55" i="8"/>
  <c r="BN52" i="8"/>
  <c r="BN53" i="8" s="1"/>
  <c r="BM54" i="8"/>
  <c r="BM51" i="8"/>
  <c r="BO99" i="8" l="1"/>
  <c r="BO101" i="8"/>
  <c r="BP100" i="8"/>
  <c r="BP105" i="8"/>
  <c r="BO104" i="8"/>
  <c r="BO106" i="8"/>
  <c r="BO95" i="8"/>
  <c r="BP94" i="8"/>
  <c r="BO93" i="8"/>
  <c r="BP90" i="8"/>
  <c r="BQ89" i="8"/>
  <c r="BP88" i="8"/>
  <c r="BN70" i="8"/>
  <c r="BN63" i="8"/>
  <c r="BO80" i="8"/>
  <c r="BO78" i="8"/>
  <c r="BP79" i="8"/>
  <c r="BM56" i="8"/>
  <c r="BL55" i="8"/>
  <c r="BO52" i="8"/>
  <c r="BO53" i="8" s="1"/>
  <c r="BN54" i="8"/>
  <c r="BN51" i="8"/>
  <c r="BP99" i="8" l="1"/>
  <c r="BQ100" i="8"/>
  <c r="BP101" i="8"/>
  <c r="BP106" i="8"/>
  <c r="BP104" i="8"/>
  <c r="BQ105" i="8"/>
  <c r="BQ94" i="8"/>
  <c r="BP93" i="8"/>
  <c r="BP95" i="8"/>
  <c r="BQ90" i="8"/>
  <c r="BQ88" i="8"/>
  <c r="BR89" i="8"/>
  <c r="BO70" i="8"/>
  <c r="BO63" i="8"/>
  <c r="BP80" i="8"/>
  <c r="BQ79" i="8"/>
  <c r="BP78" i="8"/>
  <c r="BN56" i="8"/>
  <c r="BM55" i="8"/>
  <c r="BP52" i="8"/>
  <c r="BP53" i="8" s="1"/>
  <c r="BO51" i="8"/>
  <c r="BO54" i="8"/>
  <c r="BQ99" i="8" l="1"/>
  <c r="BQ101" i="8"/>
  <c r="BR100" i="8"/>
  <c r="BQ106" i="8"/>
  <c r="BR105" i="8"/>
  <c r="BQ104" i="8"/>
  <c r="BR94" i="8"/>
  <c r="BQ95" i="8"/>
  <c r="BQ93" i="8"/>
  <c r="BS89" i="8"/>
  <c r="BR88" i="8"/>
  <c r="BR90" i="8"/>
  <c r="BP70" i="8"/>
  <c r="BP63" i="8"/>
  <c r="BQ80" i="8"/>
  <c r="BQ78" i="8"/>
  <c r="BR79" i="8"/>
  <c r="BO56" i="8"/>
  <c r="BN55" i="8"/>
  <c r="BQ52" i="8"/>
  <c r="BQ53" i="8" s="1"/>
  <c r="BP54" i="8"/>
  <c r="BP51" i="8"/>
  <c r="BR99" i="8" l="1"/>
  <c r="BR101" i="8"/>
  <c r="BS100" i="8"/>
  <c r="BR106" i="8"/>
  <c r="BS105" i="8"/>
  <c r="BR104" i="8"/>
  <c r="BS94" i="8"/>
  <c r="BR93" i="8"/>
  <c r="BR95" i="8"/>
  <c r="BS90" i="8"/>
  <c r="BT89" i="8"/>
  <c r="BS88" i="8"/>
  <c r="BQ70" i="8"/>
  <c r="BQ63" i="8"/>
  <c r="BS79" i="8"/>
  <c r="BR78" i="8"/>
  <c r="BR80" i="8"/>
  <c r="BP56" i="8"/>
  <c r="BO55" i="8"/>
  <c r="BR52" i="8"/>
  <c r="BR53" i="8" s="1"/>
  <c r="BQ54" i="8"/>
  <c r="BQ51" i="8"/>
  <c r="BS99" i="8" l="1"/>
  <c r="BS101" i="8"/>
  <c r="BT100" i="8"/>
  <c r="BS106" i="8"/>
  <c r="BT105" i="8"/>
  <c r="BS104" i="8"/>
  <c r="BT94" i="8"/>
  <c r="BS95" i="8"/>
  <c r="BS93" i="8"/>
  <c r="BT90" i="8"/>
  <c r="BU89" i="8"/>
  <c r="BT88" i="8"/>
  <c r="BR70" i="8"/>
  <c r="BR63" i="8"/>
  <c r="BS80" i="8"/>
  <c r="BS78" i="8"/>
  <c r="BT79" i="8"/>
  <c r="BQ56" i="8"/>
  <c r="BP55" i="8"/>
  <c r="BS52" i="8"/>
  <c r="BS53" i="8" s="1"/>
  <c r="BR54" i="8"/>
  <c r="BR51" i="8"/>
  <c r="BT99" i="8" l="1"/>
  <c r="BU100" i="8"/>
  <c r="BT101" i="8"/>
  <c r="BT104" i="8"/>
  <c r="BT106" i="8"/>
  <c r="BU105" i="8"/>
  <c r="BU94" i="8"/>
  <c r="BT93" i="8"/>
  <c r="BT95" i="8"/>
  <c r="BU90" i="8"/>
  <c r="BV89" i="8"/>
  <c r="BU88" i="8"/>
  <c r="BS70" i="8"/>
  <c r="BS63" i="8"/>
  <c r="BT80" i="8"/>
  <c r="BU79" i="8"/>
  <c r="BT78" i="8"/>
  <c r="BR56" i="8"/>
  <c r="BQ55" i="8"/>
  <c r="BT52" i="8"/>
  <c r="BT53" i="8" s="1"/>
  <c r="BS51" i="8"/>
  <c r="BS54" i="8"/>
  <c r="BV100" i="8" l="1"/>
  <c r="BU99" i="8"/>
  <c r="BU101" i="8"/>
  <c r="BU106" i="8"/>
  <c r="BV105" i="8"/>
  <c r="BU104" i="8"/>
  <c r="BV94" i="8"/>
  <c r="BU93" i="8"/>
  <c r="BU95" i="8"/>
  <c r="BV90" i="8"/>
  <c r="BW89" i="8"/>
  <c r="BV88" i="8"/>
  <c r="BT70" i="8"/>
  <c r="BT63" i="8"/>
  <c r="BU80" i="8"/>
  <c r="BU78" i="8"/>
  <c r="BV79" i="8"/>
  <c r="BS56" i="8"/>
  <c r="BR55" i="8"/>
  <c r="BU52" i="8"/>
  <c r="BU53" i="8" s="1"/>
  <c r="BT51" i="8"/>
  <c r="BT54" i="8"/>
  <c r="BV99" i="8" l="1"/>
  <c r="BV101" i="8"/>
  <c r="BW100" i="8"/>
  <c r="BW105" i="8"/>
  <c r="BV106" i="8"/>
  <c r="BV104" i="8"/>
  <c r="BV93" i="8"/>
  <c r="BW94" i="8"/>
  <c r="BV95" i="8"/>
  <c r="BW90" i="8"/>
  <c r="BX89" i="8"/>
  <c r="BW88" i="8"/>
  <c r="BU70" i="8"/>
  <c r="BU63" i="8"/>
  <c r="BV80" i="8"/>
  <c r="BW79" i="8"/>
  <c r="BV78" i="8"/>
  <c r="BT56" i="8"/>
  <c r="BS55" i="8"/>
  <c r="BV52" i="8"/>
  <c r="BV53" i="8" s="1"/>
  <c r="BU54" i="8"/>
  <c r="BU51" i="8"/>
  <c r="BW99" i="8" l="1"/>
  <c r="BX100" i="8"/>
  <c r="BW101" i="8"/>
  <c r="BX105" i="8"/>
  <c r="BW106" i="8"/>
  <c r="BW104" i="8"/>
  <c r="BW95" i="8"/>
  <c r="BW93" i="8"/>
  <c r="BX94" i="8"/>
  <c r="BX90" i="8"/>
  <c r="BY89" i="8"/>
  <c r="BX88" i="8"/>
  <c r="BV70" i="8"/>
  <c r="BV63" i="8"/>
  <c r="BW80" i="8"/>
  <c r="BW78" i="8"/>
  <c r="BX79" i="8"/>
  <c r="BU56" i="8"/>
  <c r="BT55" i="8"/>
  <c r="BW52" i="8"/>
  <c r="BW53" i="8" s="1"/>
  <c r="BV54" i="8"/>
  <c r="BV51" i="8"/>
  <c r="BX99" i="8" l="1"/>
  <c r="BY100" i="8"/>
  <c r="BX101" i="8"/>
  <c r="BX106" i="8"/>
  <c r="BX104" i="8"/>
  <c r="BY105" i="8"/>
  <c r="BY94" i="8"/>
  <c r="BX93" i="8"/>
  <c r="BX95" i="8"/>
  <c r="BY90" i="8"/>
  <c r="BZ89" i="8"/>
  <c r="BY88" i="8"/>
  <c r="BW70" i="8"/>
  <c r="BW63" i="8"/>
  <c r="BX80" i="8"/>
  <c r="BY79" i="8"/>
  <c r="BX78" i="8"/>
  <c r="BV56" i="8"/>
  <c r="BU55" i="8"/>
  <c r="BX52" i="8"/>
  <c r="BX53" i="8" s="1"/>
  <c r="BW51" i="8"/>
  <c r="BW54" i="8"/>
  <c r="BZ100" i="8" l="1"/>
  <c r="BY101" i="8"/>
  <c r="BY99" i="8"/>
  <c r="BY106" i="8"/>
  <c r="BZ105" i="8"/>
  <c r="BY104" i="8"/>
  <c r="BZ94" i="8"/>
  <c r="BY95" i="8"/>
  <c r="BY93" i="8"/>
  <c r="CA89" i="8"/>
  <c r="BZ88" i="8"/>
  <c r="BZ90" i="8"/>
  <c r="BX70" i="8"/>
  <c r="BX63" i="8"/>
  <c r="BY80" i="8"/>
  <c r="BY78" i="8"/>
  <c r="BZ79" i="8"/>
  <c r="BW56" i="8"/>
  <c r="BV55" i="8"/>
  <c r="BY52" i="8"/>
  <c r="BY53" i="8" s="1"/>
  <c r="BX51" i="8"/>
  <c r="BX54" i="8"/>
  <c r="BZ99" i="8" l="1"/>
  <c r="CA100" i="8"/>
  <c r="BZ101" i="8"/>
  <c r="BZ106" i="8"/>
  <c r="CA105" i="8"/>
  <c r="BZ104" i="8"/>
  <c r="CA94" i="8"/>
  <c r="BZ93" i="8"/>
  <c r="BZ95" i="8"/>
  <c r="CA90" i="8"/>
  <c r="CB89" i="8"/>
  <c r="CA88" i="8"/>
  <c r="BY70" i="8"/>
  <c r="BY63" i="8"/>
  <c r="BZ80" i="8"/>
  <c r="CA79" i="8"/>
  <c r="BZ78" i="8"/>
  <c r="BX56" i="8"/>
  <c r="BW55" i="8"/>
  <c r="BZ52" i="8"/>
  <c r="BZ53" i="8" s="1"/>
  <c r="BY54" i="8"/>
  <c r="BY51" i="8"/>
  <c r="CA99" i="8" l="1"/>
  <c r="CA101" i="8"/>
  <c r="CB100" i="8"/>
  <c r="CB105" i="8"/>
  <c r="CA104" i="8"/>
  <c r="CA106" i="8"/>
  <c r="CB94" i="8"/>
  <c r="CA93" i="8"/>
  <c r="CA95" i="8"/>
  <c r="CB90" i="8"/>
  <c r="CC89" i="8"/>
  <c r="CB88" i="8"/>
  <c r="BZ70" i="8"/>
  <c r="BZ63" i="8"/>
  <c r="CA80" i="8"/>
  <c r="CA78" i="8"/>
  <c r="CB79" i="8"/>
  <c r="BY56" i="8"/>
  <c r="BX55" i="8"/>
  <c r="CA52" i="8"/>
  <c r="CA53" i="8" s="1"/>
  <c r="BZ54" i="8"/>
  <c r="BZ51" i="8"/>
  <c r="CB99" i="8" l="1"/>
  <c r="CB101" i="8"/>
  <c r="CC100" i="8"/>
  <c r="CB104" i="8"/>
  <c r="CB106" i="8"/>
  <c r="CC105" i="8"/>
  <c r="CC94" i="8"/>
  <c r="CB93" i="8"/>
  <c r="CB95" i="8"/>
  <c r="CC90" i="8"/>
  <c r="CD89" i="8"/>
  <c r="CC88" i="8"/>
  <c r="CA70" i="8"/>
  <c r="CA63" i="8"/>
  <c r="CB80" i="8"/>
  <c r="CC79" i="8"/>
  <c r="CB78" i="8"/>
  <c r="BZ56" i="8"/>
  <c r="BY55" i="8"/>
  <c r="CB52" i="8"/>
  <c r="CB53" i="8" s="1"/>
  <c r="CA51" i="8"/>
  <c r="CA54" i="8"/>
  <c r="CC99" i="8" l="1"/>
  <c r="CC101" i="8"/>
  <c r="CD100" i="8"/>
  <c r="CC106" i="8"/>
  <c r="CD105" i="8"/>
  <c r="CC104" i="8"/>
  <c r="CD94" i="8"/>
  <c r="CC93" i="8"/>
  <c r="CC95" i="8"/>
  <c r="CE89" i="8"/>
  <c r="CD88" i="8"/>
  <c r="CD90" i="8"/>
  <c r="CB70" i="8"/>
  <c r="CB63" i="8"/>
  <c r="CC78" i="8"/>
  <c r="CD79" i="8"/>
  <c r="CC80" i="8"/>
  <c r="CA56" i="8"/>
  <c r="BZ55" i="8"/>
  <c r="CC52" i="8"/>
  <c r="CC53" i="8" s="1"/>
  <c r="CB51" i="8"/>
  <c r="CB54" i="8"/>
  <c r="CD99" i="8" l="1"/>
  <c r="CE100" i="8"/>
  <c r="CD101" i="8"/>
  <c r="CD106" i="8"/>
  <c r="CE105" i="8"/>
  <c r="CD104" i="8"/>
  <c r="CE94" i="8"/>
  <c r="CD93" i="8"/>
  <c r="CD95" i="8"/>
  <c r="CE90" i="8"/>
  <c r="CF89" i="8"/>
  <c r="CE88" i="8"/>
  <c r="CC70" i="8"/>
  <c r="CC63" i="8"/>
  <c r="CD80" i="8"/>
  <c r="CE79" i="8"/>
  <c r="CD78" i="8"/>
  <c r="CB56" i="8"/>
  <c r="CA55" i="8"/>
  <c r="CD52" i="8"/>
  <c r="CD53" i="8" s="1"/>
  <c r="CC54" i="8"/>
  <c r="CC51" i="8"/>
  <c r="CE99" i="8" l="1"/>
  <c r="CF100" i="8"/>
  <c r="CE101" i="8"/>
  <c r="CF105" i="8"/>
  <c r="CE106" i="8"/>
  <c r="CE104" i="8"/>
  <c r="CF94" i="8"/>
  <c r="CE93" i="8"/>
  <c r="CE95" i="8"/>
  <c r="CF90" i="8"/>
  <c r="CF88" i="8"/>
  <c r="CG89" i="8"/>
  <c r="CD70" i="8"/>
  <c r="CD63" i="8"/>
  <c r="CE80" i="8"/>
  <c r="CE78" i="8"/>
  <c r="CF79" i="8"/>
  <c r="CC56" i="8"/>
  <c r="CB55" i="8"/>
  <c r="CE52" i="8"/>
  <c r="CE53" i="8" s="1"/>
  <c r="CD54" i="8"/>
  <c r="CD51" i="8"/>
  <c r="CF99" i="8" l="1"/>
  <c r="CF101" i="8"/>
  <c r="CG100" i="8"/>
  <c r="CF106" i="8"/>
  <c r="CF104" i="8"/>
  <c r="CG105" i="8"/>
  <c r="CG94" i="8"/>
  <c r="CF93" i="8"/>
  <c r="CF95" i="8"/>
  <c r="CG90" i="8"/>
  <c r="CG88" i="8"/>
  <c r="CH89" i="8"/>
  <c r="CE70" i="8"/>
  <c r="CE63" i="8"/>
  <c r="CF80" i="8"/>
  <c r="CG79" i="8"/>
  <c r="CF78" i="8"/>
  <c r="CD56" i="8"/>
  <c r="CC55" i="8"/>
  <c r="CF52" i="8"/>
  <c r="CF53" i="8" s="1"/>
  <c r="CE51" i="8"/>
  <c r="CE54" i="8"/>
  <c r="CG99" i="8" l="1"/>
  <c r="CH100" i="8"/>
  <c r="CG101" i="8"/>
  <c r="CG106" i="8"/>
  <c r="CH105" i="8"/>
  <c r="CG104" i="8"/>
  <c r="CH94" i="8"/>
  <c r="CG93" i="8"/>
  <c r="CG95" i="8"/>
  <c r="CI89" i="8"/>
  <c r="CH88" i="8"/>
  <c r="CH90" i="8"/>
  <c r="CF70" i="8"/>
  <c r="CF63" i="8"/>
  <c r="CG80" i="8"/>
  <c r="CG78" i="8"/>
  <c r="CH79" i="8"/>
  <c r="CD55" i="8"/>
  <c r="CE56" i="8"/>
  <c r="CG52" i="8"/>
  <c r="CG53" i="8" s="1"/>
  <c r="CF54" i="8"/>
  <c r="CF51" i="8"/>
  <c r="CH101" i="8" l="1"/>
  <c r="CI100" i="8"/>
  <c r="CH99" i="8"/>
  <c r="CI105" i="8"/>
  <c r="CH106" i="8"/>
  <c r="CH104" i="8"/>
  <c r="CI94" i="8"/>
  <c r="CH93" i="8"/>
  <c r="CH95" i="8"/>
  <c r="CI90" i="8"/>
  <c r="CJ89" i="8"/>
  <c r="CI88" i="8"/>
  <c r="CG70" i="8"/>
  <c r="CG63" i="8"/>
  <c r="CH80" i="8"/>
  <c r="CI79" i="8"/>
  <c r="CH78" i="8"/>
  <c r="CE55" i="8"/>
  <c r="CF56" i="8"/>
  <c r="CH52" i="8"/>
  <c r="CH53" i="8" s="1"/>
  <c r="CG54" i="8"/>
  <c r="CG51" i="8"/>
  <c r="CI99" i="8" l="1"/>
  <c r="CJ100" i="8"/>
  <c r="CI101" i="8"/>
  <c r="CI106" i="8"/>
  <c r="CJ105" i="8"/>
  <c r="CI104" i="8"/>
  <c r="CJ94" i="8"/>
  <c r="CI93" i="8"/>
  <c r="CI95" i="8"/>
  <c r="CJ90" i="8"/>
  <c r="CK89" i="8"/>
  <c r="CJ88" i="8"/>
  <c r="CH70" i="8"/>
  <c r="CH63" i="8"/>
  <c r="CI80" i="8"/>
  <c r="CI78" i="8"/>
  <c r="CJ79" i="8"/>
  <c r="CG56" i="8"/>
  <c r="CF55" i="8"/>
  <c r="CI52" i="8"/>
  <c r="CI53" i="8" s="1"/>
  <c r="CH54" i="8"/>
  <c r="CH51" i="8"/>
  <c r="CJ99" i="8" l="1"/>
  <c r="CK100" i="8"/>
  <c r="CJ101" i="8"/>
  <c r="CJ106" i="8"/>
  <c r="CJ104" i="8"/>
  <c r="CK105" i="8"/>
  <c r="CK94" i="8"/>
  <c r="CJ93" i="8"/>
  <c r="CJ95" i="8"/>
  <c r="CK90" i="8"/>
  <c r="CL89" i="8"/>
  <c r="CK88" i="8"/>
  <c r="CI70" i="8"/>
  <c r="CI63" i="8"/>
  <c r="CJ80" i="8"/>
  <c r="CK79" i="8"/>
  <c r="CJ78" i="8"/>
  <c r="CH56" i="8"/>
  <c r="CG55" i="8"/>
  <c r="CJ52" i="8"/>
  <c r="CJ53" i="8" s="1"/>
  <c r="CI51" i="8"/>
  <c r="CI54" i="8"/>
  <c r="CK99" i="8" l="1"/>
  <c r="CK101" i="8"/>
  <c r="CL100" i="8"/>
  <c r="CK106" i="8"/>
  <c r="CL105" i="8"/>
  <c r="CK104" i="8"/>
  <c r="CL94" i="8"/>
  <c r="CK93" i="8"/>
  <c r="CK95" i="8"/>
  <c r="CM89" i="8"/>
  <c r="CL90" i="8"/>
  <c r="CL88" i="8"/>
  <c r="CJ70" i="8"/>
  <c r="CJ63" i="8"/>
  <c r="CK80" i="8"/>
  <c r="CK78" i="8"/>
  <c r="CL79" i="8"/>
  <c r="CI56" i="8"/>
  <c r="CH55" i="8"/>
  <c r="CK52" i="8"/>
  <c r="CK53" i="8" s="1"/>
  <c r="CJ54" i="8"/>
  <c r="CJ51" i="8"/>
  <c r="CL99" i="8" l="1"/>
  <c r="CL101" i="8"/>
  <c r="CM100" i="8"/>
  <c r="CL106" i="8"/>
  <c r="CM105" i="8"/>
  <c r="CL104" i="8"/>
  <c r="CM94" i="8"/>
  <c r="CL93" i="8"/>
  <c r="CL95" i="8"/>
  <c r="CM90" i="8"/>
  <c r="CN89" i="8"/>
  <c r="CM88" i="8"/>
  <c r="CK70" i="8"/>
  <c r="CK63" i="8"/>
  <c r="CL80" i="8"/>
  <c r="CM79" i="8"/>
  <c r="CL78" i="8"/>
  <c r="CJ56" i="8"/>
  <c r="CI55" i="8"/>
  <c r="CL52" i="8"/>
  <c r="CL53" i="8" s="1"/>
  <c r="CK54" i="8"/>
  <c r="CK51" i="8"/>
  <c r="CM99" i="8" l="1"/>
  <c r="CN100" i="8"/>
  <c r="CM101" i="8"/>
  <c r="CM106" i="8"/>
  <c r="CN105" i="8"/>
  <c r="CM104" i="8"/>
  <c r="CN94" i="8"/>
  <c r="CM93" i="8"/>
  <c r="CM95" i="8"/>
  <c r="CN90" i="8"/>
  <c r="CO89" i="8"/>
  <c r="CN88" i="8"/>
  <c r="CL70" i="8"/>
  <c r="CL63" i="8"/>
  <c r="CM78" i="8"/>
  <c r="CM80" i="8"/>
  <c r="CN79" i="8"/>
  <c r="CK56" i="8"/>
  <c r="CJ55" i="8"/>
  <c r="CM52" i="8"/>
  <c r="CM53" i="8" s="1"/>
  <c r="CL54" i="8"/>
  <c r="CL51" i="8"/>
  <c r="CN101" i="8" l="1"/>
  <c r="CN99" i="8"/>
  <c r="CO100" i="8"/>
  <c r="CN106" i="8"/>
  <c r="CN104" i="8"/>
  <c r="CO105" i="8"/>
  <c r="CO94" i="8"/>
  <c r="CN93" i="8"/>
  <c r="CN95" i="8"/>
  <c r="CO90" i="8"/>
  <c r="CP89" i="8"/>
  <c r="CO88" i="8"/>
  <c r="CM70" i="8"/>
  <c r="CM63" i="8"/>
  <c r="CN80" i="8"/>
  <c r="CO79" i="8"/>
  <c r="CN78" i="8"/>
  <c r="CL56" i="8"/>
  <c r="CK55" i="8"/>
  <c r="CN52" i="8"/>
  <c r="CN53" i="8" s="1"/>
  <c r="CM51" i="8"/>
  <c r="CM54" i="8"/>
  <c r="CP100" i="8" l="1"/>
  <c r="CO99" i="8"/>
  <c r="CO101" i="8"/>
  <c r="CO106" i="8"/>
  <c r="CP105" i="8"/>
  <c r="CO104" i="8"/>
  <c r="CP94" i="8"/>
  <c r="CO95" i="8"/>
  <c r="CO93" i="8"/>
  <c r="CP90" i="8"/>
  <c r="CQ89" i="8"/>
  <c r="CP88" i="8"/>
  <c r="CN70" i="8"/>
  <c r="CN63" i="8"/>
  <c r="CO80" i="8"/>
  <c r="CO78" i="8"/>
  <c r="CP79" i="8"/>
  <c r="CL55" i="8"/>
  <c r="CM56" i="8"/>
  <c r="CO52" i="8"/>
  <c r="CO53" i="8" s="1"/>
  <c r="CN51" i="8"/>
  <c r="CN54" i="8"/>
  <c r="CQ100" i="8" l="1"/>
  <c r="CP99" i="8"/>
  <c r="CP101" i="8"/>
  <c r="CQ105" i="8"/>
  <c r="CP104" i="8"/>
  <c r="CP106" i="8"/>
  <c r="CQ94" i="8"/>
  <c r="CP93" i="8"/>
  <c r="CP95" i="8"/>
  <c r="CQ90" i="8"/>
  <c r="CR89" i="8"/>
  <c r="CQ88" i="8"/>
  <c r="CO70" i="8"/>
  <c r="CO63" i="8"/>
  <c r="CP80" i="8"/>
  <c r="CQ79" i="8"/>
  <c r="CP78" i="8"/>
  <c r="CM55" i="8"/>
  <c r="CN56" i="8"/>
  <c r="CP52" i="8"/>
  <c r="CP53" i="8" s="1"/>
  <c r="CO54" i="8"/>
  <c r="CO51" i="8"/>
  <c r="CQ99" i="8" l="1"/>
  <c r="CQ101" i="8"/>
  <c r="CR100" i="8"/>
  <c r="CR105" i="8"/>
  <c r="CQ104" i="8"/>
  <c r="CQ106" i="8"/>
  <c r="CR94" i="8"/>
  <c r="CQ95" i="8"/>
  <c r="CQ93" i="8"/>
  <c r="CR90" i="8"/>
  <c r="CR88" i="8"/>
  <c r="CS89" i="8"/>
  <c r="CP70" i="8"/>
  <c r="CP63" i="8"/>
  <c r="CQ80" i="8"/>
  <c r="CQ78" i="8"/>
  <c r="CR79" i="8"/>
  <c r="CN55" i="8"/>
  <c r="CO56" i="8"/>
  <c r="CQ52" i="8"/>
  <c r="CQ53" i="8" s="1"/>
  <c r="CP54" i="8"/>
  <c r="CP51" i="8"/>
  <c r="CR99" i="8" l="1"/>
  <c r="CR101" i="8"/>
  <c r="CS100" i="8"/>
  <c r="CR106" i="8"/>
  <c r="CR104" i="8"/>
  <c r="CS105" i="8"/>
  <c r="CS94" i="8"/>
  <c r="CR93" i="8"/>
  <c r="CR95" i="8"/>
  <c r="CS90" i="8"/>
  <c r="CT89" i="8"/>
  <c r="CS88" i="8"/>
  <c r="CQ70" i="8"/>
  <c r="CQ63" i="8"/>
  <c r="CR80" i="8"/>
  <c r="CS79" i="8"/>
  <c r="CR78" i="8"/>
  <c r="CO55" i="8"/>
  <c r="CP56" i="8"/>
  <c r="CR52" i="8"/>
  <c r="CR53" i="8" s="1"/>
  <c r="CQ51" i="8"/>
  <c r="CQ54" i="8"/>
  <c r="CS99" i="8" l="1"/>
  <c r="CS101" i="8"/>
  <c r="CT100" i="8"/>
  <c r="CS106" i="8"/>
  <c r="CT105" i="8"/>
  <c r="CS104" i="8"/>
  <c r="CT94" i="8"/>
  <c r="CS93" i="8"/>
  <c r="CS95" i="8"/>
  <c r="CU89" i="8"/>
  <c r="CT88" i="8"/>
  <c r="CT90" i="8"/>
  <c r="CR70" i="8"/>
  <c r="CR63" i="8"/>
  <c r="CS80" i="8"/>
  <c r="CS78" i="8"/>
  <c r="CT79" i="8"/>
  <c r="CQ56" i="8"/>
  <c r="CP55" i="8"/>
  <c r="CS52" i="8"/>
  <c r="CS53" i="8" s="1"/>
  <c r="CR51" i="8"/>
  <c r="CR54" i="8"/>
  <c r="CU100" i="8" l="1"/>
  <c r="CT99" i="8"/>
  <c r="CT101" i="8"/>
  <c r="CT106" i="8"/>
  <c r="CU105" i="8"/>
  <c r="CT104" i="8"/>
  <c r="CU94" i="8"/>
  <c r="CT93" i="8"/>
  <c r="CT95" i="8"/>
  <c r="CV89" i="8"/>
  <c r="CU90" i="8"/>
  <c r="CU88" i="8"/>
  <c r="CS70" i="8"/>
  <c r="CS63" i="8"/>
  <c r="CT80" i="8"/>
  <c r="CU79" i="8"/>
  <c r="CT78" i="8"/>
  <c r="CQ55" i="8"/>
  <c r="CR56" i="8"/>
  <c r="CT52" i="8"/>
  <c r="CT53" i="8" s="1"/>
  <c r="CS54" i="8"/>
  <c r="CS51" i="8"/>
  <c r="CU99" i="8" l="1"/>
  <c r="CU101" i="8"/>
  <c r="CV100" i="8"/>
  <c r="CU106" i="8"/>
  <c r="CV105" i="8"/>
  <c r="CU104" i="8"/>
  <c r="CV94" i="8"/>
  <c r="CU93" i="8"/>
  <c r="CU95" i="8"/>
  <c r="CV90" i="8"/>
  <c r="CW89" i="8"/>
  <c r="CV88" i="8"/>
  <c r="CT70" i="8"/>
  <c r="CT63" i="8"/>
  <c r="CU80" i="8"/>
  <c r="CU78" i="8"/>
  <c r="CV79" i="8"/>
  <c r="CS56" i="8"/>
  <c r="CR55" i="8"/>
  <c r="CU52" i="8"/>
  <c r="CU53" i="8" s="1"/>
  <c r="CT54" i="8"/>
  <c r="CT51" i="8"/>
  <c r="CV99" i="8" l="1"/>
  <c r="CW100" i="8"/>
  <c r="CV101" i="8"/>
  <c r="CV104" i="8"/>
  <c r="CV106" i="8"/>
  <c r="CW105" i="8"/>
  <c r="CW94" i="8"/>
  <c r="CV93" i="8"/>
  <c r="CV95" i="8"/>
  <c r="CW90" i="8"/>
  <c r="CW88" i="8"/>
  <c r="CX89" i="8"/>
  <c r="CU70" i="8"/>
  <c r="CU63" i="8"/>
  <c r="CV80" i="8"/>
  <c r="CW79" i="8"/>
  <c r="CV78" i="8"/>
  <c r="CS55" i="8"/>
  <c r="CT56" i="8"/>
  <c r="CV52" i="8"/>
  <c r="CV53" i="8" s="1"/>
  <c r="CU51" i="8"/>
  <c r="CU54" i="8"/>
  <c r="CW99" i="8" l="1"/>
  <c r="CX100" i="8"/>
  <c r="CW101" i="8"/>
  <c r="CW106" i="8"/>
  <c r="CX105" i="8"/>
  <c r="CW104" i="8"/>
  <c r="CX94" i="8"/>
  <c r="CW93" i="8"/>
  <c r="CW95" i="8"/>
  <c r="CY89" i="8"/>
  <c r="CX90" i="8"/>
  <c r="CX88" i="8"/>
  <c r="CV70" i="8"/>
  <c r="CV63" i="8"/>
  <c r="CW80" i="8"/>
  <c r="CW78" i="8"/>
  <c r="CX79" i="8"/>
  <c r="CT55" i="8"/>
  <c r="CU56" i="8"/>
  <c r="CW52" i="8"/>
  <c r="CW53" i="8" s="1"/>
  <c r="CV54" i="8"/>
  <c r="CV51" i="8"/>
  <c r="CX99" i="8" l="1"/>
  <c r="CX101" i="8"/>
  <c r="CY100" i="8"/>
  <c r="CY105" i="8"/>
  <c r="CX106" i="8"/>
  <c r="CX104" i="8"/>
  <c r="CY94" i="8"/>
  <c r="CX93" i="8"/>
  <c r="CX95" i="8"/>
  <c r="CY90" i="8"/>
  <c r="CZ89" i="8"/>
  <c r="CY88" i="8"/>
  <c r="CW70" i="8"/>
  <c r="CW63" i="8"/>
  <c r="CY79" i="8"/>
  <c r="CX80" i="8"/>
  <c r="CX78" i="8"/>
  <c r="CU55" i="8"/>
  <c r="CV56" i="8"/>
  <c r="CX52" i="8"/>
  <c r="CX53" i="8" s="1"/>
  <c r="CW54" i="8"/>
  <c r="CW51" i="8"/>
  <c r="CY99" i="8" l="1"/>
  <c r="CY101" i="8"/>
  <c r="CZ100" i="8"/>
  <c r="CY106" i="8"/>
  <c r="CZ105" i="8"/>
  <c r="CY104" i="8"/>
  <c r="CZ94" i="8"/>
  <c r="CY93" i="8"/>
  <c r="CY95" i="8"/>
  <c r="CZ90" i="8"/>
  <c r="DA89" i="8"/>
  <c r="CZ88" i="8"/>
  <c r="CX70" i="8"/>
  <c r="CX63" i="8"/>
  <c r="CY80" i="8"/>
  <c r="CY78" i="8"/>
  <c r="CZ79" i="8"/>
  <c r="CV55" i="8"/>
  <c r="CW56" i="8"/>
  <c r="CY52" i="8"/>
  <c r="CY53" i="8" s="1"/>
  <c r="CX54" i="8"/>
  <c r="CX51" i="8"/>
  <c r="CZ99" i="8" l="1"/>
  <c r="DA100" i="8"/>
  <c r="CZ101" i="8"/>
  <c r="CZ106" i="8"/>
  <c r="CZ104" i="8"/>
  <c r="DA105" i="8"/>
  <c r="DA94" i="8"/>
  <c r="CZ95" i="8"/>
  <c r="CZ93" i="8"/>
  <c r="DA90" i="8"/>
  <c r="DA88" i="8"/>
  <c r="DB89" i="8"/>
  <c r="CY70" i="8"/>
  <c r="CY63" i="8"/>
  <c r="CZ80" i="8"/>
  <c r="DA79" i="8"/>
  <c r="CZ78" i="8"/>
  <c r="CW55" i="8"/>
  <c r="CX56" i="8"/>
  <c r="CZ52" i="8"/>
  <c r="CZ53" i="8" s="1"/>
  <c r="CY51" i="8"/>
  <c r="CY54" i="8"/>
  <c r="DB100" i="8" l="1"/>
  <c r="DA99" i="8"/>
  <c r="DA101" i="8"/>
  <c r="DA106" i="8"/>
  <c r="DB105" i="8"/>
  <c r="DA104" i="8"/>
  <c r="DB94" i="8"/>
  <c r="DA93" i="8"/>
  <c r="DA95" i="8"/>
  <c r="DB90" i="8"/>
  <c r="DC89" i="8"/>
  <c r="DB88" i="8"/>
  <c r="CZ70" i="8"/>
  <c r="CZ63" i="8"/>
  <c r="DA80" i="8"/>
  <c r="DA78" i="8"/>
  <c r="DB79" i="8"/>
  <c r="CX55" i="8"/>
  <c r="CY56" i="8"/>
  <c r="DA52" i="8"/>
  <c r="DA53" i="8" s="1"/>
  <c r="CZ54" i="8"/>
  <c r="CZ51" i="8"/>
  <c r="DB99" i="8" l="1"/>
  <c r="DB101" i="8"/>
  <c r="DC100" i="8"/>
  <c r="DB106" i="8"/>
  <c r="DC105" i="8"/>
  <c r="DB104" i="8"/>
  <c r="DC94" i="8"/>
  <c r="DB93" i="8"/>
  <c r="DB95" i="8"/>
  <c r="DC88" i="8"/>
  <c r="DD89" i="8"/>
  <c r="DC90" i="8"/>
  <c r="DA70" i="8"/>
  <c r="DA63" i="8"/>
  <c r="DB80" i="8"/>
  <c r="DC79" i="8"/>
  <c r="DB78" i="8"/>
  <c r="CY55" i="8"/>
  <c r="CZ56" i="8"/>
  <c r="DB52" i="8"/>
  <c r="DB53" i="8" s="1"/>
  <c r="DA54" i="8"/>
  <c r="DA51" i="8"/>
  <c r="DC101" i="8" l="1"/>
  <c r="DC99" i="8"/>
  <c r="DD100" i="8"/>
  <c r="DD105" i="8"/>
  <c r="DC104" i="8"/>
  <c r="DC106" i="8"/>
  <c r="DD94" i="8"/>
  <c r="DC93" i="8"/>
  <c r="DC95" i="8"/>
  <c r="DD90" i="8"/>
  <c r="DE89" i="8"/>
  <c r="DD88" i="8"/>
  <c r="DB70" i="8"/>
  <c r="DB63" i="8"/>
  <c r="DC80" i="8"/>
  <c r="DC78" i="8"/>
  <c r="DD79" i="8"/>
  <c r="CZ55" i="8"/>
  <c r="DA56" i="8"/>
  <c r="DC52" i="8"/>
  <c r="DC53" i="8" s="1"/>
  <c r="DB54" i="8"/>
  <c r="DB51" i="8"/>
  <c r="DD99" i="8" l="1"/>
  <c r="DD101" i="8"/>
  <c r="DE100" i="8"/>
  <c r="DD106" i="8"/>
  <c r="DD104" i="8"/>
  <c r="DE105" i="8"/>
  <c r="DE94" i="8"/>
  <c r="DD93" i="8"/>
  <c r="DD95" i="8"/>
  <c r="DE90" i="8"/>
  <c r="DF89" i="8"/>
  <c r="DE88" i="8"/>
  <c r="DC70" i="8"/>
  <c r="DC63" i="8"/>
  <c r="DD80" i="8"/>
  <c r="DE79" i="8"/>
  <c r="DD78" i="8"/>
  <c r="DA55" i="8"/>
  <c r="DB56" i="8"/>
  <c r="DD52" i="8"/>
  <c r="DD53" i="8" s="1"/>
  <c r="DC51" i="8"/>
  <c r="DC54" i="8"/>
  <c r="DF100" i="8" l="1"/>
  <c r="DE101" i="8"/>
  <c r="DE99" i="8"/>
  <c r="DE106" i="8"/>
  <c r="DF105" i="8"/>
  <c r="DE104" i="8"/>
  <c r="DF94" i="8"/>
  <c r="DE93" i="8"/>
  <c r="DE95" i="8"/>
  <c r="DG89" i="8"/>
  <c r="DF88" i="8"/>
  <c r="DF90" i="8"/>
  <c r="DD70" i="8"/>
  <c r="DD63" i="8"/>
  <c r="DE80" i="8"/>
  <c r="DE78" i="8"/>
  <c r="DF79" i="8"/>
  <c r="DB55" i="8"/>
  <c r="DC56" i="8"/>
  <c r="DE52" i="8"/>
  <c r="DE53" i="8" s="1"/>
  <c r="DD51" i="8"/>
  <c r="DD54" i="8"/>
  <c r="DG100" i="8" l="1"/>
  <c r="DF99" i="8"/>
  <c r="DF101" i="8"/>
  <c r="DG105" i="8"/>
  <c r="DF106" i="8"/>
  <c r="DF104" i="8"/>
  <c r="DG94" i="8"/>
  <c r="DF93" i="8"/>
  <c r="DF95" i="8"/>
  <c r="DG90" i="8"/>
  <c r="DH89" i="8"/>
  <c r="DG88" i="8"/>
  <c r="DE70" i="8"/>
  <c r="DE63" i="8"/>
  <c r="DF80" i="8"/>
  <c r="DG79" i="8"/>
  <c r="DF78" i="8"/>
  <c r="DD56" i="8"/>
  <c r="DC55" i="8"/>
  <c r="DF52" i="8"/>
  <c r="DF53" i="8" s="1"/>
  <c r="DE54" i="8"/>
  <c r="DE51" i="8"/>
  <c r="DG99" i="8" l="1"/>
  <c r="DH100" i="8"/>
  <c r="DG101" i="8"/>
  <c r="DH105" i="8"/>
  <c r="DG106" i="8"/>
  <c r="DG104" i="8"/>
  <c r="DH94" i="8"/>
  <c r="DG93" i="8"/>
  <c r="DG95" i="8"/>
  <c r="DH90" i="8"/>
  <c r="DH88" i="8"/>
  <c r="DI89" i="8"/>
  <c r="DF70" i="8"/>
  <c r="DF63" i="8"/>
  <c r="DG80" i="8"/>
  <c r="DG78" i="8"/>
  <c r="DH79" i="8"/>
  <c r="DD55" i="8"/>
  <c r="DE56" i="8"/>
  <c r="DG52" i="8"/>
  <c r="DG53" i="8" s="1"/>
  <c r="DF54" i="8"/>
  <c r="DF51" i="8"/>
  <c r="DH99" i="8" l="1"/>
  <c r="DI100" i="8"/>
  <c r="DH101" i="8"/>
  <c r="DH106" i="8"/>
  <c r="DH104" i="8"/>
  <c r="DI105" i="8"/>
  <c r="DI94" i="8"/>
  <c r="DH95" i="8"/>
  <c r="DH93" i="8"/>
  <c r="DI90" i="8"/>
  <c r="DJ89" i="8"/>
  <c r="DI88" i="8"/>
  <c r="DG70" i="8"/>
  <c r="DG63" i="8"/>
  <c r="DH80" i="8"/>
  <c r="DI79" i="8"/>
  <c r="DH78" i="8"/>
  <c r="DE55" i="8"/>
  <c r="DF56" i="8"/>
  <c r="DH52" i="8"/>
  <c r="DH53" i="8" s="1"/>
  <c r="DG51" i="8"/>
  <c r="DG54" i="8"/>
  <c r="DJ100" i="8" l="1"/>
  <c r="DI101" i="8"/>
  <c r="DI99" i="8"/>
  <c r="DI106" i="8"/>
  <c r="DJ105" i="8"/>
  <c r="DI104" i="8"/>
  <c r="DJ94" i="8"/>
  <c r="DI93" i="8"/>
  <c r="DI95" i="8"/>
  <c r="DK89" i="8"/>
  <c r="DJ88" i="8"/>
  <c r="DJ90" i="8"/>
  <c r="DH70" i="8"/>
  <c r="DH63" i="8"/>
  <c r="DI78" i="8"/>
  <c r="DJ79" i="8"/>
  <c r="DI80" i="8"/>
  <c r="DF55" i="8"/>
  <c r="DG56" i="8"/>
  <c r="DI52" i="8"/>
  <c r="DI53" i="8" s="1"/>
  <c r="DH51" i="8"/>
  <c r="DH54" i="8"/>
  <c r="DK100" i="8" l="1"/>
  <c r="DJ101" i="8"/>
  <c r="DJ99" i="8"/>
  <c r="DJ106" i="8"/>
  <c r="DK105" i="8"/>
  <c r="DJ104" i="8"/>
  <c r="DK94" i="8"/>
  <c r="DJ93" i="8"/>
  <c r="DJ95" i="8"/>
  <c r="DK90" i="8"/>
  <c r="DL89" i="8"/>
  <c r="DK88" i="8"/>
  <c r="DI70" i="8"/>
  <c r="DI63" i="8"/>
  <c r="DJ80" i="8"/>
  <c r="DK79" i="8"/>
  <c r="DJ78" i="8"/>
  <c r="DG55" i="8"/>
  <c r="DH56" i="8"/>
  <c r="DJ52" i="8"/>
  <c r="DJ53" i="8" s="1"/>
  <c r="DI54" i="8"/>
  <c r="DI51" i="8"/>
  <c r="DL100" i="8" l="1"/>
  <c r="DK99" i="8"/>
  <c r="DK101" i="8"/>
  <c r="DL105" i="8"/>
  <c r="DK106" i="8"/>
  <c r="DK104" i="8"/>
  <c r="DL94" i="8"/>
  <c r="DK93" i="8"/>
  <c r="DK95" i="8"/>
  <c r="DL90" i="8"/>
  <c r="DM89" i="8"/>
  <c r="DL88" i="8"/>
  <c r="DJ70" i="8"/>
  <c r="DJ63" i="8"/>
  <c r="DK80" i="8"/>
  <c r="DK78" i="8"/>
  <c r="DL79" i="8"/>
  <c r="DH55" i="8"/>
  <c r="DI56" i="8"/>
  <c r="DK52" i="8"/>
  <c r="DK53" i="8" s="1"/>
  <c r="DJ54" i="8"/>
  <c r="DJ51" i="8"/>
  <c r="DL99" i="8" l="1"/>
  <c r="DM100" i="8"/>
  <c r="DL101" i="8"/>
  <c r="DL106" i="8"/>
  <c r="DL104" i="8"/>
  <c r="DM105" i="8"/>
  <c r="DM94" i="8"/>
  <c r="DL93" i="8"/>
  <c r="DL95" i="8"/>
  <c r="DM90" i="8"/>
  <c r="DM88" i="8"/>
  <c r="DN89" i="8"/>
  <c r="DK70" i="8"/>
  <c r="DK63" i="8"/>
  <c r="DL80" i="8"/>
  <c r="DM79" i="8"/>
  <c r="DL78" i="8"/>
  <c r="DI55" i="8"/>
  <c r="DJ56" i="8"/>
  <c r="DL52" i="8"/>
  <c r="DL53" i="8" s="1"/>
  <c r="DK51" i="8"/>
  <c r="DK54" i="8"/>
  <c r="DM99" i="8" l="1"/>
  <c r="DN100" i="8"/>
  <c r="DM101" i="8"/>
  <c r="DM106" i="8"/>
  <c r="DN105" i="8"/>
  <c r="DM104" i="8"/>
  <c r="DN94" i="8"/>
  <c r="DM93" i="8"/>
  <c r="DM95" i="8"/>
  <c r="DO89" i="8"/>
  <c r="DN90" i="8"/>
  <c r="DN88" i="8"/>
  <c r="DL70" i="8"/>
  <c r="DL63" i="8"/>
  <c r="DM80" i="8"/>
  <c r="DM78" i="8"/>
  <c r="DN79" i="8"/>
  <c r="DJ55" i="8"/>
  <c r="DK56" i="8"/>
  <c r="DM52" i="8"/>
  <c r="DM53" i="8" s="1"/>
  <c r="DL54" i="8"/>
  <c r="DL51" i="8"/>
  <c r="DN101" i="8" l="1"/>
  <c r="DO100" i="8"/>
  <c r="DN99" i="8"/>
  <c r="DN106" i="8"/>
  <c r="DO105" i="8"/>
  <c r="DN104" i="8"/>
  <c r="DO94" i="8"/>
  <c r="DN93" i="8"/>
  <c r="DN95" i="8"/>
  <c r="DO90" i="8"/>
  <c r="DP89" i="8"/>
  <c r="DO88" i="8"/>
  <c r="DM70" i="8"/>
  <c r="DM63" i="8"/>
  <c r="DN80" i="8"/>
  <c r="DO79" i="8"/>
  <c r="DN78" i="8"/>
  <c r="DK55" i="8"/>
  <c r="DL56" i="8"/>
  <c r="DN52" i="8"/>
  <c r="DN53" i="8" s="1"/>
  <c r="DM54" i="8"/>
  <c r="DM51" i="8"/>
  <c r="DO99" i="8" l="1"/>
  <c r="DP100" i="8"/>
  <c r="DO101" i="8"/>
  <c r="DO106" i="8"/>
  <c r="DP105" i="8"/>
  <c r="DO104" i="8"/>
  <c r="DP94" i="8"/>
  <c r="DO95" i="8"/>
  <c r="DO93" i="8"/>
  <c r="DP90" i="8"/>
  <c r="DQ89" i="8"/>
  <c r="DP88" i="8"/>
  <c r="DN70" i="8"/>
  <c r="DN63" i="8"/>
  <c r="DO80" i="8"/>
  <c r="DO78" i="8"/>
  <c r="DP79" i="8"/>
  <c r="DL55" i="8"/>
  <c r="DM56" i="8"/>
  <c r="DO52" i="8"/>
  <c r="DO53" i="8" s="1"/>
  <c r="DN54" i="8"/>
  <c r="DN51" i="8"/>
  <c r="DP99" i="8" l="1"/>
  <c r="DP101" i="8"/>
  <c r="DQ100" i="8"/>
  <c r="DP106" i="8"/>
  <c r="DP104" i="8"/>
  <c r="DQ105" i="8"/>
  <c r="DQ94" i="8"/>
  <c r="DP93" i="8"/>
  <c r="DP95" i="8"/>
  <c r="DQ90" i="8"/>
  <c r="DR89" i="8"/>
  <c r="DQ88" i="8"/>
  <c r="DO70" i="8"/>
  <c r="DO63" i="8"/>
  <c r="DP80" i="8"/>
  <c r="DQ79" i="8"/>
  <c r="DP78" i="8"/>
  <c r="DM55" i="8"/>
  <c r="DN56" i="8"/>
  <c r="DP52" i="8"/>
  <c r="DP53" i="8" s="1"/>
  <c r="DO51" i="8"/>
  <c r="DO54" i="8"/>
  <c r="DR100" i="8" l="1"/>
  <c r="DQ99" i="8"/>
  <c r="DQ101" i="8"/>
  <c r="DQ106" i="8"/>
  <c r="DR105" i="8"/>
  <c r="DQ104" i="8"/>
  <c r="DR94" i="8"/>
  <c r="DQ93" i="8"/>
  <c r="DQ95" i="8"/>
  <c r="DS89" i="8"/>
  <c r="DR88" i="8"/>
  <c r="DR90" i="8"/>
  <c r="DP70" i="8"/>
  <c r="DP63" i="8"/>
  <c r="DQ80" i="8"/>
  <c r="DQ78" i="8"/>
  <c r="DR79" i="8"/>
  <c r="DN55" i="8"/>
  <c r="DO56" i="8"/>
  <c r="DQ52" i="8"/>
  <c r="DQ53" i="8" s="1"/>
  <c r="DP54" i="8"/>
  <c r="DP51" i="8"/>
  <c r="DR99" i="8" l="1"/>
  <c r="DR101" i="8"/>
  <c r="DS100" i="8"/>
  <c r="DS105" i="8"/>
  <c r="DR104" i="8"/>
  <c r="DR106" i="8"/>
  <c r="DS94" i="8"/>
  <c r="DR93" i="8"/>
  <c r="DR95" i="8"/>
  <c r="DS88" i="8"/>
  <c r="DT89" i="8"/>
  <c r="DS90" i="8"/>
  <c r="DQ70" i="8"/>
  <c r="DQ63" i="8"/>
  <c r="DR80" i="8"/>
  <c r="DS79" i="8"/>
  <c r="DR78" i="8"/>
  <c r="DO55" i="8"/>
  <c r="DP56" i="8"/>
  <c r="DR52" i="8"/>
  <c r="DR53" i="8" s="1"/>
  <c r="DQ54" i="8"/>
  <c r="DQ51" i="8"/>
  <c r="DS99" i="8" l="1"/>
  <c r="DS101" i="8"/>
  <c r="DT100" i="8"/>
  <c r="DT105" i="8"/>
  <c r="DS106" i="8"/>
  <c r="DS104" i="8"/>
  <c r="DT94" i="8"/>
  <c r="DS93" i="8"/>
  <c r="DS95" i="8"/>
  <c r="DT90" i="8"/>
  <c r="DU89" i="8"/>
  <c r="DT88" i="8"/>
  <c r="DR70" i="8"/>
  <c r="DR63" i="8"/>
  <c r="DS78" i="8"/>
  <c r="DS80" i="8"/>
  <c r="DT79" i="8"/>
  <c r="DP55" i="8"/>
  <c r="DQ56" i="8"/>
  <c r="DS52" i="8"/>
  <c r="DS53" i="8" s="1"/>
  <c r="DR54" i="8"/>
  <c r="DR51" i="8"/>
  <c r="DT99" i="8" l="1"/>
  <c r="DU100" i="8"/>
  <c r="DT101" i="8"/>
  <c r="DT106" i="8"/>
  <c r="DT104" i="8"/>
  <c r="DU105" i="8"/>
  <c r="DU94" i="8"/>
  <c r="DT93" i="8"/>
  <c r="DT95" i="8"/>
  <c r="DU90" i="8"/>
  <c r="DV89" i="8"/>
  <c r="DU88" i="8"/>
  <c r="DS70" i="8"/>
  <c r="DS63" i="8"/>
  <c r="DT80" i="8"/>
  <c r="DU79" i="8"/>
  <c r="DT78" i="8"/>
  <c r="DQ55" i="8"/>
  <c r="DR56" i="8"/>
  <c r="DT52" i="8"/>
  <c r="DT53" i="8" s="1"/>
  <c r="DS51" i="8"/>
  <c r="DS54" i="8"/>
  <c r="DV100" i="8" l="1"/>
  <c r="DU101" i="8"/>
  <c r="DU99" i="8"/>
  <c r="DU106" i="8"/>
  <c r="DV105" i="8"/>
  <c r="DU104" i="8"/>
  <c r="DU93" i="8"/>
  <c r="DV94" i="8"/>
  <c r="DU95" i="8"/>
  <c r="DV90" i="8"/>
  <c r="DW89" i="8"/>
  <c r="DV88" i="8"/>
  <c r="DT70" i="8"/>
  <c r="DT63" i="8"/>
  <c r="DU80" i="8"/>
  <c r="DU78" i="8"/>
  <c r="DV79" i="8"/>
  <c r="DR55" i="8"/>
  <c r="DS56" i="8"/>
  <c r="DU52" i="8"/>
  <c r="DU53" i="8" s="1"/>
  <c r="DT51" i="8"/>
  <c r="DT54" i="8"/>
  <c r="DW100" i="8" l="1"/>
  <c r="DV101" i="8"/>
  <c r="DV99" i="8"/>
  <c r="DV106" i="8"/>
  <c r="DW105" i="8"/>
  <c r="DV104" i="8"/>
  <c r="DW94" i="8"/>
  <c r="DV93" i="8"/>
  <c r="DV95" i="8"/>
  <c r="DW90" i="8"/>
  <c r="DW88" i="8"/>
  <c r="DX89" i="8"/>
  <c r="DU70" i="8"/>
  <c r="DU63" i="8"/>
  <c r="DV80" i="8"/>
  <c r="DW79" i="8"/>
  <c r="DV78" i="8"/>
  <c r="DT56" i="8"/>
  <c r="DS55" i="8"/>
  <c r="DV52" i="8"/>
  <c r="DV53" i="8" s="1"/>
  <c r="DU54" i="8"/>
  <c r="DU51" i="8"/>
  <c r="DW99" i="8" l="1"/>
  <c r="DW101" i="8"/>
  <c r="DX100" i="8"/>
  <c r="DW106" i="8"/>
  <c r="DX105" i="8"/>
  <c r="DW104" i="8"/>
  <c r="DX94" i="8"/>
  <c r="DW93" i="8"/>
  <c r="DW95" i="8"/>
  <c r="DX90" i="8"/>
  <c r="DX88" i="8"/>
  <c r="DY89" i="8"/>
  <c r="DV70" i="8"/>
  <c r="DV63" i="8"/>
  <c r="DW80" i="8"/>
  <c r="DW78" i="8"/>
  <c r="DX79" i="8"/>
  <c r="DT55" i="8"/>
  <c r="DU56" i="8"/>
  <c r="DW52" i="8"/>
  <c r="DW53" i="8" s="1"/>
  <c r="DV54" i="8"/>
  <c r="DV51" i="8"/>
  <c r="DX99" i="8" l="1"/>
  <c r="DY100" i="8"/>
  <c r="DX101" i="8"/>
  <c r="DX104" i="8"/>
  <c r="DX106" i="8"/>
  <c r="DY105" i="8"/>
  <c r="DY94" i="8"/>
  <c r="DX93" i="8"/>
  <c r="DX95" i="8"/>
  <c r="DY90" i="8"/>
  <c r="DZ89" i="8"/>
  <c r="DY88" i="8"/>
  <c r="DW70" i="8"/>
  <c r="DW63" i="8"/>
  <c r="DX80" i="8"/>
  <c r="DY79" i="8"/>
  <c r="DX78" i="8"/>
  <c r="DU55" i="8"/>
  <c r="DV56" i="8"/>
  <c r="DX52" i="8"/>
  <c r="DX53" i="8" s="1"/>
  <c r="DW51" i="8"/>
  <c r="DW54" i="8"/>
  <c r="DZ100" i="8" l="1"/>
  <c r="DY101" i="8"/>
  <c r="DY99" i="8"/>
  <c r="DY106" i="8"/>
  <c r="DZ105" i="8"/>
  <c r="DY104" i="8"/>
  <c r="DY93" i="8"/>
  <c r="DZ94" i="8"/>
  <c r="DY95" i="8"/>
  <c r="EA89" i="8"/>
  <c r="DZ88" i="8"/>
  <c r="DZ90" i="8"/>
  <c r="DX70" i="8"/>
  <c r="DX63" i="8"/>
  <c r="DY78" i="8"/>
  <c r="DY80" i="8"/>
  <c r="DZ79" i="8"/>
  <c r="DV55" i="8"/>
  <c r="DW56" i="8"/>
  <c r="DY52" i="8"/>
  <c r="DY53" i="8" s="1"/>
  <c r="DX51" i="8"/>
  <c r="DX54" i="8"/>
  <c r="EA100" i="8" l="1"/>
  <c r="DZ101" i="8"/>
  <c r="DZ99" i="8"/>
  <c r="DZ106" i="8"/>
  <c r="EA105" i="8"/>
  <c r="DZ104" i="8"/>
  <c r="EA94" i="8"/>
  <c r="DZ93" i="8"/>
  <c r="DZ95" i="8"/>
  <c r="EA90" i="8"/>
  <c r="EB89" i="8"/>
  <c r="EA88" i="8"/>
  <c r="DY70" i="8"/>
  <c r="DY63" i="8"/>
  <c r="DZ80" i="8"/>
  <c r="EA79" i="8"/>
  <c r="DZ78" i="8"/>
  <c r="DW55" i="8"/>
  <c r="DX56" i="8"/>
  <c r="DZ52" i="8"/>
  <c r="DZ53" i="8" s="1"/>
  <c r="DY54" i="8"/>
  <c r="DY51" i="8"/>
  <c r="EA99" i="8" l="1"/>
  <c r="EA101" i="8"/>
  <c r="EB100" i="8"/>
  <c r="EB105" i="8"/>
  <c r="EA106" i="8"/>
  <c r="EA104" i="8"/>
  <c r="EA95" i="8"/>
  <c r="EA93" i="8"/>
  <c r="EB94" i="8"/>
  <c r="EB90" i="8"/>
  <c r="EC89" i="8"/>
  <c r="EB88" i="8"/>
  <c r="DZ70" i="8"/>
  <c r="DZ63" i="8"/>
  <c r="EA80" i="8"/>
  <c r="EA78" i="8"/>
  <c r="EB79" i="8"/>
  <c r="DX55" i="8"/>
  <c r="DY56" i="8"/>
  <c r="EA52" i="8"/>
  <c r="EA53" i="8" s="1"/>
  <c r="DZ54" i="8"/>
  <c r="DZ51" i="8"/>
  <c r="EB99" i="8" l="1"/>
  <c r="EC100" i="8"/>
  <c r="EB101" i="8"/>
  <c r="EB106" i="8"/>
  <c r="EB104" i="8"/>
  <c r="EC105" i="8"/>
  <c r="EC94" i="8"/>
  <c r="EB93" i="8"/>
  <c r="EB95" i="8"/>
  <c r="EC90" i="8"/>
  <c r="EC88" i="8"/>
  <c r="ED89" i="8"/>
  <c r="EA70" i="8"/>
  <c r="EA63" i="8"/>
  <c r="EB80" i="8"/>
  <c r="EC79" i="8"/>
  <c r="EB78" i="8"/>
  <c r="DY55" i="8"/>
  <c r="DZ56" i="8"/>
  <c r="EB52" i="8"/>
  <c r="EB53" i="8" s="1"/>
  <c r="EA51" i="8"/>
  <c r="EA54" i="8"/>
  <c r="EC99" i="8" l="1"/>
  <c r="EC101" i="8"/>
  <c r="ED100" i="8"/>
  <c r="EC106" i="8"/>
  <c r="ED105" i="8"/>
  <c r="EC104" i="8"/>
  <c r="EC93" i="8"/>
  <c r="ED94" i="8"/>
  <c r="EC95" i="8"/>
  <c r="EE89" i="8"/>
  <c r="ED88" i="8"/>
  <c r="ED90" i="8"/>
  <c r="EB70" i="8"/>
  <c r="EB63" i="8"/>
  <c r="EC80" i="8"/>
  <c r="EC78" i="8"/>
  <c r="ED79" i="8"/>
  <c r="EA56" i="8"/>
  <c r="DZ55" i="8"/>
  <c r="EC52" i="8"/>
  <c r="EC53" i="8" s="1"/>
  <c r="EB54" i="8"/>
  <c r="EB51" i="8"/>
  <c r="ED99" i="8" l="1"/>
  <c r="ED101" i="8"/>
  <c r="EE100" i="8"/>
  <c r="ED106" i="8"/>
  <c r="EE105" i="8"/>
  <c r="ED104" i="8"/>
  <c r="EE94" i="8"/>
  <c r="ED93" i="8"/>
  <c r="ED95" i="8"/>
  <c r="EE90" i="8"/>
  <c r="EF89" i="8"/>
  <c r="EE88" i="8"/>
  <c r="EC70" i="8"/>
  <c r="EC63" i="8"/>
  <c r="EE79" i="8"/>
  <c r="ED80" i="8"/>
  <c r="ED78" i="8"/>
  <c r="EA55" i="8"/>
  <c r="EB56" i="8"/>
  <c r="ED52" i="8"/>
  <c r="ED53" i="8" s="1"/>
  <c r="EC54" i="8"/>
  <c r="EC51" i="8"/>
  <c r="EE99" i="8" l="1"/>
  <c r="EF100" i="8"/>
  <c r="EE101" i="8"/>
  <c r="EE106" i="8"/>
  <c r="EF105" i="8"/>
  <c r="EE104" i="8"/>
  <c r="EF94" i="8"/>
  <c r="EE93" i="8"/>
  <c r="EE95" i="8"/>
  <c r="EF90" i="8"/>
  <c r="EG89" i="8"/>
  <c r="EF88" i="8"/>
  <c r="ED70" i="8"/>
  <c r="ED63" i="8"/>
  <c r="EE80" i="8"/>
  <c r="EE78" i="8"/>
  <c r="EF79" i="8"/>
  <c r="EB55" i="8"/>
  <c r="EC56" i="8"/>
  <c r="EE52" i="8"/>
  <c r="EE53" i="8" s="1"/>
  <c r="ED54" i="8"/>
  <c r="ED51" i="8"/>
  <c r="EF99" i="8" l="1"/>
  <c r="EF101" i="8"/>
  <c r="EG100" i="8"/>
  <c r="EF104" i="8"/>
  <c r="EF106" i="8"/>
  <c r="EG105" i="8"/>
  <c r="EG94" i="8"/>
  <c r="EF93" i="8"/>
  <c r="EF95" i="8"/>
  <c r="EG90" i="8"/>
  <c r="EH89" i="8"/>
  <c r="EG88" i="8"/>
  <c r="EE70" i="8"/>
  <c r="EE63" i="8"/>
  <c r="EF80" i="8"/>
  <c r="EG79" i="8"/>
  <c r="EF78" i="8"/>
  <c r="EC55" i="8"/>
  <c r="ED56" i="8"/>
  <c r="EF52" i="8"/>
  <c r="EF53" i="8" s="1"/>
  <c r="EE51" i="8"/>
  <c r="EE54" i="8"/>
  <c r="EH100" i="8" l="1"/>
  <c r="EG101" i="8"/>
  <c r="EG99" i="8"/>
  <c r="EG106" i="8"/>
  <c r="EH105" i="8"/>
  <c r="EG104" i="8"/>
  <c r="EG93" i="8"/>
  <c r="EH94" i="8"/>
  <c r="EG95" i="8"/>
  <c r="EH90" i="8"/>
  <c r="EI89" i="8"/>
  <c r="EH88" i="8"/>
  <c r="EF70" i="8"/>
  <c r="EF63" i="8"/>
  <c r="EG80" i="8"/>
  <c r="EG78" i="8"/>
  <c r="EH79" i="8"/>
  <c r="ED55" i="8"/>
  <c r="EE56" i="8"/>
  <c r="EG52" i="8"/>
  <c r="EG53" i="8" s="1"/>
  <c r="EF51" i="8"/>
  <c r="EF54" i="8"/>
  <c r="EH99" i="8" l="1"/>
  <c r="EH101" i="8"/>
  <c r="EI100" i="8"/>
  <c r="EI105" i="8"/>
  <c r="EH106" i="8"/>
  <c r="EH104" i="8"/>
  <c r="EI94" i="8"/>
  <c r="EH93" i="8"/>
  <c r="EH95" i="8"/>
  <c r="EI90" i="8"/>
  <c r="EI88" i="8"/>
  <c r="EJ89" i="8"/>
  <c r="EG70" i="8"/>
  <c r="EG63" i="8"/>
  <c r="EH80" i="8"/>
  <c r="EI79" i="8"/>
  <c r="EH78" i="8"/>
  <c r="EE55" i="8"/>
  <c r="EF56" i="8"/>
  <c r="EG54" i="8"/>
  <c r="EH52" i="8"/>
  <c r="EH53" i="8" s="1"/>
  <c r="EG51" i="8"/>
  <c r="EI99" i="8" l="1"/>
  <c r="EJ100" i="8"/>
  <c r="EI101" i="8"/>
  <c r="EJ105" i="8"/>
  <c r="EI106" i="8"/>
  <c r="EI104" i="8"/>
  <c r="EI95" i="8"/>
  <c r="EI93" i="8"/>
  <c r="EJ94" i="8"/>
  <c r="EJ90" i="8"/>
  <c r="EK89" i="8"/>
  <c r="EJ88" i="8"/>
  <c r="EH70" i="8"/>
  <c r="EH63" i="8"/>
  <c r="EI80" i="8"/>
  <c r="EI78" i="8"/>
  <c r="EJ79" i="8"/>
  <c r="EF55" i="8"/>
  <c r="EG56" i="8"/>
  <c r="EH54" i="8"/>
  <c r="EH51" i="8"/>
  <c r="EI52" i="8"/>
  <c r="EI53" i="8" s="1"/>
  <c r="EJ99" i="8" l="1"/>
  <c r="EK100" i="8"/>
  <c r="EJ101" i="8"/>
  <c r="EJ106" i="8"/>
  <c r="EJ104" i="8"/>
  <c r="EK105" i="8"/>
  <c r="EK94" i="8"/>
  <c r="EJ93" i="8"/>
  <c r="EJ95" i="8"/>
  <c r="EK90" i="8"/>
  <c r="EL89" i="8"/>
  <c r="EK88" i="8"/>
  <c r="EI70" i="8"/>
  <c r="EI63" i="8"/>
  <c r="EJ80" i="8"/>
  <c r="EK79" i="8"/>
  <c r="EJ78" i="8"/>
  <c r="EG55" i="8"/>
  <c r="EH56" i="8"/>
  <c r="EJ52" i="8"/>
  <c r="EJ53" i="8" s="1"/>
  <c r="EI54" i="8"/>
  <c r="EI51" i="8"/>
  <c r="EL100" i="8" l="1"/>
  <c r="EK101" i="8"/>
  <c r="EK99" i="8"/>
  <c r="EK106" i="8"/>
  <c r="EL105" i="8"/>
  <c r="EK104" i="8"/>
  <c r="EK93" i="8"/>
  <c r="EK95" i="8"/>
  <c r="EL94" i="8"/>
  <c r="EM89" i="8"/>
  <c r="EL88" i="8"/>
  <c r="EL90" i="8"/>
  <c r="EJ70" i="8"/>
  <c r="EJ63" i="8"/>
  <c r="EK80" i="8"/>
  <c r="EK78" i="8"/>
  <c r="EL79" i="8"/>
  <c r="EH55" i="8"/>
  <c r="EI56" i="8"/>
  <c r="EJ51" i="8"/>
  <c r="EK52" i="8"/>
  <c r="EK53" i="8" s="1"/>
  <c r="EJ54" i="8"/>
  <c r="EM100" i="8" l="1"/>
  <c r="EL101" i="8"/>
  <c r="EL99" i="8"/>
  <c r="EL106" i="8"/>
  <c r="EM105" i="8"/>
  <c r="EL104" i="8"/>
  <c r="EM94" i="8"/>
  <c r="EL93" i="8"/>
  <c r="EL95" i="8"/>
  <c r="EM90" i="8"/>
  <c r="EN89" i="8"/>
  <c r="EM88" i="8"/>
  <c r="EK70" i="8"/>
  <c r="EK63" i="8"/>
  <c r="EL80" i="8"/>
  <c r="EM79" i="8"/>
  <c r="EL78" i="8"/>
  <c r="EI55" i="8"/>
  <c r="EJ56" i="8"/>
  <c r="EK51" i="8"/>
  <c r="EK54" i="8"/>
  <c r="EL52" i="8"/>
  <c r="EL53" i="8" s="1"/>
  <c r="EM99" i="8" l="1"/>
  <c r="EM101" i="8"/>
  <c r="EN100" i="8"/>
  <c r="EN105" i="8"/>
  <c r="EM106" i="8"/>
  <c r="EM104" i="8"/>
  <c r="EN94" i="8"/>
  <c r="EM93" i="8"/>
  <c r="EM95" i="8"/>
  <c r="EN90" i="8"/>
  <c r="EN88" i="8"/>
  <c r="EO89" i="8"/>
  <c r="EL70" i="8"/>
  <c r="EL63" i="8"/>
  <c r="EM80" i="8"/>
  <c r="EM78" i="8"/>
  <c r="EN79" i="8"/>
  <c r="EJ55" i="8"/>
  <c r="EK56" i="8"/>
  <c r="EM52" i="8"/>
  <c r="EM53" i="8" s="1"/>
  <c r="EL51" i="8"/>
  <c r="EL54" i="8"/>
  <c r="EN99" i="8" l="1"/>
  <c r="EO100" i="8"/>
  <c r="EN101" i="8"/>
  <c r="EN106" i="8"/>
  <c r="EN104" i="8"/>
  <c r="EO105" i="8"/>
  <c r="EO94" i="8"/>
  <c r="EN93" i="8"/>
  <c r="EN95" i="8"/>
  <c r="EO90" i="8"/>
  <c r="EP89" i="8"/>
  <c r="EO88" i="8"/>
  <c r="EM70" i="8"/>
  <c r="EM63" i="8"/>
  <c r="EN80" i="8"/>
  <c r="EO79" i="8"/>
  <c r="EN78" i="8"/>
  <c r="EK55" i="8"/>
  <c r="EL56" i="8"/>
  <c r="EM54" i="8"/>
  <c r="EM51" i="8"/>
  <c r="EN52" i="8"/>
  <c r="EN53" i="8" s="1"/>
  <c r="EP100" i="8" l="1"/>
  <c r="EO101" i="8"/>
  <c r="EO99" i="8"/>
  <c r="EO106" i="8"/>
  <c r="EP105" i="8"/>
  <c r="EO104" i="8"/>
  <c r="EO93" i="8"/>
  <c r="EP94" i="8"/>
  <c r="EO95" i="8"/>
  <c r="EQ89" i="8"/>
  <c r="EP90" i="8"/>
  <c r="EP88" i="8"/>
  <c r="EN70" i="8"/>
  <c r="EN63" i="8"/>
  <c r="EO78" i="8"/>
  <c r="EO80" i="8"/>
  <c r="EP79" i="8"/>
  <c r="EM56" i="8"/>
  <c r="EL55" i="8"/>
  <c r="EO52" i="8"/>
  <c r="EO53" i="8" s="1"/>
  <c r="EN54" i="8"/>
  <c r="EN51" i="8"/>
  <c r="EQ100" i="8" l="1"/>
  <c r="EP99" i="8"/>
  <c r="EP101" i="8"/>
  <c r="EP106" i="8"/>
  <c r="EQ105" i="8"/>
  <c r="EP104" i="8"/>
  <c r="EQ94" i="8"/>
  <c r="EP93" i="8"/>
  <c r="EP95" i="8"/>
  <c r="EQ90" i="8"/>
  <c r="ER89" i="8"/>
  <c r="EQ88" i="8"/>
  <c r="EO70" i="8"/>
  <c r="EO63" i="8"/>
  <c r="EP80" i="8"/>
  <c r="EQ79" i="8"/>
  <c r="EP78" i="8"/>
  <c r="EN56" i="8"/>
  <c r="EM55" i="8"/>
  <c r="EO54" i="8"/>
  <c r="EP52" i="8"/>
  <c r="EP53" i="8" s="1"/>
  <c r="EO51" i="8"/>
  <c r="ER100" i="8" l="1"/>
  <c r="EQ101" i="8"/>
  <c r="EQ99" i="8"/>
  <c r="ER105" i="8"/>
  <c r="EQ106" i="8"/>
  <c r="EQ104" i="8"/>
  <c r="EO56" i="8"/>
  <c r="ER94" i="8"/>
  <c r="EQ93" i="8"/>
  <c r="EQ95" i="8"/>
  <c r="ER90" i="8"/>
  <c r="ER88" i="8"/>
  <c r="ES89" i="8"/>
  <c r="EP70" i="8"/>
  <c r="EP63" i="8"/>
  <c r="EQ80" i="8"/>
  <c r="EQ78" i="8"/>
  <c r="ER79" i="8"/>
  <c r="EN55" i="8"/>
  <c r="EP54" i="8"/>
  <c r="EQ52" i="8"/>
  <c r="EQ53" i="8" s="1"/>
  <c r="EP51" i="8"/>
  <c r="EP56" i="8" l="1"/>
  <c r="ER99" i="8"/>
  <c r="ES100" i="8"/>
  <c r="ER101" i="8"/>
  <c r="ER106" i="8"/>
  <c r="ER104" i="8"/>
  <c r="ES105" i="8"/>
  <c r="ES94" i="8"/>
  <c r="ER93" i="8"/>
  <c r="ER95" i="8"/>
  <c r="ES90" i="8"/>
  <c r="ES88" i="8"/>
  <c r="ET89" i="8"/>
  <c r="EQ70" i="8"/>
  <c r="EQ63" i="8"/>
  <c r="ER80" i="8"/>
  <c r="ES79" i="8"/>
  <c r="ER78" i="8"/>
  <c r="EO55" i="8"/>
  <c r="ER52" i="8"/>
  <c r="ER53" i="8" s="1"/>
  <c r="EQ54" i="8"/>
  <c r="EQ51" i="8"/>
  <c r="EQ56" i="8" l="1"/>
  <c r="ES99" i="8"/>
  <c r="ES101" i="8"/>
  <c r="ET100" i="8"/>
  <c r="ES106" i="8"/>
  <c r="ET105" i="8"/>
  <c r="ES104" i="8"/>
  <c r="ES95" i="8"/>
  <c r="ES93" i="8"/>
  <c r="ET94" i="8"/>
  <c r="EU89" i="8"/>
  <c r="ET88" i="8"/>
  <c r="ET90" i="8"/>
  <c r="ER70" i="8"/>
  <c r="ER63" i="8"/>
  <c r="ES80" i="8"/>
  <c r="ES78" i="8"/>
  <c r="ET79" i="8"/>
  <c r="EP55" i="8"/>
  <c r="ES52" i="8"/>
  <c r="ES53" i="8" s="1"/>
  <c r="ER51" i="8"/>
  <c r="ER54" i="8"/>
  <c r="ER56" i="8" l="1"/>
  <c r="ET101" i="8"/>
  <c r="EU100" i="8"/>
  <c r="ET99" i="8"/>
  <c r="EU105" i="8"/>
  <c r="ET104" i="8"/>
  <c r="ET106" i="8"/>
  <c r="EU94" i="8"/>
  <c r="ET93" i="8"/>
  <c r="ET95" i="8"/>
  <c r="EU90" i="8"/>
  <c r="EV89" i="8"/>
  <c r="EU88" i="8"/>
  <c r="ES70" i="8"/>
  <c r="ES63" i="8"/>
  <c r="ET80" i="8"/>
  <c r="EU79" i="8"/>
  <c r="ET78" i="8"/>
  <c r="EQ55" i="8"/>
  <c r="ES54" i="8"/>
  <c r="ES51" i="8"/>
  <c r="ET52" i="8"/>
  <c r="ET53" i="8" s="1"/>
  <c r="ES56" i="8" l="1"/>
  <c r="EU99" i="8"/>
  <c r="EU101" i="8"/>
  <c r="EV100" i="8"/>
  <c r="EU106" i="8"/>
  <c r="EV105" i="8"/>
  <c r="EU104" i="8"/>
  <c r="EV94" i="8"/>
  <c r="EU93" i="8"/>
  <c r="EU95" i="8"/>
  <c r="EV90" i="8"/>
  <c r="EW89" i="8"/>
  <c r="EV88" i="8"/>
  <c r="ET70" i="8"/>
  <c r="ET63" i="8"/>
  <c r="EU80" i="8"/>
  <c r="EU78" i="8"/>
  <c r="EV79" i="8"/>
  <c r="ER55" i="8"/>
  <c r="ET54" i="8"/>
  <c r="ET56" i="8" s="1"/>
  <c r="EU52" i="8"/>
  <c r="EU53" i="8" s="1"/>
  <c r="ET51" i="8"/>
  <c r="EV99" i="8" l="1"/>
  <c r="EV101" i="8"/>
  <c r="EW100" i="8"/>
  <c r="EV104" i="8"/>
  <c r="EV106" i="8"/>
  <c r="EW105" i="8"/>
  <c r="EW94" i="8"/>
  <c r="EV93" i="8"/>
  <c r="EV95" i="8"/>
  <c r="EW90" i="8"/>
  <c r="EX89" i="8"/>
  <c r="EW88" i="8"/>
  <c r="EU70" i="8"/>
  <c r="EU63" i="8"/>
  <c r="EV80" i="8"/>
  <c r="EW79" i="8"/>
  <c r="EV78" i="8"/>
  <c r="ES55" i="8"/>
  <c r="EU54" i="8"/>
  <c r="EU56" i="8" s="1"/>
  <c r="EU51" i="8"/>
  <c r="EV52" i="8"/>
  <c r="EV53" i="8" s="1"/>
  <c r="EX100" i="8" l="1"/>
  <c r="EW101" i="8"/>
  <c r="EW99" i="8"/>
  <c r="EW106" i="8"/>
  <c r="EX105" i="8"/>
  <c r="EW104" i="8"/>
  <c r="EW93" i="8"/>
  <c r="EX94" i="8"/>
  <c r="EW95" i="8"/>
  <c r="EY89" i="8"/>
  <c r="EX88" i="8"/>
  <c r="EX90" i="8"/>
  <c r="EV70" i="8"/>
  <c r="EV63" i="8"/>
  <c r="EW80" i="8"/>
  <c r="EW78" i="8"/>
  <c r="EX79" i="8"/>
  <c r="ET55" i="8"/>
  <c r="EW52" i="8"/>
  <c r="EW53" i="8" s="1"/>
  <c r="EV54" i="8"/>
  <c r="EV56" i="8" s="1"/>
  <c r="EV51" i="8"/>
  <c r="EX99" i="8" l="1"/>
  <c r="EX101" i="8"/>
  <c r="EY100" i="8"/>
  <c r="EX106" i="8"/>
  <c r="EY105" i="8"/>
  <c r="EX104" i="8"/>
  <c r="EY94" i="8"/>
  <c r="EX93" i="8"/>
  <c r="EX95" i="8"/>
  <c r="EY90" i="8"/>
  <c r="EY88" i="8"/>
  <c r="EZ89" i="8"/>
  <c r="EW70" i="8"/>
  <c r="EW63" i="8"/>
  <c r="EX80" i="8"/>
  <c r="EY79" i="8"/>
  <c r="EX78" i="8"/>
  <c r="EU55" i="8"/>
  <c r="EX52" i="8"/>
  <c r="EX53" i="8" s="1"/>
  <c r="EW54" i="8"/>
  <c r="EW56" i="8" s="1"/>
  <c r="EW51" i="8"/>
  <c r="EY99" i="8" l="1"/>
  <c r="EY101" i="8"/>
  <c r="EZ100" i="8"/>
  <c r="EY106" i="8"/>
  <c r="EZ105" i="8"/>
  <c r="EY104" i="8"/>
  <c r="EZ94" i="8"/>
  <c r="EY95" i="8"/>
  <c r="EY93" i="8"/>
  <c r="EZ90" i="8"/>
  <c r="FA89" i="8"/>
  <c r="EZ88" i="8"/>
  <c r="EX70" i="8"/>
  <c r="EX63" i="8"/>
  <c r="EY78" i="8"/>
  <c r="EY80" i="8"/>
  <c r="EZ79" i="8"/>
  <c r="EV55" i="8"/>
  <c r="EX54" i="8"/>
  <c r="EX56" i="8" s="1"/>
  <c r="EX51" i="8"/>
  <c r="EY52" i="8"/>
  <c r="EY53" i="8" s="1"/>
  <c r="EZ99" i="8" l="1"/>
  <c r="FA100" i="8"/>
  <c r="EZ101" i="8"/>
  <c r="EZ106" i="8"/>
  <c r="EZ104" i="8"/>
  <c r="FA105" i="8"/>
  <c r="FA94" i="8"/>
  <c r="EZ93" i="8"/>
  <c r="EZ95" i="8"/>
  <c r="FA90" i="8"/>
  <c r="FB89" i="8"/>
  <c r="FA88" i="8"/>
  <c r="EY70" i="8"/>
  <c r="EY63" i="8"/>
  <c r="EZ80" i="8"/>
  <c r="FA79" i="8"/>
  <c r="EZ78" i="8"/>
  <c r="EW55" i="8"/>
  <c r="EY54" i="8"/>
  <c r="EZ52" i="8"/>
  <c r="EZ53" i="8" s="1"/>
  <c r="EY51" i="8"/>
  <c r="FB100" i="8" l="1"/>
  <c r="FA101" i="8"/>
  <c r="FA99" i="8"/>
  <c r="FA106" i="8"/>
  <c r="FB105" i="8"/>
  <c r="FA104" i="8"/>
  <c r="FA93" i="8"/>
  <c r="FB94" i="8"/>
  <c r="FA95" i="8"/>
  <c r="FB90" i="8"/>
  <c r="FC89" i="8"/>
  <c r="FB88" i="8"/>
  <c r="EZ70" i="8"/>
  <c r="EZ63" i="8"/>
  <c r="FA80" i="8"/>
  <c r="FB79" i="8"/>
  <c r="FA78" i="8"/>
  <c r="EX55" i="8"/>
  <c r="EY56" i="8"/>
  <c r="FA52" i="8"/>
  <c r="FA53" i="8" s="1"/>
  <c r="EZ51" i="8"/>
  <c r="EZ54" i="8"/>
  <c r="FC100" i="8" l="1"/>
  <c r="FB101" i="8"/>
  <c r="FB99" i="8"/>
  <c r="FC105" i="8"/>
  <c r="FB106" i="8"/>
  <c r="FB104" i="8"/>
  <c r="FC94" i="8"/>
  <c r="FB93" i="8"/>
  <c r="FB95" i="8"/>
  <c r="FC90" i="8"/>
  <c r="FD89" i="8"/>
  <c r="FC88" i="8"/>
  <c r="FA70" i="8"/>
  <c r="FA63" i="8"/>
  <c r="FB80" i="8"/>
  <c r="FC79" i="8"/>
  <c r="FB78" i="8"/>
  <c r="EZ56" i="8"/>
  <c r="EY55" i="8"/>
  <c r="FB52" i="8"/>
  <c r="FB53" i="8" s="1"/>
  <c r="FA54" i="8"/>
  <c r="FA51" i="8"/>
  <c r="FC99" i="8" l="1"/>
  <c r="FC101" i="8"/>
  <c r="FD100" i="8"/>
  <c r="FD105" i="8"/>
  <c r="FC106" i="8"/>
  <c r="FC104" i="8"/>
  <c r="FD94" i="8"/>
  <c r="FC93" i="8"/>
  <c r="FC95" i="8"/>
  <c r="FD90" i="8"/>
  <c r="FD88" i="8"/>
  <c r="FE89" i="8"/>
  <c r="FB70" i="8"/>
  <c r="FB63" i="8"/>
  <c r="FC80" i="8"/>
  <c r="FD79" i="8"/>
  <c r="FC78" i="8"/>
  <c r="EZ55" i="8"/>
  <c r="FA56" i="8"/>
  <c r="FB51" i="8"/>
  <c r="FB54" i="8"/>
  <c r="FC52" i="8"/>
  <c r="FC53" i="8" s="1"/>
  <c r="FD99" i="8" l="1"/>
  <c r="FE100" i="8"/>
  <c r="FD101" i="8"/>
  <c r="FD106" i="8"/>
  <c r="FD104" i="8"/>
  <c r="FE105" i="8"/>
  <c r="FE94" i="8"/>
  <c r="FD93" i="8"/>
  <c r="FD95" i="8"/>
  <c r="FE90" i="8"/>
  <c r="FF89" i="8"/>
  <c r="FE88" i="8"/>
  <c r="FC70" i="8"/>
  <c r="FC63" i="8"/>
  <c r="FD80" i="8"/>
  <c r="FE79" i="8"/>
  <c r="FD78" i="8"/>
  <c r="FA55" i="8"/>
  <c r="FB56" i="8"/>
  <c r="FD52" i="8"/>
  <c r="FD53" i="8" s="1"/>
  <c r="FC54" i="8"/>
  <c r="FC51" i="8"/>
  <c r="FF100" i="8" l="1"/>
  <c r="FE101" i="8"/>
  <c r="FE99" i="8"/>
  <c r="FE106" i="8"/>
  <c r="FF105" i="8"/>
  <c r="FE104" i="8"/>
  <c r="FE93" i="8"/>
  <c r="FF94" i="8"/>
  <c r="FE95" i="8"/>
  <c r="FG89" i="8"/>
  <c r="FF90" i="8"/>
  <c r="FF88" i="8"/>
  <c r="FD70" i="8"/>
  <c r="FD63" i="8"/>
  <c r="FF79" i="8"/>
  <c r="FE80" i="8"/>
  <c r="FE78" i="8"/>
  <c r="FB55" i="8"/>
  <c r="FC56" i="8"/>
  <c r="FD54" i="8"/>
  <c r="FE52" i="8"/>
  <c r="FE53" i="8" s="1"/>
  <c r="FD51" i="8"/>
  <c r="FG100" i="8" l="1"/>
  <c r="FF101" i="8"/>
  <c r="FF99" i="8"/>
  <c r="FF106" i="8"/>
  <c r="FG105" i="8"/>
  <c r="FF104" i="8"/>
  <c r="FG94" i="8"/>
  <c r="FF93" i="8"/>
  <c r="FF95" i="8"/>
  <c r="FH89" i="8"/>
  <c r="FG88" i="8"/>
  <c r="FG90" i="8"/>
  <c r="FE70" i="8"/>
  <c r="FE63" i="8"/>
  <c r="FF80" i="8"/>
  <c r="FG79" i="8"/>
  <c r="FF78" i="8"/>
  <c r="FD56" i="8"/>
  <c r="FC55" i="8"/>
  <c r="FE51" i="8"/>
  <c r="FE54" i="8"/>
  <c r="FF52" i="8"/>
  <c r="FF53" i="8" s="1"/>
  <c r="FG99" i="8" l="1"/>
  <c r="FG101" i="8"/>
  <c r="FH100" i="8"/>
  <c r="FG106" i="8"/>
  <c r="FH105" i="8"/>
  <c r="FG104" i="8"/>
  <c r="FH94" i="8"/>
  <c r="FG93" i="8"/>
  <c r="FG95" i="8"/>
  <c r="FH90" i="8"/>
  <c r="FI89" i="8"/>
  <c r="FH88" i="8"/>
  <c r="FF70" i="8"/>
  <c r="FF63" i="8"/>
  <c r="FG80" i="8"/>
  <c r="FG78" i="8"/>
  <c r="FH79" i="8"/>
  <c r="FD55" i="8"/>
  <c r="FE56" i="8"/>
  <c r="FG52" i="8"/>
  <c r="FG53" i="8" s="1"/>
  <c r="FF54" i="8"/>
  <c r="FF51" i="8"/>
  <c r="FH99" i="8" l="1"/>
  <c r="FI100" i="8"/>
  <c r="FH101" i="8"/>
  <c r="FH104" i="8"/>
  <c r="FI105" i="8"/>
  <c r="FH106" i="8"/>
  <c r="FI94" i="8"/>
  <c r="FH93" i="8"/>
  <c r="FH95" i="8"/>
  <c r="FI90" i="8"/>
  <c r="FI88" i="8"/>
  <c r="FJ89" i="8"/>
  <c r="FG70" i="8"/>
  <c r="FG63" i="8"/>
  <c r="FH80" i="8"/>
  <c r="FI79" i="8"/>
  <c r="FH78" i="8"/>
  <c r="FF56" i="8"/>
  <c r="FE55" i="8"/>
  <c r="FG51" i="8"/>
  <c r="FH52" i="8"/>
  <c r="FH53" i="8" s="1"/>
  <c r="FG54" i="8"/>
  <c r="FI99" i="8" l="1"/>
  <c r="FI101" i="8"/>
  <c r="FJ100" i="8"/>
  <c r="FI106" i="8"/>
  <c r="FJ105" i="8"/>
  <c r="FI104" i="8"/>
  <c r="FI93" i="8"/>
  <c r="FJ94" i="8"/>
  <c r="FI95" i="8"/>
  <c r="FK89" i="8"/>
  <c r="FJ88" i="8"/>
  <c r="FJ90" i="8"/>
  <c r="FH70" i="8"/>
  <c r="FH63" i="8"/>
  <c r="FI80" i="8"/>
  <c r="FJ79" i="8"/>
  <c r="FI78" i="8"/>
  <c r="FF55" i="8"/>
  <c r="FG56" i="8"/>
  <c r="FH54" i="8"/>
  <c r="FI52" i="8"/>
  <c r="FI53" i="8" s="1"/>
  <c r="FH51" i="8"/>
  <c r="FJ99" i="8" l="1"/>
  <c r="FJ101" i="8"/>
  <c r="FK100" i="8"/>
  <c r="FK105" i="8"/>
  <c r="FJ106" i="8"/>
  <c r="FJ104" i="8"/>
  <c r="FK94" i="8"/>
  <c r="FJ93" i="8"/>
  <c r="FJ95" i="8"/>
  <c r="FK90" i="8"/>
  <c r="FK88" i="8"/>
  <c r="FL89" i="8"/>
  <c r="FI70" i="8"/>
  <c r="FI63" i="8"/>
  <c r="FJ80" i="8"/>
  <c r="FJ78" i="8"/>
  <c r="FK79" i="8"/>
  <c r="FH56" i="8"/>
  <c r="FG55" i="8"/>
  <c r="FJ52" i="8"/>
  <c r="FJ53" i="8" s="1"/>
  <c r="FI54" i="8"/>
  <c r="FI51" i="8"/>
  <c r="FK99" i="8" l="1"/>
  <c r="FK101" i="8"/>
  <c r="FL100" i="8"/>
  <c r="FK106" i="8"/>
  <c r="FL105" i="8"/>
  <c r="FK104" i="8"/>
  <c r="FL94" i="8"/>
  <c r="FK93" i="8"/>
  <c r="FK95" i="8"/>
  <c r="FL90" i="8"/>
  <c r="FM89" i="8"/>
  <c r="FL88" i="8"/>
  <c r="FJ70" i="8"/>
  <c r="FJ63" i="8"/>
  <c r="FK80" i="8"/>
  <c r="FL79" i="8"/>
  <c r="FK78" i="8"/>
  <c r="FI56" i="8"/>
  <c r="FH55" i="8"/>
  <c r="FJ51" i="8"/>
  <c r="FJ54" i="8"/>
  <c r="FK52" i="8"/>
  <c r="FK53" i="8" s="1"/>
  <c r="FL99" i="8" l="1"/>
  <c r="FL101" i="8"/>
  <c r="FM100" i="8"/>
  <c r="FL106" i="8"/>
  <c r="FL104" i="8"/>
  <c r="FM105" i="8"/>
  <c r="FM94" i="8"/>
  <c r="FL93" i="8"/>
  <c r="FL95" i="8"/>
  <c r="FM90" i="8"/>
  <c r="FM88" i="8"/>
  <c r="FN89" i="8"/>
  <c r="FJ56" i="8"/>
  <c r="FK70" i="8"/>
  <c r="FK63" i="8"/>
  <c r="FL80" i="8"/>
  <c r="FL78" i="8"/>
  <c r="FM79" i="8"/>
  <c r="FI55" i="8"/>
  <c r="FL52" i="8"/>
  <c r="FL53" i="8" s="1"/>
  <c r="FK54" i="8"/>
  <c r="FK51" i="8"/>
  <c r="FN100" i="8" l="1"/>
  <c r="FM101" i="8"/>
  <c r="FM99" i="8"/>
  <c r="FK56" i="8"/>
  <c r="FM106" i="8"/>
  <c r="FN105" i="8"/>
  <c r="FM104" i="8"/>
  <c r="FM93" i="8"/>
  <c r="FN94" i="8"/>
  <c r="FM95" i="8"/>
  <c r="FN90" i="8"/>
  <c r="FO89" i="8"/>
  <c r="FN88" i="8"/>
  <c r="FL70" i="8"/>
  <c r="FL63" i="8"/>
  <c r="FM80" i="8"/>
  <c r="FN79" i="8"/>
  <c r="FM78" i="8"/>
  <c r="FJ55" i="8"/>
  <c r="FL54" i="8"/>
  <c r="FM52" i="8"/>
  <c r="FM53" i="8" s="1"/>
  <c r="FL51" i="8"/>
  <c r="FL56" i="8" l="1"/>
  <c r="FN99" i="8"/>
  <c r="FN101" i="8"/>
  <c r="FO100" i="8"/>
  <c r="FN106" i="8"/>
  <c r="FO105" i="8"/>
  <c r="FN104" i="8"/>
  <c r="FO94" i="8"/>
  <c r="FN93" i="8"/>
  <c r="FN95" i="8"/>
  <c r="FO88" i="8"/>
  <c r="FO90" i="8"/>
  <c r="FP89" i="8"/>
  <c r="FM70" i="8"/>
  <c r="FM63" i="8"/>
  <c r="FN80" i="8"/>
  <c r="FO79" i="8"/>
  <c r="FN78" i="8"/>
  <c r="FK55" i="8"/>
  <c r="FM51" i="8"/>
  <c r="FN52" i="8"/>
  <c r="FN53" i="8" s="1"/>
  <c r="FM54" i="8"/>
  <c r="FM56" i="8" l="1"/>
  <c r="FO99" i="8"/>
  <c r="FO101" i="8"/>
  <c r="FP100" i="8"/>
  <c r="FP105" i="8"/>
  <c r="FO106" i="8"/>
  <c r="FO104" i="8"/>
  <c r="FP94" i="8"/>
  <c r="FO93" i="8"/>
  <c r="FO95" i="8"/>
  <c r="FP90" i="8"/>
  <c r="FP88" i="8"/>
  <c r="FQ89" i="8"/>
  <c r="FN70" i="8"/>
  <c r="FN63" i="8"/>
  <c r="FO80" i="8"/>
  <c r="FO78" i="8"/>
  <c r="FP79" i="8"/>
  <c r="FL55" i="8"/>
  <c r="FO52" i="8"/>
  <c r="FO53" i="8" s="1"/>
  <c r="FN54" i="8"/>
  <c r="FN51" i="8"/>
  <c r="FP99" i="8" l="1"/>
  <c r="FQ100" i="8"/>
  <c r="FP101" i="8"/>
  <c r="FN56" i="8"/>
  <c r="FP106" i="8"/>
  <c r="FP104" i="8"/>
  <c r="FQ105" i="8"/>
  <c r="FQ94" i="8"/>
  <c r="FP93" i="8"/>
  <c r="FP95" i="8"/>
  <c r="FQ90" i="8"/>
  <c r="FR89" i="8"/>
  <c r="FQ88" i="8"/>
  <c r="FO70" i="8"/>
  <c r="FO63" i="8"/>
  <c r="FP80" i="8"/>
  <c r="FQ79" i="8"/>
  <c r="FP78" i="8"/>
  <c r="FM55" i="8"/>
  <c r="FO51" i="8"/>
  <c r="FO54" i="8"/>
  <c r="FP52" i="8"/>
  <c r="FP53" i="8" s="1"/>
  <c r="FO56" i="8" l="1"/>
  <c r="FR100" i="8"/>
  <c r="FQ101" i="8"/>
  <c r="FQ99" i="8"/>
  <c r="FQ106" i="8"/>
  <c r="FR105" i="8"/>
  <c r="FQ104" i="8"/>
  <c r="FQ93" i="8"/>
  <c r="FR94" i="8"/>
  <c r="FQ95" i="8"/>
  <c r="FS89" i="8"/>
  <c r="FR90" i="8"/>
  <c r="FR88" i="8"/>
  <c r="FP70" i="8"/>
  <c r="FP63" i="8"/>
  <c r="FQ80" i="8"/>
  <c r="FR79" i="8"/>
  <c r="FQ78" i="8"/>
  <c r="FN55" i="8"/>
  <c r="FP54" i="8"/>
  <c r="FQ52" i="8"/>
  <c r="FQ53" i="8" s="1"/>
  <c r="FP51" i="8"/>
  <c r="FP56" i="8" l="1"/>
  <c r="FR99" i="8"/>
  <c r="FS100" i="8"/>
  <c r="FR101" i="8"/>
  <c r="FS105" i="8"/>
  <c r="FR106" i="8"/>
  <c r="FR104" i="8"/>
  <c r="FS94" i="8"/>
  <c r="FR93" i="8"/>
  <c r="FR95" i="8"/>
  <c r="FS90" i="8"/>
  <c r="FS88" i="8"/>
  <c r="FT89" i="8"/>
  <c r="FQ70" i="8"/>
  <c r="FQ63" i="8"/>
  <c r="FR80" i="8"/>
  <c r="FS79" i="8"/>
  <c r="FR78" i="8"/>
  <c r="FO55" i="8"/>
  <c r="FR52" i="8"/>
  <c r="FR53" i="8" s="1"/>
  <c r="FQ54" i="8"/>
  <c r="FQ51" i="8"/>
  <c r="FQ56" i="8" l="1"/>
  <c r="FS99" i="8"/>
  <c r="FS101" i="8"/>
  <c r="FT100" i="8"/>
  <c r="FT105" i="8"/>
  <c r="FS106" i="8"/>
  <c r="FS104" i="8"/>
  <c r="FT94" i="8"/>
  <c r="FS93" i="8"/>
  <c r="FS95" i="8"/>
  <c r="FT90" i="8"/>
  <c r="FU89" i="8"/>
  <c r="FT88" i="8"/>
  <c r="FR70" i="8"/>
  <c r="FR63" i="8"/>
  <c r="FS80" i="8"/>
  <c r="FT79" i="8"/>
  <c r="FS78" i="8"/>
  <c r="FP55" i="8"/>
  <c r="FR51" i="8"/>
  <c r="FR54" i="8"/>
  <c r="FS52" i="8"/>
  <c r="FS53" i="8" s="1"/>
  <c r="FR56" i="8" l="1"/>
  <c r="FT99" i="8"/>
  <c r="FU100" i="8"/>
  <c r="FT101" i="8"/>
  <c r="FT106" i="8"/>
  <c r="FT104" i="8"/>
  <c r="FU105" i="8"/>
  <c r="FU94" i="8"/>
  <c r="FT93" i="8"/>
  <c r="FT95" i="8"/>
  <c r="FU90" i="8"/>
  <c r="FU88" i="8"/>
  <c r="FV89" i="8"/>
  <c r="FS70" i="8"/>
  <c r="FS63" i="8"/>
  <c r="FT80" i="8"/>
  <c r="FU79" i="8"/>
  <c r="FT78" i="8"/>
  <c r="FQ55" i="8"/>
  <c r="FT52" i="8"/>
  <c r="FT53" i="8" s="1"/>
  <c r="FS54" i="8"/>
  <c r="FS51" i="8"/>
  <c r="FS56" i="8" l="1"/>
  <c r="FV100" i="8"/>
  <c r="FU101" i="8"/>
  <c r="FU99" i="8"/>
  <c r="FU106" i="8"/>
  <c r="FV105" i="8"/>
  <c r="FU104" i="8"/>
  <c r="FU93" i="8"/>
  <c r="FV94" i="8"/>
  <c r="FU95" i="8"/>
  <c r="FW89" i="8"/>
  <c r="FV90" i="8"/>
  <c r="FV88" i="8"/>
  <c r="FT70" i="8"/>
  <c r="FT63" i="8"/>
  <c r="FV79" i="8"/>
  <c r="FU78" i="8"/>
  <c r="FU80" i="8"/>
  <c r="FR55" i="8"/>
  <c r="FT54" i="8"/>
  <c r="FU52" i="8"/>
  <c r="FU53" i="8" s="1"/>
  <c r="FT51" i="8"/>
  <c r="FT56" i="8" l="1"/>
  <c r="FV101" i="8"/>
  <c r="FV99" i="8"/>
  <c r="FW100" i="8"/>
  <c r="FV106" i="8"/>
  <c r="FW105" i="8"/>
  <c r="FV104" i="8"/>
  <c r="FW94" i="8"/>
  <c r="FV93" i="8"/>
  <c r="FV95" i="8"/>
  <c r="FW90" i="8"/>
  <c r="FW88" i="8"/>
  <c r="FX89" i="8"/>
  <c r="FU70" i="8"/>
  <c r="FU63" i="8"/>
  <c r="FV80" i="8"/>
  <c r="FV78" i="8"/>
  <c r="FW79" i="8"/>
  <c r="FS55" i="8"/>
  <c r="FU51" i="8"/>
  <c r="FU54" i="8"/>
  <c r="FV52" i="8"/>
  <c r="FV53" i="8" s="1"/>
  <c r="FU56" i="8" l="1"/>
  <c r="FX100" i="8"/>
  <c r="FW101" i="8"/>
  <c r="FW99" i="8"/>
  <c r="FX105" i="8"/>
  <c r="FW104" i="8"/>
  <c r="FW106" i="8"/>
  <c r="FX94" i="8"/>
  <c r="FW93" i="8"/>
  <c r="FW95" i="8"/>
  <c r="FX90" i="8"/>
  <c r="FX88" i="8"/>
  <c r="FY89" i="8"/>
  <c r="FV70" i="8"/>
  <c r="FV63" i="8"/>
  <c r="FW80" i="8"/>
  <c r="FX79" i="8"/>
  <c r="FW78" i="8"/>
  <c r="FT55" i="8"/>
  <c r="FW52" i="8"/>
  <c r="FW53" i="8" s="1"/>
  <c r="FV54" i="8"/>
  <c r="FV51" i="8"/>
  <c r="FV56" i="8" l="1"/>
  <c r="FX99" i="8"/>
  <c r="FY100" i="8"/>
  <c r="FX101" i="8"/>
  <c r="FX104" i="8"/>
  <c r="FX106" i="8"/>
  <c r="FY105" i="8"/>
  <c r="FY94" i="8"/>
  <c r="FX93" i="8"/>
  <c r="FX95" i="8"/>
  <c r="FY90" i="8"/>
  <c r="FY88" i="8"/>
  <c r="FZ89" i="8"/>
  <c r="FW70" i="8"/>
  <c r="FW63" i="8"/>
  <c r="FX80" i="8"/>
  <c r="FY79" i="8"/>
  <c r="FX78" i="8"/>
  <c r="FU55" i="8"/>
  <c r="FW51" i="8"/>
  <c r="FX52" i="8"/>
  <c r="FX53" i="8" s="1"/>
  <c r="FW54" i="8"/>
  <c r="FY99" i="8" l="1"/>
  <c r="FY101" i="8"/>
  <c r="FZ100" i="8"/>
  <c r="FW56" i="8"/>
  <c r="FY106" i="8"/>
  <c r="FZ105" i="8"/>
  <c r="FY104" i="8"/>
  <c r="FY93" i="8"/>
  <c r="FZ94" i="8"/>
  <c r="FY95" i="8"/>
  <c r="GA89" i="8"/>
  <c r="FZ88" i="8"/>
  <c r="FZ90" i="8"/>
  <c r="FX70" i="8"/>
  <c r="FX63" i="8"/>
  <c r="FY80" i="8"/>
  <c r="FZ79" i="8"/>
  <c r="FY78" i="8"/>
  <c r="FV55" i="8"/>
  <c r="FX54" i="8"/>
  <c r="FY52" i="8"/>
  <c r="FY53" i="8" s="1"/>
  <c r="FX51" i="8"/>
  <c r="FZ101" i="8" l="1"/>
  <c r="GA100" i="8"/>
  <c r="FZ99" i="8"/>
  <c r="FX56" i="8"/>
  <c r="FZ106" i="8"/>
  <c r="GA105" i="8"/>
  <c r="FZ104" i="8"/>
  <c r="GA94" i="8"/>
  <c r="FZ93" i="8"/>
  <c r="FZ95" i="8"/>
  <c r="GA90" i="8"/>
  <c r="GA88" i="8"/>
  <c r="GB89" i="8"/>
  <c r="FY70" i="8"/>
  <c r="FY63" i="8"/>
  <c r="FZ80" i="8"/>
  <c r="GA79" i="8"/>
  <c r="FZ78" i="8"/>
  <c r="FW55" i="8"/>
  <c r="FZ52" i="8"/>
  <c r="FZ53" i="8" s="1"/>
  <c r="FY54" i="8"/>
  <c r="FY51" i="8"/>
  <c r="FY56" i="8" l="1"/>
  <c r="GB100" i="8"/>
  <c r="GA99" i="8"/>
  <c r="GA101" i="8"/>
  <c r="GA106" i="8"/>
  <c r="GB105" i="8"/>
  <c r="GA104" i="8"/>
  <c r="GB94" i="8"/>
  <c r="GA93" i="8"/>
  <c r="GA95" i="8"/>
  <c r="GB90" i="8"/>
  <c r="GC89" i="8"/>
  <c r="GB88" i="8"/>
  <c r="FZ70" i="8"/>
  <c r="FZ63" i="8"/>
  <c r="GA80" i="8"/>
  <c r="GB79" i="8"/>
  <c r="GA78" i="8"/>
  <c r="FX55" i="8"/>
  <c r="FZ51" i="8"/>
  <c r="FZ54" i="8"/>
  <c r="FZ56" i="8" s="1"/>
  <c r="GA52" i="8"/>
  <c r="GA53" i="8" s="1"/>
  <c r="GC100" i="8" l="1"/>
  <c r="GB99" i="8"/>
  <c r="GB101" i="8"/>
  <c r="GB106" i="8"/>
  <c r="GB104" i="8"/>
  <c r="GC105" i="8"/>
  <c r="GC94" i="8"/>
  <c r="GB93" i="8"/>
  <c r="GB95" i="8"/>
  <c r="GC90" i="8"/>
  <c r="GD89" i="8"/>
  <c r="GC88" i="8"/>
  <c r="GA70" i="8"/>
  <c r="GA63" i="8"/>
  <c r="GB80" i="8"/>
  <c r="GC79" i="8"/>
  <c r="GB78" i="8"/>
  <c r="FY55" i="8"/>
  <c r="GB52" i="8"/>
  <c r="GB53" i="8" s="1"/>
  <c r="GA54" i="8"/>
  <c r="GA56" i="8" s="1"/>
  <c r="GA51" i="8"/>
  <c r="GD100" i="8" l="1"/>
  <c r="GC101" i="8"/>
  <c r="GC99" i="8"/>
  <c r="GC106" i="8"/>
  <c r="GD105" i="8"/>
  <c r="GC104" i="8"/>
  <c r="GC93" i="8"/>
  <c r="GD94" i="8"/>
  <c r="GC95" i="8"/>
  <c r="GE89" i="8"/>
  <c r="GD90" i="8"/>
  <c r="GD88" i="8"/>
  <c r="GB70" i="8"/>
  <c r="GB63" i="8"/>
  <c r="GC80" i="8"/>
  <c r="GD79" i="8"/>
  <c r="GC78" i="8"/>
  <c r="FZ55" i="8"/>
  <c r="GB54" i="8"/>
  <c r="GB56" i="8" s="1"/>
  <c r="GC52" i="8"/>
  <c r="GC53" i="8" s="1"/>
  <c r="GB51" i="8"/>
  <c r="GD99" i="8" l="1"/>
  <c r="GD101" i="8"/>
  <c r="GE100" i="8"/>
  <c r="GE105" i="8"/>
  <c r="GD106" i="8"/>
  <c r="GD104" i="8"/>
  <c r="GE94" i="8"/>
  <c r="GD95" i="8"/>
  <c r="GD93" i="8"/>
  <c r="GE88" i="8"/>
  <c r="GE90" i="8"/>
  <c r="GF89" i="8"/>
  <c r="GC70" i="8"/>
  <c r="GC63" i="8"/>
  <c r="GD80" i="8"/>
  <c r="GD78" i="8"/>
  <c r="GE79" i="8"/>
  <c r="GA55" i="8"/>
  <c r="GC51" i="8"/>
  <c r="GD52" i="8"/>
  <c r="GD53" i="8" s="1"/>
  <c r="GC54" i="8"/>
  <c r="GC56" i="8" s="1"/>
  <c r="GE99" i="8" l="1"/>
  <c r="GE101" i="8"/>
  <c r="GF100" i="8"/>
  <c r="GF105" i="8"/>
  <c r="GE106" i="8"/>
  <c r="GE104" i="8"/>
  <c r="GF94" i="8"/>
  <c r="GE93" i="8"/>
  <c r="GE95" i="8"/>
  <c r="GF90" i="8"/>
  <c r="GF88" i="8"/>
  <c r="GG89" i="8"/>
  <c r="GD70" i="8"/>
  <c r="GD63" i="8"/>
  <c r="GF79" i="8"/>
  <c r="GE78" i="8"/>
  <c r="GE80" i="8"/>
  <c r="GB55" i="8"/>
  <c r="GE52" i="8"/>
  <c r="GE53" i="8" s="1"/>
  <c r="GD54" i="8"/>
  <c r="GD51" i="8"/>
  <c r="GF99" i="8" l="1"/>
  <c r="GG100" i="8"/>
  <c r="GF101" i="8"/>
  <c r="GD56" i="8"/>
  <c r="GF106" i="8"/>
  <c r="GF104" i="8"/>
  <c r="GG105" i="8"/>
  <c r="GG94" i="8"/>
  <c r="GF93" i="8"/>
  <c r="GF95" i="8"/>
  <c r="GG90" i="8"/>
  <c r="GH89" i="8"/>
  <c r="GG88" i="8"/>
  <c r="GE70" i="8"/>
  <c r="GE63" i="8"/>
  <c r="GF80" i="8"/>
  <c r="GG79" i="8"/>
  <c r="GF78" i="8"/>
  <c r="GC55" i="8"/>
  <c r="GE51" i="8"/>
  <c r="GE54" i="8"/>
  <c r="GF52" i="8"/>
  <c r="GF53" i="8" s="1"/>
  <c r="GE56" i="8" l="1"/>
  <c r="GH100" i="8"/>
  <c r="GG101" i="8"/>
  <c r="GG99" i="8"/>
  <c r="GG106" i="8"/>
  <c r="GH105" i="8"/>
  <c r="GG104" i="8"/>
  <c r="GG93" i="8"/>
  <c r="GG95" i="8"/>
  <c r="GH94" i="8"/>
  <c r="GH90" i="8"/>
  <c r="GI89" i="8"/>
  <c r="GH88" i="8"/>
  <c r="GF70" i="8"/>
  <c r="GF63" i="8"/>
  <c r="GG80" i="8"/>
  <c r="GH79" i="8"/>
  <c r="GG78" i="8"/>
  <c r="GD55" i="8"/>
  <c r="GF54" i="8"/>
  <c r="GG52" i="8"/>
  <c r="GG53" i="8" s="1"/>
  <c r="GF51" i="8"/>
  <c r="GF56" i="8" l="1"/>
  <c r="GH99" i="8"/>
  <c r="GI100" i="8"/>
  <c r="GH101" i="8"/>
  <c r="GH106" i="8"/>
  <c r="GI105" i="8"/>
  <c r="GH104" i="8"/>
  <c r="GI94" i="8"/>
  <c r="GH93" i="8"/>
  <c r="GH95" i="8"/>
  <c r="GI90" i="8"/>
  <c r="GI88" i="8"/>
  <c r="GJ89" i="8"/>
  <c r="GG70" i="8"/>
  <c r="GG63" i="8"/>
  <c r="GH80" i="8"/>
  <c r="GI79" i="8"/>
  <c r="GH78" i="8"/>
  <c r="GE55" i="8"/>
  <c r="GH52" i="8"/>
  <c r="GH53" i="8" s="1"/>
  <c r="GG51" i="8"/>
  <c r="GG54" i="8"/>
  <c r="GG56" i="8" s="1"/>
  <c r="GI99" i="8" l="1"/>
  <c r="GI101" i="8"/>
  <c r="GJ100" i="8"/>
  <c r="GI106" i="8"/>
  <c r="GJ105" i="8"/>
  <c r="GI104" i="8"/>
  <c r="GJ94" i="8"/>
  <c r="GI93" i="8"/>
  <c r="GI95" i="8"/>
  <c r="GJ90" i="8"/>
  <c r="GK89" i="8"/>
  <c r="GJ88" i="8"/>
  <c r="GH70" i="8"/>
  <c r="GH63" i="8"/>
  <c r="GI80" i="8"/>
  <c r="GJ79" i="8"/>
  <c r="GI78" i="8"/>
  <c r="GF55" i="8"/>
  <c r="GH51" i="8"/>
  <c r="GH54" i="8"/>
  <c r="GH56" i="8" s="1"/>
  <c r="GI52" i="8"/>
  <c r="GI53" i="8" s="1"/>
  <c r="GJ101" i="8" l="1"/>
  <c r="GK100" i="8"/>
  <c r="GJ99" i="8"/>
  <c r="GJ104" i="8"/>
  <c r="GJ106" i="8"/>
  <c r="GK105" i="8"/>
  <c r="GK94" i="8"/>
  <c r="GJ93" i="8"/>
  <c r="GJ95" i="8"/>
  <c r="GK90" i="8"/>
  <c r="GK88" i="8"/>
  <c r="GL89" i="8"/>
  <c r="GI70" i="8"/>
  <c r="GI63" i="8"/>
  <c r="GJ80" i="8"/>
  <c r="GK79" i="8"/>
  <c r="GJ78" i="8"/>
  <c r="GG55" i="8"/>
  <c r="GJ52" i="8"/>
  <c r="GJ53" i="8" s="1"/>
  <c r="GI54" i="8"/>
  <c r="GI51" i="8"/>
  <c r="GL100" i="8" l="1"/>
  <c r="GK101" i="8"/>
  <c r="GK99" i="8"/>
  <c r="GK106" i="8"/>
  <c r="GL105" i="8"/>
  <c r="GK104" i="8"/>
  <c r="GK93" i="8"/>
  <c r="GL94" i="8"/>
  <c r="GK95" i="8"/>
  <c r="GM89" i="8"/>
  <c r="GL88" i="8"/>
  <c r="GL90" i="8"/>
  <c r="GJ70" i="8"/>
  <c r="GJ63" i="8"/>
  <c r="GL79" i="8"/>
  <c r="GK78" i="8"/>
  <c r="GK80" i="8"/>
  <c r="GH55" i="8"/>
  <c r="GI56" i="8"/>
  <c r="GJ54" i="8"/>
  <c r="GK52" i="8"/>
  <c r="GK53" i="8" s="1"/>
  <c r="GJ51" i="8"/>
  <c r="GM100" i="8" l="1"/>
  <c r="GL101" i="8"/>
  <c r="GL99" i="8"/>
  <c r="GL106" i="8"/>
  <c r="GM105" i="8"/>
  <c r="GL104" i="8"/>
  <c r="GM94" i="8"/>
  <c r="GL93" i="8"/>
  <c r="GL95" i="8"/>
  <c r="GM88" i="8"/>
  <c r="GN89" i="8"/>
  <c r="GM90" i="8"/>
  <c r="GK70" i="8"/>
  <c r="GK63" i="8"/>
  <c r="GL80" i="8"/>
  <c r="GL78" i="8"/>
  <c r="GM79" i="8"/>
  <c r="GI55" i="8"/>
  <c r="GJ56" i="8"/>
  <c r="GK51" i="8"/>
  <c r="GK54" i="8"/>
  <c r="GL52" i="8"/>
  <c r="GL53" i="8" s="1"/>
  <c r="GM99" i="8" l="1"/>
  <c r="GM101" i="8"/>
  <c r="GN100" i="8"/>
  <c r="GN105" i="8"/>
  <c r="GM104" i="8"/>
  <c r="GM106" i="8"/>
  <c r="GM95" i="8"/>
  <c r="GN94" i="8"/>
  <c r="GM93" i="8"/>
  <c r="GN90" i="8"/>
  <c r="GO89" i="8"/>
  <c r="GN88" i="8"/>
  <c r="GL70" i="8"/>
  <c r="GL63" i="8"/>
  <c r="GM80" i="8"/>
  <c r="GN79" i="8"/>
  <c r="GM78" i="8"/>
  <c r="GK56" i="8"/>
  <c r="GJ55" i="8"/>
  <c r="GM52" i="8"/>
  <c r="GM53" i="8" s="1"/>
  <c r="GL54" i="8"/>
  <c r="GL51" i="8"/>
  <c r="GN99" i="8" l="1"/>
  <c r="GO100" i="8"/>
  <c r="GN101" i="8"/>
  <c r="GN106" i="8"/>
  <c r="GN104" i="8"/>
  <c r="GO105" i="8"/>
  <c r="GO94" i="8"/>
  <c r="GN93" i="8"/>
  <c r="GN95" i="8"/>
  <c r="GO90" i="8"/>
  <c r="GO88" i="8"/>
  <c r="GP89" i="8"/>
  <c r="GM70" i="8"/>
  <c r="GM63" i="8"/>
  <c r="GN80" i="8"/>
  <c r="GO79" i="8"/>
  <c r="GN78" i="8"/>
  <c r="GL56" i="8"/>
  <c r="GK55" i="8"/>
  <c r="GM51" i="8"/>
  <c r="GN52" i="8"/>
  <c r="GN53" i="8" s="1"/>
  <c r="GM54" i="8"/>
  <c r="GM56" i="8" l="1"/>
  <c r="GO99" i="8"/>
  <c r="GO101" i="8"/>
  <c r="GP100" i="8"/>
  <c r="GO106" i="8"/>
  <c r="GP105" i="8"/>
  <c r="GO104" i="8"/>
  <c r="GO93" i="8"/>
  <c r="GP94" i="8"/>
  <c r="GO95" i="8"/>
  <c r="GQ89" i="8"/>
  <c r="GP88" i="8"/>
  <c r="GP90" i="8"/>
  <c r="GN70" i="8"/>
  <c r="GN63" i="8"/>
  <c r="GO80" i="8"/>
  <c r="GP79" i="8"/>
  <c r="GO78" i="8"/>
  <c r="GL55" i="8"/>
  <c r="GN54" i="8"/>
  <c r="GO52" i="8"/>
  <c r="GO53" i="8" s="1"/>
  <c r="GN51" i="8"/>
  <c r="GN56" i="8" l="1"/>
  <c r="GP99" i="8"/>
  <c r="GP101" i="8"/>
  <c r="GQ100" i="8"/>
  <c r="GP106" i="8"/>
  <c r="GQ105" i="8"/>
  <c r="GP104" i="8"/>
  <c r="GQ94" i="8"/>
  <c r="GP93" i="8"/>
  <c r="GP95" i="8"/>
  <c r="GQ90" i="8"/>
  <c r="GQ88" i="8"/>
  <c r="GR89" i="8"/>
  <c r="GO70" i="8"/>
  <c r="GO63" i="8"/>
  <c r="GQ79" i="8"/>
  <c r="GP78" i="8"/>
  <c r="GP80" i="8"/>
  <c r="GM55" i="8"/>
  <c r="GP52" i="8"/>
  <c r="GP53" i="8" s="1"/>
  <c r="GO51" i="8"/>
  <c r="GQ99" i="8" l="1"/>
  <c r="GQ101" i="8"/>
  <c r="GR100" i="8"/>
  <c r="GQ106" i="8"/>
  <c r="GR105" i="8"/>
  <c r="GQ104" i="8"/>
  <c r="GR94" i="8"/>
  <c r="GQ93" i="8"/>
  <c r="GQ95" i="8"/>
  <c r="GR90" i="8"/>
  <c r="GS89" i="8"/>
  <c r="GR88" i="8"/>
  <c r="GP70" i="8"/>
  <c r="GP63" i="8"/>
  <c r="GR79" i="8"/>
  <c r="GQ80" i="8"/>
  <c r="GQ78" i="8"/>
  <c r="L28" i="8"/>
  <c r="GP60" i="8" s="1"/>
  <c r="GO54" i="8"/>
  <c r="GO56" i="8" s="1"/>
  <c r="GN55" i="8"/>
  <c r="GP51" i="8"/>
  <c r="GP54" i="8"/>
  <c r="GQ52" i="8"/>
  <c r="GQ53" i="8" s="1"/>
  <c r="GR99" i="8" l="1"/>
  <c r="GR101" i="8"/>
  <c r="GS100" i="8"/>
  <c r="GR104" i="8"/>
  <c r="GR106" i="8"/>
  <c r="GS105" i="8"/>
  <c r="GS94" i="8"/>
  <c r="GR93" i="8"/>
  <c r="GR95" i="8"/>
  <c r="GS90" i="8"/>
  <c r="GS88" i="8"/>
  <c r="GT89" i="8"/>
  <c r="GQ60" i="8"/>
  <c r="GQ70" i="8"/>
  <c r="GQ63" i="8"/>
  <c r="GR80" i="8"/>
  <c r="GS79" i="8"/>
  <c r="GR78" i="8"/>
  <c r="GO55" i="8"/>
  <c r="GP56" i="8"/>
  <c r="L34" i="8"/>
  <c r="R60" i="8"/>
  <c r="S60" i="8"/>
  <c r="T60" i="8"/>
  <c r="U60" i="8"/>
  <c r="V60" i="8"/>
  <c r="W60" i="8"/>
  <c r="X60" i="8"/>
  <c r="Y60" i="8"/>
  <c r="Z60" i="8"/>
  <c r="AA60" i="8"/>
  <c r="AB60" i="8"/>
  <c r="AC60" i="8"/>
  <c r="AD60" i="8"/>
  <c r="AE60" i="8"/>
  <c r="AF60" i="8"/>
  <c r="AG60" i="8"/>
  <c r="AH60" i="8"/>
  <c r="AI60" i="8"/>
  <c r="AJ60" i="8"/>
  <c r="AK60" i="8"/>
  <c r="AL60" i="8"/>
  <c r="AM60" i="8"/>
  <c r="AN60" i="8"/>
  <c r="AO60" i="8"/>
  <c r="AP60" i="8"/>
  <c r="AQ60" i="8"/>
  <c r="AR60" i="8"/>
  <c r="AS60" i="8"/>
  <c r="AT60" i="8"/>
  <c r="AU60" i="8"/>
  <c r="AV60" i="8"/>
  <c r="AW60" i="8"/>
  <c r="AX60" i="8"/>
  <c r="AY60" i="8"/>
  <c r="AZ60" i="8"/>
  <c r="BA60" i="8"/>
  <c r="BB60" i="8"/>
  <c r="BC60" i="8"/>
  <c r="BD60" i="8"/>
  <c r="BE60" i="8"/>
  <c r="BF60" i="8"/>
  <c r="BG60" i="8"/>
  <c r="BH60" i="8"/>
  <c r="BI60" i="8"/>
  <c r="BJ60" i="8"/>
  <c r="BK60" i="8"/>
  <c r="BL60" i="8"/>
  <c r="BM60" i="8"/>
  <c r="BN60" i="8"/>
  <c r="BO60" i="8"/>
  <c r="BP60" i="8"/>
  <c r="BQ60" i="8"/>
  <c r="BR60" i="8"/>
  <c r="BS60" i="8"/>
  <c r="BT60" i="8"/>
  <c r="BU60" i="8"/>
  <c r="BV60" i="8"/>
  <c r="BW60" i="8"/>
  <c r="BX60" i="8"/>
  <c r="BY60" i="8"/>
  <c r="BZ60" i="8"/>
  <c r="CA60" i="8"/>
  <c r="CB60" i="8"/>
  <c r="CC60" i="8"/>
  <c r="CD60" i="8"/>
  <c r="CE60" i="8"/>
  <c r="CF60" i="8"/>
  <c r="CG60" i="8"/>
  <c r="CH60" i="8"/>
  <c r="CI60" i="8"/>
  <c r="CJ60" i="8"/>
  <c r="CK60" i="8"/>
  <c r="CL60" i="8"/>
  <c r="CM60" i="8"/>
  <c r="CN60" i="8"/>
  <c r="CO60" i="8"/>
  <c r="CP60" i="8"/>
  <c r="CQ60" i="8"/>
  <c r="CR60" i="8"/>
  <c r="CS60" i="8"/>
  <c r="CT60" i="8"/>
  <c r="CU60" i="8"/>
  <c r="CV60" i="8"/>
  <c r="CW60" i="8"/>
  <c r="CX60" i="8"/>
  <c r="CY60" i="8"/>
  <c r="CZ60" i="8"/>
  <c r="DA60" i="8"/>
  <c r="DB60" i="8"/>
  <c r="DC60" i="8"/>
  <c r="DD60" i="8"/>
  <c r="DE60" i="8"/>
  <c r="DF60" i="8"/>
  <c r="DG60" i="8"/>
  <c r="DH60" i="8"/>
  <c r="DI60" i="8"/>
  <c r="DJ60" i="8"/>
  <c r="DK60" i="8"/>
  <c r="DL60" i="8"/>
  <c r="DM60" i="8"/>
  <c r="DN60" i="8"/>
  <c r="DO60" i="8"/>
  <c r="DP60" i="8"/>
  <c r="DQ60" i="8"/>
  <c r="DR60" i="8"/>
  <c r="DS60" i="8"/>
  <c r="DT60" i="8"/>
  <c r="DU60" i="8"/>
  <c r="DV60" i="8"/>
  <c r="DW60" i="8"/>
  <c r="DX60" i="8"/>
  <c r="DY60" i="8"/>
  <c r="DZ60" i="8"/>
  <c r="EA60" i="8"/>
  <c r="EB60" i="8"/>
  <c r="EC60" i="8"/>
  <c r="ED60" i="8"/>
  <c r="EE60" i="8"/>
  <c r="EF60" i="8"/>
  <c r="EG60" i="8"/>
  <c r="EH60" i="8"/>
  <c r="EI60" i="8"/>
  <c r="EJ60" i="8"/>
  <c r="EK60" i="8"/>
  <c r="EL60" i="8"/>
  <c r="EM60" i="8"/>
  <c r="EN60" i="8"/>
  <c r="EO60" i="8"/>
  <c r="EP60" i="8"/>
  <c r="EQ60" i="8"/>
  <c r="ER60" i="8"/>
  <c r="ES60" i="8"/>
  <c r="ET60" i="8"/>
  <c r="EU60" i="8"/>
  <c r="EV60" i="8"/>
  <c r="EW60" i="8"/>
  <c r="EX60" i="8"/>
  <c r="EY60" i="8"/>
  <c r="EZ60" i="8"/>
  <c r="FA60" i="8"/>
  <c r="FB60" i="8"/>
  <c r="FC60" i="8"/>
  <c r="FD60" i="8"/>
  <c r="FE60" i="8"/>
  <c r="FF60" i="8"/>
  <c r="FG60" i="8"/>
  <c r="FH60" i="8"/>
  <c r="FI60" i="8"/>
  <c r="FJ60" i="8"/>
  <c r="FK60" i="8"/>
  <c r="FL60" i="8"/>
  <c r="FM60" i="8"/>
  <c r="FN60" i="8"/>
  <c r="FO60" i="8"/>
  <c r="FP60" i="8"/>
  <c r="FQ60" i="8"/>
  <c r="FR60" i="8"/>
  <c r="FS60" i="8"/>
  <c r="FT60" i="8"/>
  <c r="FU60" i="8"/>
  <c r="FV60" i="8"/>
  <c r="FW60" i="8"/>
  <c r="FX60" i="8"/>
  <c r="FY60" i="8"/>
  <c r="FZ60" i="8"/>
  <c r="GA60" i="8"/>
  <c r="GB60" i="8"/>
  <c r="GC60" i="8"/>
  <c r="GD60" i="8"/>
  <c r="GE60" i="8"/>
  <c r="GF60" i="8"/>
  <c r="GG60" i="8"/>
  <c r="GH60" i="8"/>
  <c r="GI60" i="8"/>
  <c r="GJ60" i="8"/>
  <c r="GK60" i="8"/>
  <c r="GL60" i="8"/>
  <c r="GM60" i="8"/>
  <c r="GN60" i="8"/>
  <c r="GO60" i="8"/>
  <c r="GR52" i="8"/>
  <c r="GR53" i="8" s="1"/>
  <c r="GQ54" i="8"/>
  <c r="GQ51" i="8"/>
  <c r="I36" i="8" l="1"/>
  <c r="GT100" i="8"/>
  <c r="GS101" i="8"/>
  <c r="GS99" i="8"/>
  <c r="GS106" i="8"/>
  <c r="GT105" i="8"/>
  <c r="GS104" i="8"/>
  <c r="GS93" i="8"/>
  <c r="GT94" i="8"/>
  <c r="GS95" i="8"/>
  <c r="GT90" i="8"/>
  <c r="GU89" i="8"/>
  <c r="GT88" i="8"/>
  <c r="GR60" i="8"/>
  <c r="GR70" i="8"/>
  <c r="GR63" i="8"/>
  <c r="L35" i="8"/>
  <c r="Q64" i="8" s="1"/>
  <c r="Q68" i="8" s="1"/>
  <c r="Q83" i="8" s="1"/>
  <c r="GS80" i="8"/>
  <c r="GT79" i="8"/>
  <c r="GS78" i="8"/>
  <c r="GQ56" i="8"/>
  <c r="GP55" i="8"/>
  <c r="GR54" i="8"/>
  <c r="GS52" i="8"/>
  <c r="GS53" i="8" s="1"/>
  <c r="GR51" i="8"/>
  <c r="GT99" i="8" l="1"/>
  <c r="GT101" i="8"/>
  <c r="GU100" i="8"/>
  <c r="FO64" i="8"/>
  <c r="EI64" i="8"/>
  <c r="BW64" i="8"/>
  <c r="GU105" i="8"/>
  <c r="GT106" i="8"/>
  <c r="GT104" i="8"/>
  <c r="AS64" i="8"/>
  <c r="DC64" i="8"/>
  <c r="GU94" i="8"/>
  <c r="GT95" i="8"/>
  <c r="GT93" i="8"/>
  <c r="GU88" i="8"/>
  <c r="GU90" i="8"/>
  <c r="GV89" i="8"/>
  <c r="GM64" i="8"/>
  <c r="FG64" i="8"/>
  <c r="EA64" i="8"/>
  <c r="CU64" i="8"/>
  <c r="BO64" i="8"/>
  <c r="AO64" i="8"/>
  <c r="GE64" i="8"/>
  <c r="EY64" i="8"/>
  <c r="DS64" i="8"/>
  <c r="CM64" i="8"/>
  <c r="BG64" i="8"/>
  <c r="AG64" i="8"/>
  <c r="FW64" i="8"/>
  <c r="EQ64" i="8"/>
  <c r="DK64" i="8"/>
  <c r="CE64" i="8"/>
  <c r="BC64" i="8"/>
  <c r="X64" i="8"/>
  <c r="GC64" i="8"/>
  <c r="FM64" i="8"/>
  <c r="EW64" i="8"/>
  <c r="EO64" i="8"/>
  <c r="DY64" i="8"/>
  <c r="DI64" i="8"/>
  <c r="CS64" i="8"/>
  <c r="CC64" i="8"/>
  <c r="BM64" i="8"/>
  <c r="BB64" i="8"/>
  <c r="AN64" i="8"/>
  <c r="AF64" i="8"/>
  <c r="GR64" i="8"/>
  <c r="GI64" i="8"/>
  <c r="GA64" i="8"/>
  <c r="FS64" i="8"/>
  <c r="FK64" i="8"/>
  <c r="FC64" i="8"/>
  <c r="EU64" i="8"/>
  <c r="EM64" i="8"/>
  <c r="EE64" i="8"/>
  <c r="DW64" i="8"/>
  <c r="DO64" i="8"/>
  <c r="DG64" i="8"/>
  <c r="CY64" i="8"/>
  <c r="CQ64" i="8"/>
  <c r="CI64" i="8"/>
  <c r="CA64" i="8"/>
  <c r="BS64" i="8"/>
  <c r="BK64" i="8"/>
  <c r="BE64" i="8"/>
  <c r="BA64" i="8"/>
  <c r="AQ64" i="8"/>
  <c r="AM64" i="8"/>
  <c r="AC64" i="8"/>
  <c r="T64" i="8"/>
  <c r="GK64" i="8"/>
  <c r="FU64" i="8"/>
  <c r="FE64" i="8"/>
  <c r="EG64" i="8"/>
  <c r="DQ64" i="8"/>
  <c r="DA64" i="8"/>
  <c r="CK64" i="8"/>
  <c r="BU64" i="8"/>
  <c r="BF64" i="8"/>
  <c r="AR64" i="8"/>
  <c r="V64" i="8"/>
  <c r="GO64" i="8"/>
  <c r="GG64" i="8"/>
  <c r="FY64" i="8"/>
  <c r="FQ64" i="8"/>
  <c r="FI64" i="8"/>
  <c r="FA64" i="8"/>
  <c r="ES64" i="8"/>
  <c r="EK64" i="8"/>
  <c r="EC64" i="8"/>
  <c r="DU64" i="8"/>
  <c r="DM64" i="8"/>
  <c r="DE64" i="8"/>
  <c r="CW64" i="8"/>
  <c r="CO64" i="8"/>
  <c r="CG64" i="8"/>
  <c r="BY64" i="8"/>
  <c r="BQ64" i="8"/>
  <c r="BI64" i="8"/>
  <c r="BD64" i="8"/>
  <c r="AT64" i="8"/>
  <c r="AP64" i="8"/>
  <c r="AK64" i="8"/>
  <c r="AA64" i="8"/>
  <c r="S64" i="8"/>
  <c r="GN64" i="8"/>
  <c r="GJ64" i="8"/>
  <c r="GF64" i="8"/>
  <c r="GB64" i="8"/>
  <c r="FX64" i="8"/>
  <c r="FT64" i="8"/>
  <c r="FP64" i="8"/>
  <c r="FL64" i="8"/>
  <c r="FH64" i="8"/>
  <c r="FD64" i="8"/>
  <c r="EZ64" i="8"/>
  <c r="EV64" i="8"/>
  <c r="ER64" i="8"/>
  <c r="EN64" i="8"/>
  <c r="EJ64" i="8"/>
  <c r="EF64" i="8"/>
  <c r="EB64" i="8"/>
  <c r="DX64" i="8"/>
  <c r="DT64" i="8"/>
  <c r="DP64" i="8"/>
  <c r="DL64" i="8"/>
  <c r="DH64" i="8"/>
  <c r="DD64" i="8"/>
  <c r="CZ64" i="8"/>
  <c r="CV64" i="8"/>
  <c r="CR64" i="8"/>
  <c r="CN64" i="8"/>
  <c r="CJ64" i="8"/>
  <c r="CF64" i="8"/>
  <c r="CB64" i="8"/>
  <c r="BX64" i="8"/>
  <c r="BT64" i="8"/>
  <c r="BP64" i="8"/>
  <c r="BL64" i="8"/>
  <c r="BH64" i="8"/>
  <c r="AX64" i="8"/>
  <c r="AV64" i="8"/>
  <c r="AL64" i="8"/>
  <c r="AJ64" i="8"/>
  <c r="AH64" i="8"/>
  <c r="AD64" i="8"/>
  <c r="AB64" i="8"/>
  <c r="Z64" i="8"/>
  <c r="GS60" i="8"/>
  <c r="GS70" i="8"/>
  <c r="GS63" i="8"/>
  <c r="GS64" i="8" s="1"/>
  <c r="L39" i="8"/>
  <c r="GP64" i="8"/>
  <c r="GL64" i="8"/>
  <c r="GH64" i="8"/>
  <c r="GD64" i="8"/>
  <c r="FZ64" i="8"/>
  <c r="FV64" i="8"/>
  <c r="FR64" i="8"/>
  <c r="FN64" i="8"/>
  <c r="FJ64" i="8"/>
  <c r="FF64" i="8"/>
  <c r="FB64" i="8"/>
  <c r="EX64" i="8"/>
  <c r="ET64" i="8"/>
  <c r="EP64" i="8"/>
  <c r="EL64" i="8"/>
  <c r="EH64" i="8"/>
  <c r="ED64" i="8"/>
  <c r="DZ64" i="8"/>
  <c r="DV64" i="8"/>
  <c r="DR64" i="8"/>
  <c r="DN64" i="8"/>
  <c r="DJ64" i="8"/>
  <c r="DF64" i="8"/>
  <c r="DB64" i="8"/>
  <c r="CX64" i="8"/>
  <c r="CT64" i="8"/>
  <c r="CP64" i="8"/>
  <c r="CL64" i="8"/>
  <c r="CH64" i="8"/>
  <c r="CD64" i="8"/>
  <c r="BZ64" i="8"/>
  <c r="BV64" i="8"/>
  <c r="BR64" i="8"/>
  <c r="BN64" i="8"/>
  <c r="BJ64" i="8"/>
  <c r="AZ64" i="8"/>
  <c r="AY64" i="8"/>
  <c r="AW64" i="8"/>
  <c r="AU64" i="8"/>
  <c r="AI64" i="8"/>
  <c r="AE64" i="8"/>
  <c r="Y64" i="8"/>
  <c r="W64" i="8"/>
  <c r="U64" i="8"/>
  <c r="R64" i="8"/>
  <c r="R65" i="8" s="1"/>
  <c r="S65" i="8" s="1"/>
  <c r="GQ64" i="8"/>
  <c r="GT80" i="8"/>
  <c r="GT78" i="8"/>
  <c r="GU79" i="8"/>
  <c r="GR56" i="8"/>
  <c r="GQ55" i="8"/>
  <c r="GS51" i="8"/>
  <c r="GT52" i="8"/>
  <c r="GT53" i="8" s="1"/>
  <c r="GS54" i="8"/>
  <c r="T65" i="8" l="1"/>
  <c r="U65" i="8" s="1"/>
  <c r="V65" i="8" s="1"/>
  <c r="W65" i="8" s="1"/>
  <c r="X65" i="8" s="1"/>
  <c r="Y65" i="8" s="1"/>
  <c r="Z65" i="8" s="1"/>
  <c r="AA65" i="8" s="1"/>
  <c r="AB65" i="8" s="1"/>
  <c r="AC65" i="8" s="1"/>
  <c r="I41" i="8"/>
  <c r="GU99" i="8"/>
  <c r="GV100" i="8"/>
  <c r="GU101" i="8"/>
  <c r="GS56" i="8"/>
  <c r="GV105" i="8"/>
  <c r="GU106" i="8"/>
  <c r="GU104" i="8"/>
  <c r="GU95" i="8"/>
  <c r="GU93" i="8"/>
  <c r="GV94" i="8"/>
  <c r="GV90" i="8"/>
  <c r="GV88" i="8"/>
  <c r="GW89" i="8"/>
  <c r="GT60" i="8"/>
  <c r="GT70" i="8"/>
  <c r="GT63" i="8"/>
  <c r="GT64" i="8" s="1"/>
  <c r="L40" i="8"/>
  <c r="AG71" i="8" s="1"/>
  <c r="GV79" i="8"/>
  <c r="GU80" i="8"/>
  <c r="GU78" i="8"/>
  <c r="GR55" i="8"/>
  <c r="GU52" i="8"/>
  <c r="GU53" i="8" s="1"/>
  <c r="GT54" i="8"/>
  <c r="GT51" i="8"/>
  <c r="CC71" i="8" l="1"/>
  <c r="GT56" i="8"/>
  <c r="GV99" i="8"/>
  <c r="GW100" i="8"/>
  <c r="GV101" i="8"/>
  <c r="EO71" i="8"/>
  <c r="FU71" i="8"/>
  <c r="DI71" i="8"/>
  <c r="AW71" i="8"/>
  <c r="EW71" i="8"/>
  <c r="CK71" i="8"/>
  <c r="Y71" i="8"/>
  <c r="GC71" i="8"/>
  <c r="DQ71" i="8"/>
  <c r="BE71" i="8"/>
  <c r="GV106" i="8"/>
  <c r="GV104" i="8"/>
  <c r="GW105" i="8"/>
  <c r="EG71" i="8"/>
  <c r="DA71" i="8"/>
  <c r="BU71" i="8"/>
  <c r="AO71" i="8"/>
  <c r="FM71" i="8"/>
  <c r="GK71" i="8"/>
  <c r="FE71" i="8"/>
  <c r="DY71" i="8"/>
  <c r="CS71" i="8"/>
  <c r="BM71" i="8"/>
  <c r="GS71" i="8"/>
  <c r="F9" i="8"/>
  <c r="G36" i="8" s="1"/>
  <c r="GH71" i="8"/>
  <c r="FR71" i="8"/>
  <c r="FJ71" i="8"/>
  <c r="ET71" i="8"/>
  <c r="ED71" i="8"/>
  <c r="DF71" i="8"/>
  <c r="CP71" i="8"/>
  <c r="BZ71" i="8"/>
  <c r="BJ71" i="8"/>
  <c r="AT71" i="8"/>
  <c r="GL71" i="8"/>
  <c r="GD71" i="8"/>
  <c r="FV71" i="8"/>
  <c r="FN71" i="8"/>
  <c r="FF71" i="8"/>
  <c r="EX71" i="8"/>
  <c r="EP71" i="8"/>
  <c r="EH71" i="8"/>
  <c r="DZ71" i="8"/>
  <c r="DR71" i="8"/>
  <c r="DJ71" i="8"/>
  <c r="DB71" i="8"/>
  <c r="CT71" i="8"/>
  <c r="CL71" i="8"/>
  <c r="CD71" i="8"/>
  <c r="BV71" i="8"/>
  <c r="BN71" i="8"/>
  <c r="BF71" i="8"/>
  <c r="AX71" i="8"/>
  <c r="AP71" i="8"/>
  <c r="AH71" i="8"/>
  <c r="Z71" i="8"/>
  <c r="Q71" i="8"/>
  <c r="Q75" i="8" s="1"/>
  <c r="Q85" i="8" s="1"/>
  <c r="C40" i="9" s="1"/>
  <c r="GP71" i="8"/>
  <c r="FZ71" i="8"/>
  <c r="FB71" i="8"/>
  <c r="EL71" i="8"/>
  <c r="DV71" i="8"/>
  <c r="DN71" i="8"/>
  <c r="CX71" i="8"/>
  <c r="CH71" i="8"/>
  <c r="BR71" i="8"/>
  <c r="BB71" i="8"/>
  <c r="AL71" i="8"/>
  <c r="AD71" i="8"/>
  <c r="V71" i="8"/>
  <c r="GO71" i="8"/>
  <c r="GG71" i="8"/>
  <c r="FY71" i="8"/>
  <c r="FQ71" i="8"/>
  <c r="FI71" i="8"/>
  <c r="FA71" i="8"/>
  <c r="ES71" i="8"/>
  <c r="EK71" i="8"/>
  <c r="EC71" i="8"/>
  <c r="DU71" i="8"/>
  <c r="DM71" i="8"/>
  <c r="DE71" i="8"/>
  <c r="CW71" i="8"/>
  <c r="CO71" i="8"/>
  <c r="CG71" i="8"/>
  <c r="BY71" i="8"/>
  <c r="BQ71" i="8"/>
  <c r="BI71" i="8"/>
  <c r="BA71" i="8"/>
  <c r="AS71" i="8"/>
  <c r="AK71" i="8"/>
  <c r="AC71" i="8"/>
  <c r="U71" i="8"/>
  <c r="GW94" i="8"/>
  <c r="GV95" i="8"/>
  <c r="GV93" i="8"/>
  <c r="GQ71" i="8"/>
  <c r="GM71" i="8"/>
  <c r="GI71" i="8"/>
  <c r="GE71" i="8"/>
  <c r="GA71" i="8"/>
  <c r="FW71" i="8"/>
  <c r="FS71" i="8"/>
  <c r="FO71" i="8"/>
  <c r="FK71" i="8"/>
  <c r="FG71" i="8"/>
  <c r="FC71" i="8"/>
  <c r="EY71" i="8"/>
  <c r="EU71" i="8"/>
  <c r="EQ71" i="8"/>
  <c r="EM71" i="8"/>
  <c r="EI71" i="8"/>
  <c r="EE71" i="8"/>
  <c r="EA71" i="8"/>
  <c r="DW71" i="8"/>
  <c r="DS71" i="8"/>
  <c r="DO71" i="8"/>
  <c r="DK71" i="8"/>
  <c r="DG71" i="8"/>
  <c r="DC71" i="8"/>
  <c r="CY71" i="8"/>
  <c r="CU71" i="8"/>
  <c r="CQ71" i="8"/>
  <c r="CM71" i="8"/>
  <c r="CI71" i="8"/>
  <c r="CE71" i="8"/>
  <c r="CA71" i="8"/>
  <c r="BW71" i="8"/>
  <c r="BS71" i="8"/>
  <c r="BO71" i="8"/>
  <c r="BK71" i="8"/>
  <c r="BG71" i="8"/>
  <c r="BC71" i="8"/>
  <c r="AY71" i="8"/>
  <c r="AU71" i="8"/>
  <c r="AQ71" i="8"/>
  <c r="AM71" i="8"/>
  <c r="AI71" i="8"/>
  <c r="AE71" i="8"/>
  <c r="AA71" i="8"/>
  <c r="W71" i="8"/>
  <c r="R71" i="8"/>
  <c r="GT71" i="8"/>
  <c r="GR71" i="8"/>
  <c r="GN71" i="8"/>
  <c r="GJ71" i="8"/>
  <c r="GF71" i="8"/>
  <c r="GB71" i="8"/>
  <c r="FX71" i="8"/>
  <c r="FT71" i="8"/>
  <c r="FP71" i="8"/>
  <c r="FL71" i="8"/>
  <c r="FH71" i="8"/>
  <c r="FD71" i="8"/>
  <c r="EZ71" i="8"/>
  <c r="EV71" i="8"/>
  <c r="ER71" i="8"/>
  <c r="EN71" i="8"/>
  <c r="EJ71" i="8"/>
  <c r="EF71" i="8"/>
  <c r="EB71" i="8"/>
  <c r="DX71" i="8"/>
  <c r="DT71" i="8"/>
  <c r="DP71" i="8"/>
  <c r="DL71" i="8"/>
  <c r="DH71" i="8"/>
  <c r="DD71" i="8"/>
  <c r="CZ71" i="8"/>
  <c r="CV71" i="8"/>
  <c r="CR71" i="8"/>
  <c r="CN71" i="8"/>
  <c r="CJ71" i="8"/>
  <c r="CF71" i="8"/>
  <c r="CB71" i="8"/>
  <c r="BX71" i="8"/>
  <c r="BT71" i="8"/>
  <c r="BP71" i="8"/>
  <c r="BL71" i="8"/>
  <c r="BH71" i="8"/>
  <c r="BD71" i="8"/>
  <c r="AZ71" i="8"/>
  <c r="AV71" i="8"/>
  <c r="AR71" i="8"/>
  <c r="AN71" i="8"/>
  <c r="AJ71" i="8"/>
  <c r="AF71" i="8"/>
  <c r="AB71" i="8"/>
  <c r="X71" i="8"/>
  <c r="T71" i="8"/>
  <c r="GW90" i="8"/>
  <c r="GX89" i="8"/>
  <c r="GW88" i="8"/>
  <c r="S71" i="8"/>
  <c r="GU60" i="8"/>
  <c r="GU70" i="8"/>
  <c r="GU71" i="8" s="1"/>
  <c r="GU63" i="8"/>
  <c r="GU64" i="8" s="1"/>
  <c r="R67" i="8"/>
  <c r="GV80" i="8"/>
  <c r="GW79" i="8"/>
  <c r="GV78" i="8"/>
  <c r="GS55" i="8"/>
  <c r="GU51" i="8"/>
  <c r="GU54" i="8"/>
  <c r="GV52" i="8"/>
  <c r="GV53" i="8" s="1"/>
  <c r="R72" i="8" l="1"/>
  <c r="S72" i="8" s="1"/>
  <c r="T72" i="8" s="1"/>
  <c r="U72" i="8" s="1"/>
  <c r="V72" i="8" s="1"/>
  <c r="W72" i="8" s="1"/>
  <c r="X72" i="8" s="1"/>
  <c r="Y72" i="8" s="1"/>
  <c r="Z72" i="8" s="1"/>
  <c r="AA72" i="8" s="1"/>
  <c r="AB72" i="8" s="1"/>
  <c r="AC72" i="8" s="1"/>
  <c r="AD72" i="8" s="1"/>
  <c r="AE72" i="8" s="1"/>
  <c r="AF72" i="8" s="1"/>
  <c r="AG72" i="8" s="1"/>
  <c r="AH72" i="8" s="1"/>
  <c r="AI72" i="8" s="1"/>
  <c r="AJ72" i="8" s="1"/>
  <c r="AK72" i="8" s="1"/>
  <c r="AL72" i="8" s="1"/>
  <c r="AM72" i="8" s="1"/>
  <c r="AN72" i="8" s="1"/>
  <c r="AO72" i="8" s="1"/>
  <c r="AP72" i="8" s="1"/>
  <c r="AQ72" i="8" s="1"/>
  <c r="AR72" i="8" s="1"/>
  <c r="AS72" i="8" s="1"/>
  <c r="AT72" i="8" s="1"/>
  <c r="AU72" i="8" s="1"/>
  <c r="AV72" i="8" s="1"/>
  <c r="AW72" i="8" s="1"/>
  <c r="AX72" i="8" s="1"/>
  <c r="AY72" i="8" s="1"/>
  <c r="AZ72" i="8" s="1"/>
  <c r="BA72" i="8" s="1"/>
  <c r="BB72" i="8" s="1"/>
  <c r="BC72" i="8" s="1"/>
  <c r="BD72" i="8" s="1"/>
  <c r="BE72" i="8" s="1"/>
  <c r="BF72" i="8" s="1"/>
  <c r="BG72" i="8" s="1"/>
  <c r="BH72" i="8" s="1"/>
  <c r="BI72" i="8" s="1"/>
  <c r="BJ72" i="8" s="1"/>
  <c r="BK72" i="8" s="1"/>
  <c r="BL72" i="8" s="1"/>
  <c r="BM72" i="8" s="1"/>
  <c r="BN72" i="8" s="1"/>
  <c r="BO72" i="8" s="1"/>
  <c r="BP72" i="8" s="1"/>
  <c r="BQ72" i="8" s="1"/>
  <c r="BR72" i="8" s="1"/>
  <c r="BS72" i="8" s="1"/>
  <c r="BT72" i="8" s="1"/>
  <c r="BU72" i="8" s="1"/>
  <c r="BV72" i="8" s="1"/>
  <c r="BW72" i="8" s="1"/>
  <c r="BX72" i="8" s="1"/>
  <c r="BY72" i="8" s="1"/>
  <c r="BZ72" i="8" s="1"/>
  <c r="CA72" i="8" s="1"/>
  <c r="CB72" i="8" s="1"/>
  <c r="CC72" i="8" s="1"/>
  <c r="CD72" i="8" s="1"/>
  <c r="CE72" i="8" s="1"/>
  <c r="CF72" i="8" s="1"/>
  <c r="CG72" i="8" s="1"/>
  <c r="CH72" i="8" s="1"/>
  <c r="CI72" i="8" s="1"/>
  <c r="CJ72" i="8" s="1"/>
  <c r="CK72" i="8" s="1"/>
  <c r="CL72" i="8" s="1"/>
  <c r="N9" i="9"/>
  <c r="D14" i="3"/>
  <c r="C54" i="9"/>
  <c r="C53" i="9"/>
  <c r="C43" i="9"/>
  <c r="C44" i="9" s="1"/>
  <c r="C46" i="9" s="1"/>
  <c r="C48" i="9" s="1"/>
  <c r="C50" i="9" s="1"/>
  <c r="GW99" i="8"/>
  <c r="GX100" i="8"/>
  <c r="GW101" i="8"/>
  <c r="G8" i="8"/>
  <c r="G9" i="8" s="1"/>
  <c r="G28" i="8"/>
  <c r="G34" i="8"/>
  <c r="F36" i="8"/>
  <c r="GW106" i="8"/>
  <c r="GX105" i="8"/>
  <c r="GW104" i="8"/>
  <c r="GW93" i="8"/>
  <c r="GX94" i="8"/>
  <c r="GW95" i="8"/>
  <c r="GY89" i="8"/>
  <c r="GX90" i="8"/>
  <c r="GX88" i="8"/>
  <c r="GV60" i="8"/>
  <c r="GV70" i="8"/>
  <c r="GV71" i="8" s="1"/>
  <c r="GV63" i="8"/>
  <c r="GV64" i="8" s="1"/>
  <c r="S67" i="8"/>
  <c r="S82" i="8" s="1"/>
  <c r="R82" i="8"/>
  <c r="R68" i="8"/>
  <c r="R83" i="8" s="1"/>
  <c r="GW80" i="8"/>
  <c r="GX79" i="8"/>
  <c r="GW78" i="8"/>
  <c r="GT55" i="8"/>
  <c r="GU56" i="8"/>
  <c r="GV54" i="8"/>
  <c r="GW52" i="8"/>
  <c r="GW53" i="8" s="1"/>
  <c r="GV51" i="8"/>
  <c r="R74" i="8" l="1"/>
  <c r="D38" i="9"/>
  <c r="D51" i="9" s="1"/>
  <c r="D15" i="3"/>
  <c r="E14" i="3"/>
  <c r="D13" i="3"/>
  <c r="D37" i="9" s="1"/>
  <c r="GX101" i="8"/>
  <c r="GX99" i="8"/>
  <c r="GY100" i="8"/>
  <c r="G29" i="8"/>
  <c r="F29" i="8" s="1"/>
  <c r="F34" i="8"/>
  <c r="F28" i="8"/>
  <c r="GX106" i="8"/>
  <c r="GY105" i="8"/>
  <c r="GX104" i="8"/>
  <c r="S74" i="8"/>
  <c r="S84" i="8" s="1"/>
  <c r="GX95" i="8"/>
  <c r="GX93" i="8"/>
  <c r="GY94" i="8"/>
  <c r="GY90" i="8"/>
  <c r="GY88" i="8"/>
  <c r="GZ89" i="8"/>
  <c r="S68" i="8"/>
  <c r="S83" i="8" s="1"/>
  <c r="GW60" i="8"/>
  <c r="GW70" i="8"/>
  <c r="GW71" i="8" s="1"/>
  <c r="GW63" i="8"/>
  <c r="GW64" i="8" s="1"/>
  <c r="T74" i="8"/>
  <c r="T67" i="8"/>
  <c r="T82" i="8" s="1"/>
  <c r="GX80" i="8"/>
  <c r="GY79" i="8"/>
  <c r="GX78" i="8"/>
  <c r="GV56" i="8"/>
  <c r="GU55" i="8"/>
  <c r="GX52" i="8"/>
  <c r="GX53" i="8" s="1"/>
  <c r="GW54" i="8"/>
  <c r="GW51" i="8"/>
  <c r="R75" i="8" l="1"/>
  <c r="R85" i="8" s="1"/>
  <c r="R84" i="8"/>
  <c r="D52" i="9"/>
  <c r="E38" i="9"/>
  <c r="E51" i="9" s="1"/>
  <c r="E13" i="3"/>
  <c r="E37" i="9" s="1"/>
  <c r="E52" i="9" s="1"/>
  <c r="F14" i="3"/>
  <c r="G14" i="3" s="1"/>
  <c r="D54" i="9"/>
  <c r="D53" i="9"/>
  <c r="D17" i="3"/>
  <c r="S75" i="8"/>
  <c r="S85" i="8" s="1"/>
  <c r="GZ100" i="8"/>
  <c r="GY101" i="8"/>
  <c r="GY99" i="8"/>
  <c r="G31" i="8"/>
  <c r="F31" i="8" s="1"/>
  <c r="G41" i="8" s="1"/>
  <c r="GZ105" i="8"/>
  <c r="GY104" i="8"/>
  <c r="GY106" i="8"/>
  <c r="GZ94" i="8"/>
  <c r="GY93" i="8"/>
  <c r="GY95" i="8"/>
  <c r="GZ90" i="8"/>
  <c r="GZ88" i="8"/>
  <c r="HA89" i="8"/>
  <c r="T75" i="8"/>
  <c r="T85" i="8" s="1"/>
  <c r="T84" i="8"/>
  <c r="T68" i="8"/>
  <c r="T83" i="8" s="1"/>
  <c r="U74" i="8"/>
  <c r="GX60" i="8"/>
  <c r="GX70" i="8"/>
  <c r="GX71" i="8" s="1"/>
  <c r="GX63" i="8"/>
  <c r="GX64" i="8" s="1"/>
  <c r="U67" i="8"/>
  <c r="U82" i="8" s="1"/>
  <c r="GY80" i="8"/>
  <c r="GZ79" i="8"/>
  <c r="GY78" i="8"/>
  <c r="GW56" i="8"/>
  <c r="GV55" i="8"/>
  <c r="GX51" i="8"/>
  <c r="GY52" i="8"/>
  <c r="GY53" i="8" s="1"/>
  <c r="GX54" i="8"/>
  <c r="F13" i="3" l="1"/>
  <c r="F37" i="9" s="1"/>
  <c r="F38" i="9"/>
  <c r="F51" i="9" s="1"/>
  <c r="G38" i="9"/>
  <c r="G51" i="9" s="1"/>
  <c r="E53" i="9"/>
  <c r="E54" i="9"/>
  <c r="E39" i="9"/>
  <c r="E17" i="3"/>
  <c r="G33" i="8"/>
  <c r="G35" i="8" s="1"/>
  <c r="G37" i="8" s="1"/>
  <c r="GZ99" i="8"/>
  <c r="HA100" i="8"/>
  <c r="GZ101" i="8"/>
  <c r="H14" i="3"/>
  <c r="G13" i="3"/>
  <c r="G37" i="9" s="1"/>
  <c r="G54" i="9" s="1"/>
  <c r="F32" i="8"/>
  <c r="F33" i="8" s="1"/>
  <c r="F35" i="8" s="1"/>
  <c r="GZ104" i="8"/>
  <c r="GZ106" i="8"/>
  <c r="HA105" i="8"/>
  <c r="HA94" i="8"/>
  <c r="GZ93" i="8"/>
  <c r="GZ95" i="8"/>
  <c r="U68" i="8"/>
  <c r="U83" i="8" s="1"/>
  <c r="HA90" i="8"/>
  <c r="HA88" i="8"/>
  <c r="HB89" i="8"/>
  <c r="V74" i="8"/>
  <c r="GY60" i="8"/>
  <c r="GY70" i="8"/>
  <c r="GY71" i="8" s="1"/>
  <c r="GY63" i="8"/>
  <c r="GY64" i="8" s="1"/>
  <c r="V67" i="8"/>
  <c r="V82" i="8" s="1"/>
  <c r="U75" i="8"/>
  <c r="U85" i="8" s="1"/>
  <c r="U84" i="8"/>
  <c r="GZ80" i="8"/>
  <c r="HA79" i="8"/>
  <c r="GZ78" i="8"/>
  <c r="GX56" i="8"/>
  <c r="GW55" i="8"/>
  <c r="GZ52" i="8"/>
  <c r="GZ53" i="8" s="1"/>
  <c r="GY54" i="8"/>
  <c r="GY51" i="8"/>
  <c r="F37" i="8" l="1"/>
  <c r="G39" i="8"/>
  <c r="F17" i="3"/>
  <c r="F52" i="9"/>
  <c r="F53" i="9"/>
  <c r="F54" i="9"/>
  <c r="F39" i="9"/>
  <c r="F15" i="3" s="1"/>
  <c r="E15" i="3"/>
  <c r="H38" i="9"/>
  <c r="H51" i="9" s="1"/>
  <c r="HA101" i="8"/>
  <c r="HA99" i="8"/>
  <c r="HB100" i="8"/>
  <c r="G52" i="9"/>
  <c r="G53" i="9"/>
  <c r="G17" i="3"/>
  <c r="I14" i="3"/>
  <c r="H13" i="3"/>
  <c r="H37" i="9" s="1"/>
  <c r="HA106" i="8"/>
  <c r="HB105" i="8"/>
  <c r="HA104" i="8"/>
  <c r="V68" i="8"/>
  <c r="V83" i="8" s="1"/>
  <c r="HA93" i="8"/>
  <c r="HB94" i="8"/>
  <c r="HA95" i="8"/>
  <c r="HC89" i="8"/>
  <c r="HB88" i="8"/>
  <c r="HB90" i="8"/>
  <c r="W67" i="8"/>
  <c r="V75" i="8"/>
  <c r="V85" i="8" s="1"/>
  <c r="V84" i="8"/>
  <c r="GZ60" i="8"/>
  <c r="GZ70" i="8"/>
  <c r="GZ71" i="8" s="1"/>
  <c r="GZ63" i="8"/>
  <c r="GZ64" i="8" s="1"/>
  <c r="W74" i="8"/>
  <c r="HB79" i="8"/>
  <c r="HA78" i="8"/>
  <c r="HA80" i="8"/>
  <c r="GY56" i="8"/>
  <c r="GX55" i="8"/>
  <c r="GZ54" i="8"/>
  <c r="HA52" i="8"/>
  <c r="HA53" i="8" s="1"/>
  <c r="GZ51" i="8"/>
  <c r="G39" i="9" l="1"/>
  <c r="G15" i="3" s="1"/>
  <c r="I38" i="9"/>
  <c r="I51" i="9" s="1"/>
  <c r="HC100" i="8"/>
  <c r="HB99" i="8"/>
  <c r="HB101" i="8"/>
  <c r="H54" i="9"/>
  <c r="H52" i="9"/>
  <c r="H53" i="9"/>
  <c r="H17" i="3"/>
  <c r="J14" i="3"/>
  <c r="I13" i="3"/>
  <c r="HB106" i="8"/>
  <c r="HC105" i="8"/>
  <c r="HB104" i="8"/>
  <c r="GZ56" i="8"/>
  <c r="HB95" i="8"/>
  <c r="HC94" i="8"/>
  <c r="HB93" i="8"/>
  <c r="HC90" i="8"/>
  <c r="HC88" i="8"/>
  <c r="HD89" i="8"/>
  <c r="X74" i="8"/>
  <c r="X67" i="8"/>
  <c r="HA60" i="8"/>
  <c r="HA70" i="8"/>
  <c r="HA71" i="8" s="1"/>
  <c r="HA63" i="8"/>
  <c r="HA64" i="8" s="1"/>
  <c r="W75" i="8"/>
  <c r="W85" i="8" s="1"/>
  <c r="W84" i="8"/>
  <c r="W68" i="8"/>
  <c r="W83" i="8" s="1"/>
  <c r="W82" i="8"/>
  <c r="HB80" i="8"/>
  <c r="HB78" i="8"/>
  <c r="HC79" i="8"/>
  <c r="GY55" i="8"/>
  <c r="HA51" i="8"/>
  <c r="HA54" i="8"/>
  <c r="HB52" i="8"/>
  <c r="HB53" i="8" s="1"/>
  <c r="H39" i="9" l="1"/>
  <c r="H15" i="3" s="1"/>
  <c r="J38" i="9"/>
  <c r="J51" i="9" s="1"/>
  <c r="HC101" i="8"/>
  <c r="HC99" i="8"/>
  <c r="HD100" i="8"/>
  <c r="I37" i="9"/>
  <c r="I17" i="3"/>
  <c r="K14" i="3"/>
  <c r="J13" i="3"/>
  <c r="HA56" i="8"/>
  <c r="HD105" i="8"/>
  <c r="HC106" i="8"/>
  <c r="HC104" i="8"/>
  <c r="HD94" i="8"/>
  <c r="HC93" i="8"/>
  <c r="HC95" i="8"/>
  <c r="HD90" i="8"/>
  <c r="HE89" i="8"/>
  <c r="HD88" i="8"/>
  <c r="Y67" i="8"/>
  <c r="Y82" i="8" s="1"/>
  <c r="HB60" i="8"/>
  <c r="HB70" i="8"/>
  <c r="HB71" i="8" s="1"/>
  <c r="HB63" i="8"/>
  <c r="HB64" i="8" s="1"/>
  <c r="X68" i="8"/>
  <c r="X83" i="8" s="1"/>
  <c r="X82" i="8"/>
  <c r="X75" i="8"/>
  <c r="X85" i="8" s="1"/>
  <c r="X84" i="8"/>
  <c r="Y74" i="8"/>
  <c r="HC80" i="8"/>
  <c r="HD79" i="8"/>
  <c r="HC78" i="8"/>
  <c r="GZ55" i="8"/>
  <c r="HC52" i="8"/>
  <c r="HC53" i="8" s="1"/>
  <c r="HB51" i="8"/>
  <c r="HB54" i="8"/>
  <c r="I39" i="9" l="1"/>
  <c r="I15" i="3" s="1"/>
  <c r="K38" i="9"/>
  <c r="K51" i="9" s="1"/>
  <c r="HD99" i="8"/>
  <c r="HD101" i="8"/>
  <c r="HE100" i="8"/>
  <c r="I54" i="9"/>
  <c r="I52" i="9"/>
  <c r="I53" i="9"/>
  <c r="J37" i="9"/>
  <c r="J54" i="9" s="1"/>
  <c r="HB56" i="8"/>
  <c r="J17" i="3"/>
  <c r="L14" i="3"/>
  <c r="K13" i="3"/>
  <c r="HD106" i="8"/>
  <c r="HD104" i="8"/>
  <c r="HE105" i="8"/>
  <c r="HE94" i="8"/>
  <c r="HD95" i="8"/>
  <c r="HD93" i="8"/>
  <c r="Y68" i="8"/>
  <c r="Y83" i="8" s="1"/>
  <c r="HE90" i="8"/>
  <c r="HF89" i="8"/>
  <c r="HE88" i="8"/>
  <c r="Y75" i="8"/>
  <c r="Y85" i="8" s="1"/>
  <c r="Y84" i="8"/>
  <c r="Z74" i="8"/>
  <c r="HC60" i="8"/>
  <c r="HC70" i="8"/>
  <c r="HC71" i="8" s="1"/>
  <c r="HC63" i="8"/>
  <c r="HC64" i="8" s="1"/>
  <c r="Z67" i="8"/>
  <c r="Z82" i="8" s="1"/>
  <c r="HD80" i="8"/>
  <c r="HE79" i="8"/>
  <c r="HD78" i="8"/>
  <c r="HA55" i="8"/>
  <c r="HC51" i="8"/>
  <c r="HD52" i="8"/>
  <c r="HD53" i="8" s="1"/>
  <c r="HC54" i="8"/>
  <c r="HC56" i="8" s="1"/>
  <c r="L38" i="9" l="1"/>
  <c r="L51" i="9" s="1"/>
  <c r="J39" i="9"/>
  <c r="J15" i="3" s="1"/>
  <c r="HE101" i="8"/>
  <c r="HF100" i="8"/>
  <c r="HE99" i="8"/>
  <c r="J52" i="9"/>
  <c r="J53" i="9"/>
  <c r="K37" i="9"/>
  <c r="K54" i="9" s="1"/>
  <c r="K17" i="3"/>
  <c r="M14" i="3"/>
  <c r="L13" i="3"/>
  <c r="HE106" i="8"/>
  <c r="HF105" i="8"/>
  <c r="HE104" i="8"/>
  <c r="HE93" i="8"/>
  <c r="HE95" i="8"/>
  <c r="HF94" i="8"/>
  <c r="HG89" i="8"/>
  <c r="HF88" i="8"/>
  <c r="HF90" i="8"/>
  <c r="Z75" i="8"/>
  <c r="Z85" i="8" s="1"/>
  <c r="Z84" i="8"/>
  <c r="AA74" i="8"/>
  <c r="Z68" i="8"/>
  <c r="Z83" i="8" s="1"/>
  <c r="HD60" i="8"/>
  <c r="HD70" i="8"/>
  <c r="HD71" i="8" s="1"/>
  <c r="HD63" i="8"/>
  <c r="HD64" i="8" s="1"/>
  <c r="AA67" i="8"/>
  <c r="AA82" i="8" s="1"/>
  <c r="HE80" i="8"/>
  <c r="HF79" i="8"/>
  <c r="HE78" i="8"/>
  <c r="HB55" i="8"/>
  <c r="HD54" i="8"/>
  <c r="HD56" i="8" s="1"/>
  <c r="HE52" i="8"/>
  <c r="HE53" i="8" s="1"/>
  <c r="HD51" i="8"/>
  <c r="M38" i="9" l="1"/>
  <c r="M51" i="9" s="1"/>
  <c r="K39" i="9"/>
  <c r="K15" i="3" s="1"/>
  <c r="HG100" i="8"/>
  <c r="HF101" i="8"/>
  <c r="HF99" i="8"/>
  <c r="K52" i="9"/>
  <c r="K53" i="9"/>
  <c r="L37" i="9"/>
  <c r="L54" i="9" s="1"/>
  <c r="L17" i="3"/>
  <c r="N14" i="3"/>
  <c r="M13" i="3"/>
  <c r="HG105" i="8"/>
  <c r="HF104" i="8"/>
  <c r="HF106" i="8"/>
  <c r="HF95" i="8"/>
  <c r="HG94" i="8"/>
  <c r="HF93" i="8"/>
  <c r="AA68" i="8"/>
  <c r="AA83" i="8" s="1"/>
  <c r="HG90" i="8"/>
  <c r="HG88" i="8"/>
  <c r="HH89" i="8"/>
  <c r="AA75" i="8"/>
  <c r="AA85" i="8" s="1"/>
  <c r="AA84" i="8"/>
  <c r="AB74" i="8"/>
  <c r="HE60" i="8"/>
  <c r="HE70" i="8"/>
  <c r="HE71" i="8" s="1"/>
  <c r="HE63" i="8"/>
  <c r="HE64" i="8" s="1"/>
  <c r="AB67" i="8"/>
  <c r="AB82" i="8" s="1"/>
  <c r="HF80" i="8"/>
  <c r="HG79" i="8"/>
  <c r="HF78" i="8"/>
  <c r="HC55" i="8"/>
  <c r="HF52" i="8"/>
  <c r="HF53" i="8" s="1"/>
  <c r="HE54" i="8"/>
  <c r="HE56" i="8" s="1"/>
  <c r="HE51" i="8"/>
  <c r="N38" i="9" l="1"/>
  <c r="N51" i="9" s="1"/>
  <c r="L39" i="9"/>
  <c r="L15" i="3" s="1"/>
  <c r="HG99" i="8"/>
  <c r="HH100" i="8"/>
  <c r="HG101" i="8"/>
  <c r="L52" i="9"/>
  <c r="L53" i="9"/>
  <c r="M37" i="9"/>
  <c r="M54" i="9" s="1"/>
  <c r="M17" i="3"/>
  <c r="O14" i="3"/>
  <c r="N13" i="3"/>
  <c r="HG106" i="8"/>
  <c r="HH105" i="8"/>
  <c r="HG104" i="8"/>
  <c r="HH94" i="8"/>
  <c r="HG93" i="8"/>
  <c r="HG95" i="8"/>
  <c r="HH90" i="8"/>
  <c r="HI89" i="8"/>
  <c r="HH88" i="8"/>
  <c r="AB68" i="8"/>
  <c r="AB83" i="8" s="1"/>
  <c r="HF60" i="8"/>
  <c r="HF70" i="8"/>
  <c r="HF71" i="8" s="1"/>
  <c r="HF63" i="8"/>
  <c r="HF64" i="8" s="1"/>
  <c r="AB75" i="8"/>
  <c r="AB85" i="8" s="1"/>
  <c r="AB84" i="8"/>
  <c r="AC74" i="8"/>
  <c r="AC67" i="8"/>
  <c r="AC82" i="8" s="1"/>
  <c r="HG80" i="8"/>
  <c r="HH79" i="8"/>
  <c r="HG78" i="8"/>
  <c r="HD55" i="8"/>
  <c r="HF51" i="8"/>
  <c r="HF54" i="8"/>
  <c r="HF56" i="8" s="1"/>
  <c r="HG52" i="8"/>
  <c r="HG53" i="8" s="1"/>
  <c r="O38" i="9" l="1"/>
  <c r="O51" i="9" s="1"/>
  <c r="M39" i="9"/>
  <c r="M15" i="3" s="1"/>
  <c r="HI100" i="8"/>
  <c r="HH99" i="8"/>
  <c r="HH101" i="8"/>
  <c r="M52" i="9"/>
  <c r="M53" i="9"/>
  <c r="N37" i="9"/>
  <c r="N54" i="9" s="1"/>
  <c r="N17" i="3"/>
  <c r="P14" i="3"/>
  <c r="O13" i="3"/>
  <c r="HH106" i="8"/>
  <c r="HH104" i="8"/>
  <c r="HI105" i="8"/>
  <c r="HH95" i="8"/>
  <c r="HI94" i="8"/>
  <c r="HH93" i="8"/>
  <c r="AC68" i="8"/>
  <c r="AC83" i="8" s="1"/>
  <c r="HI90" i="8"/>
  <c r="HJ89" i="8"/>
  <c r="HI88" i="8"/>
  <c r="HG60" i="8"/>
  <c r="HG70" i="8"/>
  <c r="HG71" i="8" s="1"/>
  <c r="HG63" i="8"/>
  <c r="HG64" i="8" s="1"/>
  <c r="AD74" i="8"/>
  <c r="AC75" i="8"/>
  <c r="AC85" i="8" s="1"/>
  <c r="AC84" i="8"/>
  <c r="HH80" i="8"/>
  <c r="HI79" i="8"/>
  <c r="HH78" i="8"/>
  <c r="HE55" i="8"/>
  <c r="HH52" i="8"/>
  <c r="HH53" i="8" s="1"/>
  <c r="HG54" i="8"/>
  <c r="HG51" i="8"/>
  <c r="P38" i="9" l="1"/>
  <c r="P51" i="9" s="1"/>
  <c r="N39" i="9"/>
  <c r="N15" i="3" s="1"/>
  <c r="HJ100" i="8"/>
  <c r="HI99" i="8"/>
  <c r="HI101" i="8"/>
  <c r="N52" i="9"/>
  <c r="N53" i="9"/>
  <c r="O37" i="9"/>
  <c r="O54" i="9" s="1"/>
  <c r="O17" i="3"/>
  <c r="Q14" i="3"/>
  <c r="P13" i="3"/>
  <c r="HI106" i="8"/>
  <c r="HJ105" i="8"/>
  <c r="HI104" i="8"/>
  <c r="HI93" i="8"/>
  <c r="HJ94" i="8"/>
  <c r="HI95" i="8"/>
  <c r="HK89" i="8"/>
  <c r="HJ90" i="8"/>
  <c r="HJ88" i="8"/>
  <c r="HH60" i="8"/>
  <c r="HH70" i="8"/>
  <c r="HH71" i="8" s="1"/>
  <c r="HH63" i="8"/>
  <c r="HH64" i="8" s="1"/>
  <c r="AE74" i="8"/>
  <c r="AD75" i="8"/>
  <c r="AD85" i="8" s="1"/>
  <c r="AD84" i="8"/>
  <c r="HI80" i="8"/>
  <c r="HJ79" i="8"/>
  <c r="HI78" i="8"/>
  <c r="HF55" i="8"/>
  <c r="HG56" i="8"/>
  <c r="HH54" i="8"/>
  <c r="HI52" i="8"/>
  <c r="HI53" i="8" s="1"/>
  <c r="HH51" i="8"/>
  <c r="Q38" i="9" l="1"/>
  <c r="Q51" i="9" s="1"/>
  <c r="O39" i="9"/>
  <c r="O15" i="3" s="1"/>
  <c r="HK100" i="8"/>
  <c r="HJ99" i="8"/>
  <c r="HJ101" i="8"/>
  <c r="O52" i="9"/>
  <c r="O53" i="9"/>
  <c r="P37" i="9"/>
  <c r="P54" i="9" s="1"/>
  <c r="R14" i="3"/>
  <c r="Q13" i="3"/>
  <c r="HJ106" i="8"/>
  <c r="HK105" i="8"/>
  <c r="HJ104" i="8"/>
  <c r="HJ95" i="8"/>
  <c r="HK94" i="8"/>
  <c r="HJ93" i="8"/>
  <c r="HK88" i="8"/>
  <c r="HK90" i="8"/>
  <c r="HL89" i="8"/>
  <c r="HI60" i="8"/>
  <c r="HI70" i="8"/>
  <c r="HI71" i="8" s="1"/>
  <c r="HI63" i="8"/>
  <c r="HI64" i="8" s="1"/>
  <c r="AF74" i="8"/>
  <c r="AE75" i="8"/>
  <c r="AE85" i="8" s="1"/>
  <c r="AE84" i="8"/>
  <c r="HJ80" i="8"/>
  <c r="HJ78" i="8"/>
  <c r="HK79" i="8"/>
  <c r="HH56" i="8"/>
  <c r="HG55" i="8"/>
  <c r="HI51" i="8"/>
  <c r="HJ52" i="8"/>
  <c r="HJ53" i="8" s="1"/>
  <c r="HI54" i="8"/>
  <c r="R38" i="9" l="1"/>
  <c r="R51" i="9" s="1"/>
  <c r="P39" i="9"/>
  <c r="P15" i="3" s="1"/>
  <c r="HI56" i="8"/>
  <c r="HK99" i="8"/>
  <c r="HL100" i="8"/>
  <c r="HK101" i="8"/>
  <c r="P52" i="9"/>
  <c r="P53" i="9"/>
  <c r="Q37" i="9"/>
  <c r="Q54" i="9" s="1"/>
  <c r="S14" i="3"/>
  <c r="R13" i="3"/>
  <c r="HK106" i="8"/>
  <c r="HL105" i="8"/>
  <c r="HK104" i="8"/>
  <c r="HL94" i="8"/>
  <c r="HK93" i="8"/>
  <c r="HK95" i="8"/>
  <c r="HL90" i="8"/>
  <c r="HL88" i="8"/>
  <c r="HM89" i="8"/>
  <c r="HJ60" i="8"/>
  <c r="HJ70" i="8"/>
  <c r="HJ71" i="8" s="1"/>
  <c r="HJ63" i="8"/>
  <c r="HJ64" i="8" s="1"/>
  <c r="AF75" i="8"/>
  <c r="AF85" i="8" s="1"/>
  <c r="AF84" i="8"/>
  <c r="AG74" i="8"/>
  <c r="HL79" i="8"/>
  <c r="HK78" i="8"/>
  <c r="HK80" i="8"/>
  <c r="HH55" i="8"/>
  <c r="HK52" i="8"/>
  <c r="HK53" i="8" s="1"/>
  <c r="HJ54" i="8"/>
  <c r="HJ51" i="8"/>
  <c r="S38" i="9" l="1"/>
  <c r="S51" i="9" s="1"/>
  <c r="Q39" i="9"/>
  <c r="Q15" i="3" s="1"/>
  <c r="HL101" i="8"/>
  <c r="HL99" i="8"/>
  <c r="HM100" i="8"/>
  <c r="Q52" i="9"/>
  <c r="Q53" i="9"/>
  <c r="R37" i="9"/>
  <c r="R54" i="9" s="1"/>
  <c r="HJ56" i="8"/>
  <c r="T14" i="3"/>
  <c r="S13" i="3"/>
  <c r="HL106" i="8"/>
  <c r="HL104" i="8"/>
  <c r="HM105" i="8"/>
  <c r="HM94" i="8"/>
  <c r="HL93" i="8"/>
  <c r="HL95" i="8"/>
  <c r="HM90" i="8"/>
  <c r="HN89" i="8"/>
  <c r="HM88" i="8"/>
  <c r="AG75" i="8"/>
  <c r="AG85" i="8" s="1"/>
  <c r="AG84" i="8"/>
  <c r="AH74" i="8"/>
  <c r="HK60" i="8"/>
  <c r="HK70" i="8"/>
  <c r="HK71" i="8" s="1"/>
  <c r="HK63" i="8"/>
  <c r="HK64" i="8" s="1"/>
  <c r="HL80" i="8"/>
  <c r="HM79" i="8"/>
  <c r="HL78" i="8"/>
  <c r="HI55" i="8"/>
  <c r="HK51" i="8"/>
  <c r="HK54" i="8"/>
  <c r="HL52" i="8"/>
  <c r="HL53" i="8" s="1"/>
  <c r="T38" i="9" l="1"/>
  <c r="T51" i="9" s="1"/>
  <c r="R39" i="9"/>
  <c r="R15" i="3" s="1"/>
  <c r="HK56" i="8"/>
  <c r="HM99" i="8"/>
  <c r="HN100" i="8"/>
  <c r="HM101" i="8"/>
  <c r="R52" i="9"/>
  <c r="R53" i="9"/>
  <c r="S37" i="9"/>
  <c r="S54" i="9" s="1"/>
  <c r="U14" i="3"/>
  <c r="T13" i="3"/>
  <c r="HM106" i="8"/>
  <c r="HN105" i="8"/>
  <c r="HM104" i="8"/>
  <c r="HM93" i="8"/>
  <c r="HM95" i="8"/>
  <c r="HN94" i="8"/>
  <c r="HN90" i="8"/>
  <c r="HO89" i="8"/>
  <c r="HN88" i="8"/>
  <c r="AH75" i="8"/>
  <c r="AH85" i="8" s="1"/>
  <c r="AH84" i="8"/>
  <c r="HL60" i="8"/>
  <c r="HL70" i="8"/>
  <c r="HL71" i="8" s="1"/>
  <c r="HL63" i="8"/>
  <c r="HL64" i="8" s="1"/>
  <c r="AI74" i="8"/>
  <c r="HM80" i="8"/>
  <c r="HN79" i="8"/>
  <c r="HM78" i="8"/>
  <c r="HJ55" i="8"/>
  <c r="HL54" i="8"/>
  <c r="HM52" i="8"/>
  <c r="HM53" i="8" s="1"/>
  <c r="HL51" i="8"/>
  <c r="U38" i="9" l="1"/>
  <c r="U51" i="9" s="1"/>
  <c r="S39" i="9"/>
  <c r="S15" i="3" s="1"/>
  <c r="HL56" i="8"/>
  <c r="HN101" i="8"/>
  <c r="HN99" i="8"/>
  <c r="HO100" i="8"/>
  <c r="S52" i="9"/>
  <c r="S53" i="9"/>
  <c r="T37" i="9"/>
  <c r="T54" i="9" s="1"/>
  <c r="V14" i="3"/>
  <c r="U13" i="3"/>
  <c r="HO105" i="8"/>
  <c r="HN104" i="8"/>
  <c r="HN106" i="8"/>
  <c r="HO94" i="8"/>
  <c r="HN93" i="8"/>
  <c r="HN95" i="8"/>
  <c r="HO90" i="8"/>
  <c r="HO88" i="8"/>
  <c r="HP89" i="8"/>
  <c r="AI75" i="8"/>
  <c r="AI85" i="8" s="1"/>
  <c r="AI84" i="8"/>
  <c r="AJ74" i="8"/>
  <c r="HM60" i="8"/>
  <c r="HM70" i="8"/>
  <c r="HM71" i="8" s="1"/>
  <c r="HM63" i="8"/>
  <c r="HM64" i="8" s="1"/>
  <c r="HN80" i="8"/>
  <c r="HO79" i="8"/>
  <c r="HN78" i="8"/>
  <c r="HK55" i="8"/>
  <c r="HN52" i="8"/>
  <c r="HN53" i="8" s="1"/>
  <c r="HM51" i="8"/>
  <c r="HM54" i="8"/>
  <c r="HM56" i="8" l="1"/>
  <c r="V38" i="9"/>
  <c r="V51" i="9" s="1"/>
  <c r="T39" i="9"/>
  <c r="T15" i="3" s="1"/>
  <c r="HP100" i="8"/>
  <c r="HO99" i="8"/>
  <c r="HO101" i="8"/>
  <c r="T52" i="9"/>
  <c r="T53" i="9"/>
  <c r="U37" i="9"/>
  <c r="U54" i="9" s="1"/>
  <c r="W14" i="3"/>
  <c r="V13" i="3"/>
  <c r="HP105" i="8"/>
  <c r="HO106" i="8"/>
  <c r="HO104" i="8"/>
  <c r="HO95" i="8"/>
  <c r="HP94" i="8"/>
  <c r="HO93" i="8"/>
  <c r="HP90" i="8"/>
  <c r="HP88" i="8"/>
  <c r="HQ89" i="8"/>
  <c r="HN60" i="8"/>
  <c r="HN70" i="8"/>
  <c r="HN71" i="8" s="1"/>
  <c r="HN63" i="8"/>
  <c r="HN64" i="8" s="1"/>
  <c r="AJ75" i="8"/>
  <c r="AJ85" i="8" s="1"/>
  <c r="AJ84" i="8"/>
  <c r="AK74" i="8"/>
  <c r="HO80" i="8"/>
  <c r="HP79" i="8"/>
  <c r="HO78" i="8"/>
  <c r="HL55" i="8"/>
  <c r="HN51" i="8"/>
  <c r="HN54" i="8"/>
  <c r="HN56" i="8" s="1"/>
  <c r="HO52" i="8"/>
  <c r="HO53" i="8" s="1"/>
  <c r="W38" i="9" l="1"/>
  <c r="W51" i="9" s="1"/>
  <c r="U39" i="9"/>
  <c r="U15" i="3" s="1"/>
  <c r="HP101" i="8"/>
  <c r="HQ100" i="8"/>
  <c r="HP99" i="8"/>
  <c r="U52" i="9"/>
  <c r="U53" i="9"/>
  <c r="V37" i="9"/>
  <c r="V54" i="9" s="1"/>
  <c r="X14" i="3"/>
  <c r="W13" i="3"/>
  <c r="HP106" i="8"/>
  <c r="HP104" i="8"/>
  <c r="HQ105" i="8"/>
  <c r="HQ94" i="8"/>
  <c r="HP93" i="8"/>
  <c r="HP95" i="8"/>
  <c r="HQ90" i="8"/>
  <c r="HQ88" i="8"/>
  <c r="HR89" i="8"/>
  <c r="HO60" i="8"/>
  <c r="HO70" i="8"/>
  <c r="HO71" i="8" s="1"/>
  <c r="HO63" i="8"/>
  <c r="HO64" i="8" s="1"/>
  <c r="AL74" i="8"/>
  <c r="AK75" i="8"/>
  <c r="AK85" i="8" s="1"/>
  <c r="AK84" i="8"/>
  <c r="HP80" i="8"/>
  <c r="HQ79" i="8"/>
  <c r="HP78" i="8"/>
  <c r="HM55" i="8"/>
  <c r="HP52" i="8"/>
  <c r="HP53" i="8" s="1"/>
  <c r="HO54" i="8"/>
  <c r="HO56" i="8" s="1"/>
  <c r="HO51" i="8"/>
  <c r="X38" i="9" l="1"/>
  <c r="X51" i="9" s="1"/>
  <c r="V39" i="9"/>
  <c r="V15" i="3" s="1"/>
  <c r="HR100" i="8"/>
  <c r="HQ101" i="8"/>
  <c r="HQ99" i="8"/>
  <c r="V52" i="9"/>
  <c r="V53" i="9"/>
  <c r="W37" i="9"/>
  <c r="W54" i="9" s="1"/>
  <c r="Y14" i="3"/>
  <c r="X13" i="3"/>
  <c r="HQ106" i="8"/>
  <c r="HR105" i="8"/>
  <c r="HQ104" i="8"/>
  <c r="HQ95" i="8"/>
  <c r="HQ93" i="8"/>
  <c r="HR94" i="8"/>
  <c r="HS89" i="8"/>
  <c r="HR90" i="8"/>
  <c r="HR88" i="8"/>
  <c r="HP60" i="8"/>
  <c r="HP70" i="8"/>
  <c r="HP71" i="8" s="1"/>
  <c r="HP63" i="8"/>
  <c r="HP64" i="8" s="1"/>
  <c r="AM74" i="8"/>
  <c r="AL75" i="8"/>
  <c r="AL85" i="8" s="1"/>
  <c r="AL84" i="8"/>
  <c r="HR79" i="8"/>
  <c r="HQ80" i="8"/>
  <c r="HQ78" i="8"/>
  <c r="HN55" i="8"/>
  <c r="HP54" i="8"/>
  <c r="HP56" i="8" s="1"/>
  <c r="HQ52" i="8"/>
  <c r="HQ53" i="8" s="1"/>
  <c r="HP51" i="8"/>
  <c r="Y38" i="9" l="1"/>
  <c r="Y51" i="9" s="1"/>
  <c r="W39" i="9"/>
  <c r="W15" i="3" s="1"/>
  <c r="HR99" i="8"/>
  <c r="HS100" i="8"/>
  <c r="HR101" i="8"/>
  <c r="W52" i="9"/>
  <c r="W53" i="9"/>
  <c r="X37" i="9"/>
  <c r="X54" i="9" s="1"/>
  <c r="Z14" i="3"/>
  <c r="Y13" i="3"/>
  <c r="HR106" i="8"/>
  <c r="HS105" i="8"/>
  <c r="HR104" i="8"/>
  <c r="HS94" i="8"/>
  <c r="HR93" i="8"/>
  <c r="HR95" i="8"/>
  <c r="HS88" i="8"/>
  <c r="HT89" i="8"/>
  <c r="HS90" i="8"/>
  <c r="AN74" i="8"/>
  <c r="HQ60" i="8"/>
  <c r="HQ70" i="8"/>
  <c r="HQ71" i="8" s="1"/>
  <c r="HQ63" i="8"/>
  <c r="HQ64" i="8" s="1"/>
  <c r="AM75" i="8"/>
  <c r="AM85" i="8" s="1"/>
  <c r="AM84" i="8"/>
  <c r="HR80" i="8"/>
  <c r="HR78" i="8"/>
  <c r="HS79" i="8"/>
  <c r="HO55" i="8"/>
  <c r="HQ51" i="8"/>
  <c r="HQ54" i="8"/>
  <c r="HQ56" i="8" s="1"/>
  <c r="HR52" i="8"/>
  <c r="HR53" i="8" s="1"/>
  <c r="Z38" i="9" l="1"/>
  <c r="Z51" i="9" s="1"/>
  <c r="X39" i="9"/>
  <c r="X15" i="3" s="1"/>
  <c r="HT100" i="8"/>
  <c r="HS101" i="8"/>
  <c r="HS99" i="8"/>
  <c r="X52" i="9"/>
  <c r="X53" i="9"/>
  <c r="Y37" i="9"/>
  <c r="Y54" i="9" s="1"/>
  <c r="AA14" i="3"/>
  <c r="Z13" i="3"/>
  <c r="HS106" i="8"/>
  <c r="HT105" i="8"/>
  <c r="HS104" i="8"/>
  <c r="HS95" i="8"/>
  <c r="HT94" i="8"/>
  <c r="HS93" i="8"/>
  <c r="HT90" i="8"/>
  <c r="HU89" i="8"/>
  <c r="HT88" i="8"/>
  <c r="HR60" i="8"/>
  <c r="HR70" i="8"/>
  <c r="HR71" i="8" s="1"/>
  <c r="HR63" i="8"/>
  <c r="HR64" i="8" s="1"/>
  <c r="AN75" i="8"/>
  <c r="AN85" i="8" s="1"/>
  <c r="AN84" i="8"/>
  <c r="AO74" i="8"/>
  <c r="HS80" i="8"/>
  <c r="HT79" i="8"/>
  <c r="HS78" i="8"/>
  <c r="HP55" i="8"/>
  <c r="HS52" i="8"/>
  <c r="HS53" i="8" s="1"/>
  <c r="HR54" i="8"/>
  <c r="HR56" i="8" s="1"/>
  <c r="HR51" i="8"/>
  <c r="AA38" i="9" l="1"/>
  <c r="AA51" i="9" s="1"/>
  <c r="Y39" i="9"/>
  <c r="Y15" i="3" s="1"/>
  <c r="HT99" i="8"/>
  <c r="HT101" i="8"/>
  <c r="HU100" i="8"/>
  <c r="Y52" i="9"/>
  <c r="Y53" i="9"/>
  <c r="Z37" i="9"/>
  <c r="Z54" i="9" s="1"/>
  <c r="AB14" i="3"/>
  <c r="AA13" i="3"/>
  <c r="HT104" i="8"/>
  <c r="HT106" i="8"/>
  <c r="HU105" i="8"/>
  <c r="HU94" i="8"/>
  <c r="HT93" i="8"/>
  <c r="HT95" i="8"/>
  <c r="HU90" i="8"/>
  <c r="HU88" i="8"/>
  <c r="HV89" i="8"/>
  <c r="AO75" i="8"/>
  <c r="AO85" i="8" s="1"/>
  <c r="AO84" i="8"/>
  <c r="HS60" i="8"/>
  <c r="HS70" i="8"/>
  <c r="HS71" i="8" s="1"/>
  <c r="HS63" i="8"/>
  <c r="HS64" i="8" s="1"/>
  <c r="AP74" i="8"/>
  <c r="HT80" i="8"/>
  <c r="HU79" i="8"/>
  <c r="HT78" i="8"/>
  <c r="HQ55" i="8"/>
  <c r="HS51" i="8"/>
  <c r="HT52" i="8"/>
  <c r="HT53" i="8" s="1"/>
  <c r="HS54" i="8"/>
  <c r="AB38" i="9" l="1"/>
  <c r="AB51" i="9" s="1"/>
  <c r="Z39" i="9"/>
  <c r="Z15" i="3" s="1"/>
  <c r="HU99" i="8"/>
  <c r="HU101" i="8"/>
  <c r="HV100" i="8"/>
  <c r="Z52" i="9"/>
  <c r="Z53" i="9"/>
  <c r="AA37" i="9"/>
  <c r="AA54" i="9" s="1"/>
  <c r="AC14" i="3"/>
  <c r="AB13" i="3"/>
  <c r="HU106" i="8"/>
  <c r="HV105" i="8"/>
  <c r="HU104" i="8"/>
  <c r="HU95" i="8"/>
  <c r="HU93" i="8"/>
  <c r="HV94" i="8"/>
  <c r="HW89" i="8"/>
  <c r="HV90" i="8"/>
  <c r="HV88" i="8"/>
  <c r="HT60" i="8"/>
  <c r="HT70" i="8"/>
  <c r="HT71" i="8" s="1"/>
  <c r="HT63" i="8"/>
  <c r="HT64" i="8" s="1"/>
  <c r="AP75" i="8"/>
  <c r="AP85" i="8" s="1"/>
  <c r="AP84" i="8"/>
  <c r="AQ74" i="8"/>
  <c r="HU80" i="8"/>
  <c r="HV79" i="8"/>
  <c r="HU78" i="8"/>
  <c r="HR55" i="8"/>
  <c r="HS56" i="8"/>
  <c r="HT54" i="8"/>
  <c r="HU52" i="8"/>
  <c r="HU53" i="8" s="1"/>
  <c r="HT51" i="8"/>
  <c r="AC38" i="9" l="1"/>
  <c r="AC51" i="9" s="1"/>
  <c r="AA39" i="9"/>
  <c r="AA15" i="3" s="1"/>
  <c r="HV99" i="8"/>
  <c r="HV101" i="8"/>
  <c r="HW100" i="8"/>
  <c r="AA52" i="9"/>
  <c r="AA53" i="9"/>
  <c r="AB37" i="9"/>
  <c r="AB54" i="9" s="1"/>
  <c r="AD14" i="3"/>
  <c r="AC13" i="3"/>
  <c r="HW105" i="8"/>
  <c r="HV106" i="8"/>
  <c r="HV104" i="8"/>
  <c r="HW94" i="8"/>
  <c r="HV93" i="8"/>
  <c r="HV95" i="8"/>
  <c r="HW90" i="8"/>
  <c r="HW88" i="8"/>
  <c r="HX89" i="8"/>
  <c r="AQ75" i="8"/>
  <c r="AQ85" i="8" s="1"/>
  <c r="AQ84" i="8"/>
  <c r="HU60" i="8"/>
  <c r="HU70" i="8"/>
  <c r="HU71" i="8" s="1"/>
  <c r="HU63" i="8"/>
  <c r="HU64" i="8" s="1"/>
  <c r="AR74" i="8"/>
  <c r="HV80" i="8"/>
  <c r="HW79" i="8"/>
  <c r="HV78" i="8"/>
  <c r="HT56" i="8"/>
  <c r="HS55" i="8"/>
  <c r="HV52" i="8"/>
  <c r="HV53" i="8" s="1"/>
  <c r="HU54" i="8"/>
  <c r="HU51" i="8"/>
  <c r="AD38" i="9" l="1"/>
  <c r="AD51" i="9" s="1"/>
  <c r="AB39" i="9"/>
  <c r="AB15" i="3" s="1"/>
  <c r="HW99" i="8"/>
  <c r="HX100" i="8"/>
  <c r="HW101" i="8"/>
  <c r="AB52" i="9"/>
  <c r="AB53" i="9"/>
  <c r="AC37" i="9"/>
  <c r="AC54" i="9" s="1"/>
  <c r="AE14" i="3"/>
  <c r="AD13" i="3"/>
  <c r="HW106" i="8"/>
  <c r="HX105" i="8"/>
  <c r="HW104" i="8"/>
  <c r="HW95" i="8"/>
  <c r="HX94" i="8"/>
  <c r="HW93" i="8"/>
  <c r="HX90" i="8"/>
  <c r="HY89" i="8"/>
  <c r="HX88" i="8"/>
  <c r="AR75" i="8"/>
  <c r="AR85" i="8" s="1"/>
  <c r="AR84" i="8"/>
  <c r="AS74" i="8"/>
  <c r="HV60" i="8"/>
  <c r="HV70" i="8"/>
  <c r="HV71" i="8" s="1"/>
  <c r="HV63" i="8"/>
  <c r="HV64" i="8" s="1"/>
  <c r="HX79" i="8"/>
  <c r="HW80" i="8"/>
  <c r="HW78" i="8"/>
  <c r="HU56" i="8"/>
  <c r="HT55" i="8"/>
  <c r="HV51" i="8"/>
  <c r="HV54" i="8"/>
  <c r="HW52" i="8"/>
  <c r="HW53" i="8" s="1"/>
  <c r="AE38" i="9" l="1"/>
  <c r="AE51" i="9" s="1"/>
  <c r="AC39" i="9"/>
  <c r="AC15" i="3" s="1"/>
  <c r="HX99" i="8"/>
  <c r="HX101" i="8"/>
  <c r="HY100" i="8"/>
  <c r="AC52" i="9"/>
  <c r="AC53" i="9"/>
  <c r="AD37" i="9"/>
  <c r="AD54" i="9" s="1"/>
  <c r="AF14" i="3"/>
  <c r="AE13" i="3"/>
  <c r="HX106" i="8"/>
  <c r="HX104" i="8"/>
  <c r="HY105" i="8"/>
  <c r="HY94" i="8"/>
  <c r="HX93" i="8"/>
  <c r="HX95" i="8"/>
  <c r="HY90" i="8"/>
  <c r="HZ89" i="8"/>
  <c r="HY88" i="8"/>
  <c r="AS75" i="8"/>
  <c r="AS85" i="8" s="1"/>
  <c r="AS84" i="8"/>
  <c r="AT74" i="8"/>
  <c r="HW60" i="8"/>
  <c r="HW70" i="8"/>
  <c r="HW71" i="8" s="1"/>
  <c r="HW63" i="8"/>
  <c r="HW64" i="8" s="1"/>
  <c r="HX80" i="8"/>
  <c r="HY79" i="8"/>
  <c r="HX78" i="8"/>
  <c r="HV56" i="8"/>
  <c r="HU55" i="8"/>
  <c r="HX52" i="8"/>
  <c r="HX53" i="8" s="1"/>
  <c r="HW54" i="8"/>
  <c r="HW51" i="8"/>
  <c r="AF38" i="9" l="1"/>
  <c r="AF51" i="9" s="1"/>
  <c r="AD39" i="9"/>
  <c r="AD15" i="3" s="1"/>
  <c r="HZ100" i="8"/>
  <c r="HY101" i="8"/>
  <c r="HY99" i="8"/>
  <c r="AD52" i="9"/>
  <c r="AD53" i="9"/>
  <c r="AE37" i="9"/>
  <c r="AE54" i="9" s="1"/>
  <c r="AG14" i="3"/>
  <c r="AF13" i="3"/>
  <c r="HY106" i="8"/>
  <c r="HZ105" i="8"/>
  <c r="HY104" i="8"/>
  <c r="HZ94" i="8"/>
  <c r="HY93" i="8"/>
  <c r="HY95" i="8"/>
  <c r="HZ90" i="8"/>
  <c r="IA89" i="8"/>
  <c r="HZ88" i="8"/>
  <c r="AT75" i="8"/>
  <c r="AT85" i="8" s="1"/>
  <c r="AT84" i="8"/>
  <c r="AU74" i="8"/>
  <c r="HX60" i="8"/>
  <c r="HX70" i="8"/>
  <c r="HX71" i="8" s="1"/>
  <c r="HX63" i="8"/>
  <c r="HX64" i="8" s="1"/>
  <c r="HY80" i="8"/>
  <c r="HZ79" i="8"/>
  <c r="HY78" i="8"/>
  <c r="HW56" i="8"/>
  <c r="HV55" i="8"/>
  <c r="HX54" i="8"/>
  <c r="HY52" i="8"/>
  <c r="HY53" i="8" s="1"/>
  <c r="HX51" i="8"/>
  <c r="AG38" i="9" l="1"/>
  <c r="AG51" i="9" s="1"/>
  <c r="AE39" i="9"/>
  <c r="AE15" i="3" s="1"/>
  <c r="HZ99" i="8"/>
  <c r="IA100" i="8"/>
  <c r="HZ101" i="8"/>
  <c r="AE52" i="9"/>
  <c r="AE53" i="9"/>
  <c r="AF37" i="9"/>
  <c r="AF54" i="9" s="1"/>
  <c r="AH14" i="3"/>
  <c r="AG13" i="3"/>
  <c r="HZ106" i="8"/>
  <c r="IA105" i="8"/>
  <c r="HZ104" i="8"/>
  <c r="HZ95" i="8"/>
  <c r="IA94" i="8"/>
  <c r="HZ93" i="8"/>
  <c r="IB89" i="8"/>
  <c r="IA88" i="8"/>
  <c r="IA90" i="8"/>
  <c r="AV74" i="8"/>
  <c r="HY60" i="8"/>
  <c r="HY70" i="8"/>
  <c r="HY71" i="8" s="1"/>
  <c r="HY63" i="8"/>
  <c r="HY64" i="8" s="1"/>
  <c r="AU75" i="8"/>
  <c r="AU85" i="8" s="1"/>
  <c r="AU84" i="8"/>
  <c r="HX56" i="8"/>
  <c r="HZ80" i="8"/>
  <c r="HZ78" i="8"/>
  <c r="IA79" i="8"/>
  <c r="HW55" i="8"/>
  <c r="HY51" i="8"/>
  <c r="HZ52" i="8"/>
  <c r="HZ53" i="8" s="1"/>
  <c r="HY54" i="8"/>
  <c r="AH38" i="9" l="1"/>
  <c r="AH51" i="9" s="1"/>
  <c r="AF39" i="9"/>
  <c r="AF15" i="3" s="1"/>
  <c r="IA101" i="8"/>
  <c r="IA99" i="8"/>
  <c r="IB100" i="8"/>
  <c r="AF52" i="9"/>
  <c r="AF53" i="9"/>
  <c r="AG37" i="9"/>
  <c r="AG54" i="9" s="1"/>
  <c r="AI14" i="3"/>
  <c r="AH13" i="3"/>
  <c r="IB105" i="8"/>
  <c r="IA104" i="8"/>
  <c r="IA106" i="8"/>
  <c r="HY56" i="8"/>
  <c r="IB94" i="8"/>
  <c r="IA95" i="8"/>
  <c r="IA93" i="8"/>
  <c r="IB90" i="8"/>
  <c r="IC89" i="8"/>
  <c r="IB88" i="8"/>
  <c r="AV75" i="8"/>
  <c r="AV85" i="8" s="1"/>
  <c r="AV84" i="8"/>
  <c r="HZ60" i="8"/>
  <c r="HZ70" i="8"/>
  <c r="HZ71" i="8" s="1"/>
  <c r="HZ63" i="8"/>
  <c r="HZ64" i="8" s="1"/>
  <c r="AW74" i="8"/>
  <c r="IB79" i="8"/>
  <c r="IA80" i="8"/>
  <c r="IA78" i="8"/>
  <c r="HX55" i="8"/>
  <c r="IA52" i="8"/>
  <c r="IA53" i="8" s="1"/>
  <c r="HZ54" i="8"/>
  <c r="HZ51" i="8"/>
  <c r="AI38" i="9" l="1"/>
  <c r="AI51" i="9" s="1"/>
  <c r="AG39" i="9"/>
  <c r="AG15" i="3" s="1"/>
  <c r="IB99" i="8"/>
  <c r="IC100" i="8"/>
  <c r="IB101" i="8"/>
  <c r="AG52" i="9"/>
  <c r="AG53" i="9"/>
  <c r="AH37" i="9"/>
  <c r="AH54" i="9" s="1"/>
  <c r="AJ14" i="3"/>
  <c r="AI13" i="3"/>
  <c r="IB106" i="8"/>
  <c r="IB104" i="8"/>
  <c r="IC105" i="8"/>
  <c r="HZ56" i="8"/>
  <c r="IB95" i="8"/>
  <c r="IB93" i="8"/>
  <c r="IC94" i="8"/>
  <c r="IC90" i="8"/>
  <c r="IC88" i="8"/>
  <c r="ID89" i="8"/>
  <c r="AW75" i="8"/>
  <c r="AW85" i="8" s="1"/>
  <c r="AW84" i="8"/>
  <c r="IA60" i="8"/>
  <c r="IA70" i="8"/>
  <c r="IA71" i="8" s="1"/>
  <c r="IA63" i="8"/>
  <c r="IA64" i="8" s="1"/>
  <c r="AX74" i="8"/>
  <c r="IB80" i="8"/>
  <c r="IC79" i="8"/>
  <c r="IB78" i="8"/>
  <c r="HY55" i="8"/>
  <c r="IA51" i="8"/>
  <c r="IA54" i="8"/>
  <c r="IB52" i="8"/>
  <c r="IB53" i="8" s="1"/>
  <c r="AJ38" i="9" l="1"/>
  <c r="AJ51" i="9" s="1"/>
  <c r="AH39" i="9"/>
  <c r="AH15" i="3" s="1"/>
  <c r="IC101" i="8"/>
  <c r="ID100" i="8"/>
  <c r="IC99" i="8"/>
  <c r="AH52" i="9"/>
  <c r="AH53" i="9"/>
  <c r="AI37" i="9"/>
  <c r="AI54" i="9" s="1"/>
  <c r="AK14" i="3"/>
  <c r="AJ13" i="3"/>
  <c r="IC106" i="8"/>
  <c r="ID105" i="8"/>
  <c r="IC104" i="8"/>
  <c r="IA56" i="8"/>
  <c r="IC93" i="8"/>
  <c r="ID94" i="8"/>
  <c r="IC95" i="8"/>
  <c r="IE89" i="8"/>
  <c r="ID88" i="8"/>
  <c r="ID90" i="8"/>
  <c r="IB60" i="8"/>
  <c r="IB70" i="8"/>
  <c r="IB71" i="8" s="1"/>
  <c r="IB63" i="8"/>
  <c r="IB64" i="8" s="1"/>
  <c r="AY74" i="8"/>
  <c r="AX75" i="8"/>
  <c r="AX85" i="8" s="1"/>
  <c r="AX84" i="8"/>
  <c r="IC80" i="8"/>
  <c r="ID79" i="8"/>
  <c r="IC78" i="8"/>
  <c r="HZ55" i="8"/>
  <c r="IB54" i="8"/>
  <c r="IC52" i="8"/>
  <c r="IC53" i="8" s="1"/>
  <c r="IB51" i="8"/>
  <c r="AK38" i="9" l="1"/>
  <c r="AK51" i="9" s="1"/>
  <c r="AI39" i="9"/>
  <c r="AI15" i="3" s="1"/>
  <c r="IE100" i="8"/>
  <c r="ID101" i="8"/>
  <c r="ID99" i="8"/>
  <c r="AI52" i="9"/>
  <c r="AI53" i="9"/>
  <c r="AJ37" i="9"/>
  <c r="AJ54" i="9" s="1"/>
  <c r="AL14" i="3"/>
  <c r="AK13" i="3"/>
  <c r="IE105" i="8"/>
  <c r="ID104" i="8"/>
  <c r="ID106" i="8"/>
  <c r="IB56" i="8"/>
  <c r="ID95" i="8"/>
  <c r="ID93" i="8"/>
  <c r="IE94" i="8"/>
  <c r="IE90" i="8"/>
  <c r="IE88" i="8"/>
  <c r="IF89" i="8"/>
  <c r="AZ74" i="8"/>
  <c r="IC60" i="8"/>
  <c r="IC70" i="8"/>
  <c r="IC71" i="8" s="1"/>
  <c r="IC63" i="8"/>
  <c r="IC64" i="8" s="1"/>
  <c r="AY75" i="8"/>
  <c r="AY85" i="8" s="1"/>
  <c r="AY84" i="8"/>
  <c r="ID80" i="8"/>
  <c r="IE79" i="8"/>
  <c r="ID78" i="8"/>
  <c r="IA55" i="8"/>
  <c r="ID52" i="8"/>
  <c r="ID53" i="8" s="1"/>
  <c r="IC51" i="8"/>
  <c r="IC54" i="8"/>
  <c r="AL38" i="9" l="1"/>
  <c r="AL51" i="9" s="1"/>
  <c r="AJ39" i="9"/>
  <c r="AJ15" i="3" s="1"/>
  <c r="IE101" i="8"/>
  <c r="IF100" i="8"/>
  <c r="IE99" i="8"/>
  <c r="AJ52" i="9"/>
  <c r="AJ53" i="9"/>
  <c r="AK37" i="9"/>
  <c r="AK54" i="9" s="1"/>
  <c r="AM14" i="3"/>
  <c r="AL13" i="3"/>
  <c r="IF105" i="8"/>
  <c r="IE106" i="8"/>
  <c r="IE104" i="8"/>
  <c r="IC56" i="8"/>
  <c r="IE95" i="8"/>
  <c r="IF94" i="8"/>
  <c r="IE93" i="8"/>
  <c r="IF90" i="8"/>
  <c r="IG89" i="8"/>
  <c r="IF88" i="8"/>
  <c r="ID60" i="8"/>
  <c r="ID70" i="8"/>
  <c r="ID71" i="8" s="1"/>
  <c r="ID63" i="8"/>
  <c r="ID64" i="8" s="1"/>
  <c r="AZ75" i="8"/>
  <c r="AZ85" i="8" s="1"/>
  <c r="AZ84" i="8"/>
  <c r="BA74" i="8"/>
  <c r="IE80" i="8"/>
  <c r="IF79" i="8"/>
  <c r="IE78" i="8"/>
  <c r="IB55" i="8"/>
  <c r="ID51" i="8"/>
  <c r="ID54" i="8"/>
  <c r="IE52" i="8"/>
  <c r="IE53" i="8" s="1"/>
  <c r="AM38" i="9" l="1"/>
  <c r="AM51" i="9" s="1"/>
  <c r="AK39" i="9"/>
  <c r="AK15" i="3" s="1"/>
  <c r="IG100" i="8"/>
  <c r="IF99" i="8"/>
  <c r="IF101" i="8"/>
  <c r="AK52" i="9"/>
  <c r="AK53" i="9"/>
  <c r="AL37" i="9"/>
  <c r="AL54" i="9" s="1"/>
  <c r="AN14" i="3"/>
  <c r="AM13" i="3"/>
  <c r="IF106" i="8"/>
  <c r="IF104" i="8"/>
  <c r="IG105" i="8"/>
  <c r="ID56" i="8"/>
  <c r="IG94" i="8"/>
  <c r="IF93" i="8"/>
  <c r="IF95" i="8"/>
  <c r="IG90" i="8"/>
  <c r="IH89" i="8"/>
  <c r="IG88" i="8"/>
  <c r="IE60" i="8"/>
  <c r="IE70" i="8"/>
  <c r="IE71" i="8" s="1"/>
  <c r="IE63" i="8"/>
  <c r="IE64" i="8" s="1"/>
  <c r="BA75" i="8"/>
  <c r="BA85" i="8" s="1"/>
  <c r="BA84" i="8"/>
  <c r="BB74" i="8"/>
  <c r="IF80" i="8"/>
  <c r="IG79" i="8"/>
  <c r="IF78" i="8"/>
  <c r="IC55" i="8"/>
  <c r="IF52" i="8"/>
  <c r="IF53" i="8" s="1"/>
  <c r="IE54" i="8"/>
  <c r="IE51" i="8"/>
  <c r="AN38" i="9" l="1"/>
  <c r="AN51" i="9" s="1"/>
  <c r="AL39" i="9"/>
  <c r="AL15" i="3" s="1"/>
  <c r="IH100" i="8"/>
  <c r="IG101" i="8"/>
  <c r="IG99" i="8"/>
  <c r="AL52" i="9"/>
  <c r="AL53" i="9"/>
  <c r="AM37" i="9"/>
  <c r="AM54" i="9" s="1"/>
  <c r="AO14" i="3"/>
  <c r="AN13" i="3"/>
  <c r="IG106" i="8"/>
  <c r="IH105" i="8"/>
  <c r="IG104" i="8"/>
  <c r="IH94" i="8"/>
  <c r="IG93" i="8"/>
  <c r="IG95" i="8"/>
  <c r="IH90" i="8"/>
  <c r="II89" i="8"/>
  <c r="IH88" i="8"/>
  <c r="IF60" i="8"/>
  <c r="IF70" i="8"/>
  <c r="IF71" i="8" s="1"/>
  <c r="IF63" i="8"/>
  <c r="IF64" i="8" s="1"/>
  <c r="BB75" i="8"/>
  <c r="BB85" i="8" s="1"/>
  <c r="BB84" i="8"/>
  <c r="BC74" i="8"/>
  <c r="IH79" i="8"/>
  <c r="IG78" i="8"/>
  <c r="IG80" i="8"/>
  <c r="ID55" i="8"/>
  <c r="IE56" i="8"/>
  <c r="IF54" i="8"/>
  <c r="IG52" i="8"/>
  <c r="IG53" i="8" s="1"/>
  <c r="IF51" i="8"/>
  <c r="AO38" i="9" l="1"/>
  <c r="AO51" i="9" s="1"/>
  <c r="AM39" i="9"/>
  <c r="AM15" i="3" s="1"/>
  <c r="IH101" i="8"/>
  <c r="IH99" i="8"/>
  <c r="II100" i="8"/>
  <c r="AM52" i="9"/>
  <c r="AM53" i="9"/>
  <c r="AN37" i="9"/>
  <c r="AN54" i="9" s="1"/>
  <c r="AP14" i="3"/>
  <c r="AO13" i="3"/>
  <c r="IH106" i="8"/>
  <c r="II105" i="8"/>
  <c r="IH104" i="8"/>
  <c r="IH95" i="8"/>
  <c r="II94" i="8"/>
  <c r="IH93" i="8"/>
  <c r="II90" i="8"/>
  <c r="II88" i="8"/>
  <c r="IJ89" i="8"/>
  <c r="BC75" i="8"/>
  <c r="BC85" i="8" s="1"/>
  <c r="BC84" i="8"/>
  <c r="BD74" i="8"/>
  <c r="IG60" i="8"/>
  <c r="IG70" i="8"/>
  <c r="IG71" i="8" s="1"/>
  <c r="IG63" i="8"/>
  <c r="IG64" i="8" s="1"/>
  <c r="IH80" i="8"/>
  <c r="IH78" i="8"/>
  <c r="II79" i="8"/>
  <c r="IF56" i="8"/>
  <c r="IE55" i="8"/>
  <c r="IG51" i="8"/>
  <c r="IG54" i="8"/>
  <c r="IH52" i="8"/>
  <c r="IH53" i="8" s="1"/>
  <c r="AP38" i="9" l="1"/>
  <c r="AP51" i="9" s="1"/>
  <c r="AN39" i="9"/>
  <c r="AN15" i="3" s="1"/>
  <c r="II101" i="8"/>
  <c r="IJ100" i="8"/>
  <c r="II99" i="8"/>
  <c r="AN52" i="9"/>
  <c r="AN53" i="9"/>
  <c r="AO37" i="9"/>
  <c r="AO54" i="9" s="1"/>
  <c r="AQ14" i="3"/>
  <c r="AP13" i="3"/>
  <c r="IJ105" i="8"/>
  <c r="II106" i="8"/>
  <c r="II104" i="8"/>
  <c r="II95" i="8"/>
  <c r="IJ94" i="8"/>
  <c r="II93" i="8"/>
  <c r="IJ90" i="8"/>
  <c r="IK89" i="8"/>
  <c r="IJ88" i="8"/>
  <c r="BD75" i="8"/>
  <c r="BD85" i="8" s="1"/>
  <c r="BD84" i="8"/>
  <c r="IH60" i="8"/>
  <c r="IH70" i="8"/>
  <c r="IH71" i="8" s="1"/>
  <c r="IH63" i="8"/>
  <c r="IH64" i="8" s="1"/>
  <c r="BE74" i="8"/>
  <c r="II80" i="8"/>
  <c r="IJ79" i="8"/>
  <c r="II78" i="8"/>
  <c r="IF55" i="8"/>
  <c r="IG56" i="8"/>
  <c r="II52" i="8"/>
  <c r="II53" i="8" s="1"/>
  <c r="IH54" i="8"/>
  <c r="IH51" i="8"/>
  <c r="AQ38" i="9" l="1"/>
  <c r="AQ51" i="9" s="1"/>
  <c r="AO39" i="9"/>
  <c r="AO15" i="3" s="1"/>
  <c r="IK100" i="8"/>
  <c r="IJ101" i="8"/>
  <c r="IJ99" i="8"/>
  <c r="AO52" i="9"/>
  <c r="AO53" i="9"/>
  <c r="AP37" i="9"/>
  <c r="AP54" i="9" s="1"/>
  <c r="AR14" i="3"/>
  <c r="AQ13" i="3"/>
  <c r="IJ106" i="8"/>
  <c r="IJ104" i="8"/>
  <c r="IK105" i="8"/>
  <c r="IJ95" i="8"/>
  <c r="IK94" i="8"/>
  <c r="IJ93" i="8"/>
  <c r="IK90" i="8"/>
  <c r="IL89" i="8"/>
  <c r="IK88" i="8"/>
  <c r="BE75" i="8"/>
  <c r="BE85" i="8" s="1"/>
  <c r="BE84" i="8"/>
  <c r="II60" i="8"/>
  <c r="II70" i="8"/>
  <c r="II71" i="8" s="1"/>
  <c r="II63" i="8"/>
  <c r="II64" i="8" s="1"/>
  <c r="BF74" i="8"/>
  <c r="IJ80" i="8"/>
  <c r="IK79" i="8"/>
  <c r="IJ78" i="8"/>
  <c r="IH56" i="8"/>
  <c r="IG55" i="8"/>
  <c r="II51" i="8"/>
  <c r="IJ52" i="8"/>
  <c r="IJ53" i="8" s="1"/>
  <c r="II54" i="8"/>
  <c r="AR38" i="9" l="1"/>
  <c r="AR51" i="9" s="1"/>
  <c r="AP39" i="9"/>
  <c r="AP15" i="3" s="1"/>
  <c r="II56" i="8"/>
  <c r="IK99" i="8"/>
  <c r="IK101" i="8"/>
  <c r="IL100" i="8"/>
  <c r="AP52" i="9"/>
  <c r="AP53" i="9"/>
  <c r="AQ37" i="9"/>
  <c r="AQ54" i="9" s="1"/>
  <c r="AS14" i="3"/>
  <c r="AR13" i="3"/>
  <c r="IK106" i="8"/>
  <c r="IL105" i="8"/>
  <c r="IK104" i="8"/>
  <c r="IK93" i="8"/>
  <c r="IL94" i="8"/>
  <c r="IK95" i="8"/>
  <c r="IM89" i="8"/>
  <c r="IL90" i="8"/>
  <c r="IL88" i="8"/>
  <c r="BG74" i="8"/>
  <c r="IJ60" i="8"/>
  <c r="IJ70" i="8"/>
  <c r="IJ71" i="8" s="1"/>
  <c r="IJ63" i="8"/>
  <c r="IJ64" i="8" s="1"/>
  <c r="BF75" i="8"/>
  <c r="BF85" i="8" s="1"/>
  <c r="BF84" i="8"/>
  <c r="IK80" i="8"/>
  <c r="IL79" i="8"/>
  <c r="IK78" i="8"/>
  <c r="IH55" i="8"/>
  <c r="IJ54" i="8"/>
  <c r="IJ56" i="8" s="1"/>
  <c r="IK52" i="8"/>
  <c r="IK53" i="8" s="1"/>
  <c r="IJ51" i="8"/>
  <c r="AS38" i="9" l="1"/>
  <c r="AS51" i="9" s="1"/>
  <c r="AQ39" i="9"/>
  <c r="AQ15" i="3" s="1"/>
  <c r="IM100" i="8"/>
  <c r="IL101" i="8"/>
  <c r="IL99" i="8"/>
  <c r="AQ52" i="9"/>
  <c r="AQ53" i="9"/>
  <c r="AR37" i="9"/>
  <c r="AR54" i="9" s="1"/>
  <c r="AT14" i="3"/>
  <c r="AS13" i="3"/>
  <c r="IL106" i="8"/>
  <c r="IM105" i="8"/>
  <c r="IL104" i="8"/>
  <c r="IL95" i="8"/>
  <c r="IM94" i="8"/>
  <c r="IL93" i="8"/>
  <c r="IM90" i="8"/>
  <c r="IM88" i="8"/>
  <c r="IN89" i="8"/>
  <c r="IK60" i="8"/>
  <c r="IK70" i="8"/>
  <c r="IK71" i="8" s="1"/>
  <c r="IK63" i="8"/>
  <c r="IK64" i="8" s="1"/>
  <c r="BG75" i="8"/>
  <c r="BG85" i="8" s="1"/>
  <c r="BG84" i="8"/>
  <c r="BH74" i="8"/>
  <c r="IL80" i="8"/>
  <c r="IM79" i="8"/>
  <c r="IL78" i="8"/>
  <c r="II55" i="8"/>
  <c r="IK54" i="8"/>
  <c r="IK56" i="8" s="1"/>
  <c r="IK51" i="8"/>
  <c r="IL52" i="8"/>
  <c r="IL53" i="8" s="1"/>
  <c r="AT38" i="9" l="1"/>
  <c r="AT51" i="9" s="1"/>
  <c r="AR39" i="9"/>
  <c r="AR15" i="3" s="1"/>
  <c r="IM99" i="8"/>
  <c r="IM101" i="8"/>
  <c r="IN100" i="8"/>
  <c r="AR52" i="9"/>
  <c r="AR53" i="9"/>
  <c r="AS37" i="9"/>
  <c r="AS54" i="9" s="1"/>
  <c r="AU14" i="3"/>
  <c r="AT13" i="3"/>
  <c r="IM106" i="8"/>
  <c r="IN105" i="8"/>
  <c r="IM104" i="8"/>
  <c r="IM95" i="8"/>
  <c r="IN94" i="8"/>
  <c r="IM93" i="8"/>
  <c r="IN90" i="8"/>
  <c r="IO89" i="8"/>
  <c r="IN88" i="8"/>
  <c r="BH75" i="8"/>
  <c r="BH85" i="8" s="1"/>
  <c r="BH84" i="8"/>
  <c r="IL60" i="8"/>
  <c r="IL70" i="8"/>
  <c r="IL71" i="8" s="1"/>
  <c r="IL63" i="8"/>
  <c r="IL64" i="8" s="1"/>
  <c r="BI74" i="8"/>
  <c r="IM80" i="8"/>
  <c r="IN79" i="8"/>
  <c r="IM78" i="8"/>
  <c r="IJ55" i="8"/>
  <c r="IM52" i="8"/>
  <c r="IM53" i="8" s="1"/>
  <c r="IL51" i="8"/>
  <c r="IL54" i="8"/>
  <c r="IL56" i="8" s="1"/>
  <c r="AU38" i="9" l="1"/>
  <c r="AU51" i="9" s="1"/>
  <c r="AS39" i="9"/>
  <c r="AS15" i="3" s="1"/>
  <c r="IN101" i="8"/>
  <c r="IO100" i="8"/>
  <c r="IN99" i="8"/>
  <c r="AS52" i="9"/>
  <c r="AS53" i="9"/>
  <c r="AT37" i="9"/>
  <c r="AT54" i="9" s="1"/>
  <c r="AV14" i="3"/>
  <c r="AU13" i="3"/>
  <c r="IN106" i="8"/>
  <c r="IN104" i="8"/>
  <c r="IO105" i="8"/>
  <c r="IO94" i="8"/>
  <c r="IN93" i="8"/>
  <c r="IN95" i="8"/>
  <c r="IO90" i="8"/>
  <c r="IP89" i="8"/>
  <c r="IO88" i="8"/>
  <c r="BI75" i="8"/>
  <c r="BI85" i="8" s="1"/>
  <c r="BI84" i="8"/>
  <c r="BJ74" i="8"/>
  <c r="IM60" i="8"/>
  <c r="IM70" i="8"/>
  <c r="IM71" i="8" s="1"/>
  <c r="IM63" i="8"/>
  <c r="IM64" i="8" s="1"/>
  <c r="IN80" i="8"/>
  <c r="IO79" i="8"/>
  <c r="IN78" i="8"/>
  <c r="IK55" i="8"/>
  <c r="IM51" i="8"/>
  <c r="IN52" i="8"/>
  <c r="IN53" i="8" s="1"/>
  <c r="IM54" i="8"/>
  <c r="IM56" i="8" s="1"/>
  <c r="AV38" i="9" l="1"/>
  <c r="AV51" i="9" s="1"/>
  <c r="AT39" i="9"/>
  <c r="AT15" i="3" s="1"/>
  <c r="IP100" i="8"/>
  <c r="IO101" i="8"/>
  <c r="IO99" i="8"/>
  <c r="AT52" i="9"/>
  <c r="AT53" i="9"/>
  <c r="AU37" i="9"/>
  <c r="AU54" i="9" s="1"/>
  <c r="AW14" i="3"/>
  <c r="AV13" i="3"/>
  <c r="IO106" i="8"/>
  <c r="IP105" i="8"/>
  <c r="IO104" i="8"/>
  <c r="IP94" i="8"/>
  <c r="IO93" i="8"/>
  <c r="IO95" i="8"/>
  <c r="IP88" i="8"/>
  <c r="IP90" i="8"/>
  <c r="IQ89" i="8"/>
  <c r="BK74" i="8"/>
  <c r="IN60" i="8"/>
  <c r="IN70" i="8"/>
  <c r="IN71" i="8" s="1"/>
  <c r="IN63" i="8"/>
  <c r="IN64" i="8" s="1"/>
  <c r="BJ75" i="8"/>
  <c r="BJ85" i="8" s="1"/>
  <c r="BJ84" i="8"/>
  <c r="IO80" i="8"/>
  <c r="IP79" i="8"/>
  <c r="IO78" i="8"/>
  <c r="IL55" i="8"/>
  <c r="IN51" i="8"/>
  <c r="IN54" i="8"/>
  <c r="IN56" i="8" s="1"/>
  <c r="IO52" i="8"/>
  <c r="IO53" i="8" s="1"/>
  <c r="AW38" i="9" l="1"/>
  <c r="AW51" i="9" s="1"/>
  <c r="AU39" i="9"/>
  <c r="AU15" i="3" s="1"/>
  <c r="IP99" i="8"/>
  <c r="IP101" i="8"/>
  <c r="IQ100" i="8"/>
  <c r="AU52" i="9"/>
  <c r="AU53" i="9"/>
  <c r="AV37" i="9"/>
  <c r="AV54" i="9" s="1"/>
  <c r="AX14" i="3"/>
  <c r="AW13" i="3"/>
  <c r="IQ105" i="8"/>
  <c r="IP104" i="8"/>
  <c r="IP106" i="8"/>
  <c r="IP93" i="8"/>
  <c r="IP95" i="8"/>
  <c r="IQ94" i="8"/>
  <c r="IR89" i="8"/>
  <c r="IQ88" i="8"/>
  <c r="IQ90" i="8"/>
  <c r="IO60" i="8"/>
  <c r="IO70" i="8"/>
  <c r="IO71" i="8" s="1"/>
  <c r="IO63" i="8"/>
  <c r="IO64" i="8" s="1"/>
  <c r="BK75" i="8"/>
  <c r="BK85" i="8" s="1"/>
  <c r="BK84" i="8"/>
  <c r="BL74" i="8"/>
  <c r="IP80" i="8"/>
  <c r="IP78" i="8"/>
  <c r="IQ79" i="8"/>
  <c r="IM55" i="8"/>
  <c r="IO54" i="8"/>
  <c r="IO56" i="8" s="1"/>
  <c r="IO51" i="8"/>
  <c r="IP52" i="8"/>
  <c r="IP53" i="8" s="1"/>
  <c r="AX38" i="9" l="1"/>
  <c r="AX51" i="9" s="1"/>
  <c r="AV39" i="9"/>
  <c r="AV15" i="3" s="1"/>
  <c r="IQ101" i="8"/>
  <c r="IR100" i="8"/>
  <c r="IQ99" i="8"/>
  <c r="AV52" i="9"/>
  <c r="AV53" i="9"/>
  <c r="AW37" i="9"/>
  <c r="AW54" i="9" s="1"/>
  <c r="AY14" i="3"/>
  <c r="AX13" i="3"/>
  <c r="IR105" i="8"/>
  <c r="IQ104" i="8"/>
  <c r="IQ106" i="8"/>
  <c r="IQ95" i="8"/>
  <c r="IQ93" i="8"/>
  <c r="IR94" i="8"/>
  <c r="IR90" i="8"/>
  <c r="IS89" i="8"/>
  <c r="IR88" i="8"/>
  <c r="IP60" i="8"/>
  <c r="IP70" i="8"/>
  <c r="IP71" i="8" s="1"/>
  <c r="IP63" i="8"/>
  <c r="IP64" i="8" s="1"/>
  <c r="BL75" i="8"/>
  <c r="BL85" i="8" s="1"/>
  <c r="BL84" i="8"/>
  <c r="BM74" i="8"/>
  <c r="IR79" i="8"/>
  <c r="IQ78" i="8"/>
  <c r="IQ80" i="8"/>
  <c r="IN55" i="8"/>
  <c r="IP51" i="8"/>
  <c r="IQ52" i="8"/>
  <c r="IQ53" i="8" s="1"/>
  <c r="IP54" i="8"/>
  <c r="IP56" i="8" s="1"/>
  <c r="AY38" i="9" l="1"/>
  <c r="AY51" i="9" s="1"/>
  <c r="AW39" i="9"/>
  <c r="AW15" i="3" s="1"/>
  <c r="IS100" i="8"/>
  <c r="IR101" i="8"/>
  <c r="IR99" i="8"/>
  <c r="AW52" i="9"/>
  <c r="AW53" i="9"/>
  <c r="AX37" i="9"/>
  <c r="AX54" i="9" s="1"/>
  <c r="AZ14" i="3"/>
  <c r="AY13" i="3"/>
  <c r="IR106" i="8"/>
  <c r="IS105" i="8"/>
  <c r="IR104" i="8"/>
  <c r="IS94" i="8"/>
  <c r="IR95" i="8"/>
  <c r="IR93" i="8"/>
  <c r="IS90" i="8"/>
  <c r="IT89" i="8"/>
  <c r="IS88" i="8"/>
  <c r="BM75" i="8"/>
  <c r="BM85" i="8" s="1"/>
  <c r="BM84" i="8"/>
  <c r="IQ60" i="8"/>
  <c r="IQ70" i="8"/>
  <c r="IQ71" i="8" s="1"/>
  <c r="IQ63" i="8"/>
  <c r="IQ64" i="8" s="1"/>
  <c r="BN74" i="8"/>
  <c r="IR80" i="8"/>
  <c r="IS79" i="8"/>
  <c r="IR78" i="8"/>
  <c r="IO55" i="8"/>
  <c r="IR52" i="8"/>
  <c r="IR53" i="8" s="1"/>
  <c r="IQ51" i="8"/>
  <c r="IQ54" i="8"/>
  <c r="AZ38" i="9" l="1"/>
  <c r="AZ51" i="9" s="1"/>
  <c r="AX39" i="9"/>
  <c r="AX15" i="3" s="1"/>
  <c r="IS101" i="8"/>
  <c r="IS99" i="8"/>
  <c r="IT100" i="8"/>
  <c r="AX52" i="9"/>
  <c r="AX53" i="9"/>
  <c r="AY37" i="9"/>
  <c r="AY54" i="9" s="1"/>
  <c r="BA14" i="3"/>
  <c r="AZ13" i="3"/>
  <c r="IS106" i="8"/>
  <c r="IT105" i="8"/>
  <c r="IS104" i="8"/>
  <c r="IT94" i="8"/>
  <c r="IS95" i="8"/>
  <c r="IS93" i="8"/>
  <c r="IT90" i="8"/>
  <c r="IU89" i="8"/>
  <c r="IT88" i="8"/>
  <c r="BN75" i="8"/>
  <c r="BN85" i="8" s="1"/>
  <c r="BN84" i="8"/>
  <c r="BO74" i="8"/>
  <c r="IR60" i="8"/>
  <c r="IR70" i="8"/>
  <c r="IR71" i="8" s="1"/>
  <c r="IR63" i="8"/>
  <c r="IR64" i="8" s="1"/>
  <c r="IS80" i="8"/>
  <c r="IT79" i="8"/>
  <c r="IS78" i="8"/>
  <c r="IP55" i="8"/>
  <c r="IQ56" i="8"/>
  <c r="IS52" i="8"/>
  <c r="IS53" i="8" s="1"/>
  <c r="IR54" i="8"/>
  <c r="IR51" i="8"/>
  <c r="BA38" i="9" l="1"/>
  <c r="BA51" i="9" s="1"/>
  <c r="AY39" i="9"/>
  <c r="AY15" i="3" s="1"/>
  <c r="IT99" i="8"/>
  <c r="IU100" i="8"/>
  <c r="IT101" i="8"/>
  <c r="AY52" i="9"/>
  <c r="AY53" i="9"/>
  <c r="AZ37" i="9"/>
  <c r="AZ54" i="9" s="1"/>
  <c r="BB14" i="3"/>
  <c r="BA13" i="3"/>
  <c r="IT106" i="8"/>
  <c r="IU105" i="8"/>
  <c r="IT104" i="8"/>
  <c r="IT95" i="8"/>
  <c r="IT93" i="8"/>
  <c r="IU94" i="8"/>
  <c r="IU90" i="8"/>
  <c r="IU88" i="8"/>
  <c r="IV89" i="8"/>
  <c r="BP74" i="8"/>
  <c r="BO75" i="8"/>
  <c r="BO85" i="8" s="1"/>
  <c r="BO84" i="8"/>
  <c r="IS60" i="8"/>
  <c r="IS70" i="8"/>
  <c r="IS71" i="8" s="1"/>
  <c r="IS63" i="8"/>
  <c r="IS64" i="8" s="1"/>
  <c r="IT80" i="8"/>
  <c r="IU79" i="8"/>
  <c r="IT78" i="8"/>
  <c r="IQ55" i="8"/>
  <c r="IR56" i="8"/>
  <c r="IS54" i="8"/>
  <c r="IT52" i="8"/>
  <c r="IT53" i="8" s="1"/>
  <c r="IS51" i="8"/>
  <c r="BB38" i="9" l="1"/>
  <c r="BB51" i="9" s="1"/>
  <c r="AZ39" i="9"/>
  <c r="AZ15" i="3" s="1"/>
  <c r="IV100" i="8"/>
  <c r="IU101" i="8"/>
  <c r="IU99" i="8"/>
  <c r="AZ52" i="9"/>
  <c r="AZ53" i="9"/>
  <c r="BA37" i="9"/>
  <c r="BA54" i="9" s="1"/>
  <c r="BC14" i="3"/>
  <c r="BB13" i="3"/>
  <c r="IU106" i="8"/>
  <c r="IV105" i="8"/>
  <c r="IU104" i="8"/>
  <c r="IV94" i="8"/>
  <c r="IU95" i="8"/>
  <c r="IU93" i="8"/>
  <c r="IV90" i="8"/>
  <c r="IW89" i="8"/>
  <c r="IV88" i="8"/>
  <c r="IT60" i="8"/>
  <c r="IT70" i="8"/>
  <c r="IT71" i="8" s="1"/>
  <c r="IT63" i="8"/>
  <c r="IT64" i="8" s="1"/>
  <c r="BP75" i="8"/>
  <c r="BP85" i="8" s="1"/>
  <c r="BP84" i="8"/>
  <c r="BQ74" i="8"/>
  <c r="IU80" i="8"/>
  <c r="IV79" i="8"/>
  <c r="IU78" i="8"/>
  <c r="IS56" i="8"/>
  <c r="IR55" i="8"/>
  <c r="IT54" i="8"/>
  <c r="IT51" i="8"/>
  <c r="IU52" i="8"/>
  <c r="IU53" i="8" s="1"/>
  <c r="BC38" i="9" l="1"/>
  <c r="BC51" i="9" s="1"/>
  <c r="BA39" i="9"/>
  <c r="BA15" i="3" s="1"/>
  <c r="IV99" i="8"/>
  <c r="IW100" i="8"/>
  <c r="IV101" i="8"/>
  <c r="BA52" i="9"/>
  <c r="BA53" i="9"/>
  <c r="BB37" i="9"/>
  <c r="BB54" i="9" s="1"/>
  <c r="BD14" i="3"/>
  <c r="BC13" i="3"/>
  <c r="IV106" i="8"/>
  <c r="IV104" i="8"/>
  <c r="IW105" i="8"/>
  <c r="IW94" i="8"/>
  <c r="IV93" i="8"/>
  <c r="IV95" i="8"/>
  <c r="IW90" i="8"/>
  <c r="IX89" i="8"/>
  <c r="IW88" i="8"/>
  <c r="BQ75" i="8"/>
  <c r="BQ85" i="8" s="1"/>
  <c r="BQ84" i="8"/>
  <c r="IU60" i="8"/>
  <c r="IU70" i="8"/>
  <c r="IU71" i="8" s="1"/>
  <c r="IU63" i="8"/>
  <c r="IU64" i="8" s="1"/>
  <c r="BR74" i="8"/>
  <c r="IV80" i="8"/>
  <c r="IW79" i="8"/>
  <c r="IV78" i="8"/>
  <c r="IS55" i="8"/>
  <c r="IT56" i="8"/>
  <c r="IU51" i="8"/>
  <c r="IU54" i="8"/>
  <c r="IV52" i="8"/>
  <c r="IV53" i="8" s="1"/>
  <c r="BD38" i="9" l="1"/>
  <c r="BD51" i="9" s="1"/>
  <c r="BB39" i="9"/>
  <c r="BB15" i="3" s="1"/>
  <c r="IW101" i="8"/>
  <c r="IX100" i="8"/>
  <c r="IW99" i="8"/>
  <c r="BB52" i="9"/>
  <c r="BB53" i="9"/>
  <c r="BC37" i="9"/>
  <c r="BC54" i="9" s="1"/>
  <c r="BE14" i="3"/>
  <c r="BD13" i="3"/>
  <c r="IW106" i="8"/>
  <c r="IW104" i="8"/>
  <c r="IX105" i="8"/>
  <c r="IX94" i="8"/>
  <c r="IW93" i="8"/>
  <c r="IW95" i="8"/>
  <c r="IX90" i="8"/>
  <c r="IX88" i="8"/>
  <c r="IY89" i="8"/>
  <c r="IV60" i="8"/>
  <c r="IV70" i="8"/>
  <c r="IV71" i="8" s="1"/>
  <c r="IV63" i="8"/>
  <c r="IV64" i="8" s="1"/>
  <c r="BR75" i="8"/>
  <c r="BR85" i="8" s="1"/>
  <c r="BR84" i="8"/>
  <c r="BS74" i="8"/>
  <c r="IX79" i="8"/>
  <c r="IW78" i="8"/>
  <c r="IW80" i="8"/>
  <c r="IU56" i="8"/>
  <c r="IT55" i="8"/>
  <c r="IV51" i="8"/>
  <c r="IV54" i="8"/>
  <c r="IW52" i="8"/>
  <c r="IW53" i="8" s="1"/>
  <c r="BE38" i="9" l="1"/>
  <c r="BE51" i="9" s="1"/>
  <c r="BC39" i="9"/>
  <c r="BC15" i="3" s="1"/>
  <c r="IX101" i="8"/>
  <c r="IY100" i="8"/>
  <c r="IX99" i="8"/>
  <c r="BC52" i="9"/>
  <c r="BC53" i="9"/>
  <c r="BD37" i="9"/>
  <c r="BD54" i="9" s="1"/>
  <c r="BF14" i="3"/>
  <c r="BE13" i="3"/>
  <c r="IX106" i="8"/>
  <c r="IY105" i="8"/>
  <c r="IX104" i="8"/>
  <c r="IY94" i="8"/>
  <c r="IX93" i="8"/>
  <c r="IX95" i="8"/>
  <c r="IY88" i="8"/>
  <c r="IY90" i="8"/>
  <c r="IZ89" i="8"/>
  <c r="BS75" i="8"/>
  <c r="BS85" i="8" s="1"/>
  <c r="BS84" i="8"/>
  <c r="IW60" i="8"/>
  <c r="IW70" i="8"/>
  <c r="IW71" i="8" s="1"/>
  <c r="IW63" i="8"/>
  <c r="IW64" i="8" s="1"/>
  <c r="BT74" i="8"/>
  <c r="IX80" i="8"/>
  <c r="IX78" i="8"/>
  <c r="IY79" i="8"/>
  <c r="IV56" i="8"/>
  <c r="IU55" i="8"/>
  <c r="IW51" i="8"/>
  <c r="IX52" i="8"/>
  <c r="IX53" i="8" s="1"/>
  <c r="IW54" i="8"/>
  <c r="BF38" i="9" l="1"/>
  <c r="BF51" i="9" s="1"/>
  <c r="BD39" i="9"/>
  <c r="BD15" i="3" s="1"/>
  <c r="IY101" i="8"/>
  <c r="IZ100" i="8"/>
  <c r="IY99" i="8"/>
  <c r="BD52" i="9"/>
  <c r="BD53" i="9"/>
  <c r="BE37" i="9"/>
  <c r="BE54" i="9" s="1"/>
  <c r="BG14" i="3"/>
  <c r="BF13" i="3"/>
  <c r="IW56" i="8"/>
  <c r="IZ105" i="8"/>
  <c r="IY104" i="8"/>
  <c r="IY106" i="8"/>
  <c r="IY95" i="8"/>
  <c r="IY93" i="8"/>
  <c r="IZ94" i="8"/>
  <c r="IZ90" i="8"/>
  <c r="JA89" i="8"/>
  <c r="IZ88" i="8"/>
  <c r="IX60" i="8"/>
  <c r="IX70" i="8"/>
  <c r="IX71" i="8" s="1"/>
  <c r="IX63" i="8"/>
  <c r="IX64" i="8" s="1"/>
  <c r="BT75" i="8"/>
  <c r="BT85" i="8" s="1"/>
  <c r="BT84" i="8"/>
  <c r="BU74" i="8"/>
  <c r="IY80" i="8"/>
  <c r="IZ79" i="8"/>
  <c r="IY78" i="8"/>
  <c r="IV55" i="8"/>
  <c r="IX54" i="8"/>
  <c r="IX56" i="8" s="1"/>
  <c r="IY52" i="8"/>
  <c r="IY53" i="8" s="1"/>
  <c r="IX51" i="8"/>
  <c r="BG38" i="9" l="1"/>
  <c r="BG51" i="9" s="1"/>
  <c r="BE39" i="9"/>
  <c r="BE15" i="3" s="1"/>
  <c r="JA100" i="8"/>
  <c r="IZ101" i="8"/>
  <c r="IZ99" i="8"/>
  <c r="BE52" i="9"/>
  <c r="BE53" i="9"/>
  <c r="BF37" i="9"/>
  <c r="BF54" i="9" s="1"/>
  <c r="BH14" i="3"/>
  <c r="BG13" i="3"/>
  <c r="IZ106" i="8"/>
  <c r="JA105" i="8"/>
  <c r="IZ104" i="8"/>
  <c r="JA94" i="8"/>
  <c r="IZ93" i="8"/>
  <c r="IZ95" i="8"/>
  <c r="JA90" i="8"/>
  <c r="JB89" i="8"/>
  <c r="JA88" i="8"/>
  <c r="BU75" i="8"/>
  <c r="BU85" i="8" s="1"/>
  <c r="BU84" i="8"/>
  <c r="IY60" i="8"/>
  <c r="IY70" i="8"/>
  <c r="IY71" i="8" s="1"/>
  <c r="IY63" i="8"/>
  <c r="IY64" i="8" s="1"/>
  <c r="BV74" i="8"/>
  <c r="IZ80" i="8"/>
  <c r="JA79" i="8"/>
  <c r="IZ78" i="8"/>
  <c r="IW55" i="8"/>
  <c r="IZ52" i="8"/>
  <c r="IZ53" i="8" s="1"/>
  <c r="IY51" i="8"/>
  <c r="IY54" i="8"/>
  <c r="IY56" i="8" s="1"/>
  <c r="BH38" i="9" l="1"/>
  <c r="BH51" i="9" s="1"/>
  <c r="BF39" i="9"/>
  <c r="BF15" i="3" s="1"/>
  <c r="JA99" i="8"/>
  <c r="JB100" i="8"/>
  <c r="JA101" i="8"/>
  <c r="BF52" i="9"/>
  <c r="BF53" i="9"/>
  <c r="BG37" i="9"/>
  <c r="BG54" i="9" s="1"/>
  <c r="BI14" i="3"/>
  <c r="BH13" i="3"/>
  <c r="JA106" i="8"/>
  <c r="JB105" i="8"/>
  <c r="JA104" i="8"/>
  <c r="JA93" i="8"/>
  <c r="JB94" i="8"/>
  <c r="JA95" i="8"/>
  <c r="JC89" i="8"/>
  <c r="JB88" i="8"/>
  <c r="JB90" i="8"/>
  <c r="BV75" i="8"/>
  <c r="BV85" i="8" s="1"/>
  <c r="BV84" i="8"/>
  <c r="BW74" i="8"/>
  <c r="IZ60" i="8"/>
  <c r="IZ70" i="8"/>
  <c r="IZ71" i="8" s="1"/>
  <c r="IZ63" i="8"/>
  <c r="IZ64" i="8" s="1"/>
  <c r="JA80" i="8"/>
  <c r="JB79" i="8"/>
  <c r="JA78" i="8"/>
  <c r="IX55" i="8"/>
  <c r="IZ51" i="8"/>
  <c r="IZ54" i="8"/>
  <c r="IZ56" i="8" s="1"/>
  <c r="JA52" i="8"/>
  <c r="JA53" i="8" s="1"/>
  <c r="BI38" i="9" l="1"/>
  <c r="BI51" i="9" s="1"/>
  <c r="BG39" i="9"/>
  <c r="BG15" i="3" s="1"/>
  <c r="JB99" i="8"/>
  <c r="JB101" i="8"/>
  <c r="JC100" i="8"/>
  <c r="BG52" i="9"/>
  <c r="BG53" i="9"/>
  <c r="BH37" i="9"/>
  <c r="BH54" i="9" s="1"/>
  <c r="BJ14" i="3"/>
  <c r="BI13" i="3"/>
  <c r="JB106" i="8"/>
  <c r="JC105" i="8"/>
  <c r="JB104" i="8"/>
  <c r="JC94" i="8"/>
  <c r="JB95" i="8"/>
  <c r="JB93" i="8"/>
  <c r="JC90" i="8"/>
  <c r="JC88" i="8"/>
  <c r="JD89" i="8"/>
  <c r="JA60" i="8"/>
  <c r="JA70" i="8"/>
  <c r="JA71" i="8" s="1"/>
  <c r="JA63" i="8"/>
  <c r="JA64" i="8" s="1"/>
  <c r="BX74" i="8"/>
  <c r="BW75" i="8"/>
  <c r="BW85" i="8" s="1"/>
  <c r="BW84" i="8"/>
  <c r="JB80" i="8"/>
  <c r="JC79" i="8"/>
  <c r="JB78" i="8"/>
  <c r="IY55" i="8"/>
  <c r="JA51" i="8"/>
  <c r="JB52" i="8"/>
  <c r="JB53" i="8" s="1"/>
  <c r="JA54" i="8"/>
  <c r="JA56" i="8" s="1"/>
  <c r="BJ38" i="9" l="1"/>
  <c r="BJ51" i="9" s="1"/>
  <c r="BH39" i="9"/>
  <c r="BH15" i="3" s="1"/>
  <c r="JC99" i="8"/>
  <c r="JC101" i="8"/>
  <c r="JD100" i="8"/>
  <c r="BH52" i="9"/>
  <c r="BH53" i="9"/>
  <c r="BI37" i="9"/>
  <c r="BI54" i="9" s="1"/>
  <c r="BK14" i="3"/>
  <c r="BJ13" i="3"/>
  <c r="JC106" i="8"/>
  <c r="JD105" i="8"/>
  <c r="JC104" i="8"/>
  <c r="JD94" i="8"/>
  <c r="JC95" i="8"/>
  <c r="JC93" i="8"/>
  <c r="JD90" i="8"/>
  <c r="JE89" i="8"/>
  <c r="JD88" i="8"/>
  <c r="JB60" i="8"/>
  <c r="JB70" i="8"/>
  <c r="JB71" i="8" s="1"/>
  <c r="JB63" i="8"/>
  <c r="JB64" i="8" s="1"/>
  <c r="BY74" i="8"/>
  <c r="BX75" i="8"/>
  <c r="BX85" i="8" s="1"/>
  <c r="BX84" i="8"/>
  <c r="JD79" i="8"/>
  <c r="JC80" i="8"/>
  <c r="JC78" i="8"/>
  <c r="IZ55" i="8"/>
  <c r="JB54" i="8"/>
  <c r="JB56" i="8" s="1"/>
  <c r="JC52" i="8"/>
  <c r="JC53" i="8" s="1"/>
  <c r="JB51" i="8"/>
  <c r="BK38" i="9" l="1"/>
  <c r="BK51" i="9" s="1"/>
  <c r="BI39" i="9"/>
  <c r="BI15" i="3" s="1"/>
  <c r="JD99" i="8"/>
  <c r="JD101" i="8"/>
  <c r="JE100" i="8"/>
  <c r="BI52" i="9"/>
  <c r="BI53" i="9"/>
  <c r="BJ37" i="9"/>
  <c r="BJ54" i="9" s="1"/>
  <c r="BL14" i="3"/>
  <c r="BK13" i="3"/>
  <c r="JD104" i="8"/>
  <c r="JD106" i="8"/>
  <c r="JE105" i="8"/>
  <c r="JE94" i="8"/>
  <c r="JD95" i="8"/>
  <c r="JD93" i="8"/>
  <c r="JE90" i="8"/>
  <c r="JE88" i="8"/>
  <c r="JF89" i="8"/>
  <c r="BZ74" i="8"/>
  <c r="JC60" i="8"/>
  <c r="JC70" i="8"/>
  <c r="JC71" i="8" s="1"/>
  <c r="JC63" i="8"/>
  <c r="JC64" i="8" s="1"/>
  <c r="BY75" i="8"/>
  <c r="BY85" i="8" s="1"/>
  <c r="BY84" i="8"/>
  <c r="JD80" i="8"/>
  <c r="JE79" i="8"/>
  <c r="JD78" i="8"/>
  <c r="JA55" i="8"/>
  <c r="JC51" i="8"/>
  <c r="JC54" i="8"/>
  <c r="JD52" i="8"/>
  <c r="JD53" i="8" s="1"/>
  <c r="BL38" i="9" l="1"/>
  <c r="BL51" i="9" s="1"/>
  <c r="BJ39" i="9"/>
  <c r="BJ15" i="3" s="1"/>
  <c r="JF100" i="8"/>
  <c r="JE101" i="8"/>
  <c r="JE99" i="8"/>
  <c r="BJ52" i="9"/>
  <c r="BJ53" i="9"/>
  <c r="BK37" i="9"/>
  <c r="BK54" i="9" s="1"/>
  <c r="BM14" i="3"/>
  <c r="BL13" i="3"/>
  <c r="JE106" i="8"/>
  <c r="JF105" i="8"/>
  <c r="JE104" i="8"/>
  <c r="JF94" i="8"/>
  <c r="JE93" i="8"/>
  <c r="JE95" i="8"/>
  <c r="JF90" i="8"/>
  <c r="JG89" i="8"/>
  <c r="JF88" i="8"/>
  <c r="JD60" i="8"/>
  <c r="JD70" i="8"/>
  <c r="JD71" i="8" s="1"/>
  <c r="JD63" i="8"/>
  <c r="JD64" i="8" s="1"/>
  <c r="BZ75" i="8"/>
  <c r="BZ85" i="8" s="1"/>
  <c r="BZ84" i="8"/>
  <c r="CA74" i="8"/>
  <c r="JE80" i="8"/>
  <c r="JF79" i="8"/>
  <c r="JE78" i="8"/>
  <c r="JB55" i="8"/>
  <c r="JC56" i="8"/>
  <c r="JE52" i="8"/>
  <c r="JE53" i="8" s="1"/>
  <c r="JD54" i="8"/>
  <c r="JD51" i="8"/>
  <c r="BM38" i="9" l="1"/>
  <c r="BM51" i="9" s="1"/>
  <c r="BK39" i="9"/>
  <c r="BK15" i="3" s="1"/>
  <c r="JF101" i="8"/>
  <c r="JF99" i="8"/>
  <c r="JG100" i="8"/>
  <c r="BK52" i="9"/>
  <c r="BK53" i="9"/>
  <c r="BL37" i="9"/>
  <c r="BL54" i="9" s="1"/>
  <c r="BN14" i="3"/>
  <c r="BM13" i="3"/>
  <c r="JG105" i="8"/>
  <c r="JF106" i="8"/>
  <c r="JF104" i="8"/>
  <c r="JG94" i="8"/>
  <c r="JF93" i="8"/>
  <c r="JF95" i="8"/>
  <c r="JH89" i="8"/>
  <c r="JG88" i="8"/>
  <c r="JG90" i="8"/>
  <c r="CA75" i="8"/>
  <c r="CA85" i="8" s="1"/>
  <c r="CA84" i="8"/>
  <c r="JE60" i="8"/>
  <c r="JE70" i="8"/>
  <c r="JE71" i="8" s="1"/>
  <c r="JE63" i="8"/>
  <c r="JE64" i="8" s="1"/>
  <c r="CB74" i="8"/>
  <c r="JF80" i="8"/>
  <c r="JF78" i="8"/>
  <c r="JG79" i="8"/>
  <c r="JC55" i="8"/>
  <c r="JD56" i="8"/>
  <c r="JE51" i="8"/>
  <c r="JF52" i="8"/>
  <c r="JF53" i="8" s="1"/>
  <c r="JE54" i="8"/>
  <c r="BN38" i="9" l="1"/>
  <c r="BN51" i="9" s="1"/>
  <c r="BL39" i="9"/>
  <c r="BL15" i="3" s="1"/>
  <c r="JH100" i="8"/>
  <c r="JG99" i="8"/>
  <c r="JG101" i="8"/>
  <c r="BL52" i="9"/>
  <c r="BL53" i="9"/>
  <c r="BM37" i="9"/>
  <c r="BM54" i="9" s="1"/>
  <c r="BO14" i="3"/>
  <c r="BN13" i="3"/>
  <c r="JH105" i="8"/>
  <c r="JG106" i="8"/>
  <c r="JG104" i="8"/>
  <c r="JG95" i="8"/>
  <c r="JG93" i="8"/>
  <c r="JH94" i="8"/>
  <c r="JH90" i="8"/>
  <c r="JI89" i="8"/>
  <c r="JH88" i="8"/>
  <c r="JF60" i="8"/>
  <c r="JF70" i="8"/>
  <c r="JF71" i="8" s="1"/>
  <c r="JF63" i="8"/>
  <c r="JF64" i="8" s="1"/>
  <c r="CB75" i="8"/>
  <c r="CB85" i="8" s="1"/>
  <c r="CB84" i="8"/>
  <c r="CC74" i="8"/>
  <c r="JH79" i="8"/>
  <c r="JG80" i="8"/>
  <c r="JG78" i="8"/>
  <c r="JE56" i="8"/>
  <c r="JD55" i="8"/>
  <c r="JF54" i="8"/>
  <c r="JG52" i="8"/>
  <c r="JG53" i="8" s="1"/>
  <c r="JF51" i="8"/>
  <c r="BO38" i="9" l="1"/>
  <c r="BO51" i="9" s="1"/>
  <c r="BM39" i="9"/>
  <c r="BM15" i="3" s="1"/>
  <c r="JI100" i="8"/>
  <c r="JH101" i="8"/>
  <c r="JH99" i="8"/>
  <c r="BM52" i="9"/>
  <c r="BM53" i="9"/>
  <c r="BN37" i="9"/>
  <c r="BN54" i="9" s="1"/>
  <c r="BP14" i="3"/>
  <c r="BO13" i="3"/>
  <c r="JH106" i="8"/>
  <c r="JH104" i="8"/>
  <c r="JI105" i="8"/>
  <c r="JI94" i="8"/>
  <c r="JH93" i="8"/>
  <c r="JH95" i="8"/>
  <c r="JI90" i="8"/>
  <c r="JJ89" i="8"/>
  <c r="JI88" i="8"/>
  <c r="JG60" i="8"/>
  <c r="JG70" i="8"/>
  <c r="JG71" i="8" s="1"/>
  <c r="JG63" i="8"/>
  <c r="JG64" i="8" s="1"/>
  <c r="CC75" i="8"/>
  <c r="CC85" i="8" s="1"/>
  <c r="CC84" i="8"/>
  <c r="CD74" i="8"/>
  <c r="JH80" i="8"/>
  <c r="JI79" i="8"/>
  <c r="JH78" i="8"/>
  <c r="JE55" i="8"/>
  <c r="JF56" i="8"/>
  <c r="JG51" i="8"/>
  <c r="JG54" i="8"/>
  <c r="JH52" i="8"/>
  <c r="JH53" i="8" s="1"/>
  <c r="BP38" i="9" l="1"/>
  <c r="BP51" i="9" s="1"/>
  <c r="BN39" i="9"/>
  <c r="BN15" i="3" s="1"/>
  <c r="JI101" i="8"/>
  <c r="JI99" i="8"/>
  <c r="JJ100" i="8"/>
  <c r="BN52" i="9"/>
  <c r="BN53" i="9"/>
  <c r="BO37" i="9"/>
  <c r="BO54" i="9" s="1"/>
  <c r="BQ14" i="3"/>
  <c r="BP13" i="3"/>
  <c r="JI106" i="8"/>
  <c r="JJ105" i="8"/>
  <c r="JI104" i="8"/>
  <c r="JI93" i="8"/>
  <c r="JJ94" i="8"/>
  <c r="JI95" i="8"/>
  <c r="JJ90" i="8"/>
  <c r="JK89" i="8"/>
  <c r="JJ88" i="8"/>
  <c r="JH60" i="8"/>
  <c r="JH70" i="8"/>
  <c r="JH71" i="8" s="1"/>
  <c r="JH63" i="8"/>
  <c r="JH64" i="8" s="1"/>
  <c r="CD75" i="8"/>
  <c r="CD85" i="8" s="1"/>
  <c r="CD84" i="8"/>
  <c r="CE74" i="8"/>
  <c r="JI80" i="8"/>
  <c r="JJ79" i="8"/>
  <c r="JI78" i="8"/>
  <c r="JG56" i="8"/>
  <c r="JF55" i="8"/>
  <c r="JH51" i="8"/>
  <c r="JH54" i="8"/>
  <c r="JI52" i="8"/>
  <c r="JI53" i="8" s="1"/>
  <c r="BQ38" i="9" l="1"/>
  <c r="BQ51" i="9" s="1"/>
  <c r="BO39" i="9"/>
  <c r="BO15" i="3" s="1"/>
  <c r="JJ101" i="8"/>
  <c r="JJ99" i="8"/>
  <c r="JK100" i="8"/>
  <c r="BO52" i="9"/>
  <c r="BO53" i="9"/>
  <c r="BP37" i="9"/>
  <c r="BP54" i="9" s="1"/>
  <c r="BR14" i="3"/>
  <c r="BQ13" i="3"/>
  <c r="JJ106" i="8"/>
  <c r="JK105" i="8"/>
  <c r="JJ104" i="8"/>
  <c r="JJ95" i="8"/>
  <c r="JJ93" i="8"/>
  <c r="JK94" i="8"/>
  <c r="JK90" i="8"/>
  <c r="JK88" i="8"/>
  <c r="JL89" i="8"/>
  <c r="JI60" i="8"/>
  <c r="JI70" i="8"/>
  <c r="JI71" i="8" s="1"/>
  <c r="JI63" i="8"/>
  <c r="JI64" i="8" s="1"/>
  <c r="CE75" i="8"/>
  <c r="CE85" i="8" s="1"/>
  <c r="CE84" i="8"/>
  <c r="CF74" i="8"/>
  <c r="JJ80" i="8"/>
  <c r="JK79" i="8"/>
  <c r="JJ78" i="8"/>
  <c r="JH56" i="8"/>
  <c r="JG55" i="8"/>
  <c r="JJ52" i="8"/>
  <c r="JJ53" i="8" s="1"/>
  <c r="JI54" i="8"/>
  <c r="JI51" i="8"/>
  <c r="BR38" i="9" l="1"/>
  <c r="BR51" i="9" s="1"/>
  <c r="BP39" i="9"/>
  <c r="BP15" i="3" s="1"/>
  <c r="JK101" i="8"/>
  <c r="JK99" i="8"/>
  <c r="JL100" i="8"/>
  <c r="BP52" i="9"/>
  <c r="BP53" i="9"/>
  <c r="BQ37" i="9"/>
  <c r="BQ54" i="9" s="1"/>
  <c r="BS14" i="3"/>
  <c r="BR13" i="3"/>
  <c r="JL105" i="8"/>
  <c r="JK104" i="8"/>
  <c r="JK106" i="8"/>
  <c r="JL94" i="8"/>
  <c r="JK95" i="8"/>
  <c r="JK93" i="8"/>
  <c r="JL90" i="8"/>
  <c r="JM89" i="8"/>
  <c r="JL88" i="8"/>
  <c r="JI56" i="8"/>
  <c r="CF75" i="8"/>
  <c r="CF85" i="8" s="1"/>
  <c r="CF84" i="8"/>
  <c r="JJ60" i="8"/>
  <c r="JJ70" i="8"/>
  <c r="JJ71" i="8" s="1"/>
  <c r="JJ63" i="8"/>
  <c r="JJ64" i="8" s="1"/>
  <c r="CG74" i="8"/>
  <c r="JK80" i="8"/>
  <c r="JL79" i="8"/>
  <c r="JK78" i="8"/>
  <c r="JH55" i="8"/>
  <c r="JK52" i="8"/>
  <c r="JK53" i="8" s="1"/>
  <c r="JJ51" i="8"/>
  <c r="JJ54" i="8"/>
  <c r="BS38" i="9" l="1"/>
  <c r="BS51" i="9" s="1"/>
  <c r="BQ39" i="9"/>
  <c r="BQ15" i="3" s="1"/>
  <c r="JM100" i="8"/>
  <c r="JL101" i="8"/>
  <c r="JL99" i="8"/>
  <c r="BQ52" i="9"/>
  <c r="BQ53" i="9"/>
  <c r="BR37" i="9"/>
  <c r="BR54" i="9" s="1"/>
  <c r="JJ56" i="8"/>
  <c r="BT14" i="3"/>
  <c r="BS13" i="3"/>
  <c r="JL104" i="8"/>
  <c r="JL106" i="8"/>
  <c r="JM105" i="8"/>
  <c r="JM94" i="8"/>
  <c r="JL93" i="8"/>
  <c r="JL95" i="8"/>
  <c r="JM90" i="8"/>
  <c r="JN89" i="8"/>
  <c r="JM88" i="8"/>
  <c r="CG75" i="8"/>
  <c r="CG85" i="8" s="1"/>
  <c r="CG84" i="8"/>
  <c r="CH74" i="8"/>
  <c r="JK60" i="8"/>
  <c r="JK70" i="8"/>
  <c r="JK71" i="8" s="1"/>
  <c r="JK63" i="8"/>
  <c r="JK64" i="8" s="1"/>
  <c r="JL80" i="8"/>
  <c r="JM79" i="8"/>
  <c r="JL78" i="8"/>
  <c r="JI55" i="8"/>
  <c r="JL52" i="8"/>
  <c r="JL53" i="8" s="1"/>
  <c r="JK51" i="8"/>
  <c r="JK54" i="8"/>
  <c r="BT38" i="9" l="1"/>
  <c r="BT51" i="9" s="1"/>
  <c r="BR39" i="9"/>
  <c r="BR15" i="3" s="1"/>
  <c r="JM101" i="8"/>
  <c r="JM99" i="8"/>
  <c r="JN100" i="8"/>
  <c r="BR52" i="9"/>
  <c r="BR53" i="9"/>
  <c r="BS37" i="9"/>
  <c r="BS54" i="9" s="1"/>
  <c r="JK56" i="8"/>
  <c r="BU14" i="3"/>
  <c r="BT13" i="3"/>
  <c r="JM106" i="8"/>
  <c r="JN105" i="8"/>
  <c r="JM104" i="8"/>
  <c r="JN94" i="8"/>
  <c r="JM93" i="8"/>
  <c r="JM95" i="8"/>
  <c r="JN90" i="8"/>
  <c r="JO89" i="8"/>
  <c r="JN88" i="8"/>
  <c r="CI74" i="8"/>
  <c r="CH75" i="8"/>
  <c r="CH85" i="8" s="1"/>
  <c r="CH84" i="8"/>
  <c r="JL60" i="8"/>
  <c r="JL70" i="8"/>
  <c r="JL71" i="8" s="1"/>
  <c r="JL63" i="8"/>
  <c r="JL64" i="8" s="1"/>
  <c r="JN79" i="8"/>
  <c r="JM78" i="8"/>
  <c r="JM80" i="8"/>
  <c r="JJ55" i="8"/>
  <c r="JM52" i="8"/>
  <c r="JM53" i="8" s="1"/>
  <c r="JL51" i="8"/>
  <c r="JL54" i="8"/>
  <c r="BU38" i="9" l="1"/>
  <c r="BU51" i="9" s="1"/>
  <c r="BS39" i="9"/>
  <c r="BS15" i="3" s="1"/>
  <c r="JO100" i="8"/>
  <c r="JN99" i="8"/>
  <c r="JN101" i="8"/>
  <c r="BS52" i="9"/>
  <c r="BS53" i="9"/>
  <c r="BT37" i="9"/>
  <c r="BT54" i="9" s="1"/>
  <c r="JL56" i="8"/>
  <c r="BV14" i="3"/>
  <c r="BU13" i="3"/>
  <c r="JN106" i="8"/>
  <c r="JO105" i="8"/>
  <c r="JN104" i="8"/>
  <c r="JO94" i="8"/>
  <c r="JN95" i="8"/>
  <c r="JN93" i="8"/>
  <c r="JO90" i="8"/>
  <c r="JO88" i="8"/>
  <c r="JP89" i="8"/>
  <c r="CI75" i="8"/>
  <c r="CI85" i="8" s="1"/>
  <c r="CI84" i="8"/>
  <c r="JM60" i="8"/>
  <c r="JM70" i="8"/>
  <c r="JM71" i="8" s="1"/>
  <c r="JM63" i="8"/>
  <c r="JM64" i="8" s="1"/>
  <c r="CJ74" i="8"/>
  <c r="JN80" i="8"/>
  <c r="JN78" i="8"/>
  <c r="JO79" i="8"/>
  <c r="JK55" i="8"/>
  <c r="JM54" i="8"/>
  <c r="JM51" i="8"/>
  <c r="JN52" i="8"/>
  <c r="JN53" i="8" s="1"/>
  <c r="BV38" i="9" l="1"/>
  <c r="BV51" i="9" s="1"/>
  <c r="BT39" i="9"/>
  <c r="BT15" i="3" s="1"/>
  <c r="JM56" i="8"/>
  <c r="JP100" i="8"/>
  <c r="JO99" i="8"/>
  <c r="JO101" i="8"/>
  <c r="BT52" i="9"/>
  <c r="BT53" i="9"/>
  <c r="BU37" i="9"/>
  <c r="BU54" i="9" s="1"/>
  <c r="BW14" i="3"/>
  <c r="BV13" i="3"/>
  <c r="JP105" i="8"/>
  <c r="JO106" i="8"/>
  <c r="JO104" i="8"/>
  <c r="JO95" i="8"/>
  <c r="JO93" i="8"/>
  <c r="JP94" i="8"/>
  <c r="JP90" i="8"/>
  <c r="JQ89" i="8"/>
  <c r="JP88" i="8"/>
  <c r="CJ75" i="8"/>
  <c r="CJ85" i="8" s="1"/>
  <c r="CJ84" i="8"/>
  <c r="JN60" i="8"/>
  <c r="JN70" i="8"/>
  <c r="JN71" i="8" s="1"/>
  <c r="JN63" i="8"/>
  <c r="JN64" i="8" s="1"/>
  <c r="CK74" i="8"/>
  <c r="JO80" i="8"/>
  <c r="JP79" i="8"/>
  <c r="JO78" i="8"/>
  <c r="JL55" i="8"/>
  <c r="JN51" i="8"/>
  <c r="JN54" i="8"/>
  <c r="JN56" i="8" s="1"/>
  <c r="JO52" i="8"/>
  <c r="JO53" i="8" s="1"/>
  <c r="BW38" i="9" l="1"/>
  <c r="BW51" i="9" s="1"/>
  <c r="BU39" i="9"/>
  <c r="BU15" i="3" s="1"/>
  <c r="JP99" i="8"/>
  <c r="JQ100" i="8"/>
  <c r="JP101" i="8"/>
  <c r="BU52" i="9"/>
  <c r="BU53" i="9"/>
  <c r="BV37" i="9"/>
  <c r="BV54" i="9" s="1"/>
  <c r="BX14" i="3"/>
  <c r="BW13" i="3"/>
  <c r="JP106" i="8"/>
  <c r="JP104" i="8"/>
  <c r="JQ105" i="8"/>
  <c r="JQ94" i="8"/>
  <c r="JP95" i="8"/>
  <c r="JP93" i="8"/>
  <c r="JQ90" i="8"/>
  <c r="JR89" i="8"/>
  <c r="JQ88" i="8"/>
  <c r="JO60" i="8"/>
  <c r="JO70" i="8"/>
  <c r="JO71" i="8" s="1"/>
  <c r="JO63" i="8"/>
  <c r="JO64" i="8" s="1"/>
  <c r="CK75" i="8"/>
  <c r="CK85" i="8" s="1"/>
  <c r="CK84" i="8"/>
  <c r="CL74" i="8"/>
  <c r="JP80" i="8"/>
  <c r="JQ79" i="8"/>
  <c r="JP78" i="8"/>
  <c r="JM55" i="8"/>
  <c r="JO54" i="8"/>
  <c r="JP52" i="8"/>
  <c r="JP53" i="8" s="1"/>
  <c r="JO51" i="8"/>
  <c r="BX38" i="9" l="1"/>
  <c r="BX51" i="9" s="1"/>
  <c r="BV39" i="9"/>
  <c r="BV15" i="3" s="1"/>
  <c r="JQ101" i="8"/>
  <c r="JR100" i="8"/>
  <c r="JQ99" i="8"/>
  <c r="BV52" i="9"/>
  <c r="BV53" i="9"/>
  <c r="BW37" i="9"/>
  <c r="BW54" i="9" s="1"/>
  <c r="BY14" i="3"/>
  <c r="BX13" i="3"/>
  <c r="JQ106" i="8"/>
  <c r="JR105" i="8"/>
  <c r="JQ104" i="8"/>
  <c r="JQ93" i="8"/>
  <c r="JQ95" i="8"/>
  <c r="JR94" i="8"/>
  <c r="JS89" i="8"/>
  <c r="JR88" i="8"/>
  <c r="JR90" i="8"/>
  <c r="CL75" i="8"/>
  <c r="CL85" i="8" s="1"/>
  <c r="CL84" i="8"/>
  <c r="JP60" i="8"/>
  <c r="JP70" i="8"/>
  <c r="JP71" i="8" s="1"/>
  <c r="JP63" i="8"/>
  <c r="JP64" i="8" s="1"/>
  <c r="JQ80" i="8"/>
  <c r="JR79" i="8"/>
  <c r="JQ78" i="8"/>
  <c r="JN55" i="8"/>
  <c r="JO56" i="8"/>
  <c r="JQ52" i="8"/>
  <c r="JQ53" i="8" s="1"/>
  <c r="JP51" i="8"/>
  <c r="JP54" i="8"/>
  <c r="BY38" i="9" l="1"/>
  <c r="BY51" i="9" s="1"/>
  <c r="BW39" i="9"/>
  <c r="BW15" i="3" s="1"/>
  <c r="JS100" i="8"/>
  <c r="JR101" i="8"/>
  <c r="JR99" i="8"/>
  <c r="BW52" i="9"/>
  <c r="BW53" i="9"/>
  <c r="BX37" i="9"/>
  <c r="BZ14" i="3"/>
  <c r="BY13" i="3"/>
  <c r="JS105" i="8"/>
  <c r="JR104" i="8"/>
  <c r="JR106" i="8"/>
  <c r="JS94" i="8"/>
  <c r="JR95" i="8"/>
  <c r="JR93" i="8"/>
  <c r="JS90" i="8"/>
  <c r="JS88" i="8"/>
  <c r="JT89" i="8"/>
  <c r="JQ60" i="8"/>
  <c r="JQ70" i="8"/>
  <c r="JQ71" i="8" s="1"/>
  <c r="JQ63" i="8"/>
  <c r="JQ64" i="8" s="1"/>
  <c r="JR80" i="8"/>
  <c r="JS79" i="8"/>
  <c r="JR78" i="8"/>
  <c r="JP56" i="8"/>
  <c r="JO55" i="8"/>
  <c r="JQ54" i="8"/>
  <c r="JQ51" i="8"/>
  <c r="JR52" i="8"/>
  <c r="JR53" i="8" s="1"/>
  <c r="BZ38" i="9" l="1"/>
  <c r="BZ51" i="9" s="1"/>
  <c r="BX39" i="9"/>
  <c r="BX15" i="3" s="1"/>
  <c r="JS101" i="8"/>
  <c r="JS99" i="8"/>
  <c r="JT100" i="8"/>
  <c r="BX52" i="9"/>
  <c r="BX53" i="9"/>
  <c r="BY37" i="9"/>
  <c r="BY54" i="9" s="1"/>
  <c r="CA14" i="3"/>
  <c r="BZ13" i="3"/>
  <c r="JS106" i="8"/>
  <c r="JT105" i="8"/>
  <c r="JS104" i="8"/>
  <c r="JT94" i="8"/>
  <c r="JS95" i="8"/>
  <c r="JS93" i="8"/>
  <c r="JT90" i="8"/>
  <c r="JU89" i="8"/>
  <c r="JT88" i="8"/>
  <c r="JR60" i="8"/>
  <c r="JR70" i="8"/>
  <c r="JR71" i="8" s="1"/>
  <c r="JR63" i="8"/>
  <c r="JR64" i="8" s="1"/>
  <c r="JS80" i="8"/>
  <c r="JT79" i="8"/>
  <c r="JS78" i="8"/>
  <c r="JP55" i="8"/>
  <c r="JQ56" i="8"/>
  <c r="JR51" i="8"/>
  <c r="JR54" i="8"/>
  <c r="JS52" i="8"/>
  <c r="JS53" i="8" s="1"/>
  <c r="CA38" i="9" l="1"/>
  <c r="CA51" i="9" s="1"/>
  <c r="BY39" i="9"/>
  <c r="BY15" i="3" s="1"/>
  <c r="JT101" i="8"/>
  <c r="JU100" i="8"/>
  <c r="JT99" i="8"/>
  <c r="BY52" i="9"/>
  <c r="BY53" i="9"/>
  <c r="BZ37" i="9"/>
  <c r="BZ54" i="9" s="1"/>
  <c r="CB14" i="3"/>
  <c r="CA13" i="3"/>
  <c r="JT104" i="8"/>
  <c r="JT106" i="8"/>
  <c r="JU105" i="8"/>
  <c r="JU94" i="8"/>
  <c r="JT93" i="8"/>
  <c r="JT95" i="8"/>
  <c r="JU90" i="8"/>
  <c r="JV89" i="8"/>
  <c r="JU88" i="8"/>
  <c r="JS60" i="8"/>
  <c r="JS70" i="8"/>
  <c r="JS71" i="8" s="1"/>
  <c r="JS63" i="8"/>
  <c r="JS64" i="8" s="1"/>
  <c r="JT80" i="8"/>
  <c r="JU79" i="8"/>
  <c r="JT78" i="8"/>
  <c r="JQ55" i="8"/>
  <c r="JR56" i="8"/>
  <c r="JT52" i="8"/>
  <c r="JT53" i="8" s="1"/>
  <c r="JS51" i="8"/>
  <c r="JS54" i="8"/>
  <c r="CB38" i="9" l="1"/>
  <c r="CB51" i="9" s="1"/>
  <c r="BZ39" i="9"/>
  <c r="BZ15" i="3" s="1"/>
  <c r="JU101" i="8"/>
  <c r="JU99" i="8"/>
  <c r="JV100" i="8"/>
  <c r="BZ52" i="9"/>
  <c r="BZ53" i="9"/>
  <c r="CA37" i="9"/>
  <c r="CA54" i="9" s="1"/>
  <c r="CC14" i="3"/>
  <c r="CB13" i="3"/>
  <c r="JU106" i="8"/>
  <c r="JV105" i="8"/>
  <c r="JU104" i="8"/>
  <c r="JV94" i="8"/>
  <c r="JU93" i="8"/>
  <c r="JU95" i="8"/>
  <c r="JW89" i="8"/>
  <c r="JV90" i="8"/>
  <c r="JV88" i="8"/>
  <c r="JT60" i="8"/>
  <c r="JT70" i="8"/>
  <c r="JT71" i="8" s="1"/>
  <c r="JT63" i="8"/>
  <c r="JT64" i="8" s="1"/>
  <c r="JU80" i="8"/>
  <c r="JV79" i="8"/>
  <c r="JU78" i="8"/>
  <c r="JS56" i="8"/>
  <c r="JR55" i="8"/>
  <c r="JT51" i="8"/>
  <c r="JU52" i="8"/>
  <c r="JU53" i="8" s="1"/>
  <c r="JT54" i="8"/>
  <c r="CC38" i="9" l="1"/>
  <c r="CC51" i="9" s="1"/>
  <c r="CA39" i="9"/>
  <c r="CA15" i="3" s="1"/>
  <c r="JV99" i="8"/>
  <c r="JV101" i="8"/>
  <c r="JW100" i="8"/>
  <c r="CA52" i="9"/>
  <c r="CA53" i="9"/>
  <c r="CB37" i="9"/>
  <c r="CB54" i="9" s="1"/>
  <c r="CD14" i="3"/>
  <c r="CC13" i="3"/>
  <c r="JV106" i="8"/>
  <c r="JW105" i="8"/>
  <c r="JV104" i="8"/>
  <c r="JV93" i="8"/>
  <c r="JW94" i="8"/>
  <c r="JV95" i="8"/>
  <c r="JX89" i="8"/>
  <c r="JW88" i="8"/>
  <c r="JW90" i="8"/>
  <c r="JU60" i="8"/>
  <c r="JU70" i="8"/>
  <c r="JU71" i="8" s="1"/>
  <c r="JU63" i="8"/>
  <c r="JU64" i="8" s="1"/>
  <c r="JV80" i="8"/>
  <c r="JV78" i="8"/>
  <c r="JW79" i="8"/>
  <c r="JS55" i="8"/>
  <c r="JT56" i="8"/>
  <c r="JU54" i="8"/>
  <c r="JU51" i="8"/>
  <c r="JV52" i="8"/>
  <c r="JV53" i="8" s="1"/>
  <c r="CD38" i="9" l="1"/>
  <c r="CD51" i="9" s="1"/>
  <c r="CB39" i="9"/>
  <c r="CB15" i="3" s="1"/>
  <c r="JW101" i="8"/>
  <c r="JX100" i="8"/>
  <c r="JW99" i="8"/>
  <c r="CB52" i="9"/>
  <c r="CB53" i="9"/>
  <c r="CC37" i="9"/>
  <c r="CC54" i="9" s="1"/>
  <c r="CE14" i="3"/>
  <c r="CD13" i="3"/>
  <c r="JW106" i="8"/>
  <c r="JX105" i="8"/>
  <c r="JW104" i="8"/>
  <c r="JW95" i="8"/>
  <c r="JW93" i="8"/>
  <c r="JX94" i="8"/>
  <c r="JX90" i="8"/>
  <c r="JY89" i="8"/>
  <c r="JX88" i="8"/>
  <c r="JV60" i="8"/>
  <c r="JV70" i="8"/>
  <c r="JV71" i="8" s="1"/>
  <c r="JV63" i="8"/>
  <c r="JV64" i="8" s="1"/>
  <c r="JX79" i="8"/>
  <c r="JW78" i="8"/>
  <c r="JW80" i="8"/>
  <c r="JU56" i="8"/>
  <c r="JT55" i="8"/>
  <c r="JV51" i="8"/>
  <c r="JV54" i="8"/>
  <c r="JW52" i="8"/>
  <c r="JW53" i="8" s="1"/>
  <c r="CE38" i="9" l="1"/>
  <c r="CE51" i="9" s="1"/>
  <c r="CC39" i="9"/>
  <c r="CC15" i="3" s="1"/>
  <c r="JX99" i="8"/>
  <c r="JY100" i="8"/>
  <c r="JX101" i="8"/>
  <c r="CC52" i="9"/>
  <c r="CC53" i="9"/>
  <c r="CD37" i="9"/>
  <c r="CD54" i="9" s="1"/>
  <c r="CF14" i="3"/>
  <c r="CE13" i="3"/>
  <c r="JX106" i="8"/>
  <c r="JX104" i="8"/>
  <c r="JY105" i="8"/>
  <c r="JY94" i="8"/>
  <c r="JX95" i="8"/>
  <c r="JX93" i="8"/>
  <c r="JY90" i="8"/>
  <c r="JZ89" i="8"/>
  <c r="JY88" i="8"/>
  <c r="JW60" i="8"/>
  <c r="JW70" i="8"/>
  <c r="JW71" i="8" s="1"/>
  <c r="JW63" i="8"/>
  <c r="JW64" i="8" s="1"/>
  <c r="JX80" i="8"/>
  <c r="JY79" i="8"/>
  <c r="JX78" i="8"/>
  <c r="JU55" i="8"/>
  <c r="JV56" i="8"/>
  <c r="JX52" i="8"/>
  <c r="JX53" i="8" s="1"/>
  <c r="JW51" i="8"/>
  <c r="JW54" i="8"/>
  <c r="CF38" i="9" l="1"/>
  <c r="CF51" i="9" s="1"/>
  <c r="CD39" i="9"/>
  <c r="CD15" i="3" s="1"/>
  <c r="JY101" i="8"/>
  <c r="JZ100" i="8"/>
  <c r="JY99" i="8"/>
  <c r="CD52" i="9"/>
  <c r="CD53" i="9"/>
  <c r="CE37" i="9"/>
  <c r="CE54" i="9" s="1"/>
  <c r="CG14" i="3"/>
  <c r="CF13" i="3"/>
  <c r="JY106" i="8"/>
  <c r="JZ105" i="8"/>
  <c r="JY104" i="8"/>
  <c r="JZ94" i="8"/>
  <c r="JY93" i="8"/>
  <c r="JY95" i="8"/>
  <c r="JZ90" i="8"/>
  <c r="JZ88" i="8"/>
  <c r="KA89" i="8"/>
  <c r="JX60" i="8"/>
  <c r="JX70" i="8"/>
  <c r="JX71" i="8" s="1"/>
  <c r="JX63" i="8"/>
  <c r="JX64" i="8" s="1"/>
  <c r="JY80" i="8"/>
  <c r="JZ79" i="8"/>
  <c r="JY78" i="8"/>
  <c r="JW56" i="8"/>
  <c r="JV55" i="8"/>
  <c r="JY52" i="8"/>
  <c r="JY53" i="8" s="1"/>
  <c r="JX51" i="8"/>
  <c r="JX54" i="8"/>
  <c r="CG38" i="9" l="1"/>
  <c r="CG51" i="9" s="1"/>
  <c r="CE39" i="9"/>
  <c r="CE15" i="3" s="1"/>
  <c r="JZ101" i="8"/>
  <c r="KA100" i="8"/>
  <c r="JZ99" i="8"/>
  <c r="CE52" i="9"/>
  <c r="CE53" i="9"/>
  <c r="CF37" i="9"/>
  <c r="CF54" i="9" s="1"/>
  <c r="CH14" i="3"/>
  <c r="CG13" i="3"/>
  <c r="KA105" i="8"/>
  <c r="JZ104" i="8"/>
  <c r="JZ106" i="8"/>
  <c r="JZ95" i="8"/>
  <c r="KA94" i="8"/>
  <c r="JZ93" i="8"/>
  <c r="KA90" i="8"/>
  <c r="KA88" i="8"/>
  <c r="KB89" i="8"/>
  <c r="JY60" i="8"/>
  <c r="JY70" i="8"/>
  <c r="JY71" i="8" s="1"/>
  <c r="JY63" i="8"/>
  <c r="JY64" i="8" s="1"/>
  <c r="JZ80" i="8"/>
  <c r="KA79" i="8"/>
  <c r="JZ78" i="8"/>
  <c r="JW55" i="8"/>
  <c r="JX56" i="8"/>
  <c r="JY51" i="8"/>
  <c r="JZ52" i="8"/>
  <c r="JZ53" i="8" s="1"/>
  <c r="JY54" i="8"/>
  <c r="CH38" i="9" l="1"/>
  <c r="CH51" i="9" s="1"/>
  <c r="CF39" i="9"/>
  <c r="CF15" i="3" s="1"/>
  <c r="KA101" i="8"/>
  <c r="KB100" i="8"/>
  <c r="KA99" i="8"/>
  <c r="CF52" i="9"/>
  <c r="CF53" i="9"/>
  <c r="CG37" i="9"/>
  <c r="CG54" i="9" s="1"/>
  <c r="CI14" i="3"/>
  <c r="CH13" i="3"/>
  <c r="KB105" i="8"/>
  <c r="KA104" i="8"/>
  <c r="KA106" i="8"/>
  <c r="KB94" i="8"/>
  <c r="KA93" i="8"/>
  <c r="KA95" i="8"/>
  <c r="KB90" i="8"/>
  <c r="KC89" i="8"/>
  <c r="KB88" i="8"/>
  <c r="JZ60" i="8"/>
  <c r="JZ70" i="8"/>
  <c r="JZ71" i="8" s="1"/>
  <c r="JZ63" i="8"/>
  <c r="JZ64" i="8" s="1"/>
  <c r="KA80" i="8"/>
  <c r="KB79" i="8"/>
  <c r="KA78" i="8"/>
  <c r="JY56" i="8"/>
  <c r="JX55" i="8"/>
  <c r="JZ51" i="8"/>
  <c r="JZ54" i="8"/>
  <c r="KA52" i="8"/>
  <c r="KA53" i="8" s="1"/>
  <c r="CI38" i="9" l="1"/>
  <c r="CI51" i="9" s="1"/>
  <c r="CG39" i="9"/>
  <c r="CG15" i="3" s="1"/>
  <c r="KC100" i="8"/>
  <c r="KB99" i="8"/>
  <c r="KB101" i="8"/>
  <c r="CG52" i="9"/>
  <c r="CG53" i="9"/>
  <c r="CH37" i="9"/>
  <c r="CH54" i="9" s="1"/>
  <c r="CJ14" i="3"/>
  <c r="CI13" i="3"/>
  <c r="KB104" i="8"/>
  <c r="KB106" i="8"/>
  <c r="KC105" i="8"/>
  <c r="KC94" i="8"/>
  <c r="KB93" i="8"/>
  <c r="KB95" i="8"/>
  <c r="KC90" i="8"/>
  <c r="KD89" i="8"/>
  <c r="KC88" i="8"/>
  <c r="KA60" i="8"/>
  <c r="KA70" i="8"/>
  <c r="KA71" i="8" s="1"/>
  <c r="KA63" i="8"/>
  <c r="KA64" i="8" s="1"/>
  <c r="KB80" i="8"/>
  <c r="KC79" i="8"/>
  <c r="KB78" i="8"/>
  <c r="JY55" i="8"/>
  <c r="JZ56" i="8"/>
  <c r="KB52" i="8"/>
  <c r="KB53" i="8" s="1"/>
  <c r="KA51" i="8"/>
  <c r="KA54" i="8"/>
  <c r="CJ38" i="9" l="1"/>
  <c r="CJ51" i="9" s="1"/>
  <c r="CH39" i="9"/>
  <c r="CH15" i="3" s="1"/>
  <c r="KC101" i="8"/>
  <c r="KC99" i="8"/>
  <c r="KD100" i="8"/>
  <c r="CH52" i="9"/>
  <c r="CH53" i="9"/>
  <c r="CI37" i="9"/>
  <c r="CI54" i="9" s="1"/>
  <c r="CK14" i="3"/>
  <c r="CJ13" i="3"/>
  <c r="KC106" i="8"/>
  <c r="KD105" i="8"/>
  <c r="KC104" i="8"/>
  <c r="KD94" i="8"/>
  <c r="KC93" i="8"/>
  <c r="KC95" i="8"/>
  <c r="KD90" i="8"/>
  <c r="KE89" i="8"/>
  <c r="KD88" i="8"/>
  <c r="KB60" i="8"/>
  <c r="KB70" i="8"/>
  <c r="KB71" i="8" s="1"/>
  <c r="KB63" i="8"/>
  <c r="KB64" i="8" s="1"/>
  <c r="KD79" i="8"/>
  <c r="KC80" i="8"/>
  <c r="KC78" i="8"/>
  <c r="KA56" i="8"/>
  <c r="JZ55" i="8"/>
  <c r="KC52" i="8"/>
  <c r="KC53" i="8" s="1"/>
  <c r="KB51" i="8"/>
  <c r="KB54" i="8"/>
  <c r="CK38" i="9" l="1"/>
  <c r="CK51" i="9" s="1"/>
  <c r="CI39" i="9"/>
  <c r="CI15" i="3" s="1"/>
  <c r="KD101" i="8"/>
  <c r="KE100" i="8"/>
  <c r="KD99" i="8"/>
  <c r="CI52" i="9"/>
  <c r="CI53" i="9"/>
  <c r="CJ37" i="9"/>
  <c r="CJ54" i="9" s="1"/>
  <c r="CL14" i="3"/>
  <c r="CK13" i="3"/>
  <c r="KD106" i="8"/>
  <c r="KE105" i="8"/>
  <c r="KD104" i="8"/>
  <c r="KD93" i="8"/>
  <c r="KE94" i="8"/>
  <c r="KD95" i="8"/>
  <c r="KE88" i="8"/>
  <c r="KE90" i="8"/>
  <c r="KF89" i="8"/>
  <c r="KC60" i="8"/>
  <c r="KC70" i="8"/>
  <c r="KC71" i="8" s="1"/>
  <c r="KC63" i="8"/>
  <c r="KC64" i="8" s="1"/>
  <c r="KD80" i="8"/>
  <c r="KD78" i="8"/>
  <c r="KE79" i="8"/>
  <c r="KA55" i="8"/>
  <c r="KB56" i="8"/>
  <c r="KC54" i="8"/>
  <c r="KC51" i="8"/>
  <c r="KD52" i="8"/>
  <c r="KD53" i="8" s="1"/>
  <c r="CL38" i="9" l="1"/>
  <c r="CL51" i="9" s="1"/>
  <c r="CJ39" i="9"/>
  <c r="CJ15" i="3" s="1"/>
  <c r="KE99" i="8"/>
  <c r="KE101" i="8"/>
  <c r="KF100" i="8"/>
  <c r="CJ52" i="9"/>
  <c r="CJ53" i="9"/>
  <c r="CK37" i="9"/>
  <c r="CK54" i="9" s="1"/>
  <c r="CM14" i="3"/>
  <c r="CL13" i="3"/>
  <c r="KE106" i="8"/>
  <c r="KF105" i="8"/>
  <c r="KE104" i="8"/>
  <c r="KE95" i="8"/>
  <c r="KE93" i="8"/>
  <c r="KF94" i="8"/>
  <c r="KF90" i="8"/>
  <c r="KG89" i="8"/>
  <c r="KF88" i="8"/>
  <c r="KD60" i="8"/>
  <c r="KD70" i="8"/>
  <c r="KD71" i="8" s="1"/>
  <c r="KD63" i="8"/>
  <c r="KD64" i="8" s="1"/>
  <c r="KE80" i="8"/>
  <c r="KF79" i="8"/>
  <c r="KE78" i="8"/>
  <c r="KC56" i="8"/>
  <c r="KB55" i="8"/>
  <c r="KD51" i="8"/>
  <c r="KD54" i="8"/>
  <c r="KE52" i="8"/>
  <c r="KE53" i="8" s="1"/>
  <c r="CM38" i="9" l="1"/>
  <c r="CM51" i="9" s="1"/>
  <c r="CK39" i="9"/>
  <c r="CK15" i="3" s="1"/>
  <c r="KF99" i="8"/>
  <c r="KG100" i="8"/>
  <c r="KF101" i="8"/>
  <c r="CK52" i="9"/>
  <c r="CK53" i="9"/>
  <c r="CL37" i="9"/>
  <c r="CL54" i="9" s="1"/>
  <c r="CN14" i="3"/>
  <c r="CM13" i="3"/>
  <c r="KF104" i="8"/>
  <c r="KG105" i="8"/>
  <c r="KF106" i="8"/>
  <c r="KG94" i="8"/>
  <c r="KF93" i="8"/>
  <c r="KF95" i="8"/>
  <c r="KG90" i="8"/>
  <c r="KG88" i="8"/>
  <c r="KH89" i="8"/>
  <c r="KE60" i="8"/>
  <c r="KE70" i="8"/>
  <c r="KE71" i="8" s="1"/>
  <c r="KE63" i="8"/>
  <c r="KE64" i="8" s="1"/>
  <c r="KF80" i="8"/>
  <c r="KG79" i="8"/>
  <c r="KF78" i="8"/>
  <c r="KC55" i="8"/>
  <c r="KD56" i="8"/>
  <c r="KE54" i="8"/>
  <c r="KF52" i="8"/>
  <c r="KF53" i="8" s="1"/>
  <c r="KE51" i="8"/>
  <c r="CN38" i="9" l="1"/>
  <c r="CN51" i="9" s="1"/>
  <c r="CL39" i="9"/>
  <c r="CL15" i="3" s="1"/>
  <c r="KG99" i="8"/>
  <c r="KG101" i="8"/>
  <c r="KH100" i="8"/>
  <c r="CL52" i="9"/>
  <c r="CL53" i="9"/>
  <c r="CM37" i="9"/>
  <c r="CM54" i="9" s="1"/>
  <c r="CO14" i="3"/>
  <c r="CN13" i="3"/>
  <c r="KG106" i="8"/>
  <c r="KH105" i="8"/>
  <c r="KG104" i="8"/>
  <c r="KG93" i="8"/>
  <c r="KG95" i="8"/>
  <c r="KH94" i="8"/>
  <c r="KI89" i="8"/>
  <c r="KH88" i="8"/>
  <c r="KH90" i="8"/>
  <c r="KF60" i="8"/>
  <c r="KF70" i="8"/>
  <c r="KF71" i="8" s="1"/>
  <c r="KF63" i="8"/>
  <c r="KF64" i="8" s="1"/>
  <c r="KG80" i="8"/>
  <c r="KH79" i="8"/>
  <c r="KG78" i="8"/>
  <c r="KE56" i="8"/>
  <c r="KD55" i="8"/>
  <c r="KG52" i="8"/>
  <c r="KG53" i="8" s="1"/>
  <c r="KF51" i="8"/>
  <c r="KF54" i="8"/>
  <c r="CO38" i="9" l="1"/>
  <c r="CO51" i="9" s="1"/>
  <c r="CM39" i="9"/>
  <c r="CM15" i="3" s="1"/>
  <c r="KH99" i="8"/>
  <c r="KH101" i="8"/>
  <c r="KI100" i="8"/>
  <c r="CM52" i="9"/>
  <c r="CM53" i="9"/>
  <c r="CN37" i="9"/>
  <c r="CN54" i="9" s="1"/>
  <c r="CP14" i="3"/>
  <c r="CO13" i="3"/>
  <c r="KI105" i="8"/>
  <c r="KH104" i="8"/>
  <c r="KH106" i="8"/>
  <c r="KI94" i="8"/>
  <c r="KH93" i="8"/>
  <c r="KH95" i="8"/>
  <c r="KI90" i="8"/>
  <c r="KI88" i="8"/>
  <c r="KJ89" i="8"/>
  <c r="KG60" i="8"/>
  <c r="KG70" i="8"/>
  <c r="KG71" i="8" s="1"/>
  <c r="KG63" i="8"/>
  <c r="KG64" i="8" s="1"/>
  <c r="KH80" i="8"/>
  <c r="KI79" i="8"/>
  <c r="KH78" i="8"/>
  <c r="KE55" i="8"/>
  <c r="KF56" i="8"/>
  <c r="KG54" i="8"/>
  <c r="KG51" i="8"/>
  <c r="KH52" i="8"/>
  <c r="KH53" i="8" s="1"/>
  <c r="CP38" i="9" l="1"/>
  <c r="CP51" i="9" s="1"/>
  <c r="CN39" i="9"/>
  <c r="CN15" i="3" s="1"/>
  <c r="KI101" i="8"/>
  <c r="KI99" i="8"/>
  <c r="KJ100" i="8"/>
  <c r="CN52" i="9"/>
  <c r="CN53" i="9"/>
  <c r="CO37" i="9"/>
  <c r="CO54" i="9" s="1"/>
  <c r="CQ14" i="3"/>
  <c r="CP13" i="3"/>
  <c r="KI106" i="8"/>
  <c r="KJ105" i="8"/>
  <c r="KI104" i="8"/>
  <c r="KJ94" i="8"/>
  <c r="KI95" i="8"/>
  <c r="KI93" i="8"/>
  <c r="KJ90" i="8"/>
  <c r="KK89" i="8"/>
  <c r="KJ88" i="8"/>
  <c r="KH60" i="8"/>
  <c r="KH70" i="8"/>
  <c r="KH71" i="8" s="1"/>
  <c r="KH63" i="8"/>
  <c r="KH64" i="8" s="1"/>
  <c r="KJ79" i="8"/>
  <c r="KI80" i="8"/>
  <c r="KI78" i="8"/>
  <c r="KG56" i="8"/>
  <c r="KF55" i="8"/>
  <c r="KH51" i="8"/>
  <c r="KH54" i="8"/>
  <c r="KI52" i="8"/>
  <c r="KI53" i="8" s="1"/>
  <c r="CQ38" i="9" l="1"/>
  <c r="CQ51" i="9" s="1"/>
  <c r="CO39" i="9"/>
  <c r="CO15" i="3" s="1"/>
  <c r="KJ99" i="8"/>
  <c r="KJ101" i="8"/>
  <c r="KK100" i="8"/>
  <c r="CO52" i="9"/>
  <c r="CO53" i="9"/>
  <c r="CP37" i="9"/>
  <c r="CP54" i="9" s="1"/>
  <c r="CR14" i="3"/>
  <c r="CQ13" i="3"/>
  <c r="KJ104" i="8"/>
  <c r="KJ106" i="8"/>
  <c r="KK105" i="8"/>
  <c r="KK94" i="8"/>
  <c r="KJ93" i="8"/>
  <c r="KJ95" i="8"/>
  <c r="KK90" i="8"/>
  <c r="KL89" i="8"/>
  <c r="KK88" i="8"/>
  <c r="KI60" i="8"/>
  <c r="KI70" i="8"/>
  <c r="KI71" i="8" s="1"/>
  <c r="KI63" i="8"/>
  <c r="KI64" i="8" s="1"/>
  <c r="KJ80" i="8"/>
  <c r="KK79" i="8"/>
  <c r="KJ78" i="8"/>
  <c r="KG55" i="8"/>
  <c r="KH56" i="8"/>
  <c r="KJ52" i="8"/>
  <c r="KJ53" i="8" s="1"/>
  <c r="KI51" i="8"/>
  <c r="KI54" i="8"/>
  <c r="CR38" i="9" l="1"/>
  <c r="CR51" i="9" s="1"/>
  <c r="CP39" i="9"/>
  <c r="CP15" i="3" s="1"/>
  <c r="KK101" i="8"/>
  <c r="KK99" i="8"/>
  <c r="KL100" i="8"/>
  <c r="CP52" i="9"/>
  <c r="CP53" i="9"/>
  <c r="CQ37" i="9"/>
  <c r="CQ54" i="9" s="1"/>
  <c r="CS14" i="3"/>
  <c r="CR13" i="3"/>
  <c r="KK106" i="8"/>
  <c r="KL105" i="8"/>
  <c r="KK104" i="8"/>
  <c r="KL94" i="8"/>
  <c r="KK95" i="8"/>
  <c r="KK93" i="8"/>
  <c r="KL90" i="8"/>
  <c r="KM89" i="8"/>
  <c r="KL88" i="8"/>
  <c r="KJ60" i="8"/>
  <c r="KJ70" i="8"/>
  <c r="KJ71" i="8" s="1"/>
  <c r="KJ63" i="8"/>
  <c r="KJ64" i="8" s="1"/>
  <c r="KK80" i="8"/>
  <c r="KL79" i="8"/>
  <c r="KK78" i="8"/>
  <c r="KI56" i="8"/>
  <c r="KH55" i="8"/>
  <c r="KJ51" i="8"/>
  <c r="KK52" i="8"/>
  <c r="KK53" i="8" s="1"/>
  <c r="KJ54" i="8"/>
  <c r="CS38" i="9" l="1"/>
  <c r="CS51" i="9" s="1"/>
  <c r="CQ39" i="9"/>
  <c r="CQ15" i="3" s="1"/>
  <c r="KL101" i="8"/>
  <c r="KL99" i="8"/>
  <c r="KM100" i="8"/>
  <c r="CQ52" i="9"/>
  <c r="CQ53" i="9"/>
  <c r="CR37" i="9"/>
  <c r="CR54" i="9" s="1"/>
  <c r="CT14" i="3"/>
  <c r="CS13" i="3"/>
  <c r="KL106" i="8"/>
  <c r="KM105" i="8"/>
  <c r="KL104" i="8"/>
  <c r="KM94" i="8"/>
  <c r="KL93" i="8"/>
  <c r="KL95" i="8"/>
  <c r="KN89" i="8"/>
  <c r="KM88" i="8"/>
  <c r="KM90" i="8"/>
  <c r="KK60" i="8"/>
  <c r="KK70" i="8"/>
  <c r="KK71" i="8" s="1"/>
  <c r="KK63" i="8"/>
  <c r="KK64" i="8" s="1"/>
  <c r="KL80" i="8"/>
  <c r="KL78" i="8"/>
  <c r="KM79" i="8"/>
  <c r="KI55" i="8"/>
  <c r="KJ56" i="8"/>
  <c r="KK54" i="8"/>
  <c r="KK51" i="8"/>
  <c r="KL52" i="8"/>
  <c r="KL53" i="8" s="1"/>
  <c r="CT38" i="9" l="1"/>
  <c r="CT51" i="9" s="1"/>
  <c r="CR39" i="9"/>
  <c r="CR15" i="3" s="1"/>
  <c r="KN100" i="8"/>
  <c r="KM99" i="8"/>
  <c r="KM101" i="8"/>
  <c r="CR52" i="9"/>
  <c r="CR53" i="9"/>
  <c r="CS37" i="9"/>
  <c r="CS54" i="9" s="1"/>
  <c r="CU14" i="3"/>
  <c r="CT13" i="3"/>
  <c r="KN105" i="8"/>
  <c r="KM104" i="8"/>
  <c r="KM106" i="8"/>
  <c r="KM95" i="8"/>
  <c r="KM93" i="8"/>
  <c r="KN94" i="8"/>
  <c r="KN90" i="8"/>
  <c r="KO89" i="8"/>
  <c r="KN88" i="8"/>
  <c r="KL60" i="8"/>
  <c r="KL70" i="8"/>
  <c r="KL71" i="8" s="1"/>
  <c r="KL63" i="8"/>
  <c r="KL64" i="8" s="1"/>
  <c r="KN79" i="8"/>
  <c r="KM80" i="8"/>
  <c r="KM78" i="8"/>
  <c r="KK56" i="8"/>
  <c r="KJ55" i="8"/>
  <c r="KL51" i="8"/>
  <c r="KL54" i="8"/>
  <c r="KM52" i="8"/>
  <c r="KM53" i="8" s="1"/>
  <c r="CU38" i="9" l="1"/>
  <c r="CU51" i="9" s="1"/>
  <c r="CS39" i="9"/>
  <c r="CS15" i="3" s="1"/>
  <c r="KN99" i="8"/>
  <c r="KO100" i="8"/>
  <c r="KN101" i="8"/>
  <c r="CS52" i="9"/>
  <c r="CS53" i="9"/>
  <c r="CT37" i="9"/>
  <c r="CT54" i="9" s="1"/>
  <c r="CV14" i="3"/>
  <c r="CU13" i="3"/>
  <c r="KN106" i="8"/>
  <c r="KN104" i="8"/>
  <c r="KO105" i="8"/>
  <c r="KO94" i="8"/>
  <c r="KN93" i="8"/>
  <c r="KN95" i="8"/>
  <c r="KO90" i="8"/>
  <c r="KO88" i="8"/>
  <c r="KP89" i="8"/>
  <c r="KM60" i="8"/>
  <c r="KM70" i="8"/>
  <c r="KM71" i="8" s="1"/>
  <c r="KM63" i="8"/>
  <c r="KM64" i="8" s="1"/>
  <c r="KN80" i="8"/>
  <c r="KO79" i="8"/>
  <c r="KN78" i="8"/>
  <c r="KK55" i="8"/>
  <c r="KL56" i="8"/>
  <c r="KN52" i="8"/>
  <c r="KN53" i="8" s="1"/>
  <c r="KM51" i="8"/>
  <c r="KM54" i="8"/>
  <c r="CV38" i="9" l="1"/>
  <c r="CV51" i="9" s="1"/>
  <c r="CT39" i="9"/>
  <c r="CT15" i="3" s="1"/>
  <c r="KO101" i="8"/>
  <c r="KO99" i="8"/>
  <c r="KP100" i="8"/>
  <c r="CT52" i="9"/>
  <c r="CT53" i="9"/>
  <c r="CU37" i="9"/>
  <c r="CU54" i="9" s="1"/>
  <c r="CW14" i="3"/>
  <c r="CV13" i="3"/>
  <c r="KO106" i="8"/>
  <c r="KP105" i="8"/>
  <c r="KO104" i="8"/>
  <c r="KO93" i="8"/>
  <c r="KP94" i="8"/>
  <c r="KO95" i="8"/>
  <c r="KP90" i="8"/>
  <c r="KQ89" i="8"/>
  <c r="KP88" i="8"/>
  <c r="KN60" i="8"/>
  <c r="KN70" i="8"/>
  <c r="KN71" i="8" s="1"/>
  <c r="KN63" i="8"/>
  <c r="KN64" i="8" s="1"/>
  <c r="KO80" i="8"/>
  <c r="KP79" i="8"/>
  <c r="KO78" i="8"/>
  <c r="KM56" i="8"/>
  <c r="KL55" i="8"/>
  <c r="KO52" i="8"/>
  <c r="KO53" i="8" s="1"/>
  <c r="KN51" i="8"/>
  <c r="KN54" i="8"/>
  <c r="CW38" i="9" l="1"/>
  <c r="CW51" i="9" s="1"/>
  <c r="CU39" i="9"/>
  <c r="CU15" i="3" s="1"/>
  <c r="KP101" i="8"/>
  <c r="KQ100" i="8"/>
  <c r="KP99" i="8"/>
  <c r="CU52" i="9"/>
  <c r="CU53" i="9"/>
  <c r="CV37" i="9"/>
  <c r="CX14" i="3"/>
  <c r="CW13" i="3"/>
  <c r="KQ105" i="8"/>
  <c r="KP106" i="8"/>
  <c r="KP104" i="8"/>
  <c r="KP95" i="8"/>
  <c r="KP93" i="8"/>
  <c r="KQ94" i="8"/>
  <c r="KQ90" i="8"/>
  <c r="KQ88" i="8"/>
  <c r="KR89" i="8"/>
  <c r="KO60" i="8"/>
  <c r="KO70" i="8"/>
  <c r="KO71" i="8" s="1"/>
  <c r="KO63" i="8"/>
  <c r="KO64" i="8" s="1"/>
  <c r="KP80" i="8"/>
  <c r="KQ79" i="8"/>
  <c r="KP78" i="8"/>
  <c r="KM55" i="8"/>
  <c r="KN56" i="8"/>
  <c r="KO51" i="8"/>
  <c r="KP52" i="8"/>
  <c r="KP53" i="8" s="1"/>
  <c r="KO54" i="8"/>
  <c r="CX38" i="9" l="1"/>
  <c r="CX51" i="9" s="1"/>
  <c r="CV39" i="9"/>
  <c r="CV15" i="3" s="1"/>
  <c r="KQ101" i="8"/>
  <c r="KR100" i="8"/>
  <c r="KQ99" i="8"/>
  <c r="CV52" i="9"/>
  <c r="CW37" i="9"/>
  <c r="CW54" i="9" s="1"/>
  <c r="CY14" i="3"/>
  <c r="CX13" i="3"/>
  <c r="KR105" i="8"/>
  <c r="KQ106" i="8"/>
  <c r="KQ104" i="8"/>
  <c r="KR94" i="8"/>
  <c r="KQ93" i="8"/>
  <c r="KQ95" i="8"/>
  <c r="KR90" i="8"/>
  <c r="KS89" i="8"/>
  <c r="KR88" i="8"/>
  <c r="KP60" i="8"/>
  <c r="KP70" i="8"/>
  <c r="KP71" i="8" s="1"/>
  <c r="KP63" i="8"/>
  <c r="KP64" i="8" s="1"/>
  <c r="KQ80" i="8"/>
  <c r="KR79" i="8"/>
  <c r="KQ78" i="8"/>
  <c r="KO56" i="8"/>
  <c r="KN55" i="8"/>
  <c r="KP51" i="8"/>
  <c r="KP54" i="8"/>
  <c r="KQ52" i="8"/>
  <c r="KQ53" i="8" s="1"/>
  <c r="CY38" i="9" l="1"/>
  <c r="CY51" i="9" s="1"/>
  <c r="CW39" i="9"/>
  <c r="CW15" i="3" s="1"/>
  <c r="KS100" i="8"/>
  <c r="KR99" i="8"/>
  <c r="KR101" i="8"/>
  <c r="CW52" i="9"/>
  <c r="CW53" i="9"/>
  <c r="CX37" i="9"/>
  <c r="CX54" i="9" s="1"/>
  <c r="CZ14" i="3"/>
  <c r="CY13" i="3"/>
  <c r="KR106" i="8"/>
  <c r="KR104" i="8"/>
  <c r="KS105" i="8"/>
  <c r="KR93" i="8"/>
  <c r="KS94" i="8"/>
  <c r="KR95" i="8"/>
  <c r="KS90" i="8"/>
  <c r="KT89" i="8"/>
  <c r="KS88" i="8"/>
  <c r="KQ60" i="8"/>
  <c r="KQ70" i="8"/>
  <c r="KQ71" i="8" s="1"/>
  <c r="KQ63" i="8"/>
  <c r="KQ64" i="8" s="1"/>
  <c r="KR80" i="8"/>
  <c r="KS79" i="8"/>
  <c r="KR78" i="8"/>
  <c r="KO55" i="8"/>
  <c r="KP56" i="8"/>
  <c r="KR52" i="8"/>
  <c r="KR53" i="8" s="1"/>
  <c r="KQ51" i="8"/>
  <c r="KQ54" i="8"/>
  <c r="CZ38" i="9" l="1"/>
  <c r="CZ51" i="9" s="1"/>
  <c r="CX39" i="9"/>
  <c r="CX15" i="3" s="1"/>
  <c r="KS101" i="8"/>
  <c r="KT100" i="8"/>
  <c r="KS99" i="8"/>
  <c r="CX52" i="9"/>
  <c r="CX53" i="9"/>
  <c r="CY37" i="9"/>
  <c r="CY54" i="9" s="1"/>
  <c r="DA14" i="3"/>
  <c r="CZ13" i="3"/>
  <c r="KS106" i="8"/>
  <c r="KT105" i="8"/>
  <c r="KS104" i="8"/>
  <c r="KT94" i="8"/>
  <c r="KS95" i="8"/>
  <c r="KS93" i="8"/>
  <c r="KT90" i="8"/>
  <c r="KU89" i="8"/>
  <c r="KT88" i="8"/>
  <c r="KR60" i="8"/>
  <c r="KR70" i="8"/>
  <c r="KR71" i="8" s="1"/>
  <c r="KR63" i="8"/>
  <c r="KR64" i="8" s="1"/>
  <c r="KT79" i="8"/>
  <c r="KS78" i="8"/>
  <c r="KS80" i="8"/>
  <c r="KQ56" i="8"/>
  <c r="KP55" i="8"/>
  <c r="KS52" i="8"/>
  <c r="KS53" i="8" s="1"/>
  <c r="KR51" i="8"/>
  <c r="KR54" i="8"/>
  <c r="DA38" i="9" l="1"/>
  <c r="DA51" i="9" s="1"/>
  <c r="CY39" i="9"/>
  <c r="CY15" i="3" s="1"/>
  <c r="KT99" i="8"/>
  <c r="KU100" i="8"/>
  <c r="KT101" i="8"/>
  <c r="CY52" i="9"/>
  <c r="CY53" i="9"/>
  <c r="CZ37" i="9"/>
  <c r="CZ54" i="9" s="1"/>
  <c r="DB14" i="3"/>
  <c r="DA13" i="3"/>
  <c r="KT106" i="8"/>
  <c r="KU105" i="8"/>
  <c r="KT104" i="8"/>
  <c r="KU94" i="8"/>
  <c r="KT93" i="8"/>
  <c r="KT95" i="8"/>
  <c r="KU90" i="8"/>
  <c r="KU88" i="8"/>
  <c r="KV89" i="8"/>
  <c r="KS60" i="8"/>
  <c r="KS70" i="8"/>
  <c r="KS71" i="8" s="1"/>
  <c r="KS63" i="8"/>
  <c r="KS64" i="8" s="1"/>
  <c r="KT80" i="8"/>
  <c r="KT78" i="8"/>
  <c r="KU79" i="8"/>
  <c r="KQ55" i="8"/>
  <c r="KR56" i="8"/>
  <c r="KS54" i="8"/>
  <c r="KS51" i="8"/>
  <c r="KT52" i="8"/>
  <c r="KT53" i="8" s="1"/>
  <c r="DB38" i="9" l="1"/>
  <c r="DB51" i="9" s="1"/>
  <c r="CZ39" i="9"/>
  <c r="CZ15" i="3" s="1"/>
  <c r="KU101" i="8"/>
  <c r="KU99" i="8"/>
  <c r="KV100" i="8"/>
  <c r="CZ52" i="9"/>
  <c r="CZ53" i="9"/>
  <c r="DA37" i="9"/>
  <c r="DA54" i="9" s="1"/>
  <c r="DC14" i="3"/>
  <c r="DB13" i="3"/>
  <c r="DB37" i="9" s="1"/>
  <c r="KV105" i="8"/>
  <c r="KU104" i="8"/>
  <c r="KU106" i="8"/>
  <c r="KU95" i="8"/>
  <c r="KU93" i="8"/>
  <c r="KV94" i="8"/>
  <c r="KV90" i="8"/>
  <c r="KW89" i="8"/>
  <c r="KV88" i="8"/>
  <c r="KT60" i="8"/>
  <c r="KT70" i="8"/>
  <c r="KT71" i="8" s="1"/>
  <c r="KT63" i="8"/>
  <c r="KT64" i="8" s="1"/>
  <c r="KU80" i="8"/>
  <c r="KV79" i="8"/>
  <c r="KU78" i="8"/>
  <c r="KS56" i="8"/>
  <c r="KR55" i="8"/>
  <c r="KT51" i="8"/>
  <c r="KT54" i="8"/>
  <c r="KU52" i="8"/>
  <c r="KU53" i="8" s="1"/>
  <c r="DB54" i="9" l="1"/>
  <c r="DC38" i="9"/>
  <c r="DC51" i="9" s="1"/>
  <c r="DA39" i="9"/>
  <c r="KW100" i="8"/>
  <c r="KV101" i="8"/>
  <c r="KV99" i="8"/>
  <c r="DA52" i="9"/>
  <c r="DB52" i="9"/>
  <c r="DB53" i="9"/>
  <c r="DA53" i="9"/>
  <c r="DD14" i="3"/>
  <c r="DC13" i="3"/>
  <c r="DC37" i="9" s="1"/>
  <c r="KV104" i="8"/>
  <c r="KV106" i="8"/>
  <c r="KW105" i="8"/>
  <c r="KW94" i="8"/>
  <c r="KV93" i="8"/>
  <c r="KV95" i="8"/>
  <c r="KW90" i="8"/>
  <c r="KX89" i="8"/>
  <c r="KW88" i="8"/>
  <c r="KU60" i="8"/>
  <c r="KU70" i="8"/>
  <c r="KU71" i="8" s="1"/>
  <c r="KU63" i="8"/>
  <c r="KU64" i="8" s="1"/>
  <c r="KV80" i="8"/>
  <c r="KW79" i="8"/>
  <c r="KV78" i="8"/>
  <c r="KS55" i="8"/>
  <c r="KT56" i="8"/>
  <c r="KU54" i="8"/>
  <c r="KV52" i="8"/>
  <c r="KV53" i="8" s="1"/>
  <c r="KU51" i="8"/>
  <c r="DD38" i="9" l="1"/>
  <c r="DD51" i="9" s="1"/>
  <c r="DB39" i="9"/>
  <c r="DB15" i="3" s="1"/>
  <c r="DA15" i="3"/>
  <c r="KW101" i="8"/>
  <c r="KX100" i="8"/>
  <c r="KW99" i="8"/>
  <c r="DC52" i="9"/>
  <c r="DE14" i="3"/>
  <c r="DD13" i="3"/>
  <c r="DD37" i="9" s="1"/>
  <c r="DD54" i="9" s="1"/>
  <c r="KW106" i="8"/>
  <c r="KX105" i="8"/>
  <c r="KW104" i="8"/>
  <c r="KW93" i="8"/>
  <c r="KX94" i="8"/>
  <c r="KW95" i="8"/>
  <c r="KY89" i="8"/>
  <c r="KX88" i="8"/>
  <c r="KX90" i="8"/>
  <c r="KV60" i="8"/>
  <c r="KV70" i="8"/>
  <c r="KV71" i="8" s="1"/>
  <c r="KV63" i="8"/>
  <c r="KV64" i="8" s="1"/>
  <c r="KW80" i="8"/>
  <c r="KX79" i="8"/>
  <c r="KW78" i="8"/>
  <c r="KU56" i="8"/>
  <c r="KT55" i="8"/>
  <c r="KW52" i="8"/>
  <c r="KW53" i="8" s="1"/>
  <c r="KV51" i="8"/>
  <c r="KV54" i="8"/>
  <c r="DC39" i="9" l="1"/>
  <c r="DC15" i="3" s="1"/>
  <c r="DE38" i="9"/>
  <c r="DE51" i="9" s="1"/>
  <c r="KX101" i="8"/>
  <c r="KX99" i="8"/>
  <c r="KY100" i="8"/>
  <c r="DD52" i="9"/>
  <c r="DD53" i="9"/>
  <c r="DF14" i="3"/>
  <c r="DE13" i="3"/>
  <c r="DE37" i="9" s="1"/>
  <c r="KX106" i="8"/>
  <c r="KY105" i="8"/>
  <c r="KX104" i="8"/>
  <c r="KY94" i="8"/>
  <c r="KX95" i="8"/>
  <c r="KX93" i="8"/>
  <c r="KY90" i="8"/>
  <c r="KY88" i="8"/>
  <c r="KZ89" i="8"/>
  <c r="KW60" i="8"/>
  <c r="KW70" i="8"/>
  <c r="KW71" i="8" s="1"/>
  <c r="KW63" i="8"/>
  <c r="KW64" i="8" s="1"/>
  <c r="KX80" i="8"/>
  <c r="KY79" i="8"/>
  <c r="KX78" i="8"/>
  <c r="KU55" i="8"/>
  <c r="KV56" i="8"/>
  <c r="KW54" i="8"/>
  <c r="KW51" i="8"/>
  <c r="KX52" i="8"/>
  <c r="KX53" i="8" s="1"/>
  <c r="DE54" i="9" l="1"/>
  <c r="DD39" i="9"/>
  <c r="DD15" i="3" s="1"/>
  <c r="DF38" i="9"/>
  <c r="DF51" i="9" s="1"/>
  <c r="KY101" i="8"/>
  <c r="KZ100" i="8"/>
  <c r="KY99" i="8"/>
  <c r="DE52" i="9"/>
  <c r="DE53" i="9"/>
  <c r="DG14" i="3"/>
  <c r="DF13" i="3"/>
  <c r="DF37" i="9" s="1"/>
  <c r="KY106" i="8"/>
  <c r="KZ105" i="8"/>
  <c r="KY104" i="8"/>
  <c r="KZ94" i="8"/>
  <c r="KY93" i="8"/>
  <c r="KY95" i="8"/>
  <c r="KZ90" i="8"/>
  <c r="LA89" i="8"/>
  <c r="KZ88" i="8"/>
  <c r="KX60" i="8"/>
  <c r="KX70" i="8"/>
  <c r="KX71" i="8" s="1"/>
  <c r="KX63" i="8"/>
  <c r="KX64" i="8" s="1"/>
  <c r="KY80" i="8"/>
  <c r="KZ79" i="8"/>
  <c r="KY78" i="8"/>
  <c r="KW56" i="8"/>
  <c r="KV55" i="8"/>
  <c r="KX51" i="8"/>
  <c r="KX54" i="8"/>
  <c r="KY52" i="8"/>
  <c r="KY53" i="8" s="1"/>
  <c r="DF54" i="9" l="1"/>
  <c r="DE39" i="9"/>
  <c r="DE15" i="3" s="1"/>
  <c r="DG38" i="9"/>
  <c r="DG51" i="9" s="1"/>
  <c r="KZ101" i="8"/>
  <c r="LA100" i="8"/>
  <c r="KZ99" i="8"/>
  <c r="DF52" i="9"/>
  <c r="DF53" i="9"/>
  <c r="DH14" i="3"/>
  <c r="DG13" i="3"/>
  <c r="DG37" i="9" s="1"/>
  <c r="KZ106" i="8"/>
  <c r="KZ104" i="8"/>
  <c r="LA105" i="8"/>
  <c r="LA94" i="8"/>
  <c r="KZ93" i="8"/>
  <c r="KZ95" i="8"/>
  <c r="LA90" i="8"/>
  <c r="LB89" i="8"/>
  <c r="LA88" i="8"/>
  <c r="KY60" i="8"/>
  <c r="KY70" i="8"/>
  <c r="KY71" i="8" s="1"/>
  <c r="KY63" i="8"/>
  <c r="KY64" i="8" s="1"/>
  <c r="KZ80" i="8"/>
  <c r="LA79" i="8"/>
  <c r="KZ78" i="8"/>
  <c r="KW55" i="8"/>
  <c r="KX56" i="8"/>
  <c r="KZ52" i="8"/>
  <c r="KZ53" i="8" s="1"/>
  <c r="KY51" i="8"/>
  <c r="KY54" i="8"/>
  <c r="DG54" i="9" l="1"/>
  <c r="DF39" i="9"/>
  <c r="DF15" i="3" s="1"/>
  <c r="DH38" i="9"/>
  <c r="DH51" i="9" s="1"/>
  <c r="LA101" i="8"/>
  <c r="LB100" i="8"/>
  <c r="LA99" i="8"/>
  <c r="DG52" i="9"/>
  <c r="DG53" i="9"/>
  <c r="DI14" i="3"/>
  <c r="DH13" i="3"/>
  <c r="DH37" i="9" s="1"/>
  <c r="LA106" i="8"/>
  <c r="LB105" i="8"/>
  <c r="LA104" i="8"/>
  <c r="LB94" i="8"/>
  <c r="LA93" i="8"/>
  <c r="LA95" i="8"/>
  <c r="LB90" i="8"/>
  <c r="LB88" i="8"/>
  <c r="LC89" i="8"/>
  <c r="KZ60" i="8"/>
  <c r="KZ70" i="8"/>
  <c r="KZ71" i="8" s="1"/>
  <c r="KZ63" i="8"/>
  <c r="KZ64" i="8" s="1"/>
  <c r="LA80" i="8"/>
  <c r="LB79" i="8"/>
  <c r="LA78" i="8"/>
  <c r="KY56" i="8"/>
  <c r="KX55" i="8"/>
  <c r="KZ51" i="8"/>
  <c r="LA52" i="8"/>
  <c r="LA53" i="8" s="1"/>
  <c r="KZ54" i="8"/>
  <c r="DH54" i="9" l="1"/>
  <c r="DG39" i="9"/>
  <c r="DG15" i="3" s="1"/>
  <c r="DI38" i="9"/>
  <c r="DI51" i="9" s="1"/>
  <c r="LB101" i="8"/>
  <c r="LB99" i="8"/>
  <c r="LC100" i="8"/>
  <c r="DH52" i="9"/>
  <c r="DH53" i="9"/>
  <c r="DJ14" i="3"/>
  <c r="DI13" i="3"/>
  <c r="DI37" i="9" s="1"/>
  <c r="LC105" i="8"/>
  <c r="LB106" i="8"/>
  <c r="LB104" i="8"/>
  <c r="LB93" i="8"/>
  <c r="LC94" i="8"/>
  <c r="LB95" i="8"/>
  <c r="LD89" i="8"/>
  <c r="LC88" i="8"/>
  <c r="LC90" i="8"/>
  <c r="LA60" i="8"/>
  <c r="LA70" i="8"/>
  <c r="LA71" i="8" s="1"/>
  <c r="LA63" i="8"/>
  <c r="LA64" i="8" s="1"/>
  <c r="LB80" i="8"/>
  <c r="LB78" i="8"/>
  <c r="LC79" i="8"/>
  <c r="KY55" i="8"/>
  <c r="KZ56" i="8"/>
  <c r="LA51" i="8"/>
  <c r="LA54" i="8"/>
  <c r="LB52" i="8"/>
  <c r="LB53" i="8" s="1"/>
  <c r="DI54" i="9" l="1"/>
  <c r="DH39" i="9"/>
  <c r="DH15" i="3" s="1"/>
  <c r="DJ38" i="9"/>
  <c r="DJ51" i="9" s="1"/>
  <c r="LC101" i="8"/>
  <c r="LD100" i="8"/>
  <c r="LC99" i="8"/>
  <c r="DI52" i="9"/>
  <c r="DI53" i="9"/>
  <c r="DK14" i="3"/>
  <c r="DJ13" i="3"/>
  <c r="DJ37" i="9" s="1"/>
  <c r="LD105" i="8"/>
  <c r="LC104" i="8"/>
  <c r="LC106" i="8"/>
  <c r="LC95" i="8"/>
  <c r="LC93" i="8"/>
  <c r="LD94" i="8"/>
  <c r="LD90" i="8"/>
  <c r="LE89" i="8"/>
  <c r="LD88" i="8"/>
  <c r="LB60" i="8"/>
  <c r="LB70" i="8"/>
  <c r="LB71" i="8" s="1"/>
  <c r="LB63" i="8"/>
  <c r="LB64" i="8" s="1"/>
  <c r="LD79" i="8"/>
  <c r="LC78" i="8"/>
  <c r="LC80" i="8"/>
  <c r="LA56" i="8"/>
  <c r="KZ55" i="8"/>
  <c r="LB51" i="8"/>
  <c r="LB54" i="8"/>
  <c r="LC52" i="8"/>
  <c r="LC53" i="8" s="1"/>
  <c r="DJ54" i="9" l="1"/>
  <c r="DI39" i="9"/>
  <c r="DI15" i="3" s="1"/>
  <c r="DK38" i="9"/>
  <c r="DK51" i="9" s="1"/>
  <c r="LE100" i="8"/>
  <c r="LD101" i="8"/>
  <c r="LD99" i="8"/>
  <c r="DJ52" i="9"/>
  <c r="DJ53" i="9"/>
  <c r="DL14" i="3"/>
  <c r="DK13" i="3"/>
  <c r="DK37" i="9" s="1"/>
  <c r="LD106" i="8"/>
  <c r="LE105" i="8"/>
  <c r="LD104" i="8"/>
  <c r="LE94" i="8"/>
  <c r="LD95" i="8"/>
  <c r="LD93" i="8"/>
  <c r="LE90" i="8"/>
  <c r="LF89" i="8"/>
  <c r="LE88" i="8"/>
  <c r="LC60" i="8"/>
  <c r="LC70" i="8"/>
  <c r="LC71" i="8" s="1"/>
  <c r="LC63" i="8"/>
  <c r="LC64" i="8" s="1"/>
  <c r="LD80" i="8"/>
  <c r="LE79" i="8"/>
  <c r="LD78" i="8"/>
  <c r="LB56" i="8"/>
  <c r="LA55" i="8"/>
  <c r="LD52" i="8"/>
  <c r="LD53" i="8" s="1"/>
  <c r="LC51" i="8"/>
  <c r="LC54" i="8"/>
  <c r="DK54" i="9" l="1"/>
  <c r="DJ39" i="9"/>
  <c r="DJ15" i="3" s="1"/>
  <c r="DL38" i="9"/>
  <c r="DL51" i="9" s="1"/>
  <c r="LC56" i="8"/>
  <c r="LE101" i="8"/>
  <c r="LF100" i="8"/>
  <c r="LE99" i="8"/>
  <c r="DK52" i="9"/>
  <c r="DK53" i="9"/>
  <c r="DM14" i="3"/>
  <c r="DL13" i="3"/>
  <c r="DL37" i="9" s="1"/>
  <c r="LE106" i="8"/>
  <c r="LF105" i="8"/>
  <c r="LE104" i="8"/>
  <c r="LF94" i="8"/>
  <c r="LE93" i="8"/>
  <c r="LE95" i="8"/>
  <c r="LF90" i="8"/>
  <c r="LG89" i="8"/>
  <c r="LF88" i="8"/>
  <c r="LD60" i="8"/>
  <c r="LD70" i="8"/>
  <c r="LD71" i="8" s="1"/>
  <c r="LD63" i="8"/>
  <c r="LD64" i="8" s="1"/>
  <c r="LE80" i="8"/>
  <c r="LF79" i="8"/>
  <c r="LE78" i="8"/>
  <c r="LB55" i="8"/>
  <c r="LE52" i="8"/>
  <c r="LE53" i="8" s="1"/>
  <c r="LD51" i="8"/>
  <c r="LD54" i="8"/>
  <c r="DL54" i="9" l="1"/>
  <c r="DK39" i="9"/>
  <c r="DK15" i="3" s="1"/>
  <c r="DM38" i="9"/>
  <c r="DM51" i="9" s="1"/>
  <c r="LD56" i="8"/>
  <c r="LF101" i="8"/>
  <c r="LG100" i="8"/>
  <c r="LF99" i="8"/>
  <c r="DL52" i="9"/>
  <c r="DL53" i="9"/>
  <c r="DN14" i="3"/>
  <c r="DM13" i="3"/>
  <c r="DM37" i="9" s="1"/>
  <c r="LF106" i="8"/>
  <c r="LG105" i="8"/>
  <c r="LF104" i="8"/>
  <c r="LF95" i="8"/>
  <c r="LF93" i="8"/>
  <c r="LG94" i="8"/>
  <c r="LG90" i="8"/>
  <c r="LG88" i="8"/>
  <c r="LH89" i="8"/>
  <c r="LE60" i="8"/>
  <c r="LE70" i="8"/>
  <c r="LE71" i="8" s="1"/>
  <c r="LE63" i="8"/>
  <c r="LE64" i="8" s="1"/>
  <c r="LF80" i="8"/>
  <c r="LG79" i="8"/>
  <c r="LF78" i="8"/>
  <c r="LC55" i="8"/>
  <c r="LE51" i="8"/>
  <c r="LF52" i="8"/>
  <c r="LF53" i="8" s="1"/>
  <c r="LE54" i="8"/>
  <c r="LE56" i="8" s="1"/>
  <c r="DM54" i="9" l="1"/>
  <c r="DL39" i="9"/>
  <c r="DL15" i="3" s="1"/>
  <c r="DN38" i="9"/>
  <c r="DN51" i="9" s="1"/>
  <c r="LG101" i="8"/>
  <c r="LH100" i="8"/>
  <c r="LG99" i="8"/>
  <c r="DM52" i="9"/>
  <c r="DM53" i="9"/>
  <c r="DO14" i="3"/>
  <c r="DN13" i="3"/>
  <c r="DN37" i="9" s="1"/>
  <c r="DN54" i="9" s="1"/>
  <c r="LH105" i="8"/>
  <c r="LG106" i="8"/>
  <c r="LG104" i="8"/>
  <c r="LH94" i="8"/>
  <c r="LG95" i="8"/>
  <c r="LG93" i="8"/>
  <c r="LH90" i="8"/>
  <c r="LI89" i="8"/>
  <c r="LH88" i="8"/>
  <c r="LF60" i="8"/>
  <c r="LF70" i="8"/>
  <c r="LF71" i="8" s="1"/>
  <c r="LF63" i="8"/>
  <c r="LF64" i="8" s="1"/>
  <c r="LG80" i="8"/>
  <c r="LG78" i="8"/>
  <c r="LH79" i="8"/>
  <c r="LD55" i="8"/>
  <c r="LF51" i="8"/>
  <c r="LF54" i="8"/>
  <c r="LF56" i="8" s="1"/>
  <c r="LG52" i="8"/>
  <c r="LG53" i="8" s="1"/>
  <c r="DM39" i="9" l="1"/>
  <c r="DM15" i="3" s="1"/>
  <c r="DO38" i="9"/>
  <c r="DO51" i="9" s="1"/>
  <c r="LI100" i="8"/>
  <c r="LH99" i="8"/>
  <c r="LH101" i="8"/>
  <c r="DN52" i="9"/>
  <c r="DN53" i="9"/>
  <c r="DP14" i="3"/>
  <c r="DO13" i="3"/>
  <c r="DO37" i="9" s="1"/>
  <c r="LH104" i="8"/>
  <c r="LI105" i="8"/>
  <c r="LH106" i="8"/>
  <c r="LI94" i="8"/>
  <c r="LH95" i="8"/>
  <c r="LH93" i="8"/>
  <c r="LI90" i="8"/>
  <c r="LJ89" i="8"/>
  <c r="LI88" i="8"/>
  <c r="LG60" i="8"/>
  <c r="LG70" i="8"/>
  <c r="LG71" i="8" s="1"/>
  <c r="LG63" i="8"/>
  <c r="LG64" i="8" s="1"/>
  <c r="LH80" i="8"/>
  <c r="LI79" i="8"/>
  <c r="LH78" i="8"/>
  <c r="LE55" i="8"/>
  <c r="LH52" i="8"/>
  <c r="LH53" i="8" s="1"/>
  <c r="LG51" i="8"/>
  <c r="LG54" i="8"/>
  <c r="LG56" i="8" s="1"/>
  <c r="DO54" i="9" l="1"/>
  <c r="DN39" i="9"/>
  <c r="DN15" i="3" s="1"/>
  <c r="DP38" i="9"/>
  <c r="DP51" i="9" s="1"/>
  <c r="DO39" i="9"/>
  <c r="DO15" i="3" s="1"/>
  <c r="LI101" i="8"/>
  <c r="LJ100" i="8"/>
  <c r="LI99" i="8"/>
  <c r="DO52" i="9"/>
  <c r="DO53" i="9"/>
  <c r="DQ14" i="3"/>
  <c r="DP13" i="3"/>
  <c r="DP37" i="9" s="1"/>
  <c r="DP54" i="9" s="1"/>
  <c r="LI106" i="8"/>
  <c r="LJ105" i="8"/>
  <c r="LI104" i="8"/>
  <c r="LJ94" i="8"/>
  <c r="LI93" i="8"/>
  <c r="LI95" i="8"/>
  <c r="LJ90" i="8"/>
  <c r="LJ88" i="8"/>
  <c r="LK89" i="8"/>
  <c r="LH60" i="8"/>
  <c r="LH70" i="8"/>
  <c r="LH71" i="8" s="1"/>
  <c r="LH63" i="8"/>
  <c r="LH64" i="8" s="1"/>
  <c r="LJ79" i="8"/>
  <c r="LI78" i="8"/>
  <c r="LI80" i="8"/>
  <c r="LF55" i="8"/>
  <c r="LI52" i="8"/>
  <c r="LI53" i="8" s="1"/>
  <c r="LH51" i="8"/>
  <c r="LH54" i="8"/>
  <c r="LH56" i="8" s="1"/>
  <c r="DQ38" i="9" l="1"/>
  <c r="DQ51" i="9" s="1"/>
  <c r="DP39" i="9"/>
  <c r="DP15" i="3" s="1"/>
  <c r="LJ101" i="8"/>
  <c r="LJ99" i="8"/>
  <c r="LK100" i="8"/>
  <c r="DP52" i="9"/>
  <c r="DP53" i="9"/>
  <c r="DR14" i="3"/>
  <c r="DQ13" i="3"/>
  <c r="DQ37" i="9" s="1"/>
  <c r="DQ54" i="9" s="1"/>
  <c r="LJ106" i="8"/>
  <c r="LJ104" i="8"/>
  <c r="LK105" i="8"/>
  <c r="LJ93" i="8"/>
  <c r="LK94" i="8"/>
  <c r="LJ95" i="8"/>
  <c r="LK88" i="8"/>
  <c r="LL89" i="8"/>
  <c r="LK90" i="8"/>
  <c r="LI60" i="8"/>
  <c r="LI70" i="8"/>
  <c r="LI71" i="8" s="1"/>
  <c r="LI63" i="8"/>
  <c r="LI64" i="8" s="1"/>
  <c r="LJ80" i="8"/>
  <c r="LK79" i="8"/>
  <c r="LJ78" i="8"/>
  <c r="LG55" i="8"/>
  <c r="LI54" i="8"/>
  <c r="LI56" i="8" s="1"/>
  <c r="LI51" i="8"/>
  <c r="LJ52" i="8"/>
  <c r="LJ53" i="8" s="1"/>
  <c r="DR38" i="9" l="1"/>
  <c r="DR51" i="9" s="1"/>
  <c r="DQ39" i="9"/>
  <c r="DQ15" i="3" s="1"/>
  <c r="LK101" i="8"/>
  <c r="LK99" i="8"/>
  <c r="LL100" i="8"/>
  <c r="DQ52" i="9"/>
  <c r="DQ53" i="9"/>
  <c r="DS14" i="3"/>
  <c r="DR13" i="3"/>
  <c r="DR37" i="9" s="1"/>
  <c r="LL105" i="8"/>
  <c r="LK104" i="8"/>
  <c r="LK106" i="8"/>
  <c r="LK93" i="8"/>
  <c r="LK95" i="8"/>
  <c r="LL94" i="8"/>
  <c r="LL90" i="8"/>
  <c r="LM89" i="8"/>
  <c r="LL88" i="8"/>
  <c r="LJ60" i="8"/>
  <c r="LJ70" i="8"/>
  <c r="LJ71" i="8" s="1"/>
  <c r="LJ63" i="8"/>
  <c r="LJ64" i="8" s="1"/>
  <c r="LK80" i="8"/>
  <c r="LL79" i="8"/>
  <c r="LK78" i="8"/>
  <c r="LH55" i="8"/>
  <c r="LJ51" i="8"/>
  <c r="LJ54" i="8"/>
  <c r="LJ56" i="8" s="1"/>
  <c r="LK52" i="8"/>
  <c r="LK53" i="8" s="1"/>
  <c r="DR54" i="9" l="1"/>
  <c r="DS38" i="9"/>
  <c r="DS51" i="9" s="1"/>
  <c r="DR39" i="9"/>
  <c r="DR15" i="3" s="1"/>
  <c r="LM100" i="8"/>
  <c r="LL101" i="8"/>
  <c r="LL99" i="8"/>
  <c r="DR52" i="9"/>
  <c r="DR53" i="9"/>
  <c r="DT14" i="3"/>
  <c r="DS13" i="3"/>
  <c r="DS37" i="9" s="1"/>
  <c r="DS54" i="9" s="1"/>
  <c r="LL104" i="8"/>
  <c r="LL106" i="8"/>
  <c r="LM105" i="8"/>
  <c r="LM94" i="8"/>
  <c r="LL93" i="8"/>
  <c r="LL95" i="8"/>
  <c r="LM90" i="8"/>
  <c r="LN89" i="8"/>
  <c r="LM88" i="8"/>
  <c r="LK60" i="8"/>
  <c r="LK70" i="8"/>
  <c r="LK71" i="8" s="1"/>
  <c r="LK63" i="8"/>
  <c r="LK64" i="8" s="1"/>
  <c r="LL80" i="8"/>
  <c r="LM79" i="8"/>
  <c r="LL78" i="8"/>
  <c r="LI55" i="8"/>
  <c r="LK54" i="8"/>
  <c r="LL52" i="8"/>
  <c r="LL53" i="8" s="1"/>
  <c r="LK51" i="8"/>
  <c r="DT38" i="9" l="1"/>
  <c r="DT51" i="9" s="1"/>
  <c r="DS39" i="9"/>
  <c r="DS15" i="3" s="1"/>
  <c r="LM101" i="8"/>
  <c r="LN100" i="8"/>
  <c r="LM99" i="8"/>
  <c r="DS52" i="9"/>
  <c r="DS53" i="9"/>
  <c r="DU14" i="3"/>
  <c r="DT13" i="3"/>
  <c r="DT37" i="9" s="1"/>
  <c r="LM106" i="8"/>
  <c r="LN105" i="8"/>
  <c r="LM104" i="8"/>
  <c r="LM93" i="8"/>
  <c r="LN94" i="8"/>
  <c r="LM95" i="8"/>
  <c r="LO89" i="8"/>
  <c r="LN88" i="8"/>
  <c r="LN90" i="8"/>
  <c r="LL60" i="8"/>
  <c r="LL70" i="8"/>
  <c r="LL71" i="8" s="1"/>
  <c r="LL63" i="8"/>
  <c r="LL64" i="8" s="1"/>
  <c r="LM80" i="8"/>
  <c r="LM78" i="8"/>
  <c r="LN79" i="8"/>
  <c r="LJ55" i="8"/>
  <c r="LK56" i="8"/>
  <c r="LM52" i="8"/>
  <c r="LM53" i="8" s="1"/>
  <c r="LL51" i="8"/>
  <c r="LL54" i="8"/>
  <c r="DU38" i="9" l="1"/>
  <c r="DU51" i="9" s="1"/>
  <c r="DT39" i="9"/>
  <c r="DT15" i="3" s="1"/>
  <c r="LO100" i="8"/>
  <c r="LN101" i="8"/>
  <c r="LN99" i="8"/>
  <c r="DT52" i="9"/>
  <c r="DV14" i="3"/>
  <c r="DU13" i="3"/>
  <c r="DU37" i="9" s="1"/>
  <c r="LN106" i="8"/>
  <c r="LO105" i="8"/>
  <c r="LN104" i="8"/>
  <c r="LO94" i="8"/>
  <c r="LN95" i="8"/>
  <c r="LN93" i="8"/>
  <c r="LO90" i="8"/>
  <c r="LO88" i="8"/>
  <c r="LP89" i="8"/>
  <c r="LM60" i="8"/>
  <c r="LM70" i="8"/>
  <c r="LM71" i="8" s="1"/>
  <c r="LM63" i="8"/>
  <c r="LM64" i="8" s="1"/>
  <c r="LO79" i="8"/>
  <c r="LN78" i="8"/>
  <c r="LN80" i="8"/>
  <c r="LK55" i="8"/>
  <c r="LL56" i="8"/>
  <c r="LM54" i="8"/>
  <c r="LM51" i="8"/>
  <c r="LN52" i="8"/>
  <c r="LN53" i="8" s="1"/>
  <c r="DU54" i="9" l="1"/>
  <c r="DV38" i="9"/>
  <c r="DV51" i="9" s="1"/>
  <c r="DU39" i="9"/>
  <c r="DU15" i="3" s="1"/>
  <c r="LP100" i="8"/>
  <c r="LO101" i="8"/>
  <c r="LO99" i="8"/>
  <c r="DU52" i="9"/>
  <c r="DU53" i="9"/>
  <c r="DW14" i="3"/>
  <c r="DV13" i="3"/>
  <c r="DV37" i="9" s="1"/>
  <c r="DV54" i="9" s="1"/>
  <c r="LO106" i="8"/>
  <c r="LP105" i="8"/>
  <c r="LO104" i="8"/>
  <c r="LP94" i="8"/>
  <c r="LO93" i="8"/>
  <c r="LO95" i="8"/>
  <c r="LP90" i="8"/>
  <c r="LQ89" i="8"/>
  <c r="LP88" i="8"/>
  <c r="LN60" i="8"/>
  <c r="LN70" i="8"/>
  <c r="LN71" i="8" s="1"/>
  <c r="LN63" i="8"/>
  <c r="LN64" i="8" s="1"/>
  <c r="LO80" i="8"/>
  <c r="LP79" i="8"/>
  <c r="LO78" i="8"/>
  <c r="LM56" i="8"/>
  <c r="LL55" i="8"/>
  <c r="LN51" i="8"/>
  <c r="LN54" i="8"/>
  <c r="LO52" i="8"/>
  <c r="LO53" i="8" s="1"/>
  <c r="DW38" i="9" l="1"/>
  <c r="DW51" i="9" s="1"/>
  <c r="DV39" i="9"/>
  <c r="DV15" i="3" s="1"/>
  <c r="LP101" i="8"/>
  <c r="LQ100" i="8"/>
  <c r="LP99" i="8"/>
  <c r="DV52" i="9"/>
  <c r="DV53" i="9"/>
  <c r="DX14" i="3"/>
  <c r="DW13" i="3"/>
  <c r="DW37" i="9" s="1"/>
  <c r="DW54" i="9" s="1"/>
  <c r="LP104" i="8"/>
  <c r="LP106" i="8"/>
  <c r="LQ105" i="8"/>
  <c r="LQ94" i="8"/>
  <c r="LP93" i="8"/>
  <c r="LP95" i="8"/>
  <c r="LQ90" i="8"/>
  <c r="LQ88" i="8"/>
  <c r="LR89" i="8"/>
  <c r="LO60" i="8"/>
  <c r="LO70" i="8"/>
  <c r="LO71" i="8" s="1"/>
  <c r="LO63" i="8"/>
  <c r="LO64" i="8" s="1"/>
  <c r="LP80" i="8"/>
  <c r="LQ79" i="8"/>
  <c r="LP78" i="8"/>
  <c r="LM55" i="8"/>
  <c r="LN56" i="8"/>
  <c r="LP52" i="8"/>
  <c r="LP53" i="8" s="1"/>
  <c r="LO51" i="8"/>
  <c r="LO54" i="8"/>
  <c r="DX38" i="9" l="1"/>
  <c r="DX51" i="9" s="1"/>
  <c r="DW39" i="9"/>
  <c r="DW15" i="3" s="1"/>
  <c r="LQ101" i="8"/>
  <c r="LR100" i="8"/>
  <c r="LQ99" i="8"/>
  <c r="DW52" i="9"/>
  <c r="DW53" i="9"/>
  <c r="DY14" i="3"/>
  <c r="DX13" i="3"/>
  <c r="DX37" i="9" s="1"/>
  <c r="LQ106" i="8"/>
  <c r="LR105" i="8"/>
  <c r="LQ104" i="8"/>
  <c r="LR94" i="8"/>
  <c r="LQ95" i="8"/>
  <c r="LQ93" i="8"/>
  <c r="LR90" i="8"/>
  <c r="LS89" i="8"/>
  <c r="LR88" i="8"/>
  <c r="LP60" i="8"/>
  <c r="LP70" i="8"/>
  <c r="LP71" i="8" s="1"/>
  <c r="LP63" i="8"/>
  <c r="LP64" i="8" s="1"/>
  <c r="LQ80" i="8"/>
  <c r="LR79" i="8"/>
  <c r="LQ78" i="8"/>
  <c r="LO56" i="8"/>
  <c r="LN55" i="8"/>
  <c r="LP51" i="8"/>
  <c r="LQ52" i="8"/>
  <c r="LQ53" i="8" s="1"/>
  <c r="LP54" i="8"/>
  <c r="DY38" i="9" l="1"/>
  <c r="DY51" i="9" s="1"/>
  <c r="DX39" i="9"/>
  <c r="DX15" i="3" s="1"/>
  <c r="LR101" i="8"/>
  <c r="LR99" i="8"/>
  <c r="LS100" i="8"/>
  <c r="DX52" i="9"/>
  <c r="DX53" i="9"/>
  <c r="DZ14" i="3"/>
  <c r="DY13" i="3"/>
  <c r="DY37" i="9" s="1"/>
  <c r="DY54" i="9" s="1"/>
  <c r="LS105" i="8"/>
  <c r="LR106" i="8"/>
  <c r="LR104" i="8"/>
  <c r="LS94" i="8"/>
  <c r="LR93" i="8"/>
  <c r="LR95" i="8"/>
  <c r="LT89" i="8"/>
  <c r="LS88" i="8"/>
  <c r="LS90" i="8"/>
  <c r="LQ60" i="8"/>
  <c r="LQ70" i="8"/>
  <c r="LQ71" i="8" s="1"/>
  <c r="LQ63" i="8"/>
  <c r="LQ64" i="8" s="1"/>
  <c r="LR80" i="8"/>
  <c r="LR78" i="8"/>
  <c r="LS79" i="8"/>
  <c r="LO55" i="8"/>
  <c r="LP56" i="8"/>
  <c r="LQ54" i="8"/>
  <c r="LQ51" i="8"/>
  <c r="LR52" i="8"/>
  <c r="LR53" i="8" s="1"/>
  <c r="DZ38" i="9" l="1"/>
  <c r="DZ51" i="9" s="1"/>
  <c r="DY39" i="9"/>
  <c r="DY15" i="3" s="1"/>
  <c r="LS101" i="8"/>
  <c r="LT100" i="8"/>
  <c r="LS99" i="8"/>
  <c r="DY52" i="9"/>
  <c r="DY53" i="9"/>
  <c r="EA14" i="3"/>
  <c r="DZ13" i="3"/>
  <c r="DZ37" i="9" s="1"/>
  <c r="DZ54" i="9" s="1"/>
  <c r="LT105" i="8"/>
  <c r="LS106" i="8"/>
  <c r="LS104" i="8"/>
  <c r="LS93" i="8"/>
  <c r="LS95" i="8"/>
  <c r="LT94" i="8"/>
  <c r="LT90" i="8"/>
  <c r="LU89" i="8"/>
  <c r="LT88" i="8"/>
  <c r="LR60" i="8"/>
  <c r="LR70" i="8"/>
  <c r="LR71" i="8" s="1"/>
  <c r="LR63" i="8"/>
  <c r="LR64" i="8" s="1"/>
  <c r="LT79" i="8"/>
  <c r="LS80" i="8"/>
  <c r="LS78" i="8"/>
  <c r="LQ56" i="8"/>
  <c r="LP55" i="8"/>
  <c r="LR51" i="8"/>
  <c r="LR54" i="8"/>
  <c r="LS52" i="8"/>
  <c r="LS53" i="8" s="1"/>
  <c r="EA38" i="9" l="1"/>
  <c r="EA51" i="9" s="1"/>
  <c r="DZ39" i="9"/>
  <c r="DZ15" i="3" s="1"/>
  <c r="LU100" i="8"/>
  <c r="LT101" i="8"/>
  <c r="LT99" i="8"/>
  <c r="DZ52" i="9"/>
  <c r="DZ53" i="9"/>
  <c r="EB14" i="3"/>
  <c r="EA13" i="3"/>
  <c r="EA37" i="9" s="1"/>
  <c r="EA54" i="9" s="1"/>
  <c r="LT106" i="8"/>
  <c r="LU105" i="8"/>
  <c r="LT104" i="8"/>
  <c r="LU94" i="8"/>
  <c r="LT95" i="8"/>
  <c r="LT93" i="8"/>
  <c r="LU90" i="8"/>
  <c r="LV89" i="8"/>
  <c r="LU88" i="8"/>
  <c r="LS60" i="8"/>
  <c r="LS70" i="8"/>
  <c r="LS71" i="8" s="1"/>
  <c r="LS63" i="8"/>
  <c r="LS64" i="8" s="1"/>
  <c r="LT80" i="8"/>
  <c r="LU79" i="8"/>
  <c r="LT78" i="8"/>
  <c r="LQ55" i="8"/>
  <c r="LR56" i="8"/>
  <c r="LT52" i="8"/>
  <c r="LT53" i="8" s="1"/>
  <c r="LS51" i="8"/>
  <c r="LS54" i="8"/>
  <c r="EB38" i="9" l="1"/>
  <c r="EB51" i="9" s="1"/>
  <c r="EA39" i="9"/>
  <c r="EA15" i="3" s="1"/>
  <c r="LU101" i="8"/>
  <c r="LV100" i="8"/>
  <c r="LU99" i="8"/>
  <c r="EA52" i="9"/>
  <c r="EA53" i="9"/>
  <c r="EC14" i="3"/>
  <c r="EB13" i="3"/>
  <c r="EB37" i="9" s="1"/>
  <c r="EB54" i="9" s="1"/>
  <c r="LU106" i="8"/>
  <c r="LU104" i="8"/>
  <c r="LV105" i="8"/>
  <c r="LU93" i="8"/>
  <c r="LV94" i="8"/>
  <c r="LU95" i="8"/>
  <c r="LW89" i="8"/>
  <c r="LV90" i="8"/>
  <c r="LV88" i="8"/>
  <c r="LT60" i="8"/>
  <c r="LT70" i="8"/>
  <c r="LT71" i="8" s="1"/>
  <c r="LT63" i="8"/>
  <c r="LT64" i="8" s="1"/>
  <c r="LU80" i="8"/>
  <c r="LU78" i="8"/>
  <c r="LV79" i="8"/>
  <c r="LS56" i="8"/>
  <c r="LR55" i="8"/>
  <c r="LU52" i="8"/>
  <c r="LU53" i="8" s="1"/>
  <c r="LT51" i="8"/>
  <c r="LT54" i="8"/>
  <c r="EC38" i="9" l="1"/>
  <c r="EC51" i="9" s="1"/>
  <c r="EB39" i="9"/>
  <c r="EB15" i="3" s="1"/>
  <c r="LV101" i="8"/>
  <c r="LW100" i="8"/>
  <c r="LV99" i="8"/>
  <c r="EB52" i="9"/>
  <c r="EB53" i="9"/>
  <c r="ED14" i="3"/>
  <c r="EC13" i="3"/>
  <c r="EC37" i="9" s="1"/>
  <c r="EC54" i="9" s="1"/>
  <c r="LV106" i="8"/>
  <c r="LV104" i="8"/>
  <c r="LW105" i="8"/>
  <c r="LV95" i="8"/>
  <c r="LW94" i="8"/>
  <c r="LV93" i="8"/>
  <c r="LW90" i="8"/>
  <c r="LW88" i="8"/>
  <c r="LX89" i="8"/>
  <c r="LU60" i="8"/>
  <c r="LU70" i="8"/>
  <c r="LU71" i="8" s="1"/>
  <c r="LU63" i="8"/>
  <c r="LU64" i="8" s="1"/>
  <c r="LV80" i="8"/>
  <c r="LW79" i="8"/>
  <c r="LV78" i="8"/>
  <c r="LS55" i="8"/>
  <c r="LT56" i="8"/>
  <c r="LU51" i="8"/>
  <c r="LV52" i="8"/>
  <c r="LV53" i="8" s="1"/>
  <c r="LU54" i="8"/>
  <c r="ED38" i="9" l="1"/>
  <c r="ED51" i="9" s="1"/>
  <c r="EC39" i="9"/>
  <c r="EC15" i="3" s="1"/>
  <c r="LW101" i="8"/>
  <c r="LX100" i="8"/>
  <c r="LW99" i="8"/>
  <c r="EC52" i="9"/>
  <c r="EC53" i="9"/>
  <c r="EE14" i="3"/>
  <c r="ED13" i="3"/>
  <c r="ED37" i="9" s="1"/>
  <c r="LX105" i="8"/>
  <c r="LW104" i="8"/>
  <c r="LW106" i="8"/>
  <c r="LX94" i="8"/>
  <c r="LW93" i="8"/>
  <c r="LW95" i="8"/>
  <c r="LX90" i="8"/>
  <c r="LY89" i="8"/>
  <c r="LX88" i="8"/>
  <c r="LV60" i="8"/>
  <c r="LV70" i="8"/>
  <c r="LV71" i="8" s="1"/>
  <c r="LV63" i="8"/>
  <c r="LV64" i="8" s="1"/>
  <c r="LW80" i="8"/>
  <c r="LW78" i="8"/>
  <c r="LX79" i="8"/>
  <c r="LU56" i="8"/>
  <c r="LT55" i="8"/>
  <c r="LV51" i="8"/>
  <c r="LV54" i="8"/>
  <c r="LW52" i="8"/>
  <c r="LW53" i="8" s="1"/>
  <c r="ED54" i="9" l="1"/>
  <c r="EE38" i="9"/>
  <c r="EE51" i="9" s="1"/>
  <c r="ED39" i="9"/>
  <c r="ED15" i="3" s="1"/>
  <c r="LY100" i="8"/>
  <c r="LX101" i="8"/>
  <c r="LX99" i="8"/>
  <c r="ED52" i="9"/>
  <c r="ED53" i="9"/>
  <c r="EF14" i="3"/>
  <c r="EE13" i="3"/>
  <c r="EE37" i="9" s="1"/>
  <c r="LX104" i="8"/>
  <c r="LY105" i="8"/>
  <c r="LX106" i="8"/>
  <c r="LX95" i="8"/>
  <c r="LY94" i="8"/>
  <c r="LX93" i="8"/>
  <c r="LY90" i="8"/>
  <c r="LZ89" i="8"/>
  <c r="LY88" i="8"/>
  <c r="LW60" i="8"/>
  <c r="LW70" i="8"/>
  <c r="LW71" i="8" s="1"/>
  <c r="LW63" i="8"/>
  <c r="LW64" i="8" s="1"/>
  <c r="LX80" i="8"/>
  <c r="LY79" i="8"/>
  <c r="LX78" i="8"/>
  <c r="LU55" i="8"/>
  <c r="LV56" i="8"/>
  <c r="LX52" i="8"/>
  <c r="LX53" i="8" s="1"/>
  <c r="LW51" i="8"/>
  <c r="LW54" i="8"/>
  <c r="EF38" i="9" l="1"/>
  <c r="EF51" i="9" s="1"/>
  <c r="EE39" i="9"/>
  <c r="EE15" i="3" s="1"/>
  <c r="LY101" i="8"/>
  <c r="LZ100" i="8"/>
  <c r="LY99" i="8"/>
  <c r="EE52" i="9"/>
  <c r="EE53" i="9"/>
  <c r="EG14" i="3"/>
  <c r="EF13" i="3"/>
  <c r="EF37" i="9" s="1"/>
  <c r="LY106" i="8"/>
  <c r="LZ105" i="8"/>
  <c r="LY104" i="8"/>
  <c r="LY93" i="8"/>
  <c r="LY95" i="8"/>
  <c r="LZ94" i="8"/>
  <c r="MA89" i="8"/>
  <c r="LZ90" i="8"/>
  <c r="LZ88" i="8"/>
  <c r="LX60" i="8"/>
  <c r="LX70" i="8"/>
  <c r="LX71" i="8" s="1"/>
  <c r="LX63" i="8"/>
  <c r="LX64" i="8" s="1"/>
  <c r="LZ79" i="8"/>
  <c r="LY78" i="8"/>
  <c r="LY80" i="8"/>
  <c r="LW56" i="8"/>
  <c r="LV55" i="8"/>
  <c r="LY52" i="8"/>
  <c r="LY53" i="8" s="1"/>
  <c r="LX51" i="8"/>
  <c r="LX54" i="8"/>
  <c r="EG38" i="9" l="1"/>
  <c r="EG51" i="9" s="1"/>
  <c r="EF39" i="9"/>
  <c r="EF15" i="3" s="1"/>
  <c r="LZ99" i="8"/>
  <c r="LZ101" i="8"/>
  <c r="MA100" i="8"/>
  <c r="EF52" i="9"/>
  <c r="EH14" i="3"/>
  <c r="EG13" i="3"/>
  <c r="EG37" i="9" s="1"/>
  <c r="LZ106" i="8"/>
  <c r="MA105" i="8"/>
  <c r="LZ104" i="8"/>
  <c r="MA94" i="8"/>
  <c r="LZ95" i="8"/>
  <c r="LZ93" i="8"/>
  <c r="MA90" i="8"/>
  <c r="MA88" i="8"/>
  <c r="MB89" i="8"/>
  <c r="LY60" i="8"/>
  <c r="LY70" i="8"/>
  <c r="LY71" i="8" s="1"/>
  <c r="LY63" i="8"/>
  <c r="LY64" i="8" s="1"/>
  <c r="LZ80" i="8"/>
  <c r="MA79" i="8"/>
  <c r="LZ78" i="8"/>
  <c r="LW55" i="8"/>
  <c r="LX56" i="8"/>
  <c r="LY54" i="8"/>
  <c r="LY51" i="8"/>
  <c r="LZ52" i="8"/>
  <c r="LZ53" i="8" s="1"/>
  <c r="EH38" i="9" l="1"/>
  <c r="EH51" i="9" s="1"/>
  <c r="EG54" i="9"/>
  <c r="EG39" i="9"/>
  <c r="EG15" i="3" s="1"/>
  <c r="MA101" i="8"/>
  <c r="MA99" i="8"/>
  <c r="MB100" i="8"/>
  <c r="EG52" i="9"/>
  <c r="EG53" i="9"/>
  <c r="EI14" i="3"/>
  <c r="EH13" i="3"/>
  <c r="EH37" i="9" s="1"/>
  <c r="MB105" i="8"/>
  <c r="MA106" i="8"/>
  <c r="MA104" i="8"/>
  <c r="MA95" i="8"/>
  <c r="MA93" i="8"/>
  <c r="MB94" i="8"/>
  <c r="MB90" i="8"/>
  <c r="MC89" i="8"/>
  <c r="MB88" i="8"/>
  <c r="LZ60" i="8"/>
  <c r="LZ70" i="8"/>
  <c r="LZ71" i="8" s="1"/>
  <c r="LZ63" i="8"/>
  <c r="LZ64" i="8" s="1"/>
  <c r="MA80" i="8"/>
  <c r="MB79" i="8"/>
  <c r="MA78" i="8"/>
  <c r="LY56" i="8"/>
  <c r="LX55" i="8"/>
  <c r="LZ51" i="8"/>
  <c r="LZ54" i="8"/>
  <c r="MA52" i="8"/>
  <c r="MA53" i="8" s="1"/>
  <c r="EI38" i="9" l="1"/>
  <c r="EI51" i="9" s="1"/>
  <c r="EH54" i="9"/>
  <c r="EH39" i="9"/>
  <c r="EH15" i="3" s="1"/>
  <c r="MC100" i="8"/>
  <c r="MB101" i="8"/>
  <c r="MB99" i="8"/>
  <c r="EH52" i="9"/>
  <c r="EH53" i="9"/>
  <c r="EJ14" i="3"/>
  <c r="EI13" i="3"/>
  <c r="EI37" i="9" s="1"/>
  <c r="MB106" i="8"/>
  <c r="MB104" i="8"/>
  <c r="MC105" i="8"/>
  <c r="MC94" i="8"/>
  <c r="MB93" i="8"/>
  <c r="MB95" i="8"/>
  <c r="MC90" i="8"/>
  <c r="MC88" i="8"/>
  <c r="MD89" i="8"/>
  <c r="MA60" i="8"/>
  <c r="MA70" i="8"/>
  <c r="MA71" i="8" s="1"/>
  <c r="MA63" i="8"/>
  <c r="MA64" i="8" s="1"/>
  <c r="MB80" i="8"/>
  <c r="MC79" i="8"/>
  <c r="MB78" i="8"/>
  <c r="LY55" i="8"/>
  <c r="LZ56" i="8"/>
  <c r="MA54" i="8"/>
  <c r="MB52" i="8"/>
  <c r="MB53" i="8" s="1"/>
  <c r="MA51" i="8"/>
  <c r="EJ38" i="9" l="1"/>
  <c r="EJ51" i="9" s="1"/>
  <c r="EI54" i="9"/>
  <c r="EI39" i="9"/>
  <c r="EI15" i="3" s="1"/>
  <c r="MC101" i="8"/>
  <c r="MD100" i="8"/>
  <c r="MC99" i="8"/>
  <c r="EI52" i="9"/>
  <c r="EI53" i="9"/>
  <c r="EK14" i="3"/>
  <c r="EJ13" i="3"/>
  <c r="EJ37" i="9" s="1"/>
  <c r="MC106" i="8"/>
  <c r="MD105" i="8"/>
  <c r="MC104" i="8"/>
  <c r="MD94" i="8"/>
  <c r="MC95" i="8"/>
  <c r="MC93" i="8"/>
  <c r="ME89" i="8"/>
  <c r="MD88" i="8"/>
  <c r="MD90" i="8"/>
  <c r="MB60" i="8"/>
  <c r="MB70" i="8"/>
  <c r="MB71" i="8" s="1"/>
  <c r="MB63" i="8"/>
  <c r="MB64" i="8" s="1"/>
  <c r="MC80" i="8"/>
  <c r="MC78" i="8"/>
  <c r="MD79" i="8"/>
  <c r="MA56" i="8"/>
  <c r="LZ55" i="8"/>
  <c r="MC52" i="8"/>
  <c r="MC53" i="8" s="1"/>
  <c r="MB51" i="8"/>
  <c r="MB54" i="8"/>
  <c r="EJ39" i="9" l="1"/>
  <c r="EJ15" i="3" s="1"/>
  <c r="EK38" i="9"/>
  <c r="EK51" i="9" s="1"/>
  <c r="ME100" i="8"/>
  <c r="MD99" i="8"/>
  <c r="MD101" i="8"/>
  <c r="EJ52" i="9"/>
  <c r="EJ53" i="9"/>
  <c r="EL14" i="3"/>
  <c r="EK13" i="3"/>
  <c r="EK37" i="9" s="1"/>
  <c r="EK39" i="9" s="1"/>
  <c r="EK15" i="3" s="1"/>
  <c r="ME105" i="8"/>
  <c r="MD104" i="8"/>
  <c r="MD106" i="8"/>
  <c r="ME94" i="8"/>
  <c r="MD93" i="8"/>
  <c r="MD95" i="8"/>
  <c r="ME90" i="8"/>
  <c r="ME88" i="8"/>
  <c r="MF89" i="8"/>
  <c r="MC60" i="8"/>
  <c r="MC70" i="8"/>
  <c r="MC71" i="8" s="1"/>
  <c r="MC63" i="8"/>
  <c r="MC64" i="8" s="1"/>
  <c r="ME79" i="8"/>
  <c r="MD80" i="8"/>
  <c r="MD78" i="8"/>
  <c r="MA55" i="8"/>
  <c r="MB56" i="8"/>
  <c r="MC54" i="8"/>
  <c r="MC51" i="8"/>
  <c r="MD52" i="8"/>
  <c r="MD53" i="8" s="1"/>
  <c r="EL38" i="9" l="1"/>
  <c r="EL51" i="9" s="1"/>
  <c r="ME101" i="8"/>
  <c r="MF100" i="8"/>
  <c r="ME99" i="8"/>
  <c r="EK52" i="9"/>
  <c r="EK53" i="9"/>
  <c r="EM14" i="3"/>
  <c r="EL13" i="3"/>
  <c r="EL37" i="9" s="1"/>
  <c r="ME106" i="8"/>
  <c r="MF105" i="8"/>
  <c r="ME104" i="8"/>
  <c r="MF94" i="8"/>
  <c r="ME93" i="8"/>
  <c r="ME95" i="8"/>
  <c r="MF90" i="8"/>
  <c r="MG89" i="8"/>
  <c r="MF88" i="8"/>
  <c r="MD60" i="8"/>
  <c r="MD70" i="8"/>
  <c r="MD71" i="8" s="1"/>
  <c r="MD63" i="8"/>
  <c r="MD64" i="8" s="1"/>
  <c r="ME80" i="8"/>
  <c r="MF79" i="8"/>
  <c r="ME78" i="8"/>
  <c r="MC56" i="8"/>
  <c r="MB55" i="8"/>
  <c r="MD51" i="8"/>
  <c r="MD54" i="8"/>
  <c r="ME52" i="8"/>
  <c r="ME53" i="8" s="1"/>
  <c r="EM38" i="9" l="1"/>
  <c r="EM51" i="9" s="1"/>
  <c r="EL54" i="9"/>
  <c r="EL39" i="9"/>
  <c r="EL15" i="3" s="1"/>
  <c r="MF101" i="8"/>
  <c r="MG100" i="8"/>
  <c r="MF99" i="8"/>
  <c r="EL52" i="9"/>
  <c r="EL53" i="9"/>
  <c r="EN14" i="3"/>
  <c r="EM13" i="3"/>
  <c r="EM37" i="9" s="1"/>
  <c r="MF104" i="8"/>
  <c r="MF106" i="8"/>
  <c r="MG105" i="8"/>
  <c r="MG94" i="8"/>
  <c r="MF93" i="8"/>
  <c r="MF95" i="8"/>
  <c r="MG90" i="8"/>
  <c r="MH89" i="8"/>
  <c r="MG88" i="8"/>
  <c r="ME60" i="8"/>
  <c r="ME70" i="8"/>
  <c r="ME71" i="8" s="1"/>
  <c r="ME63" i="8"/>
  <c r="ME64" i="8" s="1"/>
  <c r="MF80" i="8"/>
  <c r="MG79" i="8"/>
  <c r="MF78" i="8"/>
  <c r="MC55" i="8"/>
  <c r="MD56" i="8"/>
  <c r="MF52" i="8"/>
  <c r="MF53" i="8" s="1"/>
  <c r="ME51" i="8"/>
  <c r="ME54" i="8"/>
  <c r="EM39" i="9" l="1"/>
  <c r="EM15" i="3" s="1"/>
  <c r="EN38" i="9"/>
  <c r="EN51" i="9" s="1"/>
  <c r="MG101" i="8"/>
  <c r="MH100" i="8"/>
  <c r="MG99" i="8"/>
  <c r="EM52" i="9"/>
  <c r="EM53" i="9"/>
  <c r="EO14" i="3"/>
  <c r="EN13" i="3"/>
  <c r="EN37" i="9" s="1"/>
  <c r="MG106" i="8"/>
  <c r="MH105" i="8"/>
  <c r="MG104" i="8"/>
  <c r="MG93" i="8"/>
  <c r="MH94" i="8"/>
  <c r="MG95" i="8"/>
  <c r="MH90" i="8"/>
  <c r="MI89" i="8"/>
  <c r="MH88" i="8"/>
  <c r="MF60" i="8"/>
  <c r="MF70" i="8"/>
  <c r="MF71" i="8" s="1"/>
  <c r="MF63" i="8"/>
  <c r="MF64" i="8" s="1"/>
  <c r="MG80" i="8"/>
  <c r="MH79" i="8"/>
  <c r="MG78" i="8"/>
  <c r="ME56" i="8"/>
  <c r="MD55" i="8"/>
  <c r="MF51" i="8"/>
  <c r="MG52" i="8"/>
  <c r="MG53" i="8" s="1"/>
  <c r="MF54" i="8"/>
  <c r="EO38" i="9" l="1"/>
  <c r="EO51" i="9" s="1"/>
  <c r="EN54" i="9"/>
  <c r="EN39" i="9"/>
  <c r="EN15" i="3" s="1"/>
  <c r="MH101" i="8"/>
  <c r="MH99" i="8"/>
  <c r="MI100" i="8"/>
  <c r="EN52" i="9"/>
  <c r="EN53" i="9"/>
  <c r="EP14" i="3"/>
  <c r="EO13" i="3"/>
  <c r="EO37" i="9" s="1"/>
  <c r="MH106" i="8"/>
  <c r="MI105" i="8"/>
  <c r="MH104" i="8"/>
  <c r="MI94" i="8"/>
  <c r="MH93" i="8"/>
  <c r="MH95" i="8"/>
  <c r="MJ89" i="8"/>
  <c r="MI88" i="8"/>
  <c r="MI90" i="8"/>
  <c r="MG60" i="8"/>
  <c r="MG70" i="8"/>
  <c r="MG71" i="8" s="1"/>
  <c r="MG63" i="8"/>
  <c r="MG64" i="8" s="1"/>
  <c r="MH80" i="8"/>
  <c r="MH78" i="8"/>
  <c r="MI79" i="8"/>
  <c r="ME55" i="8"/>
  <c r="MF56" i="8"/>
  <c r="MH52" i="8"/>
  <c r="MH53" i="8" s="1"/>
  <c r="MG51" i="8"/>
  <c r="MG54" i="8"/>
  <c r="EP38" i="9" l="1"/>
  <c r="EP51" i="9" s="1"/>
  <c r="EO54" i="9"/>
  <c r="EO39" i="9"/>
  <c r="EO15" i="3" s="1"/>
  <c r="MI101" i="8"/>
  <c r="MJ100" i="8"/>
  <c r="MI99" i="8"/>
  <c r="EO52" i="9"/>
  <c r="EO53" i="9"/>
  <c r="EQ14" i="3"/>
  <c r="EP13" i="3"/>
  <c r="EP37" i="9" s="1"/>
  <c r="MJ105" i="8"/>
  <c r="MI106" i="8"/>
  <c r="MI104" i="8"/>
  <c r="MI95" i="8"/>
  <c r="MI93" i="8"/>
  <c r="MJ94" i="8"/>
  <c r="MJ90" i="8"/>
  <c r="MK89" i="8"/>
  <c r="MJ88" i="8"/>
  <c r="MH60" i="8"/>
  <c r="MH70" i="8"/>
  <c r="MH71" i="8" s="1"/>
  <c r="MH63" i="8"/>
  <c r="MH64" i="8" s="1"/>
  <c r="MJ79" i="8"/>
  <c r="MI78" i="8"/>
  <c r="MI80" i="8"/>
  <c r="MG56" i="8"/>
  <c r="MF55" i="8"/>
  <c r="MH51" i="8"/>
  <c r="MH54" i="8"/>
  <c r="MI52" i="8"/>
  <c r="MI53" i="8" s="1"/>
  <c r="EQ38" i="9" l="1"/>
  <c r="EQ51" i="9" s="1"/>
  <c r="EP54" i="9"/>
  <c r="EP39" i="9"/>
  <c r="EP15" i="3" s="1"/>
  <c r="MK100" i="8"/>
  <c r="MJ101" i="8"/>
  <c r="MJ99" i="8"/>
  <c r="EP52" i="9"/>
  <c r="EP53" i="9"/>
  <c r="ER14" i="3"/>
  <c r="EQ13" i="3"/>
  <c r="EQ37" i="9" s="1"/>
  <c r="MJ106" i="8"/>
  <c r="MK105" i="8"/>
  <c r="MJ104" i="8"/>
  <c r="MK94" i="8"/>
  <c r="MJ93" i="8"/>
  <c r="MJ95" i="8"/>
  <c r="MK90" i="8"/>
  <c r="ML89" i="8"/>
  <c r="MK88" i="8"/>
  <c r="MI60" i="8"/>
  <c r="MI70" i="8"/>
  <c r="MI71" i="8" s="1"/>
  <c r="MI63" i="8"/>
  <c r="MI64" i="8" s="1"/>
  <c r="MJ80" i="8"/>
  <c r="MK79" i="8"/>
  <c r="MJ78" i="8"/>
  <c r="MG55" i="8"/>
  <c r="MH56" i="8"/>
  <c r="MJ52" i="8"/>
  <c r="MJ53" i="8" s="1"/>
  <c r="MI51" i="8"/>
  <c r="MI54" i="8"/>
  <c r="ER38" i="9" l="1"/>
  <c r="ER51" i="9" s="1"/>
  <c r="EQ54" i="9"/>
  <c r="EQ39" i="9"/>
  <c r="EQ15" i="3" s="1"/>
  <c r="MK101" i="8"/>
  <c r="ML100" i="8"/>
  <c r="MK99" i="8"/>
  <c r="EQ52" i="9"/>
  <c r="EQ53" i="9"/>
  <c r="ES14" i="3"/>
  <c r="ER13" i="3"/>
  <c r="ER37" i="9" s="1"/>
  <c r="MK106" i="8"/>
  <c r="ML105" i="8"/>
  <c r="MK104" i="8"/>
  <c r="MK93" i="8"/>
  <c r="MK95" i="8"/>
  <c r="ML94" i="8"/>
  <c r="ML90" i="8"/>
  <c r="MM89" i="8"/>
  <c r="ML88" i="8"/>
  <c r="MJ60" i="8"/>
  <c r="MJ70" i="8"/>
  <c r="MJ71" i="8" s="1"/>
  <c r="MJ63" i="8"/>
  <c r="MJ64" i="8" s="1"/>
  <c r="MK80" i="8"/>
  <c r="ML79" i="8"/>
  <c r="MK78" i="8"/>
  <c r="MI56" i="8"/>
  <c r="MH55" i="8"/>
  <c r="MK52" i="8"/>
  <c r="MK53" i="8" s="1"/>
  <c r="MJ51" i="8"/>
  <c r="MJ54" i="8"/>
  <c r="ES38" i="9" l="1"/>
  <c r="ES51" i="9" s="1"/>
  <c r="ER54" i="9"/>
  <c r="ER39" i="9"/>
  <c r="ER15" i="3" s="1"/>
  <c r="ML101" i="8"/>
  <c r="MM100" i="8"/>
  <c r="ML99" i="8"/>
  <c r="ER52" i="9"/>
  <c r="ER53" i="9"/>
  <c r="ET14" i="3"/>
  <c r="ES13" i="3"/>
  <c r="ES37" i="9" s="1"/>
  <c r="MM105" i="8"/>
  <c r="ML104" i="8"/>
  <c r="ML106" i="8"/>
  <c r="ML95" i="8"/>
  <c r="ML93" i="8"/>
  <c r="MM94" i="8"/>
  <c r="MM90" i="8"/>
  <c r="MM88" i="8"/>
  <c r="MN89" i="8"/>
  <c r="MK60" i="8"/>
  <c r="MK70" i="8"/>
  <c r="MK71" i="8" s="1"/>
  <c r="MK63" i="8"/>
  <c r="MK64" i="8" s="1"/>
  <c r="ML80" i="8"/>
  <c r="MM79" i="8"/>
  <c r="ML78" i="8"/>
  <c r="MJ56" i="8"/>
  <c r="MI55" i="8"/>
  <c r="MK54" i="8"/>
  <c r="ML52" i="8"/>
  <c r="ML53" i="8" s="1"/>
  <c r="MK51" i="8"/>
  <c r="ET38" i="9" l="1"/>
  <c r="ET51" i="9" s="1"/>
  <c r="ES54" i="9"/>
  <c r="ES39" i="9"/>
  <c r="ES15" i="3" s="1"/>
  <c r="MM101" i="8"/>
  <c r="MN100" i="8"/>
  <c r="MM99" i="8"/>
  <c r="ES52" i="9"/>
  <c r="ES53" i="9"/>
  <c r="EU14" i="3"/>
  <c r="ET13" i="3"/>
  <c r="ET37" i="9" s="1"/>
  <c r="MN105" i="8"/>
  <c r="MM104" i="8"/>
  <c r="MM106" i="8"/>
  <c r="MN94" i="8"/>
  <c r="MM95" i="8"/>
  <c r="MM93" i="8"/>
  <c r="MN90" i="8"/>
  <c r="MO89" i="8"/>
  <c r="MN88" i="8"/>
  <c r="ML60" i="8"/>
  <c r="ML70" i="8"/>
  <c r="ML71" i="8" s="1"/>
  <c r="ML63" i="8"/>
  <c r="ML64" i="8" s="1"/>
  <c r="MM80" i="8"/>
  <c r="MM78" i="8"/>
  <c r="MN79" i="8"/>
  <c r="MJ55" i="8"/>
  <c r="MK56" i="8"/>
  <c r="ML51" i="8"/>
  <c r="ML54" i="8"/>
  <c r="MM52" i="8"/>
  <c r="MM53" i="8" s="1"/>
  <c r="EU38" i="9" l="1"/>
  <c r="EU51" i="9" s="1"/>
  <c r="ET54" i="9"/>
  <c r="ET39" i="9"/>
  <c r="ET15" i="3" s="1"/>
  <c r="MO100" i="8"/>
  <c r="MN101" i="8"/>
  <c r="MN99" i="8"/>
  <c r="ET52" i="9"/>
  <c r="ET53" i="9"/>
  <c r="EV14" i="3"/>
  <c r="EU13" i="3"/>
  <c r="EU37" i="9" s="1"/>
  <c r="MN104" i="8"/>
  <c r="MN106" i="8"/>
  <c r="MO105" i="8"/>
  <c r="MO94" i="8"/>
  <c r="MN93" i="8"/>
  <c r="MN95" i="8"/>
  <c r="MO90" i="8"/>
  <c r="MP89" i="8"/>
  <c r="MO88" i="8"/>
  <c r="MM60" i="8"/>
  <c r="MM70" i="8"/>
  <c r="MM71" i="8" s="1"/>
  <c r="MM63" i="8"/>
  <c r="MM64" i="8" s="1"/>
  <c r="MN80" i="8"/>
  <c r="MO79" i="8"/>
  <c r="MN78" i="8"/>
  <c r="ML56" i="8"/>
  <c r="MK55" i="8"/>
  <c r="MN52" i="8"/>
  <c r="MN53" i="8" s="1"/>
  <c r="MM51" i="8"/>
  <c r="MM54" i="8"/>
  <c r="EV38" i="9" l="1"/>
  <c r="EV51" i="9" s="1"/>
  <c r="EU54" i="9"/>
  <c r="EU39" i="9"/>
  <c r="EU15" i="3" s="1"/>
  <c r="MO101" i="8"/>
  <c r="MP100" i="8"/>
  <c r="MO99" i="8"/>
  <c r="EU52" i="9"/>
  <c r="EU53" i="9"/>
  <c r="EW14" i="3"/>
  <c r="EV13" i="3"/>
  <c r="EV37" i="9" s="1"/>
  <c r="MM56" i="8"/>
  <c r="MO106" i="8"/>
  <c r="MP105" i="8"/>
  <c r="MO104" i="8"/>
  <c r="MO93" i="8"/>
  <c r="MP94" i="8"/>
  <c r="MO95" i="8"/>
  <c r="MQ89" i="8"/>
  <c r="MP90" i="8"/>
  <c r="MP88" i="8"/>
  <c r="MN60" i="8"/>
  <c r="MN70" i="8"/>
  <c r="MN71" i="8" s="1"/>
  <c r="MN63" i="8"/>
  <c r="MN64" i="8" s="1"/>
  <c r="MP79" i="8"/>
  <c r="MO80" i="8"/>
  <c r="MO78" i="8"/>
  <c r="ML55" i="8"/>
  <c r="MO52" i="8"/>
  <c r="MO53" i="8" s="1"/>
  <c r="MN51" i="8"/>
  <c r="MN54" i="8"/>
  <c r="EW38" i="9" l="1"/>
  <c r="EW51" i="9" s="1"/>
  <c r="EV54" i="9"/>
  <c r="EV39" i="9"/>
  <c r="EV15" i="3" s="1"/>
  <c r="MP101" i="8"/>
  <c r="MP99" i="8"/>
  <c r="MQ100" i="8"/>
  <c r="EV52" i="9"/>
  <c r="EV53" i="9"/>
  <c r="MN56" i="8"/>
  <c r="EX14" i="3"/>
  <c r="EW13" i="3"/>
  <c r="EW37" i="9" s="1"/>
  <c r="MP106" i="8"/>
  <c r="MP104" i="8"/>
  <c r="MQ105" i="8"/>
  <c r="MQ94" i="8"/>
  <c r="MP93" i="8"/>
  <c r="MP95" i="8"/>
  <c r="MQ88" i="8"/>
  <c r="MQ90" i="8"/>
  <c r="MR89" i="8"/>
  <c r="MO60" i="8"/>
  <c r="MO70" i="8"/>
  <c r="MO71" i="8" s="1"/>
  <c r="MO63" i="8"/>
  <c r="MO64" i="8" s="1"/>
  <c r="MP80" i="8"/>
  <c r="MQ79" i="8"/>
  <c r="MP78" i="8"/>
  <c r="MM55" i="8"/>
  <c r="MP52" i="8"/>
  <c r="MP53" i="8" s="1"/>
  <c r="MO51" i="8"/>
  <c r="MO54" i="8"/>
  <c r="EX38" i="9" l="1"/>
  <c r="EX51" i="9" s="1"/>
  <c r="EW54" i="9"/>
  <c r="EW39" i="9"/>
  <c r="EW15" i="3" s="1"/>
  <c r="MO56" i="8"/>
  <c r="MQ101" i="8"/>
  <c r="MQ99" i="8"/>
  <c r="MR100" i="8"/>
  <c r="EW52" i="9"/>
  <c r="EW53" i="9"/>
  <c r="EY14" i="3"/>
  <c r="EX13" i="3"/>
  <c r="EX37" i="9" s="1"/>
  <c r="MR105" i="8"/>
  <c r="MQ106" i="8"/>
  <c r="MQ104" i="8"/>
  <c r="MQ95" i="8"/>
  <c r="MQ93" i="8"/>
  <c r="MR94" i="8"/>
  <c r="MR90" i="8"/>
  <c r="MS89" i="8"/>
  <c r="MR88" i="8"/>
  <c r="MP60" i="8"/>
  <c r="MP70" i="8"/>
  <c r="MP71" i="8" s="1"/>
  <c r="MP63" i="8"/>
  <c r="MP64" i="8" s="1"/>
  <c r="MQ80" i="8"/>
  <c r="MR79" i="8"/>
  <c r="MQ78" i="8"/>
  <c r="MN55" i="8"/>
  <c r="MP51" i="8"/>
  <c r="MP54" i="8"/>
  <c r="MQ52" i="8"/>
  <c r="MQ53" i="8" s="1"/>
  <c r="EY38" i="9" l="1"/>
  <c r="EY51" i="9" s="1"/>
  <c r="EX54" i="9"/>
  <c r="EX39" i="9"/>
  <c r="EX15" i="3" s="1"/>
  <c r="MP56" i="8"/>
  <c r="MS100" i="8"/>
  <c r="MR99" i="8"/>
  <c r="MR101" i="8"/>
  <c r="EX52" i="9"/>
  <c r="EX53" i="9"/>
  <c r="EZ14" i="3"/>
  <c r="EY13" i="3"/>
  <c r="EY37" i="9" s="1"/>
  <c r="MR104" i="8"/>
  <c r="MR106" i="8"/>
  <c r="MS105" i="8"/>
  <c r="MS94" i="8"/>
  <c r="MR93" i="8"/>
  <c r="MR95" i="8"/>
  <c r="MS90" i="8"/>
  <c r="MS88" i="8"/>
  <c r="MT89" i="8"/>
  <c r="MQ60" i="8"/>
  <c r="MQ70" i="8"/>
  <c r="MQ71" i="8" s="1"/>
  <c r="MQ63" i="8"/>
  <c r="MQ64" i="8" s="1"/>
  <c r="MR80" i="8"/>
  <c r="MS79" i="8"/>
  <c r="MR78" i="8"/>
  <c r="MO55" i="8"/>
  <c r="MQ51" i="8"/>
  <c r="MR52" i="8"/>
  <c r="MR53" i="8" s="1"/>
  <c r="MQ54" i="8"/>
  <c r="EZ38" i="9" l="1"/>
  <c r="EZ51" i="9" s="1"/>
  <c r="EY54" i="9"/>
  <c r="EY39" i="9"/>
  <c r="EY15" i="3" s="1"/>
  <c r="MQ56" i="8"/>
  <c r="MS101" i="8"/>
  <c r="MT100" i="8"/>
  <c r="MS99" i="8"/>
  <c r="EY52" i="9"/>
  <c r="EY53" i="9"/>
  <c r="FA14" i="3"/>
  <c r="EZ13" i="3"/>
  <c r="EZ37" i="9" s="1"/>
  <c r="MS106" i="8"/>
  <c r="MT105" i="8"/>
  <c r="MS104" i="8"/>
  <c r="MT94" i="8"/>
  <c r="MS93" i="8"/>
  <c r="MS95" i="8"/>
  <c r="MU89" i="8"/>
  <c r="MT90" i="8"/>
  <c r="MT88" i="8"/>
  <c r="MR60" i="8"/>
  <c r="MR70" i="8"/>
  <c r="MR71" i="8" s="1"/>
  <c r="MR63" i="8"/>
  <c r="MR64" i="8" s="1"/>
  <c r="MS80" i="8"/>
  <c r="MS78" i="8"/>
  <c r="MT79" i="8"/>
  <c r="MP55" i="8"/>
  <c r="MS52" i="8"/>
  <c r="MS53" i="8" s="1"/>
  <c r="MR51" i="8"/>
  <c r="MR54" i="8"/>
  <c r="MR56" i="8" s="1"/>
  <c r="FA38" i="9" l="1"/>
  <c r="FA51" i="9" s="1"/>
  <c r="EZ54" i="9"/>
  <c r="EZ39" i="9"/>
  <c r="EZ15" i="3" s="1"/>
  <c r="MU100" i="8"/>
  <c r="MT101" i="8"/>
  <c r="MT99" i="8"/>
  <c r="EZ52" i="9"/>
  <c r="EZ53" i="9"/>
  <c r="FB14" i="3"/>
  <c r="FA13" i="3"/>
  <c r="FA37" i="9" s="1"/>
  <c r="MU105" i="8"/>
  <c r="MT106" i="8"/>
  <c r="MT104" i="8"/>
  <c r="MU94" i="8"/>
  <c r="MT95" i="8"/>
  <c r="MT93" i="8"/>
  <c r="MU90" i="8"/>
  <c r="MU88" i="8"/>
  <c r="MV89" i="8"/>
  <c r="MS60" i="8"/>
  <c r="MS70" i="8"/>
  <c r="MS71" i="8" s="1"/>
  <c r="MS63" i="8"/>
  <c r="MS64" i="8" s="1"/>
  <c r="MU79" i="8"/>
  <c r="MT80" i="8"/>
  <c r="MT78" i="8"/>
  <c r="MQ55" i="8"/>
  <c r="MS54" i="8"/>
  <c r="MS56" i="8" s="1"/>
  <c r="MS51" i="8"/>
  <c r="MT52" i="8"/>
  <c r="MT53" i="8" s="1"/>
  <c r="FB38" i="9" l="1"/>
  <c r="FB51" i="9" s="1"/>
  <c r="FA54" i="9"/>
  <c r="FA39" i="9"/>
  <c r="FA15" i="3" s="1"/>
  <c r="MV100" i="8"/>
  <c r="MU101" i="8"/>
  <c r="MU99" i="8"/>
  <c r="FA52" i="9"/>
  <c r="FA53" i="9"/>
  <c r="FC14" i="3"/>
  <c r="FB13" i="3"/>
  <c r="FB37" i="9" s="1"/>
  <c r="MU106" i="8"/>
  <c r="MV105" i="8"/>
  <c r="MU104" i="8"/>
  <c r="MV94" i="8"/>
  <c r="MU93" i="8"/>
  <c r="MU95" i="8"/>
  <c r="MV90" i="8"/>
  <c r="MW89" i="8"/>
  <c r="MV88" i="8"/>
  <c r="MT60" i="8"/>
  <c r="MT70" i="8"/>
  <c r="MT71" i="8" s="1"/>
  <c r="MT63" i="8"/>
  <c r="MT64" i="8" s="1"/>
  <c r="MU80" i="8"/>
  <c r="MV79" i="8"/>
  <c r="MU78" i="8"/>
  <c r="MR55" i="8"/>
  <c r="MT51" i="8"/>
  <c r="MT54" i="8"/>
  <c r="MT56" i="8" s="1"/>
  <c r="MU52" i="8"/>
  <c r="MU53" i="8" s="1"/>
  <c r="FC38" i="9" l="1"/>
  <c r="FC51" i="9" s="1"/>
  <c r="FB54" i="9"/>
  <c r="FB39" i="9"/>
  <c r="FB15" i="3" s="1"/>
  <c r="MV101" i="8"/>
  <c r="MW100" i="8"/>
  <c r="MV99" i="8"/>
  <c r="FB52" i="9"/>
  <c r="FB53" i="9"/>
  <c r="FD14" i="3"/>
  <c r="FC13" i="3"/>
  <c r="FC37" i="9" s="1"/>
  <c r="MV104" i="8"/>
  <c r="MV106" i="8"/>
  <c r="MW105" i="8"/>
  <c r="MW94" i="8"/>
  <c r="MV95" i="8"/>
  <c r="MV93" i="8"/>
  <c r="MW90" i="8"/>
  <c r="MX89" i="8"/>
  <c r="MW88" i="8"/>
  <c r="MU60" i="8"/>
  <c r="MU70" i="8"/>
  <c r="MU71" i="8" s="1"/>
  <c r="MU63" i="8"/>
  <c r="MU64" i="8" s="1"/>
  <c r="MV80" i="8"/>
  <c r="MW79" i="8"/>
  <c r="MV78" i="8"/>
  <c r="MS55" i="8"/>
  <c r="MV52" i="8"/>
  <c r="MV53" i="8" s="1"/>
  <c r="MU51" i="8"/>
  <c r="MU54" i="8"/>
  <c r="FD38" i="9" l="1"/>
  <c r="FD51" i="9" s="1"/>
  <c r="FC39" i="9"/>
  <c r="FC15" i="3" s="1"/>
  <c r="MW101" i="8"/>
  <c r="MX100" i="8"/>
  <c r="MW99" i="8"/>
  <c r="FC52" i="9"/>
  <c r="FC53" i="9"/>
  <c r="FE14" i="3"/>
  <c r="FD13" i="3"/>
  <c r="FD37" i="9" s="1"/>
  <c r="MW106" i="8"/>
  <c r="MX105" i="8"/>
  <c r="MW104" i="8"/>
  <c r="MW93" i="8"/>
  <c r="MX94" i="8"/>
  <c r="MW95" i="8"/>
  <c r="MX90" i="8"/>
  <c r="MX88" i="8"/>
  <c r="MY89" i="8"/>
  <c r="MV60" i="8"/>
  <c r="MV70" i="8"/>
  <c r="MV71" i="8" s="1"/>
  <c r="MV63" i="8"/>
  <c r="MV64" i="8" s="1"/>
  <c r="MW80" i="8"/>
  <c r="MX79" i="8"/>
  <c r="MW78" i="8"/>
  <c r="MT55" i="8"/>
  <c r="MU56" i="8"/>
  <c r="MW52" i="8"/>
  <c r="MW53" i="8" s="1"/>
  <c r="MV54" i="8"/>
  <c r="MV51" i="8"/>
  <c r="FE38" i="9" l="1"/>
  <c r="FE51" i="9" s="1"/>
  <c r="FD54" i="9"/>
  <c r="FD39" i="9"/>
  <c r="FD15" i="3" s="1"/>
  <c r="MX101" i="8"/>
  <c r="MX99" i="8"/>
  <c r="MY100" i="8"/>
  <c r="FD52" i="9"/>
  <c r="FD53" i="9"/>
  <c r="FF14" i="3"/>
  <c r="FE13" i="3"/>
  <c r="FE37" i="9" s="1"/>
  <c r="MX106" i="8"/>
  <c r="MY105" i="8"/>
  <c r="MX104" i="8"/>
  <c r="MY94" i="8"/>
  <c r="MX93" i="8"/>
  <c r="MX95" i="8"/>
  <c r="MZ89" i="8"/>
  <c r="MY88" i="8"/>
  <c r="MY90" i="8"/>
  <c r="MW60" i="8"/>
  <c r="MW70" i="8"/>
  <c r="MW71" i="8" s="1"/>
  <c r="MW63" i="8"/>
  <c r="MW64" i="8" s="1"/>
  <c r="MX80" i="8"/>
  <c r="MY79" i="8"/>
  <c r="MX78" i="8"/>
  <c r="MU55" i="8"/>
  <c r="MV56" i="8"/>
  <c r="MW51" i="8"/>
  <c r="MX52" i="8"/>
  <c r="MX53" i="8" s="1"/>
  <c r="MW54" i="8"/>
  <c r="FF38" i="9" l="1"/>
  <c r="FF51" i="9" s="1"/>
  <c r="FE54" i="9"/>
  <c r="FE39" i="9"/>
  <c r="FE15" i="3" s="1"/>
  <c r="MZ100" i="8"/>
  <c r="MY99" i="8"/>
  <c r="MY101" i="8"/>
  <c r="FE52" i="9"/>
  <c r="FE53" i="9"/>
  <c r="FG14" i="3"/>
  <c r="FF13" i="3"/>
  <c r="FF37" i="9" s="1"/>
  <c r="MZ105" i="8"/>
  <c r="MY104" i="8"/>
  <c r="MY106" i="8"/>
  <c r="MY95" i="8"/>
  <c r="MZ94" i="8"/>
  <c r="MY93" i="8"/>
  <c r="MZ90" i="8"/>
  <c r="NA89" i="8"/>
  <c r="MZ88" i="8"/>
  <c r="MX60" i="8"/>
  <c r="MX70" i="8"/>
  <c r="MX71" i="8" s="1"/>
  <c r="MX63" i="8"/>
  <c r="MX64" i="8" s="1"/>
  <c r="MZ79" i="8"/>
  <c r="MY80" i="8"/>
  <c r="MY78" i="8"/>
  <c r="MW56" i="8"/>
  <c r="MV55" i="8"/>
  <c r="MY52" i="8"/>
  <c r="MY53" i="8" s="1"/>
  <c r="MX51" i="8"/>
  <c r="MX54" i="8"/>
  <c r="FG38" i="9" l="1"/>
  <c r="FG51" i="9" s="1"/>
  <c r="FF54" i="9"/>
  <c r="FF39" i="9"/>
  <c r="FF15" i="3" s="1"/>
  <c r="NA100" i="8"/>
  <c r="MZ101" i="8"/>
  <c r="MZ99" i="8"/>
  <c r="FF52" i="9"/>
  <c r="FF53" i="9"/>
  <c r="FH14" i="3"/>
  <c r="FG13" i="3"/>
  <c r="FG37" i="9" s="1"/>
  <c r="MZ106" i="8"/>
  <c r="NA105" i="8"/>
  <c r="MZ104" i="8"/>
  <c r="NA94" i="8"/>
  <c r="MZ93" i="8"/>
  <c r="MZ95" i="8"/>
  <c r="NA90" i="8"/>
  <c r="NB89" i="8"/>
  <c r="NA88" i="8"/>
  <c r="MY60" i="8"/>
  <c r="MY70" i="8"/>
  <c r="MY71" i="8" s="1"/>
  <c r="MY63" i="8"/>
  <c r="MY64" i="8" s="1"/>
  <c r="MZ80" i="8"/>
  <c r="NA79" i="8"/>
  <c r="MZ78" i="8"/>
  <c r="MW55" i="8"/>
  <c r="MX56" i="8"/>
  <c r="MY51" i="8"/>
  <c r="MZ52" i="8"/>
  <c r="MZ53" i="8" s="1"/>
  <c r="MY54" i="8"/>
  <c r="FH38" i="9" l="1"/>
  <c r="FH51" i="9" s="1"/>
  <c r="FG54" i="9"/>
  <c r="FG39" i="9"/>
  <c r="FG15" i="3" s="1"/>
  <c r="NA101" i="8"/>
  <c r="NB100" i="8"/>
  <c r="NA99" i="8"/>
  <c r="FG52" i="9"/>
  <c r="FG53" i="9"/>
  <c r="FI14" i="3"/>
  <c r="FH13" i="3"/>
  <c r="FH37" i="9" s="1"/>
  <c r="NA106" i="8"/>
  <c r="NA104" i="8"/>
  <c r="NB105" i="8"/>
  <c r="NA93" i="8"/>
  <c r="NB94" i="8"/>
  <c r="NA95" i="8"/>
  <c r="NC89" i="8"/>
  <c r="NB90" i="8"/>
  <c r="NB88" i="8"/>
  <c r="MZ60" i="8"/>
  <c r="MZ70" i="8"/>
  <c r="MZ71" i="8" s="1"/>
  <c r="MZ63" i="8"/>
  <c r="MZ64" i="8" s="1"/>
  <c r="NA80" i="8"/>
  <c r="NA78" i="8"/>
  <c r="NB79" i="8"/>
  <c r="MY56" i="8"/>
  <c r="MX55" i="8"/>
  <c r="MZ51" i="8"/>
  <c r="MZ54" i="8"/>
  <c r="NA52" i="8"/>
  <c r="NA53" i="8" s="1"/>
  <c r="FI38" i="9" l="1"/>
  <c r="FI51" i="9" s="1"/>
  <c r="FH39" i="9"/>
  <c r="FH15" i="3" s="1"/>
  <c r="NB101" i="8"/>
  <c r="NC100" i="8"/>
  <c r="NB99" i="8"/>
  <c r="FH52" i="9"/>
  <c r="FH53" i="9"/>
  <c r="FJ14" i="3"/>
  <c r="FI13" i="3"/>
  <c r="FI37" i="9" s="1"/>
  <c r="NB104" i="8"/>
  <c r="NB106" i="8"/>
  <c r="NC105" i="8"/>
  <c r="NB95" i="8"/>
  <c r="NB93" i="8"/>
  <c r="NC94" i="8"/>
  <c r="NC90" i="8"/>
  <c r="NC88" i="8"/>
  <c r="ND89" i="8"/>
  <c r="NA60" i="8"/>
  <c r="NA70" i="8"/>
  <c r="NA71" i="8" s="1"/>
  <c r="NA63" i="8"/>
  <c r="NA64" i="8" s="1"/>
  <c r="NB80" i="8"/>
  <c r="NC79" i="8"/>
  <c r="NB78" i="8"/>
  <c r="MY55" i="8"/>
  <c r="MZ56" i="8"/>
  <c r="NB52" i="8"/>
  <c r="NB53" i="8" s="1"/>
  <c r="NA51" i="8"/>
  <c r="NA54" i="8"/>
  <c r="FJ38" i="9" l="1"/>
  <c r="FJ51" i="9" s="1"/>
  <c r="FI54" i="9"/>
  <c r="FI39" i="9"/>
  <c r="FI15" i="3" s="1"/>
  <c r="NC101" i="8"/>
  <c r="ND100" i="8"/>
  <c r="NC99" i="8"/>
  <c r="FI52" i="9"/>
  <c r="FI53" i="9"/>
  <c r="FK14" i="3"/>
  <c r="FJ13" i="3"/>
  <c r="FJ37" i="9" s="1"/>
  <c r="ND105" i="8"/>
  <c r="NC106" i="8"/>
  <c r="NC104" i="8"/>
  <c r="ND94" i="8"/>
  <c r="NC93" i="8"/>
  <c r="NC95" i="8"/>
  <c r="ND90" i="8"/>
  <c r="NE89" i="8"/>
  <c r="ND88" i="8"/>
  <c r="NB60" i="8"/>
  <c r="NB70" i="8"/>
  <c r="NB71" i="8" s="1"/>
  <c r="NB63" i="8"/>
  <c r="NB64" i="8" s="1"/>
  <c r="NC80" i="8"/>
  <c r="NC78" i="8"/>
  <c r="ND79" i="8"/>
  <c r="NA56" i="8"/>
  <c r="MZ55" i="8"/>
  <c r="NC52" i="8"/>
  <c r="NC53" i="8" s="1"/>
  <c r="NB51" i="8"/>
  <c r="NB54" i="8"/>
  <c r="FK38" i="9" l="1"/>
  <c r="FK51" i="9" s="1"/>
  <c r="FJ54" i="9"/>
  <c r="FJ39" i="9"/>
  <c r="FJ15" i="3" s="1"/>
  <c r="NE100" i="8"/>
  <c r="ND101" i="8"/>
  <c r="ND99" i="8"/>
  <c r="FJ52" i="9"/>
  <c r="FJ53" i="9"/>
  <c r="FL14" i="3"/>
  <c r="FK13" i="3"/>
  <c r="FK37" i="9" s="1"/>
  <c r="ND106" i="8"/>
  <c r="ND104" i="8"/>
  <c r="NE105" i="8"/>
  <c r="NE94" i="8"/>
  <c r="ND93" i="8"/>
  <c r="ND95" i="8"/>
  <c r="NE90" i="8"/>
  <c r="NF89" i="8"/>
  <c r="NE88" i="8"/>
  <c r="NC60" i="8"/>
  <c r="NC70" i="8"/>
  <c r="NC71" i="8" s="1"/>
  <c r="NC63" i="8"/>
  <c r="NC64" i="8" s="1"/>
  <c r="ND80" i="8"/>
  <c r="NE79" i="8"/>
  <c r="ND78" i="8"/>
  <c r="NB56" i="8"/>
  <c r="NA55" i="8"/>
  <c r="NC51" i="8"/>
  <c r="NC54" i="8"/>
  <c r="ND52" i="8"/>
  <c r="ND53" i="8" s="1"/>
  <c r="FL38" i="9" l="1"/>
  <c r="FL51" i="9" s="1"/>
  <c r="FK39" i="9"/>
  <c r="FK15" i="3" s="1"/>
  <c r="NE101" i="8"/>
  <c r="NE99" i="8"/>
  <c r="NF100" i="8"/>
  <c r="FK52" i="9"/>
  <c r="FM14" i="3"/>
  <c r="FL13" i="3"/>
  <c r="FL37" i="9" s="1"/>
  <c r="NE106" i="8"/>
  <c r="NF105" i="8"/>
  <c r="NE104" i="8"/>
  <c r="NE93" i="8"/>
  <c r="NF94" i="8"/>
  <c r="NE95" i="8"/>
  <c r="NF90" i="8"/>
  <c r="NG89" i="8"/>
  <c r="NF88" i="8"/>
  <c r="ND60" i="8"/>
  <c r="ND70" i="8"/>
  <c r="ND71" i="8" s="1"/>
  <c r="ND63" i="8"/>
  <c r="ND64" i="8" s="1"/>
  <c r="NF79" i="8"/>
  <c r="NE78" i="8"/>
  <c r="NE80" i="8"/>
  <c r="NC56" i="8"/>
  <c r="NB55" i="8"/>
  <c r="ND51" i="8"/>
  <c r="ND54" i="8"/>
  <c r="NE52" i="8"/>
  <c r="NE53" i="8" s="1"/>
  <c r="FM38" i="9" l="1"/>
  <c r="FM51" i="9" s="1"/>
  <c r="FL54" i="9"/>
  <c r="FL39" i="9"/>
  <c r="FL15" i="3" s="1"/>
  <c r="NF99" i="8"/>
  <c r="NF101" i="8"/>
  <c r="NG100" i="8"/>
  <c r="FL52" i="9"/>
  <c r="FL53" i="9"/>
  <c r="FN14" i="3"/>
  <c r="FM13" i="3"/>
  <c r="FM37" i="9" s="1"/>
  <c r="NF106" i="8"/>
  <c r="NG105" i="8"/>
  <c r="NF104" i="8"/>
  <c r="NG94" i="8"/>
  <c r="NF93" i="8"/>
  <c r="NF95" i="8"/>
  <c r="NG90" i="8"/>
  <c r="NG88" i="8"/>
  <c r="NH89" i="8"/>
  <c r="NE60" i="8"/>
  <c r="NE70" i="8"/>
  <c r="NE71" i="8" s="1"/>
  <c r="NE63" i="8"/>
  <c r="NE64" i="8" s="1"/>
  <c r="NF80" i="8"/>
  <c r="NG79" i="8"/>
  <c r="NF78" i="8"/>
  <c r="ND56" i="8"/>
  <c r="NC55" i="8"/>
  <c r="NF52" i="8"/>
  <c r="NF53" i="8" s="1"/>
  <c r="NE51" i="8"/>
  <c r="NE54" i="8"/>
  <c r="FN38" i="9" l="1"/>
  <c r="FN51" i="9" s="1"/>
  <c r="FM54" i="9"/>
  <c r="FM39" i="9"/>
  <c r="FM15" i="3" s="1"/>
  <c r="NE56" i="8"/>
  <c r="NH100" i="8"/>
  <c r="NG101" i="8"/>
  <c r="NG99" i="8"/>
  <c r="FM52" i="9"/>
  <c r="FM53" i="9"/>
  <c r="FO14" i="3"/>
  <c r="FN13" i="3"/>
  <c r="FN37" i="9" s="1"/>
  <c r="NH105" i="8"/>
  <c r="NG104" i="8"/>
  <c r="NG106" i="8"/>
  <c r="NG95" i="8"/>
  <c r="NG93" i="8"/>
  <c r="NH94" i="8"/>
  <c r="NH90" i="8"/>
  <c r="NI89" i="8"/>
  <c r="NH88" i="8"/>
  <c r="NF60" i="8"/>
  <c r="NF70" i="8"/>
  <c r="NF71" i="8" s="1"/>
  <c r="NF63" i="8"/>
  <c r="NF64" i="8" s="1"/>
  <c r="NG80" i="8"/>
  <c r="NH79" i="8"/>
  <c r="NG78" i="8"/>
  <c r="ND55" i="8"/>
  <c r="NG52" i="8"/>
  <c r="NG53" i="8" s="1"/>
  <c r="NF51" i="8"/>
  <c r="NF54" i="8"/>
  <c r="FO38" i="9" l="1"/>
  <c r="FO51" i="9" s="1"/>
  <c r="FN54" i="9"/>
  <c r="FN39" i="9"/>
  <c r="FN15" i="3" s="1"/>
  <c r="NF56" i="8"/>
  <c r="NI100" i="8"/>
  <c r="NH99" i="8"/>
  <c r="NH101" i="8"/>
  <c r="FN52" i="9"/>
  <c r="FN53" i="9"/>
  <c r="FP14" i="3"/>
  <c r="FO13" i="3"/>
  <c r="FO37" i="9" s="1"/>
  <c r="NH104" i="8"/>
  <c r="NH106" i="8"/>
  <c r="NI105" i="8"/>
  <c r="NI94" i="8"/>
  <c r="NH93" i="8"/>
  <c r="NH95" i="8"/>
  <c r="NI90" i="8"/>
  <c r="NJ89" i="8"/>
  <c r="NI88" i="8"/>
  <c r="NG60" i="8"/>
  <c r="NG70" i="8"/>
  <c r="NG71" i="8" s="1"/>
  <c r="NG63" i="8"/>
  <c r="NG64" i="8" s="1"/>
  <c r="NH80" i="8"/>
  <c r="NI79" i="8"/>
  <c r="NH78" i="8"/>
  <c r="NE55" i="8"/>
  <c r="NG51" i="8"/>
  <c r="NG54" i="8"/>
  <c r="NH52" i="8"/>
  <c r="NH53" i="8" s="1"/>
  <c r="FO39" i="9" l="1"/>
  <c r="FO15" i="3" s="1"/>
  <c r="FP38" i="9"/>
  <c r="FP51" i="9" s="1"/>
  <c r="NI101" i="8"/>
  <c r="NI99" i="8"/>
  <c r="NJ100" i="8"/>
  <c r="FO52" i="9"/>
  <c r="FO53" i="9"/>
  <c r="NG56" i="8"/>
  <c r="FQ14" i="3"/>
  <c r="FP13" i="3"/>
  <c r="FP37" i="9" s="1"/>
  <c r="NI106" i="8"/>
  <c r="NJ105" i="8"/>
  <c r="NI104" i="8"/>
  <c r="NJ94" i="8"/>
  <c r="NI93" i="8"/>
  <c r="NI95" i="8"/>
  <c r="NK89" i="8"/>
  <c r="NJ90" i="8"/>
  <c r="NJ88" i="8"/>
  <c r="NH60" i="8"/>
  <c r="NH70" i="8"/>
  <c r="NH71" i="8" s="1"/>
  <c r="NH63" i="8"/>
  <c r="NH64" i="8" s="1"/>
  <c r="NI80" i="8"/>
  <c r="NI78" i="8"/>
  <c r="NJ79" i="8"/>
  <c r="NF55" i="8"/>
  <c r="NH51" i="8"/>
  <c r="NH54" i="8"/>
  <c r="NI52" i="8"/>
  <c r="NI53" i="8" s="1"/>
  <c r="FQ38" i="9" l="1"/>
  <c r="FQ51" i="9" s="1"/>
  <c r="FP54" i="9"/>
  <c r="FP39" i="9"/>
  <c r="FP15" i="3" s="1"/>
  <c r="NJ101" i="8"/>
  <c r="NK100" i="8"/>
  <c r="NJ99" i="8"/>
  <c r="FP52" i="9"/>
  <c r="FP53" i="9"/>
  <c r="NH56" i="8"/>
  <c r="FR14" i="3"/>
  <c r="FQ13" i="3"/>
  <c r="FQ37" i="9" s="1"/>
  <c r="NK105" i="8"/>
  <c r="NJ106" i="8"/>
  <c r="NJ104" i="8"/>
  <c r="NK94" i="8"/>
  <c r="NJ95" i="8"/>
  <c r="NJ93" i="8"/>
  <c r="NK90" i="8"/>
  <c r="NK88" i="8"/>
  <c r="NL89" i="8"/>
  <c r="NI60" i="8"/>
  <c r="NI70" i="8"/>
  <c r="NI71" i="8" s="1"/>
  <c r="NI63" i="8"/>
  <c r="NI64" i="8" s="1"/>
  <c r="NK79" i="8"/>
  <c r="NJ80" i="8"/>
  <c r="NJ78" i="8"/>
  <c r="NG55" i="8"/>
  <c r="NJ52" i="8"/>
  <c r="NJ53" i="8" s="1"/>
  <c r="NI51" i="8"/>
  <c r="NI54" i="8"/>
  <c r="FR38" i="9" l="1"/>
  <c r="FR51" i="9" s="1"/>
  <c r="FQ54" i="9"/>
  <c r="FQ39" i="9"/>
  <c r="FQ15" i="3" s="1"/>
  <c r="NK99" i="8"/>
  <c r="NL100" i="8"/>
  <c r="NK101" i="8"/>
  <c r="FQ52" i="9"/>
  <c r="FQ53" i="9"/>
  <c r="NI56" i="8"/>
  <c r="FS14" i="3"/>
  <c r="FR13" i="3"/>
  <c r="FR37" i="9" s="1"/>
  <c r="NK106" i="8"/>
  <c r="NL105" i="8"/>
  <c r="NK104" i="8"/>
  <c r="NL94" i="8"/>
  <c r="NK93" i="8"/>
  <c r="NK95" i="8"/>
  <c r="NL90" i="8"/>
  <c r="NM89" i="8"/>
  <c r="NL88" i="8"/>
  <c r="NJ60" i="8"/>
  <c r="NJ70" i="8"/>
  <c r="NJ71" i="8" s="1"/>
  <c r="NJ63" i="8"/>
  <c r="NJ64" i="8" s="1"/>
  <c r="NK80" i="8"/>
  <c r="NL79" i="8"/>
  <c r="NK78" i="8"/>
  <c r="NH55" i="8"/>
  <c r="NK52" i="8"/>
  <c r="NK53" i="8" s="1"/>
  <c r="NJ51" i="8"/>
  <c r="NJ54" i="8"/>
  <c r="FS38" i="9" l="1"/>
  <c r="FS51" i="9" s="1"/>
  <c r="FR54" i="9"/>
  <c r="FR39" i="9"/>
  <c r="FR15" i="3" s="1"/>
  <c r="NJ56" i="8"/>
  <c r="NL101" i="8"/>
  <c r="NM100" i="8"/>
  <c r="NL99" i="8"/>
  <c r="FR52" i="9"/>
  <c r="FR53" i="9"/>
  <c r="FT14" i="3"/>
  <c r="FS13" i="3"/>
  <c r="FS37" i="9" s="1"/>
  <c r="NL106" i="8"/>
  <c r="NL104" i="8"/>
  <c r="NM105" i="8"/>
  <c r="NM94" i="8"/>
  <c r="NL93" i="8"/>
  <c r="NL95" i="8"/>
  <c r="NM90" i="8"/>
  <c r="NM88" i="8"/>
  <c r="NK60" i="8"/>
  <c r="NK70" i="8"/>
  <c r="NK71" i="8" s="1"/>
  <c r="NK63" i="8"/>
  <c r="NK64" i="8" s="1"/>
  <c r="NL80" i="8"/>
  <c r="NM79" i="8"/>
  <c r="NL78" i="8"/>
  <c r="NI55" i="8"/>
  <c r="NK51" i="8"/>
  <c r="NK54" i="8"/>
  <c r="NK56" i="8" s="1"/>
  <c r="NL52" i="8"/>
  <c r="NL53" i="8" s="1"/>
  <c r="FT38" i="9" l="1"/>
  <c r="FT51" i="9" s="1"/>
  <c r="FS54" i="9"/>
  <c r="FS39" i="9"/>
  <c r="FS15" i="3" s="1"/>
  <c r="NM99" i="8"/>
  <c r="NM101" i="8"/>
  <c r="FS52" i="9"/>
  <c r="FS53" i="9"/>
  <c r="FU14" i="3"/>
  <c r="FT13" i="3"/>
  <c r="FT37" i="9" s="1"/>
  <c r="NM106" i="8"/>
  <c r="NM104" i="8"/>
  <c r="NM93" i="8"/>
  <c r="NM95" i="8"/>
  <c r="NL60" i="8"/>
  <c r="NL70" i="8"/>
  <c r="NL71" i="8" s="1"/>
  <c r="NL63" i="8"/>
  <c r="NL64" i="8" s="1"/>
  <c r="NM80" i="8"/>
  <c r="NM78" i="8"/>
  <c r="NJ55" i="8"/>
  <c r="NL51" i="8"/>
  <c r="NL54" i="8"/>
  <c r="NL56" i="8" s="1"/>
  <c r="NM52" i="8"/>
  <c r="NM53" i="8" s="1"/>
  <c r="FU38" i="9" l="1"/>
  <c r="FU51" i="9" s="1"/>
  <c r="FT54" i="9"/>
  <c r="FT39" i="9"/>
  <c r="FT15" i="3" s="1"/>
  <c r="FT52" i="9"/>
  <c r="FT53" i="9"/>
  <c r="FV14" i="3"/>
  <c r="FU13" i="3"/>
  <c r="FU37" i="9" s="1"/>
  <c r="NM60" i="8"/>
  <c r="NM70" i="8"/>
  <c r="NM71" i="8" s="1"/>
  <c r="NM63" i="8"/>
  <c r="NM64" i="8" s="1"/>
  <c r="NK55" i="8"/>
  <c r="NM51" i="8"/>
  <c r="Q27" i="8"/>
  <c r="FV38" i="9" l="1"/>
  <c r="FV51" i="9" s="1"/>
  <c r="FU54" i="9"/>
  <c r="FU39" i="9"/>
  <c r="FU15" i="3" s="1"/>
  <c r="R27" i="8"/>
  <c r="S27" i="8" s="1"/>
  <c r="T27" i="8" s="1"/>
  <c r="U27" i="8" s="1"/>
  <c r="V27" i="8" s="1"/>
  <c r="W27" i="8" s="1"/>
  <c r="X27" i="8" s="1"/>
  <c r="Y27" i="8" s="1"/>
  <c r="Z27" i="8" s="1"/>
  <c r="AA27" i="8" s="1"/>
  <c r="AB27" i="8" s="1"/>
  <c r="AC27" i="8" s="1"/>
  <c r="AD27" i="8" s="1"/>
  <c r="AE27" i="8" s="1"/>
  <c r="AF27" i="8" s="1"/>
  <c r="AG27" i="8" s="1"/>
  <c r="AH27" i="8" s="1"/>
  <c r="AI27" i="8" s="1"/>
  <c r="AJ27" i="8" s="1"/>
  <c r="AK27" i="8" s="1"/>
  <c r="AL27" i="8" s="1"/>
  <c r="AM27" i="8" s="1"/>
  <c r="AN27" i="8" s="1"/>
  <c r="AO27" i="8" s="1"/>
  <c r="AP27" i="8" s="1"/>
  <c r="AQ27" i="8" s="1"/>
  <c r="AR27" i="8" s="1"/>
  <c r="AS27" i="8" s="1"/>
  <c r="AT27" i="8" s="1"/>
  <c r="AU27" i="8" s="1"/>
  <c r="Q30" i="8"/>
  <c r="FU52" i="9"/>
  <c r="FU53" i="9"/>
  <c r="FW14" i="3"/>
  <c r="FV13" i="3"/>
  <c r="FV37" i="9" s="1"/>
  <c r="NL55" i="8"/>
  <c r="NM54" i="8"/>
  <c r="NM56" i="8" s="1"/>
  <c r="FW38" i="9" l="1"/>
  <c r="FW51" i="9" s="1"/>
  <c r="FV54" i="9"/>
  <c r="FV39" i="9"/>
  <c r="FV15" i="3" s="1"/>
  <c r="P30" i="8"/>
  <c r="FV52" i="9"/>
  <c r="FV53" i="9"/>
  <c r="FX14" i="3"/>
  <c r="FW13" i="3"/>
  <c r="FW37" i="9" s="1"/>
  <c r="NM55" i="8"/>
  <c r="FX38" i="9" l="1"/>
  <c r="FX51" i="9" s="1"/>
  <c r="FW54" i="9"/>
  <c r="FW39" i="9"/>
  <c r="FW15" i="3" s="1"/>
  <c r="R30" i="8"/>
  <c r="FW52" i="9"/>
  <c r="FW53" i="9"/>
  <c r="FY14" i="3"/>
  <c r="FX13" i="3"/>
  <c r="FX37" i="9" s="1"/>
  <c r="FY38" i="9" l="1"/>
  <c r="FY51" i="9" s="1"/>
  <c r="FX54" i="9"/>
  <c r="FX39" i="9"/>
  <c r="FX15" i="3" s="1"/>
  <c r="S30" i="8"/>
  <c r="FX52" i="9"/>
  <c r="FX53" i="9"/>
  <c r="FZ14" i="3"/>
  <c r="FY13" i="3"/>
  <c r="FY37" i="9" s="1"/>
  <c r="FZ38" i="9" l="1"/>
  <c r="FZ51" i="9" s="1"/>
  <c r="FY54" i="9"/>
  <c r="FY39" i="9"/>
  <c r="FY15" i="3" s="1"/>
  <c r="T30" i="8"/>
  <c r="FY52" i="9"/>
  <c r="FY53" i="9"/>
  <c r="GA14" i="3"/>
  <c r="FZ13" i="3"/>
  <c r="FZ37" i="9" s="1"/>
  <c r="GA38" i="9" l="1"/>
  <c r="GA51" i="9" s="1"/>
  <c r="FZ54" i="9"/>
  <c r="FZ39" i="9"/>
  <c r="FZ15" i="3" s="1"/>
  <c r="U30" i="8"/>
  <c r="FZ52" i="9"/>
  <c r="FZ53" i="9"/>
  <c r="GB14" i="3"/>
  <c r="GA13" i="3"/>
  <c r="GA37" i="9" s="1"/>
  <c r="GB38" i="9" l="1"/>
  <c r="GB51" i="9" s="1"/>
  <c r="GA54" i="9"/>
  <c r="GA39" i="9"/>
  <c r="GA15" i="3" s="1"/>
  <c r="V30" i="8"/>
  <c r="GA52" i="9"/>
  <c r="GA53" i="9"/>
  <c r="GC14" i="3"/>
  <c r="GB13" i="3"/>
  <c r="GB37" i="9" s="1"/>
  <c r="GC38" i="9" l="1"/>
  <c r="GC51" i="9" s="1"/>
  <c r="GB54" i="9"/>
  <c r="GB39" i="9"/>
  <c r="GB15" i="3" s="1"/>
  <c r="W30" i="8"/>
  <c r="GB52" i="9"/>
  <c r="GB53" i="9"/>
  <c r="GD14" i="3"/>
  <c r="GC13" i="3"/>
  <c r="GC37" i="9" s="1"/>
  <c r="GD38" i="9" l="1"/>
  <c r="GD51" i="9" s="1"/>
  <c r="GC54" i="9"/>
  <c r="GC39" i="9"/>
  <c r="GC15" i="3" s="1"/>
  <c r="X30" i="8"/>
  <c r="GC52" i="9"/>
  <c r="GC53" i="9"/>
  <c r="GE14" i="3"/>
  <c r="GD13" i="3"/>
  <c r="GD37" i="9" s="1"/>
  <c r="GE38" i="9" l="1"/>
  <c r="GE51" i="9" s="1"/>
  <c r="GD54" i="9"/>
  <c r="GD39" i="9"/>
  <c r="GD15" i="3" s="1"/>
  <c r="Y30" i="8"/>
  <c r="GD52" i="9"/>
  <c r="GD53" i="9"/>
  <c r="GF14" i="3"/>
  <c r="GE13" i="3"/>
  <c r="GE37" i="9" s="1"/>
  <c r="GF38" i="9" l="1"/>
  <c r="GF51" i="9" s="1"/>
  <c r="GE54" i="9"/>
  <c r="GE39" i="9"/>
  <c r="GE15" i="3" s="1"/>
  <c r="Z30" i="8"/>
  <c r="GE52" i="9"/>
  <c r="GE53" i="9"/>
  <c r="GG14" i="3"/>
  <c r="GF13" i="3"/>
  <c r="GF37" i="9" s="1"/>
  <c r="GG38" i="9" l="1"/>
  <c r="GG51" i="9" s="1"/>
  <c r="GF54" i="9"/>
  <c r="GF39" i="9"/>
  <c r="GF15" i="3" s="1"/>
  <c r="AA30" i="8"/>
  <c r="GF52" i="9"/>
  <c r="GF53" i="9"/>
  <c r="GH14" i="3"/>
  <c r="GG13" i="3"/>
  <c r="GG37" i="9" s="1"/>
  <c r="GH38" i="9" l="1"/>
  <c r="GH51" i="9" s="1"/>
  <c r="GG54" i="9"/>
  <c r="GG39" i="9"/>
  <c r="GG15" i="3" s="1"/>
  <c r="AB30" i="8"/>
  <c r="GG52" i="9"/>
  <c r="GG53" i="9"/>
  <c r="GI14" i="3"/>
  <c r="GH13" i="3"/>
  <c r="GH37" i="9" s="1"/>
  <c r="GI38" i="9" l="1"/>
  <c r="GI51" i="9" s="1"/>
  <c r="GH54" i="9"/>
  <c r="GH39" i="9"/>
  <c r="GH15" i="3" s="1"/>
  <c r="AC30" i="8"/>
  <c r="GH52" i="9"/>
  <c r="GH53" i="9"/>
  <c r="GJ14" i="3"/>
  <c r="GI13" i="3"/>
  <c r="GI37" i="9" s="1"/>
  <c r="GJ38" i="9" l="1"/>
  <c r="GJ51" i="9" s="1"/>
  <c r="GI54" i="9"/>
  <c r="GI39" i="9"/>
  <c r="GI15" i="3" s="1"/>
  <c r="AD30" i="8"/>
  <c r="GI52" i="9"/>
  <c r="GI53" i="9"/>
  <c r="GK14" i="3"/>
  <c r="GJ13" i="3"/>
  <c r="GJ37" i="9" s="1"/>
  <c r="GK38" i="9" l="1"/>
  <c r="GK51" i="9" s="1"/>
  <c r="GJ54" i="9"/>
  <c r="GJ39" i="9"/>
  <c r="GJ15" i="3" s="1"/>
  <c r="AE30" i="8"/>
  <c r="GJ52" i="9"/>
  <c r="GJ53" i="9"/>
  <c r="GL14" i="3"/>
  <c r="GK13" i="3"/>
  <c r="GK37" i="9" s="1"/>
  <c r="GL38" i="9" l="1"/>
  <c r="GL51" i="9" s="1"/>
  <c r="GK54" i="9"/>
  <c r="GK39" i="9"/>
  <c r="GK15" i="3" s="1"/>
  <c r="AF30" i="8"/>
  <c r="GK52" i="9"/>
  <c r="GK53" i="9"/>
  <c r="GM14" i="3"/>
  <c r="GL13" i="3"/>
  <c r="GL37" i="9" s="1"/>
  <c r="GM38" i="9" l="1"/>
  <c r="GM51" i="9" s="1"/>
  <c r="GL54" i="9"/>
  <c r="GL39" i="9"/>
  <c r="GL15" i="3" s="1"/>
  <c r="AG30" i="8"/>
  <c r="GL52" i="9"/>
  <c r="GL53" i="9"/>
  <c r="GN14" i="3"/>
  <c r="GM13" i="3"/>
  <c r="GM37" i="9" s="1"/>
  <c r="GN38" i="9" l="1"/>
  <c r="GN51" i="9" s="1"/>
  <c r="GM54" i="9"/>
  <c r="GM39" i="9"/>
  <c r="GM15" i="3" s="1"/>
  <c r="AH30" i="8"/>
  <c r="GM52" i="9"/>
  <c r="GM53" i="9"/>
  <c r="GO14" i="3"/>
  <c r="GN13" i="3"/>
  <c r="GN37" i="9" s="1"/>
  <c r="GN39" i="9" s="1"/>
  <c r="GN15" i="3" s="1"/>
  <c r="GO38" i="9" l="1"/>
  <c r="GO51" i="9" s="1"/>
  <c r="AI30" i="8"/>
  <c r="GN52" i="9"/>
  <c r="GN53" i="9"/>
  <c r="GP14" i="3"/>
  <c r="GO13" i="3"/>
  <c r="GO37" i="9" s="1"/>
  <c r="GP38" i="9" l="1"/>
  <c r="GP51" i="9" s="1"/>
  <c r="GO54" i="9"/>
  <c r="GO39" i="9"/>
  <c r="GO15" i="3" s="1"/>
  <c r="AJ30" i="8"/>
  <c r="GO52" i="9"/>
  <c r="GO53" i="9"/>
  <c r="GQ14" i="3"/>
  <c r="GP13" i="3"/>
  <c r="GP37" i="9" s="1"/>
  <c r="GQ38" i="9" l="1"/>
  <c r="GQ51" i="9" s="1"/>
  <c r="GP54" i="9"/>
  <c r="GP39" i="9"/>
  <c r="GP15" i="3" s="1"/>
  <c r="AK30" i="8"/>
  <c r="GP52" i="9"/>
  <c r="GP53" i="9"/>
  <c r="GR14" i="3"/>
  <c r="GQ13" i="3"/>
  <c r="GQ37" i="9" s="1"/>
  <c r="GR38" i="9" l="1"/>
  <c r="GR51" i="9" s="1"/>
  <c r="GQ54" i="9"/>
  <c r="GQ39" i="9"/>
  <c r="GQ15" i="3" s="1"/>
  <c r="AL30" i="8"/>
  <c r="GQ52" i="9"/>
  <c r="GQ53" i="9"/>
  <c r="GS14" i="3"/>
  <c r="GR13" i="3"/>
  <c r="GR37" i="9" s="1"/>
  <c r="GS38" i="9" l="1"/>
  <c r="GS51" i="9" s="1"/>
  <c r="GR54" i="9"/>
  <c r="GR39" i="9"/>
  <c r="GR15" i="3" s="1"/>
  <c r="AM30" i="8"/>
  <c r="GR52" i="9"/>
  <c r="GR53" i="9"/>
  <c r="GT14" i="3"/>
  <c r="GS13" i="3"/>
  <c r="GS37" i="9" s="1"/>
  <c r="GT38" i="9" l="1"/>
  <c r="GT51" i="9" s="1"/>
  <c r="GS54" i="9"/>
  <c r="GS39" i="9"/>
  <c r="GS15" i="3" s="1"/>
  <c r="AN30" i="8"/>
  <c r="GS52" i="9"/>
  <c r="GS53" i="9"/>
  <c r="GU14" i="3"/>
  <c r="GT13" i="3"/>
  <c r="GT37" i="9" s="1"/>
  <c r="GU38" i="9" l="1"/>
  <c r="GU51" i="9" s="1"/>
  <c r="GT54" i="9"/>
  <c r="GT39" i="9"/>
  <c r="GT15" i="3" s="1"/>
  <c r="AO30" i="8"/>
  <c r="GT52" i="9"/>
  <c r="GT53" i="9"/>
  <c r="GV14" i="3"/>
  <c r="GU13" i="3"/>
  <c r="GU37" i="9" s="1"/>
  <c r="GV38" i="9" l="1"/>
  <c r="GV51" i="9" s="1"/>
  <c r="GU54" i="9"/>
  <c r="GU39" i="9"/>
  <c r="GU15" i="3" s="1"/>
  <c r="AP30" i="8"/>
  <c r="GU52" i="9"/>
  <c r="GU53" i="9"/>
  <c r="GW14" i="3"/>
  <c r="GV13" i="3"/>
  <c r="GV37" i="9" s="1"/>
  <c r="GW38" i="9" l="1"/>
  <c r="GW51" i="9" s="1"/>
  <c r="GV54" i="9"/>
  <c r="GV39" i="9"/>
  <c r="GV15" i="3" s="1"/>
  <c r="AQ30" i="8"/>
  <c r="GV52" i="9"/>
  <c r="GV53" i="9"/>
  <c r="GX14" i="3"/>
  <c r="GW13" i="3"/>
  <c r="GW37" i="9" s="1"/>
  <c r="GX38" i="9" l="1"/>
  <c r="GX51" i="9" s="1"/>
  <c r="GW54" i="9"/>
  <c r="GW39" i="9"/>
  <c r="GW15" i="3" s="1"/>
  <c r="AR30" i="8"/>
  <c r="GW52" i="9"/>
  <c r="GW53" i="9"/>
  <c r="GY14" i="3"/>
  <c r="GX13" i="3"/>
  <c r="GX37" i="9" s="1"/>
  <c r="GY38" i="9" l="1"/>
  <c r="GY51" i="9" s="1"/>
  <c r="GX54" i="9"/>
  <c r="GX39" i="9"/>
  <c r="GX15" i="3" s="1"/>
  <c r="AS30" i="8"/>
  <c r="GX52" i="9"/>
  <c r="GX53" i="9"/>
  <c r="GZ14" i="3"/>
  <c r="GY13" i="3"/>
  <c r="GY37" i="9" s="1"/>
  <c r="GZ38" i="9" l="1"/>
  <c r="GZ51" i="9" s="1"/>
  <c r="GY54" i="9"/>
  <c r="GY39" i="9"/>
  <c r="GY15" i="3" s="1"/>
  <c r="AT30" i="8"/>
  <c r="GY52" i="9"/>
  <c r="GY53" i="9"/>
  <c r="HA14" i="3"/>
  <c r="GZ13" i="3"/>
  <c r="GZ37" i="9" s="1"/>
  <c r="HA38" i="9" l="1"/>
  <c r="HA51" i="9" s="1"/>
  <c r="GZ54" i="9"/>
  <c r="GZ39" i="9"/>
  <c r="GZ15" i="3" s="1"/>
  <c r="AU30" i="8"/>
  <c r="R58" i="8"/>
  <c r="GZ52" i="9"/>
  <c r="GZ53" i="9"/>
  <c r="HB14" i="3"/>
  <c r="HA13" i="3"/>
  <c r="HA37" i="9" s="1"/>
  <c r="HB38" i="9" l="1"/>
  <c r="HB51" i="9" s="1"/>
  <c r="HA54" i="9"/>
  <c r="HA39" i="9"/>
  <c r="HA15" i="3" s="1"/>
  <c r="S58" i="8"/>
  <c r="R59" i="8"/>
  <c r="R61" i="8" s="1"/>
  <c r="R81" i="8" s="1"/>
  <c r="HA52" i="9"/>
  <c r="HA53" i="9"/>
  <c r="HC14" i="3"/>
  <c r="HB13" i="3"/>
  <c r="HB37" i="9" s="1"/>
  <c r="HC38" i="9" l="1"/>
  <c r="HC51" i="9" s="1"/>
  <c r="HB54" i="9"/>
  <c r="HB39" i="9"/>
  <c r="HB15" i="3" s="1"/>
  <c r="R107" i="8"/>
  <c r="D47" i="9" s="1"/>
  <c r="R96" i="8"/>
  <c r="R97" i="8"/>
  <c r="R102" i="8"/>
  <c r="D16" i="3"/>
  <c r="D40" i="9"/>
  <c r="T58" i="8"/>
  <c r="S59" i="8"/>
  <c r="S61" i="8" s="1"/>
  <c r="S81" i="8" s="1"/>
  <c r="HB52" i="9"/>
  <c r="HB53" i="9"/>
  <c r="HD14" i="3"/>
  <c r="HC13" i="3"/>
  <c r="HC37" i="9" s="1"/>
  <c r="HD38" i="9" l="1"/>
  <c r="HD51" i="9" s="1"/>
  <c r="HC54" i="9"/>
  <c r="HC39" i="9"/>
  <c r="HC15" i="3" s="1"/>
  <c r="D42" i="9"/>
  <c r="U58" i="8"/>
  <c r="T59" i="8"/>
  <c r="T61" i="8" s="1"/>
  <c r="T81" i="8" s="1"/>
  <c r="D32" i="3"/>
  <c r="D29" i="3"/>
  <c r="D31" i="3"/>
  <c r="D22" i="3"/>
  <c r="D28" i="3"/>
  <c r="D23" i="3"/>
  <c r="D45" i="9"/>
  <c r="R91" i="8"/>
  <c r="D41" i="9" s="1"/>
  <c r="E16" i="3"/>
  <c r="E40" i="9"/>
  <c r="S97" i="8"/>
  <c r="S102" i="8"/>
  <c r="S96" i="8"/>
  <c r="S107" i="8"/>
  <c r="E47" i="9" s="1"/>
  <c r="HC52" i="9"/>
  <c r="HC53" i="9"/>
  <c r="HE14" i="3"/>
  <c r="HD13" i="3"/>
  <c r="HD37" i="9" s="1"/>
  <c r="HE38" i="9" l="1"/>
  <c r="HE51" i="9" s="1"/>
  <c r="HD54" i="9"/>
  <c r="HD39" i="9"/>
  <c r="HD15" i="3" s="1"/>
  <c r="D43" i="9"/>
  <c r="D44" i="9" s="1"/>
  <c r="D46" i="9" s="1"/>
  <c r="D48" i="9" s="1"/>
  <c r="D56" i="9" s="1"/>
  <c r="E42" i="9"/>
  <c r="E22" i="3"/>
  <c r="E29" i="3"/>
  <c r="E28" i="3"/>
  <c r="E31" i="3"/>
  <c r="E23" i="3"/>
  <c r="E32" i="3"/>
  <c r="D19" i="3"/>
  <c r="E45" i="9"/>
  <c r="S91" i="8"/>
  <c r="E41" i="9" s="1"/>
  <c r="T96" i="8"/>
  <c r="T102" i="8"/>
  <c r="F16" i="3"/>
  <c r="F40" i="9"/>
  <c r="T97" i="8"/>
  <c r="T107" i="8"/>
  <c r="F47" i="9" s="1"/>
  <c r="D20" i="3"/>
  <c r="D26" i="3" s="1"/>
  <c r="D35" i="3" s="1"/>
  <c r="V58" i="8"/>
  <c r="U59" i="8"/>
  <c r="U61" i="8" s="1"/>
  <c r="U81" i="8" s="1"/>
  <c r="HD52" i="9"/>
  <c r="HD53" i="9"/>
  <c r="HF14" i="3"/>
  <c r="HE13" i="3"/>
  <c r="HE37" i="9" s="1"/>
  <c r="HF38" i="9" l="1"/>
  <c r="HF51" i="9" s="1"/>
  <c r="HE54" i="9"/>
  <c r="HE39" i="9"/>
  <c r="HE15" i="3" s="1"/>
  <c r="E43" i="9"/>
  <c r="E44" i="9" s="1"/>
  <c r="E46" i="9" s="1"/>
  <c r="E48" i="9" s="1"/>
  <c r="E56" i="9" s="1"/>
  <c r="V59" i="8"/>
  <c r="V61" i="8" s="1"/>
  <c r="V81" i="8" s="1"/>
  <c r="V107" i="8" s="1"/>
  <c r="H47" i="9" s="1"/>
  <c r="W58" i="8"/>
  <c r="E20" i="3"/>
  <c r="E26" i="3" s="1"/>
  <c r="E35" i="3" s="1"/>
  <c r="F42" i="9"/>
  <c r="F23" i="3"/>
  <c r="F32" i="3"/>
  <c r="F29" i="3"/>
  <c r="F28" i="3"/>
  <c r="F31" i="3"/>
  <c r="F22" i="3"/>
  <c r="E19" i="3"/>
  <c r="F45" i="9"/>
  <c r="T91" i="8"/>
  <c r="F41" i="9" s="1"/>
  <c r="G40" i="9"/>
  <c r="G16" i="3"/>
  <c r="U102" i="8"/>
  <c r="U107" i="8"/>
  <c r="G47" i="9" s="1"/>
  <c r="U96" i="8"/>
  <c r="U97" i="8"/>
  <c r="D25" i="3"/>
  <c r="D34" i="3" s="1"/>
  <c r="HE52" i="9"/>
  <c r="HE53" i="9"/>
  <c r="HG14" i="3"/>
  <c r="HF13" i="3"/>
  <c r="HF37" i="9" s="1"/>
  <c r="HG38" i="9" l="1"/>
  <c r="HG51" i="9" s="1"/>
  <c r="HF54" i="9"/>
  <c r="HF39" i="9"/>
  <c r="HF15" i="3" s="1"/>
  <c r="V96" i="8"/>
  <c r="H40" i="9"/>
  <c r="V97" i="8"/>
  <c r="V102" i="8"/>
  <c r="V91" i="8" s="1"/>
  <c r="H41" i="9" s="1"/>
  <c r="H16" i="3"/>
  <c r="H31" i="3" s="1"/>
  <c r="W59" i="8"/>
  <c r="W61" i="8" s="1"/>
  <c r="W81" i="8" s="1"/>
  <c r="X58" i="8"/>
  <c r="F43" i="9"/>
  <c r="F44" i="9" s="1"/>
  <c r="F46" i="9" s="1"/>
  <c r="F48" i="9" s="1"/>
  <c r="F56" i="9" s="1"/>
  <c r="G42" i="9"/>
  <c r="F19" i="3"/>
  <c r="F25" i="3" s="1"/>
  <c r="F34" i="3" s="1"/>
  <c r="F20" i="3"/>
  <c r="F26" i="3" s="1"/>
  <c r="F35" i="3" s="1"/>
  <c r="G45" i="9"/>
  <c r="U91" i="8"/>
  <c r="G41" i="9" s="1"/>
  <c r="G28" i="3"/>
  <c r="G22" i="3"/>
  <c r="G31" i="3"/>
  <c r="G29" i="3"/>
  <c r="G32" i="3"/>
  <c r="G23" i="3"/>
  <c r="E25" i="3"/>
  <c r="E34" i="3" s="1"/>
  <c r="HF52" i="9"/>
  <c r="HF53" i="9"/>
  <c r="HH14" i="3"/>
  <c r="HG13" i="3"/>
  <c r="HG37" i="9" s="1"/>
  <c r="HH38" i="9" l="1"/>
  <c r="HH51" i="9" s="1"/>
  <c r="H23" i="3"/>
  <c r="HG54" i="9"/>
  <c r="HG39" i="9"/>
  <c r="HG15" i="3" s="1"/>
  <c r="H45" i="9"/>
  <c r="H42" i="9"/>
  <c r="H43" i="9" s="1"/>
  <c r="H44" i="9" s="1"/>
  <c r="H29" i="3"/>
  <c r="H28" i="3"/>
  <c r="H32" i="3"/>
  <c r="H22" i="3"/>
  <c r="Y58" i="8"/>
  <c r="X59" i="8"/>
  <c r="X61" i="8" s="1"/>
  <c r="X81" i="8" s="1"/>
  <c r="I16" i="3"/>
  <c r="W107" i="8"/>
  <c r="I47" i="9" s="1"/>
  <c r="W96" i="8"/>
  <c r="W102" i="8"/>
  <c r="W97" i="8"/>
  <c r="I40" i="9"/>
  <c r="G43" i="9"/>
  <c r="G44" i="9" s="1"/>
  <c r="G46" i="9" s="1"/>
  <c r="G48" i="9" s="1"/>
  <c r="G56" i="9" s="1"/>
  <c r="G20" i="3"/>
  <c r="G26" i="3" s="1"/>
  <c r="H19" i="3"/>
  <c r="G19" i="3"/>
  <c r="G25" i="3" s="1"/>
  <c r="H20" i="3"/>
  <c r="HG52" i="9"/>
  <c r="HG53" i="9"/>
  <c r="HI14" i="3"/>
  <c r="HH13" i="3"/>
  <c r="HH37" i="9" s="1"/>
  <c r="H26" i="3" l="1"/>
  <c r="H35" i="3" s="1"/>
  <c r="HI38" i="9"/>
  <c r="HI51" i="9" s="1"/>
  <c r="HH54" i="9"/>
  <c r="HH39" i="9"/>
  <c r="HH15" i="3" s="1"/>
  <c r="H46" i="9"/>
  <c r="H48" i="9" s="1"/>
  <c r="H56" i="9" s="1"/>
  <c r="H25" i="3"/>
  <c r="H34" i="3" s="1"/>
  <c r="W91" i="8"/>
  <c r="I41" i="9" s="1"/>
  <c r="I45" i="9"/>
  <c r="I42" i="9"/>
  <c r="I22" i="3"/>
  <c r="I29" i="3"/>
  <c r="I28" i="3"/>
  <c r="I23" i="3"/>
  <c r="I32" i="3"/>
  <c r="I31" i="3"/>
  <c r="X97" i="8"/>
  <c r="X107" i="8"/>
  <c r="J47" i="9" s="1"/>
  <c r="J16" i="3"/>
  <c r="X96" i="8"/>
  <c r="X102" i="8"/>
  <c r="J40" i="9"/>
  <c r="Z58" i="8"/>
  <c r="Y59" i="8"/>
  <c r="Y61" i="8" s="1"/>
  <c r="Y81" i="8" s="1"/>
  <c r="G34" i="3"/>
  <c r="G35" i="3"/>
  <c r="HH52" i="9"/>
  <c r="HH53" i="9"/>
  <c r="HJ14" i="3"/>
  <c r="HI13" i="3"/>
  <c r="HI37" i="9" s="1"/>
  <c r="HJ38" i="9" l="1"/>
  <c r="HJ51" i="9" s="1"/>
  <c r="HI54" i="9"/>
  <c r="HI39" i="9"/>
  <c r="HI15" i="3" s="1"/>
  <c r="J42" i="9"/>
  <c r="I20" i="3"/>
  <c r="I26" i="3" s="1"/>
  <c r="I35" i="3" s="1"/>
  <c r="I19" i="3"/>
  <c r="I25" i="3" s="1"/>
  <c r="I34" i="3" s="1"/>
  <c r="J28" i="3"/>
  <c r="J29" i="3"/>
  <c r="J31" i="3"/>
  <c r="J23" i="3"/>
  <c r="J22" i="3"/>
  <c r="J32" i="3"/>
  <c r="Y102" i="8"/>
  <c r="Y107" i="8"/>
  <c r="K47" i="9" s="1"/>
  <c r="K16" i="3"/>
  <c r="Y97" i="8"/>
  <c r="Y96" i="8"/>
  <c r="K40" i="9"/>
  <c r="Z59" i="8"/>
  <c r="Z61" i="8" s="1"/>
  <c r="Z81" i="8" s="1"/>
  <c r="AA58" i="8"/>
  <c r="J45" i="9"/>
  <c r="X91" i="8"/>
  <c r="J19" i="3" s="1"/>
  <c r="I43" i="9"/>
  <c r="I44" i="9" s="1"/>
  <c r="I46" i="9" s="1"/>
  <c r="I48" i="9" s="1"/>
  <c r="I56" i="9" s="1"/>
  <c r="HI52" i="9"/>
  <c r="HI53" i="9"/>
  <c r="HK14" i="3"/>
  <c r="HJ13" i="3"/>
  <c r="HJ37" i="9" s="1"/>
  <c r="HK38" i="9" l="1"/>
  <c r="HK51" i="9" s="1"/>
  <c r="HJ54" i="9"/>
  <c r="HJ39" i="9"/>
  <c r="HJ15" i="3" s="1"/>
  <c r="AA59" i="8"/>
  <c r="AA61" i="8" s="1"/>
  <c r="AA81" i="8" s="1"/>
  <c r="AA107" i="8" s="1"/>
  <c r="M47" i="9" s="1"/>
  <c r="AB58" i="8"/>
  <c r="J25" i="3"/>
  <c r="J34" i="3" s="1"/>
  <c r="L16" i="3"/>
  <c r="Z97" i="8"/>
  <c r="Z107" i="8"/>
  <c r="L47" i="9" s="1"/>
  <c r="L40" i="9"/>
  <c r="Z102" i="8"/>
  <c r="Z96" i="8"/>
  <c r="K42" i="9"/>
  <c r="K31" i="3"/>
  <c r="K29" i="3"/>
  <c r="K23" i="3"/>
  <c r="K32" i="3"/>
  <c r="K28" i="3"/>
  <c r="K22" i="3"/>
  <c r="J20" i="3"/>
  <c r="J26" i="3" s="1"/>
  <c r="J35" i="3" s="1"/>
  <c r="J41" i="9"/>
  <c r="J43" i="9" s="1"/>
  <c r="J44" i="9" s="1"/>
  <c r="J46" i="9" s="1"/>
  <c r="J48" i="9" s="1"/>
  <c r="J56" i="9" s="1"/>
  <c r="K45" i="9"/>
  <c r="Y91" i="8"/>
  <c r="K41" i="9" s="1"/>
  <c r="HJ52" i="9"/>
  <c r="HJ53" i="9"/>
  <c r="HL14" i="3"/>
  <c r="HK13" i="3"/>
  <c r="HK37" i="9" s="1"/>
  <c r="HL38" i="9" l="1"/>
  <c r="HL51" i="9" s="1"/>
  <c r="HK54" i="9"/>
  <c r="HK39" i="9"/>
  <c r="HK15" i="3" s="1"/>
  <c r="M16" i="3"/>
  <c r="M31" i="3" s="1"/>
  <c r="M40" i="9"/>
  <c r="AA102" i="8"/>
  <c r="AA91" i="8" s="1"/>
  <c r="AA97" i="8"/>
  <c r="AA96" i="8"/>
  <c r="AC58" i="8"/>
  <c r="AB59" i="8"/>
  <c r="AB61" i="8" s="1"/>
  <c r="AB81" i="8" s="1"/>
  <c r="L42" i="9"/>
  <c r="K20" i="3"/>
  <c r="K26" i="3" s="1"/>
  <c r="K35" i="3" s="1"/>
  <c r="K19" i="3"/>
  <c r="K25" i="3" s="1"/>
  <c r="K34" i="3" s="1"/>
  <c r="L45" i="9"/>
  <c r="Z91" i="8"/>
  <c r="L19" i="3" s="1"/>
  <c r="K43" i="9"/>
  <c r="K44" i="9" s="1"/>
  <c r="K46" i="9" s="1"/>
  <c r="K48" i="9" s="1"/>
  <c r="K56" i="9" s="1"/>
  <c r="L22" i="3"/>
  <c r="L28" i="3"/>
  <c r="L31" i="3"/>
  <c r="L29" i="3"/>
  <c r="L23" i="3"/>
  <c r="L32" i="3"/>
  <c r="HK52" i="9"/>
  <c r="HK53" i="9"/>
  <c r="HM14" i="3"/>
  <c r="HL13" i="3"/>
  <c r="HL37" i="9" s="1"/>
  <c r="HL39" i="9" s="1"/>
  <c r="HL15" i="3" s="1"/>
  <c r="HM38" i="9" l="1"/>
  <c r="HM51" i="9" s="1"/>
  <c r="M45" i="9"/>
  <c r="M28" i="3"/>
  <c r="M29" i="3"/>
  <c r="M32" i="3"/>
  <c r="M23" i="3"/>
  <c r="M19" i="3"/>
  <c r="M22" i="3"/>
  <c r="M42" i="9"/>
  <c r="N40" i="9"/>
  <c r="AB107" i="8"/>
  <c r="N47" i="9" s="1"/>
  <c r="AB96" i="8"/>
  <c r="AB97" i="8"/>
  <c r="N16" i="3"/>
  <c r="AB102" i="8"/>
  <c r="AD58" i="8"/>
  <c r="AC59" i="8"/>
  <c r="AC61" i="8" s="1"/>
  <c r="AC81" i="8" s="1"/>
  <c r="L25" i="3"/>
  <c r="L34" i="3" s="1"/>
  <c r="L20" i="3"/>
  <c r="L26" i="3" s="1"/>
  <c r="L35" i="3" s="1"/>
  <c r="L41" i="9"/>
  <c r="L43" i="9" s="1"/>
  <c r="L44" i="9" s="1"/>
  <c r="L46" i="9" s="1"/>
  <c r="L48" i="9" s="1"/>
  <c r="L56" i="9" s="1"/>
  <c r="M20" i="3"/>
  <c r="M41" i="9"/>
  <c r="HL52" i="9"/>
  <c r="HL53" i="9"/>
  <c r="HN14" i="3"/>
  <c r="HM13" i="3"/>
  <c r="HM37" i="9" s="1"/>
  <c r="HN38" i="9" l="1"/>
  <c r="HN51" i="9" s="1"/>
  <c r="HM54" i="9"/>
  <c r="HM39" i="9"/>
  <c r="HM15" i="3" s="1"/>
  <c r="M25" i="3"/>
  <c r="M34" i="3" s="1"/>
  <c r="M26" i="3"/>
  <c r="M35" i="3" s="1"/>
  <c r="M43" i="9"/>
  <c r="M44" i="9" s="1"/>
  <c r="M46" i="9" s="1"/>
  <c r="M48" i="9" s="1"/>
  <c r="M56" i="9" s="1"/>
  <c r="AD59" i="8"/>
  <c r="AD61" i="8" s="1"/>
  <c r="AD81" i="8" s="1"/>
  <c r="AE58" i="8"/>
  <c r="N42" i="9"/>
  <c r="AB91" i="8"/>
  <c r="N41" i="9" s="1"/>
  <c r="N45" i="9"/>
  <c r="N22" i="3"/>
  <c r="N32" i="3"/>
  <c r="N23" i="3"/>
  <c r="N28" i="3"/>
  <c r="N29" i="3"/>
  <c r="N31" i="3"/>
  <c r="AC97" i="8"/>
  <c r="O16" i="3"/>
  <c r="AC96" i="8"/>
  <c r="AC102" i="8"/>
  <c r="AC107" i="8"/>
  <c r="O47" i="9" s="1"/>
  <c r="O40" i="9"/>
  <c r="HM52" i="9"/>
  <c r="HM53" i="9"/>
  <c r="HO14" i="3"/>
  <c r="HN13" i="3"/>
  <c r="HN37" i="9" s="1"/>
  <c r="HO38" i="9" l="1"/>
  <c r="HO51" i="9" s="1"/>
  <c r="HN54" i="9"/>
  <c r="HN39" i="9"/>
  <c r="HN15" i="3" s="1"/>
  <c r="O42" i="9"/>
  <c r="N19" i="3"/>
  <c r="N25" i="3" s="1"/>
  <c r="N34" i="3" s="1"/>
  <c r="N20" i="3"/>
  <c r="N26" i="3" s="1"/>
  <c r="N35" i="3" s="1"/>
  <c r="AF58" i="8"/>
  <c r="AE59" i="8"/>
  <c r="AE61" i="8" s="1"/>
  <c r="AE81" i="8" s="1"/>
  <c r="N43" i="9"/>
  <c r="N44" i="9" s="1"/>
  <c r="N46" i="9" s="1"/>
  <c r="N48" i="9" s="1"/>
  <c r="N56" i="9" s="1"/>
  <c r="O45" i="9"/>
  <c r="AC91" i="8"/>
  <c r="O19" i="3" s="1"/>
  <c r="O22" i="3"/>
  <c r="O28" i="3"/>
  <c r="O23" i="3"/>
  <c r="O32" i="3"/>
  <c r="O29" i="3"/>
  <c r="O31" i="3"/>
  <c r="HN52" i="9"/>
  <c r="HN53" i="9"/>
  <c r="HP14" i="3"/>
  <c r="HO13" i="3"/>
  <c r="HO37" i="9" s="1"/>
  <c r="HP38" i="9" l="1"/>
  <c r="HP51" i="9" s="1"/>
  <c r="HO54" i="9"/>
  <c r="HO39" i="9"/>
  <c r="HO15" i="3" s="1"/>
  <c r="AF59" i="8"/>
  <c r="AF61" i="8" s="1"/>
  <c r="AF81" i="8" s="1"/>
  <c r="AG58" i="8"/>
  <c r="O25" i="3"/>
  <c r="O34" i="3" s="1"/>
  <c r="O20" i="3"/>
  <c r="O26" i="3" s="1"/>
  <c r="O35" i="3" s="1"/>
  <c r="O41" i="9"/>
  <c r="O43" i="9" s="1"/>
  <c r="O44" i="9" s="1"/>
  <c r="O46" i="9" s="1"/>
  <c r="O48" i="9" s="1"/>
  <c r="O56" i="9" s="1"/>
  <c r="HO52" i="9"/>
  <c r="HO53" i="9"/>
  <c r="HQ14" i="3"/>
  <c r="HP13" i="3"/>
  <c r="HP37" i="9" s="1"/>
  <c r="C7" i="3" l="1"/>
  <c r="HQ38" i="9"/>
  <c r="HQ51" i="9" s="1"/>
  <c r="HP54" i="9"/>
  <c r="HP39" i="9"/>
  <c r="HP15" i="3" s="1"/>
  <c r="AG59" i="8"/>
  <c r="AG61" i="8" s="1"/>
  <c r="AG81" i="8" s="1"/>
  <c r="AH58" i="8"/>
  <c r="HP52" i="9"/>
  <c r="HP53" i="9"/>
  <c r="HR14" i="3"/>
  <c r="HQ13" i="3"/>
  <c r="HQ37" i="9" s="1"/>
  <c r="HR38" i="9" l="1"/>
  <c r="HR51" i="9" s="1"/>
  <c r="HQ54" i="9"/>
  <c r="HQ39" i="9"/>
  <c r="HQ15" i="3" s="1"/>
  <c r="AH59" i="8"/>
  <c r="AH61" i="8" s="1"/>
  <c r="AH81" i="8" s="1"/>
  <c r="AI58" i="8"/>
  <c r="HQ52" i="9"/>
  <c r="HQ53" i="9"/>
  <c r="HS14" i="3"/>
  <c r="HR13" i="3"/>
  <c r="HR37" i="9" s="1"/>
  <c r="HS38" i="9" l="1"/>
  <c r="HS51" i="9" s="1"/>
  <c r="HR54" i="9"/>
  <c r="HR39" i="9"/>
  <c r="HR15" i="3" s="1"/>
  <c r="AJ58" i="8"/>
  <c r="AI59" i="8"/>
  <c r="AI61" i="8" s="1"/>
  <c r="AI81" i="8" s="1"/>
  <c r="HR52" i="9"/>
  <c r="HR53" i="9"/>
  <c r="HT14" i="3"/>
  <c r="HS13" i="3"/>
  <c r="HS37" i="9" s="1"/>
  <c r="HT38" i="9" l="1"/>
  <c r="HT51" i="9" s="1"/>
  <c r="HS54" i="9"/>
  <c r="HS39" i="9"/>
  <c r="HS15" i="3" s="1"/>
  <c r="AJ59" i="8"/>
  <c r="AJ61" i="8" s="1"/>
  <c r="AJ81" i="8" s="1"/>
  <c r="AK58" i="8"/>
  <c r="HS52" i="9"/>
  <c r="HS53" i="9"/>
  <c r="HU14" i="3"/>
  <c r="HT13" i="3"/>
  <c r="HT37" i="9" s="1"/>
  <c r="HU38" i="9" l="1"/>
  <c r="HU51" i="9" s="1"/>
  <c r="HT39" i="9"/>
  <c r="HT15" i="3" s="1"/>
  <c r="AK59" i="8"/>
  <c r="AK61" i="8" s="1"/>
  <c r="AK81" i="8" s="1"/>
  <c r="AL58" i="8"/>
  <c r="HT52" i="9"/>
  <c r="HV14" i="3"/>
  <c r="HU13" i="3"/>
  <c r="HU37" i="9" s="1"/>
  <c r="HV38" i="9" l="1"/>
  <c r="HV51" i="9" s="1"/>
  <c r="HU54" i="9"/>
  <c r="HU39" i="9"/>
  <c r="HU15" i="3" s="1"/>
  <c r="AM58" i="8"/>
  <c r="AL59" i="8"/>
  <c r="AL61" i="8" s="1"/>
  <c r="AL81" i="8" s="1"/>
  <c r="HU52" i="9"/>
  <c r="HU53" i="9"/>
  <c r="HU36" i="3"/>
  <c r="HW14" i="3"/>
  <c r="HV13" i="3"/>
  <c r="HV37" i="9" s="1"/>
  <c r="HW38" i="9" l="1"/>
  <c r="HW51" i="9" s="1"/>
  <c r="HV54" i="9"/>
  <c r="HV39" i="9"/>
  <c r="HV15" i="3" s="1"/>
  <c r="AN58" i="8"/>
  <c r="AM59" i="8"/>
  <c r="AM61" i="8" s="1"/>
  <c r="AM81" i="8" s="1"/>
  <c r="HV52" i="9"/>
  <c r="HV53" i="9"/>
  <c r="HV36" i="3"/>
  <c r="HX14" i="3"/>
  <c r="HW13" i="3"/>
  <c r="HW37" i="9" s="1"/>
  <c r="HX38" i="9" l="1"/>
  <c r="HX51" i="9" s="1"/>
  <c r="HW54" i="9"/>
  <c r="HW39" i="9"/>
  <c r="HW15" i="3" s="1"/>
  <c r="AN59" i="8"/>
  <c r="AN61" i="8" s="1"/>
  <c r="AN81" i="8" s="1"/>
  <c r="AO58" i="8"/>
  <c r="HW52" i="9"/>
  <c r="HW53" i="9"/>
  <c r="HW36" i="3"/>
  <c r="HY14" i="3"/>
  <c r="HX13" i="3"/>
  <c r="HX37" i="9" s="1"/>
  <c r="HY38" i="9" l="1"/>
  <c r="HY51" i="9" s="1"/>
  <c r="HX54" i="9"/>
  <c r="HX39" i="9"/>
  <c r="HX15" i="3" s="1"/>
  <c r="AP58" i="8"/>
  <c r="AO59" i="8"/>
  <c r="AO61" i="8" s="1"/>
  <c r="AO81" i="8" s="1"/>
  <c r="HX52" i="9"/>
  <c r="HX53" i="9"/>
  <c r="HX36" i="3"/>
  <c r="HZ14" i="3"/>
  <c r="HY13" i="3"/>
  <c r="HY37" i="9" s="1"/>
  <c r="HZ38" i="9" l="1"/>
  <c r="HZ51" i="9" s="1"/>
  <c r="HY54" i="9"/>
  <c r="HY39" i="9"/>
  <c r="HY15" i="3" s="1"/>
  <c r="AQ58" i="8"/>
  <c r="AP59" i="8"/>
  <c r="AP61" i="8" s="1"/>
  <c r="AP81" i="8" s="1"/>
  <c r="HY52" i="9"/>
  <c r="HY53" i="9"/>
  <c r="HY36" i="3"/>
  <c r="IA14" i="3"/>
  <c r="HZ13" i="3"/>
  <c r="HZ37" i="9" s="1"/>
  <c r="IA38" i="9" l="1"/>
  <c r="IA51" i="9" s="1"/>
  <c r="HZ54" i="9"/>
  <c r="HZ39" i="9"/>
  <c r="HZ15" i="3" s="1"/>
  <c r="AQ59" i="8"/>
  <c r="AQ61" i="8" s="1"/>
  <c r="AQ81" i="8" s="1"/>
  <c r="AR58" i="8"/>
  <c r="HZ52" i="9"/>
  <c r="HZ53" i="9"/>
  <c r="HZ36" i="3"/>
  <c r="IB14" i="3"/>
  <c r="IA13" i="3"/>
  <c r="IA37" i="9" s="1"/>
  <c r="IB38" i="9" l="1"/>
  <c r="IB51" i="9" s="1"/>
  <c r="IA54" i="9"/>
  <c r="IA39" i="9"/>
  <c r="IA15" i="3" s="1"/>
  <c r="AS58" i="8"/>
  <c r="AR59" i="8"/>
  <c r="AR61" i="8" s="1"/>
  <c r="AR81" i="8" s="1"/>
  <c r="IA52" i="9"/>
  <c r="IA53" i="9"/>
  <c r="IA36" i="3"/>
  <c r="IC14" i="3"/>
  <c r="IB13" i="3"/>
  <c r="IB37" i="9" s="1"/>
  <c r="IC38" i="9" l="1"/>
  <c r="IC51" i="9" s="1"/>
  <c r="IB54" i="9"/>
  <c r="IB39" i="9"/>
  <c r="IB15" i="3" s="1"/>
  <c r="AS59" i="8"/>
  <c r="AS61" i="8" s="1"/>
  <c r="AS81" i="8" s="1"/>
  <c r="AT58" i="8"/>
  <c r="IB52" i="9"/>
  <c r="IB53" i="9"/>
  <c r="IB36" i="3"/>
  <c r="ID14" i="3"/>
  <c r="IC13" i="3"/>
  <c r="IC37" i="9" s="1"/>
  <c r="ID38" i="9" l="1"/>
  <c r="ID51" i="9" s="1"/>
  <c r="IC54" i="9"/>
  <c r="IC39" i="9"/>
  <c r="IC15" i="3" s="1"/>
  <c r="AT59" i="8"/>
  <c r="AT61" i="8" s="1"/>
  <c r="AT81" i="8" s="1"/>
  <c r="AU58" i="8"/>
  <c r="IC52" i="9"/>
  <c r="IC53" i="9"/>
  <c r="IC36" i="3"/>
  <c r="IE14" i="3"/>
  <c r="ID13" i="3"/>
  <c r="ID37" i="9" s="1"/>
  <c r="IE38" i="9" l="1"/>
  <c r="IE51" i="9" s="1"/>
  <c r="ID54" i="9"/>
  <c r="ID39" i="9"/>
  <c r="ID15" i="3" s="1"/>
  <c r="AV58" i="8"/>
  <c r="AU59" i="8"/>
  <c r="AU61" i="8" s="1"/>
  <c r="AU81" i="8" s="1"/>
  <c r="ID52" i="9"/>
  <c r="ID53" i="9"/>
  <c r="ID36" i="3"/>
  <c r="IF14" i="3"/>
  <c r="IE13" i="3"/>
  <c r="IE37" i="9" s="1"/>
  <c r="IF38" i="9" l="1"/>
  <c r="IF51" i="9" s="1"/>
  <c r="IE54" i="9"/>
  <c r="IE39" i="9"/>
  <c r="IE15" i="3" s="1"/>
  <c r="AW58" i="8"/>
  <c r="AV59" i="8"/>
  <c r="AV61" i="8" s="1"/>
  <c r="AV81" i="8" s="1"/>
  <c r="IE52" i="9"/>
  <c r="IE53" i="9"/>
  <c r="IE36" i="3"/>
  <c r="IG14" i="3"/>
  <c r="IF13" i="3"/>
  <c r="IF37" i="9" s="1"/>
  <c r="IG38" i="9" l="1"/>
  <c r="IG51" i="9" s="1"/>
  <c r="IF54" i="9"/>
  <c r="IF39" i="9"/>
  <c r="IF15" i="3" s="1"/>
  <c r="AW59" i="8"/>
  <c r="AW61" i="8" s="1"/>
  <c r="AW81" i="8" s="1"/>
  <c r="AX58" i="8"/>
  <c r="IF52" i="9"/>
  <c r="IF53" i="9"/>
  <c r="IF36" i="3"/>
  <c r="IH14" i="3"/>
  <c r="IG13" i="3"/>
  <c r="IG37" i="9" s="1"/>
  <c r="IH38" i="9" l="1"/>
  <c r="IH51" i="9" s="1"/>
  <c r="IG54" i="9"/>
  <c r="IG39" i="9"/>
  <c r="IG15" i="3" s="1"/>
  <c r="AY58" i="8"/>
  <c r="AX59" i="8"/>
  <c r="AX61" i="8" s="1"/>
  <c r="AX81" i="8" s="1"/>
  <c r="IG52" i="9"/>
  <c r="IG53" i="9"/>
  <c r="IG36" i="3"/>
  <c r="II14" i="3"/>
  <c r="IH13" i="3"/>
  <c r="IH37" i="9" s="1"/>
  <c r="II38" i="9" l="1"/>
  <c r="II51" i="9" s="1"/>
  <c r="IH54" i="9"/>
  <c r="IH39" i="9"/>
  <c r="IH15" i="3" s="1"/>
  <c r="AY59" i="8"/>
  <c r="AY61" i="8" s="1"/>
  <c r="AY81" i="8" s="1"/>
  <c r="AZ58" i="8"/>
  <c r="IH52" i="9"/>
  <c r="IH53" i="9"/>
  <c r="IH36" i="3"/>
  <c r="IJ14" i="3"/>
  <c r="II13" i="3"/>
  <c r="II37" i="9" s="1"/>
  <c r="IJ38" i="9" l="1"/>
  <c r="IJ51" i="9" s="1"/>
  <c r="II54" i="9"/>
  <c r="II39" i="9"/>
  <c r="II15" i="3" s="1"/>
  <c r="BA58" i="8"/>
  <c r="AZ59" i="8"/>
  <c r="AZ61" i="8" s="1"/>
  <c r="AZ81" i="8" s="1"/>
  <c r="II52" i="9"/>
  <c r="II53" i="9"/>
  <c r="II36" i="3"/>
  <c r="IK14" i="3"/>
  <c r="IJ13" i="3"/>
  <c r="IJ37" i="9" s="1"/>
  <c r="IK38" i="9" l="1"/>
  <c r="IK51" i="9" s="1"/>
  <c r="IJ54" i="9"/>
  <c r="IJ39" i="9"/>
  <c r="IJ15" i="3" s="1"/>
  <c r="BA59" i="8"/>
  <c r="BA61" i="8" s="1"/>
  <c r="BA81" i="8" s="1"/>
  <c r="BB58" i="8"/>
  <c r="IJ52" i="9"/>
  <c r="IJ53" i="9"/>
  <c r="IJ36" i="3"/>
  <c r="IL14" i="3"/>
  <c r="IK13" i="3"/>
  <c r="IK37" i="9" s="1"/>
  <c r="IL38" i="9" l="1"/>
  <c r="IL51" i="9" s="1"/>
  <c r="IK54" i="9"/>
  <c r="IK39" i="9"/>
  <c r="IK15" i="3" s="1"/>
  <c r="BB59" i="8"/>
  <c r="BB61" i="8" s="1"/>
  <c r="BB81" i="8" s="1"/>
  <c r="BC58" i="8"/>
  <c r="IK52" i="9"/>
  <c r="IK53" i="9"/>
  <c r="IK36" i="3"/>
  <c r="IM14" i="3"/>
  <c r="IL13" i="3"/>
  <c r="IL37" i="9" s="1"/>
  <c r="IM38" i="9" l="1"/>
  <c r="IM51" i="9" s="1"/>
  <c r="IL54" i="9"/>
  <c r="IL39" i="9"/>
  <c r="IL15" i="3" s="1"/>
  <c r="BC59" i="8"/>
  <c r="BC61" i="8" s="1"/>
  <c r="BC81" i="8" s="1"/>
  <c r="BD58" i="8"/>
  <c r="IL52" i="9"/>
  <c r="IL53" i="9"/>
  <c r="IL36" i="3"/>
  <c r="IN14" i="3"/>
  <c r="IM13" i="3"/>
  <c r="IM37" i="9" s="1"/>
  <c r="IN38" i="9" l="1"/>
  <c r="IN51" i="9" s="1"/>
  <c r="IM54" i="9"/>
  <c r="IM39" i="9"/>
  <c r="IM15" i="3" s="1"/>
  <c r="BE58" i="8"/>
  <c r="BD59" i="8"/>
  <c r="BD61" i="8" s="1"/>
  <c r="BD81" i="8" s="1"/>
  <c r="IM52" i="9"/>
  <c r="IM53" i="9"/>
  <c r="IM36" i="3"/>
  <c r="IO14" i="3"/>
  <c r="IN13" i="3"/>
  <c r="IN37" i="9" s="1"/>
  <c r="IO38" i="9" l="1"/>
  <c r="IO51" i="9" s="1"/>
  <c r="IN54" i="9"/>
  <c r="IN39" i="9"/>
  <c r="IN15" i="3" s="1"/>
  <c r="BF58" i="8"/>
  <c r="BE59" i="8"/>
  <c r="BE61" i="8" s="1"/>
  <c r="BE81" i="8" s="1"/>
  <c r="IN52" i="9"/>
  <c r="IN53" i="9"/>
  <c r="IN36" i="3"/>
  <c r="IP14" i="3"/>
  <c r="IO13" i="3"/>
  <c r="IO37" i="9" s="1"/>
  <c r="IP38" i="9" l="1"/>
  <c r="IP51" i="9" s="1"/>
  <c r="IO54" i="9"/>
  <c r="IO39" i="9"/>
  <c r="IO15" i="3" s="1"/>
  <c r="BF59" i="8"/>
  <c r="BF61" i="8" s="1"/>
  <c r="BF81" i="8" s="1"/>
  <c r="BG58" i="8"/>
  <c r="IO52" i="9"/>
  <c r="IO53" i="9"/>
  <c r="IO36" i="3"/>
  <c r="IQ14" i="3"/>
  <c r="IP13" i="3"/>
  <c r="IP37" i="9" s="1"/>
  <c r="IQ38" i="9" l="1"/>
  <c r="IQ51" i="9" s="1"/>
  <c r="IP54" i="9"/>
  <c r="IP39" i="9"/>
  <c r="IP15" i="3" s="1"/>
  <c r="BH58" i="8"/>
  <c r="BG59" i="8"/>
  <c r="BG61" i="8" s="1"/>
  <c r="BG81" i="8" s="1"/>
  <c r="IP52" i="9"/>
  <c r="IP53" i="9"/>
  <c r="IP36" i="3"/>
  <c r="IR14" i="3"/>
  <c r="IQ13" i="3"/>
  <c r="IQ37" i="9" s="1"/>
  <c r="IR38" i="9" l="1"/>
  <c r="IR51" i="9" s="1"/>
  <c r="IQ54" i="9"/>
  <c r="IQ39" i="9"/>
  <c r="IQ15" i="3" s="1"/>
  <c r="BI58" i="8"/>
  <c r="BH59" i="8"/>
  <c r="BH61" i="8" s="1"/>
  <c r="BH81" i="8" s="1"/>
  <c r="IQ52" i="9"/>
  <c r="IQ53" i="9"/>
  <c r="IQ36" i="3"/>
  <c r="IS14" i="3"/>
  <c r="IR13" i="3"/>
  <c r="IR37" i="9" s="1"/>
  <c r="IS38" i="9" l="1"/>
  <c r="IS51" i="9" s="1"/>
  <c r="IR54" i="9"/>
  <c r="IR39" i="9"/>
  <c r="IR15" i="3" s="1"/>
  <c r="BI59" i="8"/>
  <c r="BI61" i="8" s="1"/>
  <c r="BI81" i="8" s="1"/>
  <c r="BJ58" i="8"/>
  <c r="IR52" i="9"/>
  <c r="IR53" i="9"/>
  <c r="IR36" i="3"/>
  <c r="IT14" i="3"/>
  <c r="IS13" i="3"/>
  <c r="IS37" i="9" s="1"/>
  <c r="IT38" i="9" l="1"/>
  <c r="IT51" i="9" s="1"/>
  <c r="IS54" i="9"/>
  <c r="IS39" i="9"/>
  <c r="IS15" i="3" s="1"/>
  <c r="BK58" i="8"/>
  <c r="BJ59" i="8"/>
  <c r="BJ61" i="8" s="1"/>
  <c r="BJ81" i="8" s="1"/>
  <c r="IS52" i="9"/>
  <c r="IS53" i="9"/>
  <c r="IS36" i="3"/>
  <c r="IU14" i="3"/>
  <c r="IT13" i="3"/>
  <c r="IT37" i="9" s="1"/>
  <c r="IU38" i="9" l="1"/>
  <c r="IU51" i="9" s="1"/>
  <c r="IT54" i="9"/>
  <c r="IT39" i="9"/>
  <c r="IT15" i="3" s="1"/>
  <c r="BK59" i="8"/>
  <c r="BK61" i="8" s="1"/>
  <c r="BK81" i="8" s="1"/>
  <c r="BL58" i="8"/>
  <c r="IT52" i="9"/>
  <c r="IT53" i="9"/>
  <c r="IT36" i="3"/>
  <c r="IV14" i="3"/>
  <c r="IU13" i="3"/>
  <c r="IU37" i="9" s="1"/>
  <c r="IV38" i="9" l="1"/>
  <c r="IV51" i="9" s="1"/>
  <c r="IU54" i="9"/>
  <c r="IU39" i="9"/>
  <c r="IU15" i="3" s="1"/>
  <c r="BM58" i="8"/>
  <c r="BL59" i="8"/>
  <c r="BL61" i="8" s="1"/>
  <c r="BL81" i="8" s="1"/>
  <c r="IU52" i="9"/>
  <c r="IU53" i="9"/>
  <c r="IU36" i="3"/>
  <c r="IW14" i="3"/>
  <c r="IV13" i="3"/>
  <c r="IV37" i="9" s="1"/>
  <c r="IW38" i="9" l="1"/>
  <c r="IW51" i="9" s="1"/>
  <c r="IV54" i="9"/>
  <c r="IV39" i="9"/>
  <c r="IV15" i="3" s="1"/>
  <c r="BM59" i="8"/>
  <c r="BM61" i="8" s="1"/>
  <c r="BM81" i="8" s="1"/>
  <c r="BN58" i="8"/>
  <c r="IV52" i="9"/>
  <c r="IV53" i="9"/>
  <c r="IV36" i="3"/>
  <c r="IX14" i="3"/>
  <c r="IW13" i="3"/>
  <c r="IW37" i="9" s="1"/>
  <c r="IW39" i="9" s="1"/>
  <c r="IW15" i="3" s="1"/>
  <c r="IX38" i="9" l="1"/>
  <c r="IX51" i="9" s="1"/>
  <c r="IX15" i="3"/>
  <c r="BO58" i="8"/>
  <c r="BN59" i="8"/>
  <c r="BN61" i="8" s="1"/>
  <c r="BN81" i="8" s="1"/>
  <c r="IW52" i="9"/>
  <c r="IW53" i="9"/>
  <c r="IW36" i="3"/>
  <c r="IY14" i="3"/>
  <c r="IX13" i="3"/>
  <c r="IX37" i="9" s="1"/>
  <c r="IY38" i="9" l="1"/>
  <c r="IY51" i="9" s="1"/>
  <c r="IY15" i="3"/>
  <c r="BP58" i="8"/>
  <c r="BO59" i="8"/>
  <c r="BO61" i="8" s="1"/>
  <c r="BO81" i="8" s="1"/>
  <c r="IX54" i="9"/>
  <c r="IX39" i="9"/>
  <c r="IX65" i="9" s="1"/>
  <c r="CF59" i="8"/>
  <c r="CF61" i="8" s="1"/>
  <c r="CF81" i="8" s="1"/>
  <c r="IX52" i="9"/>
  <c r="IX53" i="9"/>
  <c r="IX36" i="3"/>
  <c r="IZ14" i="3"/>
  <c r="IY13" i="3"/>
  <c r="IY37" i="9" s="1"/>
  <c r="IZ38" i="9" l="1"/>
  <c r="IZ51" i="9" s="1"/>
  <c r="IZ15" i="3"/>
  <c r="IX60" i="9"/>
  <c r="BQ58" i="8"/>
  <c r="BP59" i="8"/>
  <c r="BP61" i="8" s="1"/>
  <c r="BP81" i="8" s="1"/>
  <c r="IY54" i="9"/>
  <c r="IY39" i="9"/>
  <c r="IY65" i="9" s="1"/>
  <c r="CG59" i="8"/>
  <c r="CG61" i="8" s="1"/>
  <c r="CG81" i="8" s="1"/>
  <c r="IY52" i="9"/>
  <c r="IY53" i="9"/>
  <c r="IY36" i="3"/>
  <c r="JA14" i="3"/>
  <c r="IZ13" i="3"/>
  <c r="IZ37" i="9" s="1"/>
  <c r="JA38" i="9" l="1"/>
  <c r="JA51" i="9" s="1"/>
  <c r="JA15" i="3"/>
  <c r="BR58" i="8"/>
  <c r="BQ59" i="8"/>
  <c r="BQ61" i="8" s="1"/>
  <c r="BQ81" i="8" s="1"/>
  <c r="IY60" i="9"/>
  <c r="IZ54" i="9"/>
  <c r="IZ39" i="9"/>
  <c r="IZ65" i="9" s="1"/>
  <c r="CH59" i="8"/>
  <c r="CH61" i="8" s="1"/>
  <c r="CH81" i="8" s="1"/>
  <c r="IZ52" i="9"/>
  <c r="IZ53" i="9"/>
  <c r="IZ36" i="3"/>
  <c r="JB14" i="3"/>
  <c r="JA13" i="3"/>
  <c r="JA37" i="9" s="1"/>
  <c r="JB38" i="9" l="1"/>
  <c r="JB51" i="9" s="1"/>
  <c r="JB15" i="3"/>
  <c r="IZ60" i="9"/>
  <c r="BS58" i="8"/>
  <c r="BR59" i="8"/>
  <c r="BR61" i="8" s="1"/>
  <c r="BR81" i="8" s="1"/>
  <c r="JA54" i="9"/>
  <c r="JA39" i="9"/>
  <c r="JA65" i="9" s="1"/>
  <c r="CI59" i="8"/>
  <c r="CI61" i="8" s="1"/>
  <c r="CI81" i="8" s="1"/>
  <c r="JA52" i="9"/>
  <c r="JA53" i="9"/>
  <c r="JA36" i="3"/>
  <c r="JC14" i="3"/>
  <c r="JB13" i="3"/>
  <c r="JB37" i="9" s="1"/>
  <c r="JA60" i="9" l="1"/>
  <c r="JC38" i="9"/>
  <c r="JC51" i="9" s="1"/>
  <c r="JC15" i="3"/>
  <c r="BT58" i="8"/>
  <c r="BS59" i="8"/>
  <c r="BS61" i="8" s="1"/>
  <c r="BS81" i="8" s="1"/>
  <c r="JB54" i="9"/>
  <c r="JB39" i="9"/>
  <c r="JB60" i="9" s="1"/>
  <c r="CJ59" i="8"/>
  <c r="CJ61" i="8" s="1"/>
  <c r="CJ81" i="8" s="1"/>
  <c r="JB52" i="9"/>
  <c r="JB53" i="9"/>
  <c r="JB36" i="3"/>
  <c r="JD14" i="3"/>
  <c r="JC13" i="3"/>
  <c r="JC37" i="9" s="1"/>
  <c r="JD38" i="9" l="1"/>
  <c r="JD51" i="9" s="1"/>
  <c r="JD15" i="3"/>
  <c r="JB65" i="9"/>
  <c r="BU58" i="8"/>
  <c r="BT59" i="8"/>
  <c r="BT61" i="8" s="1"/>
  <c r="BT81" i="8" s="1"/>
  <c r="JC54" i="9"/>
  <c r="JC39" i="9"/>
  <c r="JC60" i="9" s="1"/>
  <c r="CK59" i="8"/>
  <c r="CK61" i="8" s="1"/>
  <c r="CK81" i="8" s="1"/>
  <c r="JC52" i="9"/>
  <c r="JC53" i="9"/>
  <c r="JC36" i="3"/>
  <c r="JE14" i="3"/>
  <c r="JD13" i="3"/>
  <c r="JD37" i="9" s="1"/>
  <c r="JE38" i="9" l="1"/>
  <c r="JE51" i="9" s="1"/>
  <c r="JE15" i="3"/>
  <c r="JC65" i="9"/>
  <c r="BV58" i="8"/>
  <c r="BU59" i="8"/>
  <c r="BU61" i="8" s="1"/>
  <c r="BU81" i="8" s="1"/>
  <c r="CL59" i="8"/>
  <c r="CL61" i="8" s="1"/>
  <c r="CL81" i="8" s="1"/>
  <c r="JD54" i="9"/>
  <c r="JD39" i="9"/>
  <c r="JD65" i="9" s="1"/>
  <c r="JD52" i="9"/>
  <c r="JD53" i="9"/>
  <c r="JD36" i="3"/>
  <c r="JF14" i="3"/>
  <c r="JE13" i="3"/>
  <c r="JE37" i="9" s="1"/>
  <c r="JD60" i="9" l="1"/>
  <c r="JF38" i="9"/>
  <c r="JF51" i="9" s="1"/>
  <c r="JF15" i="3"/>
  <c r="CM59" i="8"/>
  <c r="CM61" i="8" s="1"/>
  <c r="CM81" i="8" s="1"/>
  <c r="BW58" i="8"/>
  <c r="BV59" i="8"/>
  <c r="BV61" i="8" s="1"/>
  <c r="BV81" i="8" s="1"/>
  <c r="JE54" i="9"/>
  <c r="JE39" i="9"/>
  <c r="JE60" i="9" s="1"/>
  <c r="JE52" i="9"/>
  <c r="JE53" i="9"/>
  <c r="JE36" i="3"/>
  <c r="JG14" i="3"/>
  <c r="JF13" i="3"/>
  <c r="JF37" i="9" s="1"/>
  <c r="JG38" i="9" l="1"/>
  <c r="JG51" i="9" s="1"/>
  <c r="JG15" i="3"/>
  <c r="CN59" i="8"/>
  <c r="CN61" i="8" s="1"/>
  <c r="CN81" i="8" s="1"/>
  <c r="BX58" i="8"/>
  <c r="BW59" i="8"/>
  <c r="BW61" i="8" s="1"/>
  <c r="BW81" i="8" s="1"/>
  <c r="JE65" i="9"/>
  <c r="JF54" i="9"/>
  <c r="JF39" i="9"/>
  <c r="JF60" i="9" s="1"/>
  <c r="JF52" i="9"/>
  <c r="JF53" i="9"/>
  <c r="JF36" i="3"/>
  <c r="JH14" i="3"/>
  <c r="JG13" i="3"/>
  <c r="JG37" i="9" s="1"/>
  <c r="JH38" i="9" l="1"/>
  <c r="JH51" i="9" s="1"/>
  <c r="JH15" i="3"/>
  <c r="JF65" i="9"/>
  <c r="BY58" i="8"/>
  <c r="BX59" i="8"/>
  <c r="BX61" i="8" s="1"/>
  <c r="BX81" i="8" s="1"/>
  <c r="CO59" i="8"/>
  <c r="CO61" i="8" s="1"/>
  <c r="CO81" i="8" s="1"/>
  <c r="JG54" i="9"/>
  <c r="JG39" i="9"/>
  <c r="JG65" i="9" s="1"/>
  <c r="JG52" i="9"/>
  <c r="JG53" i="9"/>
  <c r="JG36" i="3"/>
  <c r="JI14" i="3"/>
  <c r="JH13" i="3"/>
  <c r="JH37" i="9" s="1"/>
  <c r="JI38" i="9" l="1"/>
  <c r="JI51" i="9" s="1"/>
  <c r="JI15" i="3"/>
  <c r="BZ58" i="8"/>
  <c r="BY59" i="8"/>
  <c r="BY61" i="8" s="1"/>
  <c r="BY81" i="8" s="1"/>
  <c r="CP59" i="8"/>
  <c r="CP61" i="8" s="1"/>
  <c r="CP81" i="8" s="1"/>
  <c r="JG60" i="9"/>
  <c r="JH54" i="9"/>
  <c r="JH39" i="9"/>
  <c r="JH60" i="9" s="1"/>
  <c r="JH52" i="9"/>
  <c r="JH53" i="9"/>
  <c r="JH36" i="3"/>
  <c r="JJ14" i="3"/>
  <c r="JI13" i="3"/>
  <c r="JI37" i="9" s="1"/>
  <c r="JJ38" i="9" l="1"/>
  <c r="JJ51" i="9" s="1"/>
  <c r="JJ15" i="3"/>
  <c r="CQ59" i="8"/>
  <c r="CQ61" i="8" s="1"/>
  <c r="CQ81" i="8" s="1"/>
  <c r="CA58" i="8"/>
  <c r="BZ59" i="8"/>
  <c r="BZ61" i="8" s="1"/>
  <c r="BZ81" i="8" s="1"/>
  <c r="JH65" i="9"/>
  <c r="JI54" i="9"/>
  <c r="JI39" i="9"/>
  <c r="JI60" i="9" s="1"/>
  <c r="JI52" i="9"/>
  <c r="JI53" i="9"/>
  <c r="JI36" i="3"/>
  <c r="JK14" i="3"/>
  <c r="JJ13" i="3"/>
  <c r="JJ37" i="9" s="1"/>
  <c r="JK38" i="9" l="1"/>
  <c r="JK51" i="9" s="1"/>
  <c r="JK15" i="3"/>
  <c r="CS58" i="8"/>
  <c r="CR59" i="8"/>
  <c r="CR61" i="8" s="1"/>
  <c r="CR81" i="8" s="1"/>
  <c r="CB58" i="8"/>
  <c r="CA59" i="8"/>
  <c r="CA61" i="8" s="1"/>
  <c r="CA81" i="8" s="1"/>
  <c r="JI65" i="9"/>
  <c r="JJ54" i="9"/>
  <c r="JJ39" i="9"/>
  <c r="JJ65" i="9" s="1"/>
  <c r="JJ52" i="9"/>
  <c r="JJ53" i="9"/>
  <c r="JJ36" i="3"/>
  <c r="JL14" i="3"/>
  <c r="JK13" i="3"/>
  <c r="JK37" i="9" s="1"/>
  <c r="JL38" i="9" l="1"/>
  <c r="JL51" i="9" s="1"/>
  <c r="JL15" i="3"/>
  <c r="CT58" i="8"/>
  <c r="CS59" i="8"/>
  <c r="CS61" i="8" s="1"/>
  <c r="CS81" i="8" s="1"/>
  <c r="CC58" i="8"/>
  <c r="CB59" i="8"/>
  <c r="CB61" i="8" s="1"/>
  <c r="CB81" i="8" s="1"/>
  <c r="JJ60" i="9"/>
  <c r="JK54" i="9"/>
  <c r="JK39" i="9"/>
  <c r="JK65" i="9" s="1"/>
  <c r="JK52" i="9"/>
  <c r="JK53" i="9"/>
  <c r="JK36" i="3"/>
  <c r="JM14" i="3"/>
  <c r="JL13" i="3"/>
  <c r="JL37" i="9" s="1"/>
  <c r="JM38" i="9" l="1"/>
  <c r="JM51" i="9" s="1"/>
  <c r="JM15" i="3"/>
  <c r="CD58" i="8"/>
  <c r="CC59" i="8"/>
  <c r="CC61" i="8" s="1"/>
  <c r="CC81" i="8" s="1"/>
  <c r="CU58" i="8"/>
  <c r="CT59" i="8"/>
  <c r="CT61" i="8" s="1"/>
  <c r="CT81" i="8" s="1"/>
  <c r="JK60" i="9"/>
  <c r="JL54" i="9"/>
  <c r="JL39" i="9"/>
  <c r="JL65" i="9" s="1"/>
  <c r="JL52" i="9"/>
  <c r="JL53" i="9"/>
  <c r="JL36" i="3"/>
  <c r="JN14" i="3"/>
  <c r="JM13" i="3"/>
  <c r="JM37" i="9" s="1"/>
  <c r="JN38" i="9" l="1"/>
  <c r="JN51" i="9" s="1"/>
  <c r="JN15" i="3"/>
  <c r="CV58" i="8"/>
  <c r="CU59" i="8"/>
  <c r="CU61" i="8" s="1"/>
  <c r="CU81" i="8" s="1"/>
  <c r="CE58" i="8"/>
  <c r="CD59" i="8"/>
  <c r="CD61" i="8" s="1"/>
  <c r="CD81" i="8" s="1"/>
  <c r="JL60" i="9"/>
  <c r="JM54" i="9"/>
  <c r="JM39" i="9"/>
  <c r="JM65" i="9" s="1"/>
  <c r="JM52" i="9"/>
  <c r="JM53" i="9"/>
  <c r="JM36" i="3"/>
  <c r="JO14" i="3"/>
  <c r="JN13" i="3"/>
  <c r="JN37" i="9" s="1"/>
  <c r="CE59" i="8" l="1"/>
  <c r="CE61" i="8" s="1"/>
  <c r="CE81" i="8" s="1"/>
  <c r="CF58" i="8"/>
  <c r="CG58" i="8" s="1"/>
  <c r="CH58" i="8" s="1"/>
  <c r="CI58" i="8" s="1"/>
  <c r="CJ58" i="8" s="1"/>
  <c r="CK58" i="8" s="1"/>
  <c r="CL58" i="8" s="1"/>
  <c r="CM58" i="8" s="1"/>
  <c r="CN58" i="8" s="1"/>
  <c r="CO58" i="8" s="1"/>
  <c r="CP58" i="8" s="1"/>
  <c r="CQ58" i="8" s="1"/>
  <c r="CR58" i="8" s="1"/>
  <c r="JO38" i="9"/>
  <c r="JO51" i="9" s="1"/>
  <c r="JO15" i="3"/>
  <c r="CW58" i="8"/>
  <c r="CV59" i="8"/>
  <c r="CV61" i="8" s="1"/>
  <c r="CV81" i="8" s="1"/>
  <c r="JM60" i="9"/>
  <c r="JN54" i="9"/>
  <c r="JN39" i="9"/>
  <c r="JN65" i="9" s="1"/>
  <c r="JN52" i="9"/>
  <c r="JN53" i="9"/>
  <c r="JN36" i="3"/>
  <c r="JP14" i="3"/>
  <c r="JO13" i="3"/>
  <c r="JO37" i="9" s="1"/>
  <c r="JP38" i="9" l="1"/>
  <c r="JP51" i="9" s="1"/>
  <c r="JP15" i="3"/>
  <c r="CX58" i="8"/>
  <c r="CW59" i="8"/>
  <c r="CW61" i="8" s="1"/>
  <c r="CW81" i="8" s="1"/>
  <c r="JN60" i="9"/>
  <c r="JO54" i="9"/>
  <c r="JO39" i="9"/>
  <c r="JO65" i="9" s="1"/>
  <c r="DP59" i="8"/>
  <c r="DP61" i="8" s="1"/>
  <c r="DP81" i="8" s="1"/>
  <c r="JO52" i="9"/>
  <c r="JO53" i="9"/>
  <c r="JO36" i="3"/>
  <c r="JQ14" i="3"/>
  <c r="JP13" i="3"/>
  <c r="JP37" i="9" s="1"/>
  <c r="JQ38" i="9" l="1"/>
  <c r="JQ51" i="9" s="1"/>
  <c r="JQ15" i="3"/>
  <c r="CY58" i="8"/>
  <c r="CX59" i="8"/>
  <c r="CX61" i="8" s="1"/>
  <c r="CX81" i="8" s="1"/>
  <c r="JO60" i="9"/>
  <c r="JP54" i="9"/>
  <c r="JP39" i="9"/>
  <c r="JP60" i="9" s="1"/>
  <c r="DQ59" i="8"/>
  <c r="DQ61" i="8" s="1"/>
  <c r="DQ81" i="8" s="1"/>
  <c r="JP52" i="9"/>
  <c r="JP53" i="9"/>
  <c r="JP36" i="3"/>
  <c r="JR14" i="3"/>
  <c r="JQ13" i="3"/>
  <c r="JQ37" i="9" s="1"/>
  <c r="JR38" i="9" l="1"/>
  <c r="JR51" i="9" s="1"/>
  <c r="JR15" i="3"/>
  <c r="CZ58" i="8"/>
  <c r="CY59" i="8"/>
  <c r="CY61" i="8" s="1"/>
  <c r="CY81" i="8" s="1"/>
  <c r="JP65" i="9"/>
  <c r="JQ54" i="9"/>
  <c r="JQ39" i="9"/>
  <c r="JQ60" i="9" s="1"/>
  <c r="DR59" i="8"/>
  <c r="DR61" i="8" s="1"/>
  <c r="DR81" i="8" s="1"/>
  <c r="JQ52" i="9"/>
  <c r="JQ53" i="9"/>
  <c r="JQ36" i="3"/>
  <c r="JS14" i="3"/>
  <c r="JR13" i="3"/>
  <c r="JR37" i="9" s="1"/>
  <c r="JS38" i="9" l="1"/>
  <c r="JS51" i="9" s="1"/>
  <c r="JS15" i="3"/>
  <c r="DA58" i="8"/>
  <c r="CZ59" i="8"/>
  <c r="CZ61" i="8" s="1"/>
  <c r="CZ81" i="8" s="1"/>
  <c r="JQ65" i="9"/>
  <c r="JR54" i="9"/>
  <c r="JR39" i="9"/>
  <c r="JR60" i="9" s="1"/>
  <c r="DS59" i="8"/>
  <c r="DS61" i="8" s="1"/>
  <c r="DS81" i="8" s="1"/>
  <c r="JR52" i="9"/>
  <c r="JR53" i="9"/>
  <c r="JR36" i="3"/>
  <c r="JT14" i="3"/>
  <c r="JS13" i="3"/>
  <c r="JS37" i="9" s="1"/>
  <c r="JT38" i="9" l="1"/>
  <c r="JT51" i="9" s="1"/>
  <c r="JT15" i="3"/>
  <c r="DB58" i="8"/>
  <c r="DA59" i="8"/>
  <c r="DA61" i="8" s="1"/>
  <c r="DA81" i="8" s="1"/>
  <c r="JR65" i="9"/>
  <c r="JS54" i="9"/>
  <c r="JS39" i="9"/>
  <c r="JS65" i="9" s="1"/>
  <c r="DT59" i="8"/>
  <c r="DT61" i="8" s="1"/>
  <c r="DT81" i="8" s="1"/>
  <c r="JS52" i="9"/>
  <c r="JS53" i="9"/>
  <c r="JS36" i="3"/>
  <c r="JU14" i="3"/>
  <c r="JT13" i="3"/>
  <c r="JT37" i="9" s="1"/>
  <c r="JU38" i="9" l="1"/>
  <c r="JU51" i="9" s="1"/>
  <c r="JU15" i="3"/>
  <c r="DC58" i="8"/>
  <c r="DB59" i="8"/>
  <c r="DB61" i="8" s="1"/>
  <c r="DB81" i="8" s="1"/>
  <c r="JS60" i="9"/>
  <c r="JT54" i="9"/>
  <c r="JT39" i="9"/>
  <c r="JT65" i="9" s="1"/>
  <c r="DU59" i="8"/>
  <c r="DU61" i="8" s="1"/>
  <c r="DU81" i="8" s="1"/>
  <c r="JT52" i="9"/>
  <c r="JT53" i="9"/>
  <c r="JT36" i="3"/>
  <c r="JV14" i="3"/>
  <c r="JU13" i="3"/>
  <c r="JU37" i="9" s="1"/>
  <c r="JU39" i="9" s="1"/>
  <c r="JV38" i="9" l="1"/>
  <c r="JV51" i="9" s="1"/>
  <c r="JV15" i="3"/>
  <c r="DD58" i="8"/>
  <c r="DC59" i="8"/>
  <c r="DC61" i="8" s="1"/>
  <c r="DC81" i="8" s="1"/>
  <c r="JT60" i="9"/>
  <c r="JU65" i="9"/>
  <c r="JU60" i="9"/>
  <c r="DV59" i="8"/>
  <c r="DV61" i="8" s="1"/>
  <c r="DV81" i="8" s="1"/>
  <c r="JU52" i="9"/>
  <c r="JU53" i="9"/>
  <c r="JU36" i="3"/>
  <c r="JV29" i="3"/>
  <c r="JV35" i="3"/>
  <c r="JW14" i="3"/>
  <c r="JV13" i="3"/>
  <c r="JV37" i="9" s="1"/>
  <c r="JW38" i="9" l="1"/>
  <c r="JW51" i="9" s="1"/>
  <c r="JW15" i="3"/>
  <c r="DE58" i="8"/>
  <c r="DD59" i="8"/>
  <c r="DD61" i="8" s="1"/>
  <c r="DD81" i="8" s="1"/>
  <c r="JV54" i="9"/>
  <c r="JV39" i="9"/>
  <c r="JV60" i="9" s="1"/>
  <c r="DW59" i="8"/>
  <c r="DW61" i="8" s="1"/>
  <c r="DW81" i="8" s="1"/>
  <c r="JV57" i="9"/>
  <c r="JV52" i="9"/>
  <c r="JV56" i="9"/>
  <c r="JV53" i="9"/>
  <c r="JV49" i="9"/>
  <c r="JV40" i="9"/>
  <c r="JV50" i="9"/>
  <c r="JV47" i="9"/>
  <c r="JV43" i="9"/>
  <c r="JV46" i="9"/>
  <c r="JV42" i="9"/>
  <c r="JV48" i="9"/>
  <c r="JV45" i="9"/>
  <c r="JV44" i="9"/>
  <c r="JV41" i="9"/>
  <c r="JW29" i="3"/>
  <c r="JW35" i="3"/>
  <c r="JV36" i="3"/>
  <c r="JV34" i="3"/>
  <c r="JV20" i="3"/>
  <c r="JV31" i="3"/>
  <c r="JV26" i="3"/>
  <c r="JV32" i="3"/>
  <c r="JV28" i="3"/>
  <c r="JV23" i="3"/>
  <c r="JV19" i="3"/>
  <c r="JV22" i="3"/>
  <c r="JV16" i="3"/>
  <c r="JV25" i="3"/>
  <c r="JV17" i="3"/>
  <c r="JX14" i="3"/>
  <c r="JW13" i="3"/>
  <c r="JW37" i="9" s="1"/>
  <c r="JX38" i="9" l="1"/>
  <c r="JX51" i="9" s="1"/>
  <c r="JX15" i="3"/>
  <c r="DE59" i="8"/>
  <c r="DE61" i="8" s="1"/>
  <c r="DE81" i="8" s="1"/>
  <c r="DF58" i="8"/>
  <c r="JV65" i="9"/>
  <c r="JW54" i="9"/>
  <c r="JW39" i="9"/>
  <c r="JW65" i="9" s="1"/>
  <c r="DX59" i="8"/>
  <c r="DX61" i="8" s="1"/>
  <c r="DX81" i="8" s="1"/>
  <c r="JW52" i="9"/>
  <c r="JW57" i="9"/>
  <c r="JW56" i="9"/>
  <c r="JW53" i="9"/>
  <c r="JW49" i="9"/>
  <c r="JW40" i="9"/>
  <c r="JW50" i="9"/>
  <c r="JW44" i="9"/>
  <c r="JW42" i="9"/>
  <c r="JW48" i="9"/>
  <c r="JW43" i="9"/>
  <c r="JW47" i="9"/>
  <c r="JW41" i="9"/>
  <c r="JW45" i="9"/>
  <c r="JW46" i="9"/>
  <c r="JW36" i="3"/>
  <c r="JW34" i="3"/>
  <c r="JX29" i="3"/>
  <c r="JX35" i="3"/>
  <c r="JW20" i="3"/>
  <c r="JW31" i="3"/>
  <c r="JW32" i="3"/>
  <c r="JW28" i="3"/>
  <c r="JW22" i="3"/>
  <c r="JW17" i="3"/>
  <c r="JW23" i="3"/>
  <c r="JW19" i="3"/>
  <c r="JW26" i="3"/>
  <c r="JW25" i="3"/>
  <c r="JW16" i="3"/>
  <c r="JY14" i="3"/>
  <c r="JX13" i="3"/>
  <c r="JX37" i="9" s="1"/>
  <c r="JY38" i="9" l="1"/>
  <c r="JY51" i="9" s="1"/>
  <c r="JY15" i="3"/>
  <c r="DF59" i="8"/>
  <c r="DF61" i="8" s="1"/>
  <c r="DF81" i="8" s="1"/>
  <c r="DG58" i="8"/>
  <c r="JW60" i="9"/>
  <c r="JX54" i="9"/>
  <c r="JX39" i="9"/>
  <c r="JX60" i="9" s="1"/>
  <c r="DY59" i="8"/>
  <c r="DY61" i="8" s="1"/>
  <c r="DY81" i="8" s="1"/>
  <c r="JX57" i="9"/>
  <c r="JX52" i="9"/>
  <c r="JX56" i="9"/>
  <c r="JX53" i="9"/>
  <c r="JX49" i="9"/>
  <c r="JX50" i="9"/>
  <c r="JX42" i="9"/>
  <c r="JX40" i="9"/>
  <c r="JX43" i="9"/>
  <c r="JX47" i="9"/>
  <c r="JX41" i="9"/>
  <c r="JX48" i="9"/>
  <c r="JX45" i="9"/>
  <c r="JX46" i="9"/>
  <c r="JX44" i="9"/>
  <c r="JY29" i="3"/>
  <c r="JY35" i="3"/>
  <c r="JX36" i="3"/>
  <c r="JX34" i="3"/>
  <c r="JX20" i="3"/>
  <c r="JX32" i="3"/>
  <c r="JX31" i="3"/>
  <c r="JX28" i="3"/>
  <c r="JX25" i="3"/>
  <c r="JX26" i="3"/>
  <c r="JX23" i="3"/>
  <c r="JX22" i="3"/>
  <c r="JX19" i="3"/>
  <c r="JX16" i="3"/>
  <c r="JX17" i="3"/>
  <c r="JZ14" i="3"/>
  <c r="JY13" i="3"/>
  <c r="JY37" i="9" s="1"/>
  <c r="JZ38" i="9" l="1"/>
  <c r="JZ51" i="9" s="1"/>
  <c r="JZ15" i="3"/>
  <c r="DG59" i="8"/>
  <c r="DG61" i="8" s="1"/>
  <c r="DG81" i="8" s="1"/>
  <c r="DH58" i="8"/>
  <c r="JX65" i="9"/>
  <c r="JY54" i="9"/>
  <c r="JY39" i="9"/>
  <c r="JY60" i="9" s="1"/>
  <c r="DZ59" i="8"/>
  <c r="DZ61" i="8" s="1"/>
  <c r="DZ81" i="8" s="1"/>
  <c r="JY57" i="9"/>
  <c r="JY52" i="9"/>
  <c r="JY56" i="9"/>
  <c r="JY53" i="9"/>
  <c r="JY49" i="9"/>
  <c r="JY41" i="9"/>
  <c r="JY50" i="9"/>
  <c r="JY43" i="9"/>
  <c r="JY42" i="9"/>
  <c r="JY48" i="9"/>
  <c r="JY40" i="9"/>
  <c r="JY46" i="9"/>
  <c r="JY45" i="9"/>
  <c r="JY44" i="9"/>
  <c r="JY47" i="9"/>
  <c r="JY36" i="3"/>
  <c r="JY34" i="3"/>
  <c r="JZ29" i="3"/>
  <c r="JZ35" i="3"/>
  <c r="JY20" i="3"/>
  <c r="JY32" i="3"/>
  <c r="JY31" i="3"/>
  <c r="JY28" i="3"/>
  <c r="JY25" i="3"/>
  <c r="JY26" i="3"/>
  <c r="JY23" i="3"/>
  <c r="JY19" i="3"/>
  <c r="JY17" i="3"/>
  <c r="JY16" i="3"/>
  <c r="JY22" i="3"/>
  <c r="KA14" i="3"/>
  <c r="JZ13" i="3"/>
  <c r="JZ37" i="9" s="1"/>
  <c r="KA38" i="9" l="1"/>
  <c r="KA51" i="9" s="1"/>
  <c r="KA15" i="3"/>
  <c r="DI58" i="8"/>
  <c r="DH59" i="8"/>
  <c r="DH61" i="8" s="1"/>
  <c r="DH81" i="8" s="1"/>
  <c r="JY65" i="9"/>
  <c r="JZ54" i="9"/>
  <c r="JZ39" i="9"/>
  <c r="JZ65" i="9" s="1"/>
  <c r="EA59" i="8"/>
  <c r="EA61" i="8" s="1"/>
  <c r="EA81" i="8" s="1"/>
  <c r="JZ57" i="9"/>
  <c r="JZ52" i="9"/>
  <c r="JZ56" i="9"/>
  <c r="JZ53" i="9"/>
  <c r="JZ49" i="9"/>
  <c r="JZ41" i="9"/>
  <c r="JZ50" i="9"/>
  <c r="JZ40" i="9"/>
  <c r="JZ45" i="9"/>
  <c r="JZ48" i="9"/>
  <c r="JZ44" i="9"/>
  <c r="JZ42" i="9"/>
  <c r="JZ47" i="9"/>
  <c r="JZ46" i="9"/>
  <c r="JZ43" i="9"/>
  <c r="KA29" i="3"/>
  <c r="KA35" i="3"/>
  <c r="JZ36" i="3"/>
  <c r="JZ34" i="3"/>
  <c r="JZ20" i="3"/>
  <c r="JZ32" i="3"/>
  <c r="JZ31" i="3"/>
  <c r="JZ26" i="3"/>
  <c r="JZ28" i="3"/>
  <c r="JZ23" i="3"/>
  <c r="JZ19" i="3"/>
  <c r="JZ25" i="3"/>
  <c r="JZ22" i="3"/>
  <c r="JZ16" i="3"/>
  <c r="JZ17" i="3"/>
  <c r="KB14" i="3"/>
  <c r="KA13" i="3"/>
  <c r="KA37" i="9" s="1"/>
  <c r="KB38" i="9" l="1"/>
  <c r="KB51" i="9" s="1"/>
  <c r="KB15" i="3"/>
  <c r="DJ58" i="8"/>
  <c r="DI59" i="8"/>
  <c r="DI61" i="8" s="1"/>
  <c r="DI81" i="8" s="1"/>
  <c r="JZ60" i="9"/>
  <c r="KA54" i="9"/>
  <c r="KA39" i="9"/>
  <c r="KA65" i="9" s="1"/>
  <c r="EC58" i="8"/>
  <c r="EB59" i="8"/>
  <c r="EB61" i="8" s="1"/>
  <c r="EB81" i="8" s="1"/>
  <c r="KA57" i="9"/>
  <c r="KA52" i="9"/>
  <c r="KA56" i="9"/>
  <c r="KA53" i="9"/>
  <c r="KA49" i="9"/>
  <c r="KA40" i="9"/>
  <c r="KA50" i="9"/>
  <c r="KA48" i="9"/>
  <c r="KA43" i="9"/>
  <c r="KA41" i="9"/>
  <c r="KA47" i="9"/>
  <c r="KA42" i="9"/>
  <c r="KA46" i="9"/>
  <c r="KA45" i="9"/>
  <c r="KA44" i="9"/>
  <c r="KB29" i="3"/>
  <c r="KB35" i="3"/>
  <c r="KA36" i="3"/>
  <c r="KA34" i="3"/>
  <c r="KA32" i="3"/>
  <c r="KA20" i="3"/>
  <c r="KA31" i="3"/>
  <c r="KA25" i="3"/>
  <c r="KA22" i="3"/>
  <c r="KA26" i="3"/>
  <c r="KA17" i="3"/>
  <c r="KA23" i="3"/>
  <c r="KA19" i="3"/>
  <c r="KA28" i="3"/>
  <c r="KA16" i="3"/>
  <c r="KC14" i="3"/>
  <c r="KB13" i="3"/>
  <c r="KB37" i="9" s="1"/>
  <c r="KC38" i="9" l="1"/>
  <c r="KC51" i="9" s="1"/>
  <c r="KC15" i="3"/>
  <c r="DK58" i="8"/>
  <c r="DJ59" i="8"/>
  <c r="DJ61" i="8" s="1"/>
  <c r="DJ81" i="8" s="1"/>
  <c r="KA60" i="9"/>
  <c r="KB54" i="9"/>
  <c r="KB39" i="9"/>
  <c r="KB65" i="9" s="1"/>
  <c r="ED58" i="8"/>
  <c r="EC59" i="8"/>
  <c r="EC61" i="8" s="1"/>
  <c r="EC81" i="8" s="1"/>
  <c r="KB52" i="9"/>
  <c r="KB57" i="9"/>
  <c r="KB56" i="9"/>
  <c r="KB53" i="9"/>
  <c r="KB49" i="9"/>
  <c r="KB50" i="9"/>
  <c r="KB42" i="9"/>
  <c r="KB43" i="9"/>
  <c r="KB48" i="9"/>
  <c r="KB41" i="9"/>
  <c r="KB40" i="9"/>
  <c r="KB47" i="9"/>
  <c r="KB46" i="9"/>
  <c r="KB44" i="9"/>
  <c r="KB45" i="9"/>
  <c r="KB36" i="3"/>
  <c r="KB34" i="3"/>
  <c r="KC29" i="3"/>
  <c r="KC35" i="3"/>
  <c r="KB32" i="3"/>
  <c r="KB20" i="3"/>
  <c r="KB31" i="3"/>
  <c r="KB28" i="3"/>
  <c r="KB25" i="3"/>
  <c r="KB26" i="3"/>
  <c r="KB23" i="3"/>
  <c r="KB19" i="3"/>
  <c r="KB16" i="3"/>
  <c r="KB22" i="3"/>
  <c r="KB17" i="3"/>
  <c r="KD14" i="3"/>
  <c r="KC13" i="3"/>
  <c r="KC37" i="9" s="1"/>
  <c r="KD38" i="9" l="1"/>
  <c r="KD51" i="9" s="1"/>
  <c r="KD15" i="3"/>
  <c r="DL58" i="8"/>
  <c r="DK59" i="8"/>
  <c r="DK61" i="8" s="1"/>
  <c r="DK81" i="8" s="1"/>
  <c r="KB60" i="9"/>
  <c r="KC54" i="9"/>
  <c r="KC39" i="9"/>
  <c r="KC65" i="9" s="1"/>
  <c r="EE58" i="8"/>
  <c r="ED59" i="8"/>
  <c r="ED61" i="8" s="1"/>
  <c r="ED81" i="8" s="1"/>
  <c r="KC52" i="9"/>
  <c r="KC57" i="9"/>
  <c r="KC53" i="9"/>
  <c r="KC56" i="9"/>
  <c r="KC49" i="9"/>
  <c r="KC50" i="9"/>
  <c r="KC48" i="9"/>
  <c r="KC41" i="9"/>
  <c r="KC46" i="9"/>
  <c r="KC42" i="9"/>
  <c r="KC47" i="9"/>
  <c r="KC44" i="9"/>
  <c r="KC43" i="9"/>
  <c r="KC45" i="9"/>
  <c r="KC40" i="9"/>
  <c r="KD29" i="3"/>
  <c r="KD35" i="3"/>
  <c r="KC36" i="3"/>
  <c r="KC34" i="3"/>
  <c r="KC32" i="3"/>
  <c r="KC20" i="3"/>
  <c r="KC28" i="3"/>
  <c r="KC25" i="3"/>
  <c r="KC26" i="3"/>
  <c r="KC31" i="3"/>
  <c r="KC23" i="3"/>
  <c r="KC19" i="3"/>
  <c r="KC22" i="3"/>
  <c r="KC16" i="3"/>
  <c r="KC17" i="3"/>
  <c r="KE14" i="3"/>
  <c r="KD13" i="3"/>
  <c r="KD37" i="9" s="1"/>
  <c r="KE38" i="9" l="1"/>
  <c r="KE51" i="9" s="1"/>
  <c r="KE15" i="3"/>
  <c r="DM58" i="8"/>
  <c r="DL59" i="8"/>
  <c r="DL61" i="8" s="1"/>
  <c r="DL81" i="8" s="1"/>
  <c r="KC60" i="9"/>
  <c r="KD54" i="9"/>
  <c r="KD39" i="9"/>
  <c r="KD60" i="9" s="1"/>
  <c r="EF58" i="8"/>
  <c r="EE59" i="8"/>
  <c r="EE61" i="8" s="1"/>
  <c r="EE81" i="8" s="1"/>
  <c r="KD57" i="9"/>
  <c r="KD52" i="9"/>
  <c r="KD56" i="9"/>
  <c r="KD53" i="9"/>
  <c r="KD49" i="9"/>
  <c r="KD40" i="9"/>
  <c r="KD50" i="9"/>
  <c r="KD47" i="9"/>
  <c r="KD43" i="9"/>
  <c r="KD45" i="9"/>
  <c r="KD46" i="9"/>
  <c r="KD41" i="9"/>
  <c r="KD44" i="9"/>
  <c r="KD42" i="9"/>
  <c r="KD48" i="9"/>
  <c r="KE29" i="3"/>
  <c r="KE35" i="3"/>
  <c r="KD36" i="3"/>
  <c r="KD34" i="3"/>
  <c r="KD20" i="3"/>
  <c r="KD32" i="3"/>
  <c r="KD26" i="3"/>
  <c r="KD23" i="3"/>
  <c r="KD19" i="3"/>
  <c r="KD22" i="3"/>
  <c r="KD16" i="3"/>
  <c r="KD31" i="3"/>
  <c r="KD25" i="3"/>
  <c r="KD17" i="3"/>
  <c r="KD28" i="3"/>
  <c r="KF14" i="3"/>
  <c r="KE13" i="3"/>
  <c r="KE37" i="9" s="1"/>
  <c r="KF38" i="9" l="1"/>
  <c r="KF51" i="9" s="1"/>
  <c r="KF15" i="3"/>
  <c r="DN58" i="8"/>
  <c r="DM59" i="8"/>
  <c r="DM61" i="8" s="1"/>
  <c r="DM81" i="8" s="1"/>
  <c r="KD65" i="9"/>
  <c r="KE54" i="9"/>
  <c r="KE39" i="9"/>
  <c r="KE65" i="9" s="1"/>
  <c r="EG58" i="8"/>
  <c r="EF59" i="8"/>
  <c r="EF61" i="8" s="1"/>
  <c r="EF81" i="8" s="1"/>
  <c r="KE57" i="9"/>
  <c r="KE52" i="9"/>
  <c r="KE56" i="9"/>
  <c r="KE53" i="9"/>
  <c r="KE49" i="9"/>
  <c r="KE40" i="9"/>
  <c r="KE50" i="9"/>
  <c r="KE47" i="9"/>
  <c r="KE43" i="9"/>
  <c r="KE41" i="9"/>
  <c r="KE45" i="9"/>
  <c r="KE42" i="9"/>
  <c r="KE46" i="9"/>
  <c r="KE48" i="9"/>
  <c r="KE44" i="9"/>
  <c r="KE36" i="3"/>
  <c r="KE34" i="3"/>
  <c r="KF29" i="3"/>
  <c r="KF35" i="3"/>
  <c r="KE20" i="3"/>
  <c r="KE31" i="3"/>
  <c r="KE32" i="3"/>
  <c r="KE28" i="3"/>
  <c r="KE22" i="3"/>
  <c r="KE25" i="3"/>
  <c r="KE17" i="3"/>
  <c r="KE19" i="3"/>
  <c r="KE26" i="3"/>
  <c r="KE23" i="3"/>
  <c r="KE16" i="3"/>
  <c r="KG14" i="3"/>
  <c r="KF13" i="3"/>
  <c r="KF37" i="9" s="1"/>
  <c r="KG38" i="9" l="1"/>
  <c r="KG51" i="9" s="1"/>
  <c r="KG15" i="3"/>
  <c r="DN59" i="8"/>
  <c r="DN61" i="8" s="1"/>
  <c r="DN81" i="8" s="1"/>
  <c r="DO58" i="8"/>
  <c r="KE60" i="9"/>
  <c r="KF54" i="9"/>
  <c r="KF39" i="9"/>
  <c r="KF60" i="9" s="1"/>
  <c r="EH58" i="8"/>
  <c r="EG59" i="8"/>
  <c r="EG61" i="8" s="1"/>
  <c r="EG81" i="8" s="1"/>
  <c r="KF57" i="9"/>
  <c r="KF52" i="9"/>
  <c r="KF56" i="9"/>
  <c r="KF53" i="9"/>
  <c r="KF49" i="9"/>
  <c r="KF43" i="9"/>
  <c r="KF50" i="9"/>
  <c r="KF45" i="9"/>
  <c r="KF40" i="9"/>
  <c r="KF48" i="9"/>
  <c r="KF44" i="9"/>
  <c r="KF47" i="9"/>
  <c r="KF46" i="9"/>
  <c r="KF42" i="9"/>
  <c r="KF41" i="9"/>
  <c r="KF36" i="3"/>
  <c r="KF34" i="3"/>
  <c r="KG29" i="3"/>
  <c r="KG35" i="3"/>
  <c r="KF20" i="3"/>
  <c r="KF32" i="3"/>
  <c r="KF31" i="3"/>
  <c r="KF28" i="3"/>
  <c r="KF25" i="3"/>
  <c r="KF19" i="3"/>
  <c r="KF26" i="3"/>
  <c r="KF23" i="3"/>
  <c r="KF16" i="3"/>
  <c r="KF22" i="3"/>
  <c r="KF17" i="3"/>
  <c r="KH14" i="3"/>
  <c r="KG13" i="3"/>
  <c r="KG37" i="9" s="1"/>
  <c r="DO59" i="8" l="1"/>
  <c r="DO61" i="8" s="1"/>
  <c r="DO81" i="8" s="1"/>
  <c r="DP58" i="8"/>
  <c r="DQ58" i="8" s="1"/>
  <c r="DR58" i="8" s="1"/>
  <c r="DS58" i="8" s="1"/>
  <c r="DT58" i="8" s="1"/>
  <c r="DU58" i="8" s="1"/>
  <c r="DV58" i="8" s="1"/>
  <c r="DW58" i="8" s="1"/>
  <c r="DX58" i="8" s="1"/>
  <c r="DY58" i="8" s="1"/>
  <c r="DZ58" i="8" s="1"/>
  <c r="EA58" i="8" s="1"/>
  <c r="EB58" i="8" s="1"/>
  <c r="KH38" i="9"/>
  <c r="KH51" i="9" s="1"/>
  <c r="KH15" i="3"/>
  <c r="KF65" i="9"/>
  <c r="KG54" i="9"/>
  <c r="KG39" i="9"/>
  <c r="KG60" i="9" s="1"/>
  <c r="EI58" i="8"/>
  <c r="EH59" i="8"/>
  <c r="EH61" i="8" s="1"/>
  <c r="EH81" i="8" s="1"/>
  <c r="KG57" i="9"/>
  <c r="KG52" i="9"/>
  <c r="KG56" i="9"/>
  <c r="KG53" i="9"/>
  <c r="KG49" i="9"/>
  <c r="KG41" i="9"/>
  <c r="KG50" i="9"/>
  <c r="KG47" i="9"/>
  <c r="KG44" i="9"/>
  <c r="KG40" i="9"/>
  <c r="KG46" i="9"/>
  <c r="KG48" i="9"/>
  <c r="KG43" i="9"/>
  <c r="KG42" i="9"/>
  <c r="KG45" i="9"/>
  <c r="KG36" i="3"/>
  <c r="KG34" i="3"/>
  <c r="KH29" i="3"/>
  <c r="KH35" i="3"/>
  <c r="KG32" i="3"/>
  <c r="KG20" i="3"/>
  <c r="KG31" i="3"/>
  <c r="KG28" i="3"/>
  <c r="KG25" i="3"/>
  <c r="KG26" i="3"/>
  <c r="KG23" i="3"/>
  <c r="KG19" i="3"/>
  <c r="KG22" i="3"/>
  <c r="KG17" i="3"/>
  <c r="KG16" i="3"/>
  <c r="KI14" i="3"/>
  <c r="KH13" i="3"/>
  <c r="KH37" i="9" s="1"/>
  <c r="KI38" i="9" l="1"/>
  <c r="KI51" i="9" s="1"/>
  <c r="KI15" i="3"/>
  <c r="KG65" i="9"/>
  <c r="KH54" i="9"/>
  <c r="KH39" i="9"/>
  <c r="KH60" i="9" s="1"/>
  <c r="EJ58" i="8"/>
  <c r="EI59" i="8"/>
  <c r="EI61" i="8" s="1"/>
  <c r="EI81" i="8" s="1"/>
  <c r="KH57" i="9"/>
  <c r="KH52" i="9"/>
  <c r="KH56" i="9"/>
  <c r="KH53" i="9"/>
  <c r="KH49" i="9"/>
  <c r="KH42" i="9"/>
  <c r="KH50" i="9"/>
  <c r="KH44" i="9"/>
  <c r="KH40" i="9"/>
  <c r="KH47" i="9"/>
  <c r="KH46" i="9"/>
  <c r="KH43" i="9"/>
  <c r="KH41" i="9"/>
  <c r="KH48" i="9"/>
  <c r="KH45" i="9"/>
  <c r="KI29" i="3"/>
  <c r="KI35" i="3"/>
  <c r="KH36" i="3"/>
  <c r="KH34" i="3"/>
  <c r="KH20" i="3"/>
  <c r="KH32" i="3"/>
  <c r="KH31" i="3"/>
  <c r="KH26" i="3"/>
  <c r="KH28" i="3"/>
  <c r="KH23" i="3"/>
  <c r="KH19" i="3"/>
  <c r="KH25" i="3"/>
  <c r="KH22" i="3"/>
  <c r="KH16" i="3"/>
  <c r="KH17" i="3"/>
  <c r="KJ14" i="3"/>
  <c r="KI13" i="3"/>
  <c r="KI37" i="9" s="1"/>
  <c r="KJ38" i="9" l="1"/>
  <c r="KJ51" i="9" s="1"/>
  <c r="KJ15" i="3"/>
  <c r="KH65" i="9"/>
  <c r="KI54" i="9"/>
  <c r="KI39" i="9"/>
  <c r="KI65" i="9" s="1"/>
  <c r="EK58" i="8"/>
  <c r="EJ59" i="8"/>
  <c r="EJ61" i="8" s="1"/>
  <c r="EJ81" i="8" s="1"/>
  <c r="KI57" i="9"/>
  <c r="KI52" i="9"/>
  <c r="KI56" i="9"/>
  <c r="KI53" i="9"/>
  <c r="KI49" i="9"/>
  <c r="KI46" i="9"/>
  <c r="KI50" i="9"/>
  <c r="KI40" i="9"/>
  <c r="KI47" i="9"/>
  <c r="KI41" i="9"/>
  <c r="KI45" i="9"/>
  <c r="KI43" i="9"/>
  <c r="KI44" i="9"/>
  <c r="KI48" i="9"/>
  <c r="KI42" i="9"/>
  <c r="KI36" i="3"/>
  <c r="KI34" i="3"/>
  <c r="KJ29" i="3"/>
  <c r="KJ35" i="3"/>
  <c r="KI32" i="3"/>
  <c r="KI31" i="3"/>
  <c r="KI20" i="3"/>
  <c r="KI25" i="3"/>
  <c r="KI22" i="3"/>
  <c r="KI28" i="3"/>
  <c r="KI26" i="3"/>
  <c r="KI17" i="3"/>
  <c r="KI23" i="3"/>
  <c r="KI19" i="3"/>
  <c r="KI16" i="3"/>
  <c r="KK14" i="3"/>
  <c r="KJ13" i="3"/>
  <c r="KJ37" i="9" s="1"/>
  <c r="KK38" i="9" l="1"/>
  <c r="KK51" i="9" s="1"/>
  <c r="KK15" i="3"/>
  <c r="KI60" i="9"/>
  <c r="KJ54" i="9"/>
  <c r="KJ39" i="9"/>
  <c r="KJ60" i="9" s="1"/>
  <c r="EL58" i="8"/>
  <c r="EK59" i="8"/>
  <c r="EK61" i="8" s="1"/>
  <c r="EK81" i="8" s="1"/>
  <c r="KJ57" i="9"/>
  <c r="KJ52" i="9"/>
  <c r="KJ56" i="9"/>
  <c r="KJ53" i="9"/>
  <c r="KJ49" i="9"/>
  <c r="KJ50" i="9"/>
  <c r="KJ45" i="9"/>
  <c r="KJ47" i="9"/>
  <c r="KJ42" i="9"/>
  <c r="KJ43" i="9"/>
  <c r="KJ48" i="9"/>
  <c r="KJ40" i="9"/>
  <c r="KJ46" i="9"/>
  <c r="KJ41" i="9"/>
  <c r="KJ44" i="9"/>
  <c r="KJ36" i="3"/>
  <c r="KJ34" i="3"/>
  <c r="KK29" i="3"/>
  <c r="KK35" i="3"/>
  <c r="KJ20" i="3"/>
  <c r="KJ32" i="3"/>
  <c r="KJ31" i="3"/>
  <c r="KJ28" i="3"/>
  <c r="KJ25" i="3"/>
  <c r="KJ26" i="3"/>
  <c r="KJ23" i="3"/>
  <c r="KJ19" i="3"/>
  <c r="KJ16" i="3"/>
  <c r="KJ22" i="3"/>
  <c r="KJ17" i="3"/>
  <c r="KL14" i="3"/>
  <c r="KK13" i="3"/>
  <c r="KK37" i="9" s="1"/>
  <c r="KJ65" i="9" l="1"/>
  <c r="KL38" i="9"/>
  <c r="KL51" i="9" s="1"/>
  <c r="KL15" i="3"/>
  <c r="KK54" i="9"/>
  <c r="KK39" i="9"/>
  <c r="KK60" i="9" s="1"/>
  <c r="EM58" i="8"/>
  <c r="EL59" i="8"/>
  <c r="EL61" i="8" s="1"/>
  <c r="EL81" i="8" s="1"/>
  <c r="KK57" i="9"/>
  <c r="KK52" i="9"/>
  <c r="KK56" i="9"/>
  <c r="KK53" i="9"/>
  <c r="KK49" i="9"/>
  <c r="KK42" i="9"/>
  <c r="KK50" i="9"/>
  <c r="KK45" i="9"/>
  <c r="KK41" i="9"/>
  <c r="KK44" i="9"/>
  <c r="KK47" i="9"/>
  <c r="KK40" i="9"/>
  <c r="KK48" i="9"/>
  <c r="KK46" i="9"/>
  <c r="KK43" i="9"/>
  <c r="KL29" i="3"/>
  <c r="KL35" i="3"/>
  <c r="KK36" i="3"/>
  <c r="KK34" i="3"/>
  <c r="KK32" i="3"/>
  <c r="KK20" i="3"/>
  <c r="KK28" i="3"/>
  <c r="KK25" i="3"/>
  <c r="KK31" i="3"/>
  <c r="KK26" i="3"/>
  <c r="KK23" i="3"/>
  <c r="KK19" i="3"/>
  <c r="KK22" i="3"/>
  <c r="KK16" i="3"/>
  <c r="KK17" i="3"/>
  <c r="KM14" i="3"/>
  <c r="KL13" i="3"/>
  <c r="KL37" i="9" s="1"/>
  <c r="KK65" i="9" l="1"/>
  <c r="KM38" i="9"/>
  <c r="KM51" i="9" s="1"/>
  <c r="KM15" i="3"/>
  <c r="KL54" i="9"/>
  <c r="KL39" i="9"/>
  <c r="KL60" i="9" s="1"/>
  <c r="EN58" i="8"/>
  <c r="EM59" i="8"/>
  <c r="EM61" i="8" s="1"/>
  <c r="EM81" i="8" s="1"/>
  <c r="KL57" i="9"/>
  <c r="KL52" i="9"/>
  <c r="KL56" i="9"/>
  <c r="KL53" i="9"/>
  <c r="KL49" i="9"/>
  <c r="KL40" i="9"/>
  <c r="KL50" i="9"/>
  <c r="KL47" i="9"/>
  <c r="KL43" i="9"/>
  <c r="KL46" i="9"/>
  <c r="KL48" i="9"/>
  <c r="KL41" i="9"/>
  <c r="KL45" i="9"/>
  <c r="KL42" i="9"/>
  <c r="KL44" i="9"/>
  <c r="KL36" i="3"/>
  <c r="KL34" i="3"/>
  <c r="KM29" i="3"/>
  <c r="KM35" i="3"/>
  <c r="KL20" i="3"/>
  <c r="KL31" i="3"/>
  <c r="KL26" i="3"/>
  <c r="KL32" i="3"/>
  <c r="KL28" i="3"/>
  <c r="KL23" i="3"/>
  <c r="KL19" i="3"/>
  <c r="KL22" i="3"/>
  <c r="KL16" i="3"/>
  <c r="KL17" i="3"/>
  <c r="KL25" i="3"/>
  <c r="KN14" i="3"/>
  <c r="KM13" i="3"/>
  <c r="KM37" i="9" s="1"/>
  <c r="KN38" i="9" l="1"/>
  <c r="KN51" i="9" s="1"/>
  <c r="KN15" i="3"/>
  <c r="KL65" i="9"/>
  <c r="KM54" i="9"/>
  <c r="KM39" i="9"/>
  <c r="KM60" i="9" s="1"/>
  <c r="EO58" i="8"/>
  <c r="EN59" i="8"/>
  <c r="EN61" i="8" s="1"/>
  <c r="EN81" i="8" s="1"/>
  <c r="KM52" i="9"/>
  <c r="KM57" i="9"/>
  <c r="KM56" i="9"/>
  <c r="KM53" i="9"/>
  <c r="KM49" i="9"/>
  <c r="KM40" i="9"/>
  <c r="KM50" i="9"/>
  <c r="KM46" i="9"/>
  <c r="KM41" i="9"/>
  <c r="KM45" i="9"/>
  <c r="KM48" i="9"/>
  <c r="KM44" i="9"/>
  <c r="KM43" i="9"/>
  <c r="KM47" i="9"/>
  <c r="KM42" i="9"/>
  <c r="KN29" i="3"/>
  <c r="KN35" i="3"/>
  <c r="KM36" i="3"/>
  <c r="KM34" i="3"/>
  <c r="KM20" i="3"/>
  <c r="KM31" i="3"/>
  <c r="KM28" i="3"/>
  <c r="KM22" i="3"/>
  <c r="KM17" i="3"/>
  <c r="KM32" i="3"/>
  <c r="KM23" i="3"/>
  <c r="KM26" i="3"/>
  <c r="KM25" i="3"/>
  <c r="KM19" i="3"/>
  <c r="KM16" i="3"/>
  <c r="KO14" i="3"/>
  <c r="KN13" i="3"/>
  <c r="KN37" i="9" s="1"/>
  <c r="KM65" i="9" l="1"/>
  <c r="KO38" i="9"/>
  <c r="KO51" i="9" s="1"/>
  <c r="KO15" i="3"/>
  <c r="KN54" i="9"/>
  <c r="KN39" i="9"/>
  <c r="KN60" i="9" s="1"/>
  <c r="EP58" i="8"/>
  <c r="EO59" i="8"/>
  <c r="EO61" i="8" s="1"/>
  <c r="EO81" i="8" s="1"/>
  <c r="KN57" i="9"/>
  <c r="KN52" i="9"/>
  <c r="KN53" i="9"/>
  <c r="KN56" i="9"/>
  <c r="KN49" i="9"/>
  <c r="KN43" i="9"/>
  <c r="KN50" i="9"/>
  <c r="KN48" i="9"/>
  <c r="KN41" i="9"/>
  <c r="KN46" i="9"/>
  <c r="KN44" i="9"/>
  <c r="KN40" i="9"/>
  <c r="KN47" i="9"/>
  <c r="KN45" i="9"/>
  <c r="KN42" i="9"/>
  <c r="KN36" i="3"/>
  <c r="KN34" i="3"/>
  <c r="KO29" i="3"/>
  <c r="KO35" i="3"/>
  <c r="KN32" i="3"/>
  <c r="KN31" i="3"/>
  <c r="KN20" i="3"/>
  <c r="KN28" i="3"/>
  <c r="KN25" i="3"/>
  <c r="KN26" i="3"/>
  <c r="KN23" i="3"/>
  <c r="KN22" i="3"/>
  <c r="KN19" i="3"/>
  <c r="KN16" i="3"/>
  <c r="KN17" i="3"/>
  <c r="KP14" i="3"/>
  <c r="KO13" i="3"/>
  <c r="KO37" i="9" s="1"/>
  <c r="KP38" i="9" l="1"/>
  <c r="KP51" i="9" s="1"/>
  <c r="KP15" i="3"/>
  <c r="KN65" i="9"/>
  <c r="KO54" i="9"/>
  <c r="KO39" i="9"/>
  <c r="KO60" i="9" s="1"/>
  <c r="EQ58" i="8"/>
  <c r="EP59" i="8"/>
  <c r="EP61" i="8" s="1"/>
  <c r="EP81" i="8" s="1"/>
  <c r="KO52" i="9"/>
  <c r="KO57" i="9"/>
  <c r="KO53" i="9"/>
  <c r="KO56" i="9"/>
  <c r="KO49" i="9"/>
  <c r="KO50" i="9"/>
  <c r="KO41" i="9"/>
  <c r="KO43" i="9"/>
  <c r="KO45" i="9"/>
  <c r="KO48" i="9"/>
  <c r="KO42" i="9"/>
  <c r="KO47" i="9"/>
  <c r="KO44" i="9"/>
  <c r="KO40" i="9"/>
  <c r="KO46" i="9"/>
  <c r="KO36" i="3"/>
  <c r="KO34" i="3"/>
  <c r="KP29" i="3"/>
  <c r="KP35" i="3"/>
  <c r="KO20" i="3"/>
  <c r="KO32" i="3"/>
  <c r="KO31" i="3"/>
  <c r="KO28" i="3"/>
  <c r="KO25" i="3"/>
  <c r="KO26" i="3"/>
  <c r="KO23" i="3"/>
  <c r="KO19" i="3"/>
  <c r="KO17" i="3"/>
  <c r="KO16" i="3"/>
  <c r="KO22" i="3"/>
  <c r="KQ14" i="3"/>
  <c r="KP13" i="3"/>
  <c r="KP37" i="9" s="1"/>
  <c r="KQ38" i="9" l="1"/>
  <c r="KQ51" i="9" s="1"/>
  <c r="KQ15" i="3"/>
  <c r="KO65" i="9"/>
  <c r="KP54" i="9"/>
  <c r="KP39" i="9"/>
  <c r="KP65" i="9" s="1"/>
  <c r="ER58" i="8"/>
  <c r="EQ59" i="8"/>
  <c r="EQ61" i="8" s="1"/>
  <c r="EQ81" i="8" s="1"/>
  <c r="KP57" i="9"/>
  <c r="KP52" i="9"/>
  <c r="KP56" i="9"/>
  <c r="KP53" i="9"/>
  <c r="KP49" i="9"/>
  <c r="KP41" i="9"/>
  <c r="KP50" i="9"/>
  <c r="KP45" i="9"/>
  <c r="KP40" i="9"/>
  <c r="KP42" i="9"/>
  <c r="KP47" i="9"/>
  <c r="KP44" i="9"/>
  <c r="KP48" i="9"/>
  <c r="KP46" i="9"/>
  <c r="KP43" i="9"/>
  <c r="KP36" i="3"/>
  <c r="KP34" i="3"/>
  <c r="KQ29" i="3"/>
  <c r="KQ35" i="3"/>
  <c r="KP20" i="3"/>
  <c r="KP32" i="3"/>
  <c r="KP31" i="3"/>
  <c r="KP26" i="3"/>
  <c r="KP28" i="3"/>
  <c r="KP23" i="3"/>
  <c r="KP19" i="3"/>
  <c r="KP25" i="3"/>
  <c r="KP22" i="3"/>
  <c r="KP16" i="3"/>
  <c r="KP17" i="3"/>
  <c r="KR14" i="3"/>
  <c r="KQ13" i="3"/>
  <c r="KQ37" i="9" s="1"/>
  <c r="KR38" i="9" l="1"/>
  <c r="KR51" i="9" s="1"/>
  <c r="KR15" i="3"/>
  <c r="KP60" i="9"/>
  <c r="KQ54" i="9"/>
  <c r="KQ39" i="9"/>
  <c r="KQ65" i="9" s="1"/>
  <c r="ES58" i="8"/>
  <c r="ER59" i="8"/>
  <c r="ER61" i="8" s="1"/>
  <c r="ER81" i="8" s="1"/>
  <c r="KQ57" i="9"/>
  <c r="KQ52" i="9"/>
  <c r="KQ56" i="9"/>
  <c r="KQ53" i="9"/>
  <c r="KQ49" i="9"/>
  <c r="KQ40" i="9"/>
  <c r="KQ50" i="9"/>
  <c r="KQ45" i="9"/>
  <c r="KQ44" i="9"/>
  <c r="KQ47" i="9"/>
  <c r="KQ48" i="9"/>
  <c r="KQ43" i="9"/>
  <c r="KQ42" i="9"/>
  <c r="KQ46" i="9"/>
  <c r="KQ41" i="9"/>
  <c r="KQ36" i="3"/>
  <c r="KQ34" i="3"/>
  <c r="KR29" i="3"/>
  <c r="KR35" i="3"/>
  <c r="KQ20" i="3"/>
  <c r="KQ32" i="3"/>
  <c r="KQ31" i="3"/>
  <c r="KQ25" i="3"/>
  <c r="KQ22" i="3"/>
  <c r="KQ26" i="3"/>
  <c r="KQ17" i="3"/>
  <c r="KQ28" i="3"/>
  <c r="KQ23" i="3"/>
  <c r="KQ19" i="3"/>
  <c r="KQ16" i="3"/>
  <c r="KS14" i="3"/>
  <c r="KR13" i="3"/>
  <c r="KR37" i="9" s="1"/>
  <c r="KS38" i="9" l="1"/>
  <c r="KS51" i="9" s="1"/>
  <c r="KS15" i="3"/>
  <c r="KQ60" i="9"/>
  <c r="KR54" i="9"/>
  <c r="KR39" i="9"/>
  <c r="KR65" i="9" s="1"/>
  <c r="ET58" i="8"/>
  <c r="ES59" i="8"/>
  <c r="KR52" i="9"/>
  <c r="KR57" i="9"/>
  <c r="KR56" i="9"/>
  <c r="KR53" i="9"/>
  <c r="KR49" i="9"/>
  <c r="KR50" i="9"/>
  <c r="KR47" i="9"/>
  <c r="KR43" i="9"/>
  <c r="KR42" i="9"/>
  <c r="KR40" i="9"/>
  <c r="KR46" i="9"/>
  <c r="KR48" i="9"/>
  <c r="KR45" i="9"/>
  <c r="KR41" i="9"/>
  <c r="KR44" i="9"/>
  <c r="KR36" i="3"/>
  <c r="KR34" i="3"/>
  <c r="KS29" i="3"/>
  <c r="KS35" i="3"/>
  <c r="KR32" i="3"/>
  <c r="KR20" i="3"/>
  <c r="KR31" i="3"/>
  <c r="KR28" i="3"/>
  <c r="KR25" i="3"/>
  <c r="KR26" i="3"/>
  <c r="KR23" i="3"/>
  <c r="KR19" i="3"/>
  <c r="KR16" i="3"/>
  <c r="KR22" i="3"/>
  <c r="KR17" i="3"/>
  <c r="KT14" i="3"/>
  <c r="KS13" i="3"/>
  <c r="KS37" i="9" s="1"/>
  <c r="KT38" i="9" l="1"/>
  <c r="KT51" i="9" s="1"/>
  <c r="KT15" i="3"/>
  <c r="KR60" i="9"/>
  <c r="KS54" i="9"/>
  <c r="KS39" i="9"/>
  <c r="KS60" i="9" s="1"/>
  <c r="ES61" i="8"/>
  <c r="ES81" i="8" s="1"/>
  <c r="M36" i="8"/>
  <c r="EU58" i="8"/>
  <c r="ET59" i="8"/>
  <c r="ET61" i="8" s="1"/>
  <c r="ET81" i="8" s="1"/>
  <c r="KS57" i="9"/>
  <c r="KS52" i="9"/>
  <c r="KS53" i="9"/>
  <c r="KS56" i="9"/>
  <c r="KS49" i="9"/>
  <c r="KS42" i="9"/>
  <c r="KS50" i="9"/>
  <c r="KS48" i="9"/>
  <c r="KS44" i="9"/>
  <c r="KS43" i="9"/>
  <c r="KS45" i="9"/>
  <c r="KS41" i="9"/>
  <c r="KS47" i="9"/>
  <c r="KS46" i="9"/>
  <c r="KS40" i="9"/>
  <c r="KS36" i="3"/>
  <c r="KS34" i="3"/>
  <c r="KT29" i="3"/>
  <c r="KT35" i="3"/>
  <c r="KS20" i="3"/>
  <c r="KS32" i="3"/>
  <c r="KS28" i="3"/>
  <c r="KS25" i="3"/>
  <c r="KS26" i="3"/>
  <c r="KS23" i="3"/>
  <c r="KS19" i="3"/>
  <c r="KS31" i="3"/>
  <c r="KS22" i="3"/>
  <c r="KS16" i="3"/>
  <c r="KS17" i="3"/>
  <c r="KU14" i="3"/>
  <c r="KT13" i="3"/>
  <c r="KT37" i="9" s="1"/>
  <c r="AD65" i="8" l="1"/>
  <c r="KS65" i="9"/>
  <c r="KU38" i="9"/>
  <c r="KU51" i="9" s="1"/>
  <c r="KU15" i="3"/>
  <c r="KT54" i="9"/>
  <c r="KT39" i="9"/>
  <c r="KT60" i="9" s="1"/>
  <c r="EV58" i="8"/>
  <c r="EU59" i="8"/>
  <c r="EU61" i="8" s="1"/>
  <c r="EU81" i="8" s="1"/>
  <c r="KT57" i="9"/>
  <c r="KT52" i="9"/>
  <c r="KT56" i="9"/>
  <c r="KT53" i="9"/>
  <c r="KT49" i="9"/>
  <c r="KT40" i="9"/>
  <c r="KT50" i="9"/>
  <c r="KT47" i="9"/>
  <c r="KT43" i="9"/>
  <c r="KT45" i="9"/>
  <c r="KT44" i="9"/>
  <c r="KT46" i="9"/>
  <c r="KT48" i="9"/>
  <c r="KT42" i="9"/>
  <c r="KT41" i="9"/>
  <c r="KT36" i="3"/>
  <c r="KT34" i="3"/>
  <c r="KU29" i="3"/>
  <c r="KU35" i="3"/>
  <c r="KT20" i="3"/>
  <c r="KT32" i="3"/>
  <c r="KT26" i="3"/>
  <c r="KT31" i="3"/>
  <c r="KT23" i="3"/>
  <c r="KT19" i="3"/>
  <c r="KT22" i="3"/>
  <c r="KT28" i="3"/>
  <c r="KT16" i="3"/>
  <c r="KT25" i="3"/>
  <c r="KT17" i="3"/>
  <c r="KV14" i="3"/>
  <c r="KU13" i="3"/>
  <c r="KU37" i="9" s="1"/>
  <c r="AE65" i="8" l="1"/>
  <c r="AD67" i="8"/>
  <c r="AD82" i="8" s="1"/>
  <c r="KV38" i="9"/>
  <c r="KV51" i="9" s="1"/>
  <c r="KV15" i="3"/>
  <c r="KT65" i="9"/>
  <c r="KU54" i="9"/>
  <c r="KU39" i="9"/>
  <c r="KU65" i="9" s="1"/>
  <c r="EW58" i="8"/>
  <c r="EV59" i="8"/>
  <c r="EV61" i="8" s="1"/>
  <c r="EV81" i="8" s="1"/>
  <c r="KU57" i="9"/>
  <c r="KU52" i="9"/>
  <c r="KU56" i="9"/>
  <c r="KU53" i="9"/>
  <c r="KU49" i="9"/>
  <c r="KU40" i="9"/>
  <c r="KU50" i="9"/>
  <c r="KU48" i="9"/>
  <c r="KU44" i="9"/>
  <c r="KU45" i="9"/>
  <c r="KU47" i="9"/>
  <c r="KU43" i="9"/>
  <c r="KU42" i="9"/>
  <c r="KU46" i="9"/>
  <c r="KU41" i="9"/>
  <c r="KU36" i="3"/>
  <c r="KU34" i="3"/>
  <c r="KV29" i="3"/>
  <c r="KV35" i="3"/>
  <c r="KU20" i="3"/>
  <c r="KU32" i="3"/>
  <c r="KU31" i="3"/>
  <c r="KU28" i="3"/>
  <c r="KU22" i="3"/>
  <c r="KU25" i="3"/>
  <c r="KU17" i="3"/>
  <c r="KU26" i="3"/>
  <c r="KU19" i="3"/>
  <c r="KU23" i="3"/>
  <c r="KU16" i="3"/>
  <c r="KW14" i="3"/>
  <c r="KV13" i="3"/>
  <c r="KV37" i="9" s="1"/>
  <c r="AD68" i="8" l="1"/>
  <c r="AD83" i="8" s="1"/>
  <c r="P17" i="3" s="1"/>
  <c r="P16" i="3"/>
  <c r="AF65" i="8"/>
  <c r="AE67" i="8"/>
  <c r="AE82" i="8" s="1"/>
  <c r="KW38" i="9"/>
  <c r="KW51" i="9" s="1"/>
  <c r="KW15" i="3"/>
  <c r="KU60" i="9"/>
  <c r="KV54" i="9"/>
  <c r="KV39" i="9"/>
  <c r="KV60" i="9" s="1"/>
  <c r="EX58" i="8"/>
  <c r="EW59" i="8"/>
  <c r="EW61" i="8" s="1"/>
  <c r="EW81" i="8" s="1"/>
  <c r="KV57" i="9"/>
  <c r="KV52" i="9"/>
  <c r="KV56" i="9"/>
  <c r="KV53" i="9"/>
  <c r="KV49" i="9"/>
  <c r="KV43" i="9"/>
  <c r="KV50" i="9"/>
  <c r="KV47" i="9"/>
  <c r="KV42" i="9"/>
  <c r="KV48" i="9"/>
  <c r="KV41" i="9"/>
  <c r="KV44" i="9"/>
  <c r="KV40" i="9"/>
  <c r="KV46" i="9"/>
  <c r="KV45" i="9"/>
  <c r="KV36" i="3"/>
  <c r="KV34" i="3"/>
  <c r="KW29" i="3"/>
  <c r="KW35" i="3"/>
  <c r="KV32" i="3"/>
  <c r="KV31" i="3"/>
  <c r="KV28" i="3"/>
  <c r="KV25" i="3"/>
  <c r="KV20" i="3"/>
  <c r="KV19" i="3"/>
  <c r="KV26" i="3"/>
  <c r="KV23" i="3"/>
  <c r="KV16" i="3"/>
  <c r="KV22" i="3"/>
  <c r="KV17" i="3"/>
  <c r="KX14" i="3"/>
  <c r="KW13" i="3"/>
  <c r="KW37" i="9" s="1"/>
  <c r="P40" i="9" l="1"/>
  <c r="AD97" i="8"/>
  <c r="AD107" i="8"/>
  <c r="P47" i="9" s="1"/>
  <c r="AD102" i="8"/>
  <c r="P28" i="3" s="1"/>
  <c r="AD96" i="8"/>
  <c r="P22" i="3" s="1"/>
  <c r="P31" i="3"/>
  <c r="AE68" i="8"/>
  <c r="AE83" i="8" s="1"/>
  <c r="Q17" i="3" s="1"/>
  <c r="Q16" i="3"/>
  <c r="AG65" i="8"/>
  <c r="AF67" i="8"/>
  <c r="AF82" i="8" s="1"/>
  <c r="KX38" i="9"/>
  <c r="KX51" i="9" s="1"/>
  <c r="KX15" i="3"/>
  <c r="KV65" i="9"/>
  <c r="KW54" i="9"/>
  <c r="KW39" i="9"/>
  <c r="KW60" i="9" s="1"/>
  <c r="EY58" i="8"/>
  <c r="EX59" i="8"/>
  <c r="EX61" i="8" s="1"/>
  <c r="EX81" i="8" s="1"/>
  <c r="KW57" i="9"/>
  <c r="KW52" i="9"/>
  <c r="KW56" i="9"/>
  <c r="KW53" i="9"/>
  <c r="KW49" i="9"/>
  <c r="KW41" i="9"/>
  <c r="KW50" i="9"/>
  <c r="KW47" i="9"/>
  <c r="KW44" i="9"/>
  <c r="KW48" i="9"/>
  <c r="KW46" i="9"/>
  <c r="KW40" i="9"/>
  <c r="KW43" i="9"/>
  <c r="KW45" i="9"/>
  <c r="KW42" i="9"/>
  <c r="KW36" i="3"/>
  <c r="KW34" i="3"/>
  <c r="KX29" i="3"/>
  <c r="KX35" i="3"/>
  <c r="KW32" i="3"/>
  <c r="KW31" i="3"/>
  <c r="KW28" i="3"/>
  <c r="KW25" i="3"/>
  <c r="KW26" i="3"/>
  <c r="KW20" i="3"/>
  <c r="KW23" i="3"/>
  <c r="KW19" i="3"/>
  <c r="KW22" i="3"/>
  <c r="KW17" i="3"/>
  <c r="KW16" i="3"/>
  <c r="KY14" i="3"/>
  <c r="KX13" i="3"/>
  <c r="KX37" i="9" s="1"/>
  <c r="P29" i="3" l="1"/>
  <c r="P45" i="9"/>
  <c r="AD91" i="8"/>
  <c r="P19" i="3" s="1"/>
  <c r="P25" i="3" s="1"/>
  <c r="P34" i="3" s="1"/>
  <c r="P42" i="9"/>
  <c r="P32" i="3"/>
  <c r="P23" i="3"/>
  <c r="AH65" i="8"/>
  <c r="AG67" i="8"/>
  <c r="AG82" i="8" s="1"/>
  <c r="R16" i="3"/>
  <c r="AE96" i="8"/>
  <c r="Q23" i="3" s="1"/>
  <c r="AE97" i="8"/>
  <c r="Q40" i="9"/>
  <c r="AE107" i="8"/>
  <c r="Q47" i="9" s="1"/>
  <c r="AF68" i="8"/>
  <c r="AF83" i="8" s="1"/>
  <c r="R17" i="3" s="1"/>
  <c r="AE102" i="8"/>
  <c r="KY38" i="9"/>
  <c r="KY51" i="9" s="1"/>
  <c r="KY15" i="3"/>
  <c r="KW65" i="9"/>
  <c r="KX54" i="9"/>
  <c r="KX39" i="9"/>
  <c r="KX65" i="9" s="1"/>
  <c r="EZ58" i="8"/>
  <c r="EY59" i="8"/>
  <c r="EY61" i="8" s="1"/>
  <c r="EY81" i="8" s="1"/>
  <c r="KX57" i="9"/>
  <c r="KX52" i="9"/>
  <c r="KX53" i="9"/>
  <c r="KX56" i="9"/>
  <c r="KX49" i="9"/>
  <c r="KX42" i="9"/>
  <c r="KX50" i="9"/>
  <c r="KX46" i="9"/>
  <c r="KX48" i="9"/>
  <c r="KX47" i="9"/>
  <c r="KX41" i="9"/>
  <c r="KX43" i="9"/>
  <c r="KX40" i="9"/>
  <c r="KX45" i="9"/>
  <c r="KX44" i="9"/>
  <c r="KX36" i="3"/>
  <c r="KX34" i="3"/>
  <c r="KY29" i="3"/>
  <c r="KY35" i="3"/>
  <c r="KX20" i="3"/>
  <c r="KX32" i="3"/>
  <c r="KX31" i="3"/>
  <c r="KX26" i="3"/>
  <c r="KX28" i="3"/>
  <c r="KX23" i="3"/>
  <c r="KX19" i="3"/>
  <c r="KX25" i="3"/>
  <c r="KX22" i="3"/>
  <c r="KX16" i="3"/>
  <c r="KX17" i="3"/>
  <c r="KZ14" i="3"/>
  <c r="KY13" i="3"/>
  <c r="KY37" i="9" s="1"/>
  <c r="P41" i="9" l="1"/>
  <c r="P43" i="9" s="1"/>
  <c r="P44" i="9" s="1"/>
  <c r="P46" i="9" s="1"/>
  <c r="P48" i="9" s="1"/>
  <c r="P56" i="9" s="1"/>
  <c r="P20" i="3"/>
  <c r="P26" i="3" s="1"/>
  <c r="P35" i="3" s="1"/>
  <c r="AG68" i="8"/>
  <c r="AG83" i="8" s="1"/>
  <c r="S17" i="3" s="1"/>
  <c r="AF97" i="8"/>
  <c r="Q31" i="3"/>
  <c r="Q45" i="9"/>
  <c r="AE91" i="8"/>
  <c r="AF107" i="8"/>
  <c r="R47" i="9" s="1"/>
  <c r="R40" i="9"/>
  <c r="Q29" i="3"/>
  <c r="AF96" i="8"/>
  <c r="Q32" i="3"/>
  <c r="Q42" i="9"/>
  <c r="Q22" i="3"/>
  <c r="S16" i="3"/>
  <c r="AF102" i="8"/>
  <c r="R29" i="3" s="1"/>
  <c r="Q28" i="3"/>
  <c r="AI65" i="8"/>
  <c r="AH67" i="8"/>
  <c r="AH82" i="8" s="1"/>
  <c r="KZ38" i="9"/>
  <c r="KZ51" i="9" s="1"/>
  <c r="KZ15" i="3"/>
  <c r="KX60" i="9"/>
  <c r="KY54" i="9"/>
  <c r="KY39" i="9"/>
  <c r="KY65" i="9" s="1"/>
  <c r="FA58" i="8"/>
  <c r="EZ59" i="8"/>
  <c r="EZ61" i="8" s="1"/>
  <c r="EZ81" i="8" s="1"/>
  <c r="KY57" i="9"/>
  <c r="KY52" i="9"/>
  <c r="KY56" i="9"/>
  <c r="KY53" i="9"/>
  <c r="KY49" i="9"/>
  <c r="KY40" i="9"/>
  <c r="KY50" i="9"/>
  <c r="KY44" i="9"/>
  <c r="KY48" i="9"/>
  <c r="KY43" i="9"/>
  <c r="KY45" i="9"/>
  <c r="KY47" i="9"/>
  <c r="KY42" i="9"/>
  <c r="KY41" i="9"/>
  <c r="KY46" i="9"/>
  <c r="KY36" i="3"/>
  <c r="KY34" i="3"/>
  <c r="KZ29" i="3"/>
  <c r="KZ35" i="3"/>
  <c r="KY20" i="3"/>
  <c r="KY32" i="3"/>
  <c r="KY31" i="3"/>
  <c r="KY25" i="3"/>
  <c r="KY22" i="3"/>
  <c r="KY28" i="3"/>
  <c r="KY26" i="3"/>
  <c r="KY17" i="3"/>
  <c r="KY23" i="3"/>
  <c r="KY19" i="3"/>
  <c r="KY16" i="3"/>
  <c r="LA14" i="3"/>
  <c r="KZ13" i="3"/>
  <c r="KZ37" i="9" s="1"/>
  <c r="R42" i="9" l="1"/>
  <c r="AG107" i="8"/>
  <c r="S47" i="9" s="1"/>
  <c r="AG102" i="8"/>
  <c r="S29" i="3" s="1"/>
  <c r="R32" i="3"/>
  <c r="AG97" i="8"/>
  <c r="AG96" i="8"/>
  <c r="S22" i="3" s="1"/>
  <c r="S40" i="9"/>
  <c r="T16" i="3"/>
  <c r="AJ65" i="8"/>
  <c r="AI67" i="8"/>
  <c r="AI82" i="8" s="1"/>
  <c r="AF91" i="8"/>
  <c r="R45" i="9"/>
  <c r="R23" i="3"/>
  <c r="S31" i="3"/>
  <c r="R22" i="3"/>
  <c r="R28" i="3"/>
  <c r="Q41" i="9"/>
  <c r="Q43" i="9" s="1"/>
  <c r="Q44" i="9" s="1"/>
  <c r="Q46" i="9" s="1"/>
  <c r="Q48" i="9" s="1"/>
  <c r="Q56" i="9" s="1"/>
  <c r="Q19" i="3"/>
  <c r="Q25" i="3" s="1"/>
  <c r="Q34" i="3" s="1"/>
  <c r="Q20" i="3"/>
  <c r="Q26" i="3" s="1"/>
  <c r="Q35" i="3" s="1"/>
  <c r="AH68" i="8"/>
  <c r="AH83" i="8" s="1"/>
  <c r="T17" i="3" s="1"/>
  <c r="R31" i="3"/>
  <c r="LA38" i="9"/>
  <c r="LA51" i="9" s="1"/>
  <c r="LA15" i="3"/>
  <c r="KY60" i="9"/>
  <c r="KZ54" i="9"/>
  <c r="KZ39" i="9"/>
  <c r="KZ65" i="9" s="1"/>
  <c r="FB58" i="8"/>
  <c r="FA59" i="8"/>
  <c r="FA61" i="8" s="1"/>
  <c r="FA81" i="8" s="1"/>
  <c r="KZ57" i="9"/>
  <c r="KZ52" i="9"/>
  <c r="KZ53" i="9"/>
  <c r="KZ56" i="9"/>
  <c r="KZ49" i="9"/>
  <c r="KZ50" i="9"/>
  <c r="KZ48" i="9"/>
  <c r="KZ42" i="9"/>
  <c r="KZ40" i="9"/>
  <c r="KZ47" i="9"/>
  <c r="KZ41" i="9"/>
  <c r="KZ44" i="9"/>
  <c r="KZ43" i="9"/>
  <c r="KZ46" i="9"/>
  <c r="KZ45" i="9"/>
  <c r="KZ36" i="3"/>
  <c r="KZ34" i="3"/>
  <c r="LA29" i="3"/>
  <c r="LA35" i="3"/>
  <c r="KZ20" i="3"/>
  <c r="KZ32" i="3"/>
  <c r="KZ31" i="3"/>
  <c r="KZ28" i="3"/>
  <c r="KZ25" i="3"/>
  <c r="KZ26" i="3"/>
  <c r="KZ23" i="3"/>
  <c r="KZ19" i="3"/>
  <c r="KZ16" i="3"/>
  <c r="KZ22" i="3"/>
  <c r="KZ17" i="3"/>
  <c r="LB14" i="3"/>
  <c r="LA13" i="3"/>
  <c r="LA37" i="9" s="1"/>
  <c r="S32" i="3" l="1"/>
  <c r="S45" i="9"/>
  <c r="S28" i="3"/>
  <c r="S42" i="9"/>
  <c r="AG91" i="8"/>
  <c r="S41" i="9" s="1"/>
  <c r="S23" i="3"/>
  <c r="AI68" i="8"/>
  <c r="AI83" i="8" s="1"/>
  <c r="U17" i="3" s="1"/>
  <c r="S20" i="3"/>
  <c r="T40" i="9"/>
  <c r="R41" i="9"/>
  <c r="R43" i="9" s="1"/>
  <c r="R44" i="9" s="1"/>
  <c r="R46" i="9" s="1"/>
  <c r="R48" i="9" s="1"/>
  <c r="R56" i="9" s="1"/>
  <c r="R20" i="3"/>
  <c r="R26" i="3" s="1"/>
  <c r="R35" i="3" s="1"/>
  <c r="R19" i="3"/>
  <c r="R25" i="3" s="1"/>
  <c r="R34" i="3" s="1"/>
  <c r="AH102" i="8"/>
  <c r="T28" i="3" s="1"/>
  <c r="AH96" i="8"/>
  <c r="U16" i="3"/>
  <c r="AH107" i="8"/>
  <c r="T47" i="9" s="1"/>
  <c r="AK65" i="8"/>
  <c r="AJ67" i="8"/>
  <c r="AJ82" i="8" s="1"/>
  <c r="AH97" i="8"/>
  <c r="LB38" i="9"/>
  <c r="LB51" i="9" s="1"/>
  <c r="LB15" i="3"/>
  <c r="KZ60" i="9"/>
  <c r="LA54" i="9"/>
  <c r="LA39" i="9"/>
  <c r="LA65" i="9" s="1"/>
  <c r="FC58" i="8"/>
  <c r="FB59" i="8"/>
  <c r="FB61" i="8" s="1"/>
  <c r="FB81" i="8" s="1"/>
  <c r="LA57" i="9"/>
  <c r="LA52" i="9"/>
  <c r="LA56" i="9"/>
  <c r="LA53" i="9"/>
  <c r="LA49" i="9"/>
  <c r="LA50" i="9"/>
  <c r="LA44" i="9"/>
  <c r="LA47" i="9"/>
  <c r="LA42" i="9"/>
  <c r="LA40" i="9"/>
  <c r="LA43" i="9"/>
  <c r="LA46" i="9"/>
  <c r="LA48" i="9"/>
  <c r="LA41" i="9"/>
  <c r="LA45" i="9"/>
  <c r="LB29" i="3"/>
  <c r="LB35" i="3"/>
  <c r="LA36" i="3"/>
  <c r="LA34" i="3"/>
  <c r="LA20" i="3"/>
  <c r="LA32" i="3"/>
  <c r="LA28" i="3"/>
  <c r="LA25" i="3"/>
  <c r="LA31" i="3"/>
  <c r="LA26" i="3"/>
  <c r="LA23" i="3"/>
  <c r="LA19" i="3"/>
  <c r="LA22" i="3"/>
  <c r="LA16" i="3"/>
  <c r="LA17" i="3"/>
  <c r="LC14" i="3"/>
  <c r="LB13" i="3"/>
  <c r="LB37" i="9" s="1"/>
  <c r="S19" i="3" l="1"/>
  <c r="S25" i="3" s="1"/>
  <c r="S34" i="3" s="1"/>
  <c r="S43" i="9"/>
  <c r="S44" i="9" s="1"/>
  <c r="S46" i="9" s="1"/>
  <c r="S48" i="9" s="1"/>
  <c r="S56" i="9" s="1"/>
  <c r="S26" i="3"/>
  <c r="S35" i="3" s="1"/>
  <c r="AI102" i="8"/>
  <c r="U45" i="9" s="1"/>
  <c r="AI97" i="8"/>
  <c r="U40" i="9"/>
  <c r="AI107" i="8"/>
  <c r="U47" i="9" s="1"/>
  <c r="AI96" i="8"/>
  <c r="T42" i="9"/>
  <c r="AJ68" i="8"/>
  <c r="AJ83" i="8" s="1"/>
  <c r="V17" i="3" s="1"/>
  <c r="T31" i="3"/>
  <c r="T45" i="9"/>
  <c r="AH91" i="8"/>
  <c r="T22" i="3"/>
  <c r="U28" i="3"/>
  <c r="U31" i="3"/>
  <c r="T23" i="3"/>
  <c r="V16" i="3"/>
  <c r="T29" i="3"/>
  <c r="AL65" i="8"/>
  <c r="AK67" i="8"/>
  <c r="AK82" i="8" s="1"/>
  <c r="T32" i="3"/>
  <c r="LC38" i="9"/>
  <c r="LC51" i="9" s="1"/>
  <c r="LC15" i="3"/>
  <c r="LA60" i="9"/>
  <c r="LB54" i="9"/>
  <c r="LB39" i="9"/>
  <c r="LB65" i="9" s="1"/>
  <c r="FD58" i="8"/>
  <c r="FC59" i="8"/>
  <c r="FC61" i="8" s="1"/>
  <c r="FC81" i="8" s="1"/>
  <c r="LB57" i="9"/>
  <c r="LB52" i="9"/>
  <c r="LB56" i="9"/>
  <c r="LB53" i="9"/>
  <c r="LB49" i="9"/>
  <c r="LB40" i="9"/>
  <c r="LB50" i="9"/>
  <c r="LB47" i="9"/>
  <c r="LB43" i="9"/>
  <c r="LB46" i="9"/>
  <c r="LB42" i="9"/>
  <c r="LB48" i="9"/>
  <c r="LB45" i="9"/>
  <c r="LB41" i="9"/>
  <c r="LB44" i="9"/>
  <c r="LB36" i="3"/>
  <c r="LB34" i="3"/>
  <c r="LC29" i="3"/>
  <c r="LC35" i="3"/>
  <c r="LB20" i="3"/>
  <c r="LB32" i="3"/>
  <c r="LB31" i="3"/>
  <c r="LB26" i="3"/>
  <c r="LB28" i="3"/>
  <c r="LB23" i="3"/>
  <c r="LB19" i="3"/>
  <c r="LB22" i="3"/>
  <c r="LB17" i="3"/>
  <c r="LB16" i="3"/>
  <c r="LB25" i="3"/>
  <c r="LD14" i="3"/>
  <c r="LC13" i="3"/>
  <c r="LC37" i="9" s="1"/>
  <c r="U29" i="3" l="1"/>
  <c r="U42" i="9"/>
  <c r="U22" i="3"/>
  <c r="U23" i="3"/>
  <c r="U32" i="3"/>
  <c r="AI91" i="8"/>
  <c r="U41" i="9" s="1"/>
  <c r="U43" i="9" s="1"/>
  <c r="U44" i="9" s="1"/>
  <c r="U46" i="9" s="1"/>
  <c r="U48" i="9" s="1"/>
  <c r="U56" i="9" s="1"/>
  <c r="V40" i="9"/>
  <c r="AJ107" i="8"/>
  <c r="V47" i="9" s="1"/>
  <c r="AJ96" i="8"/>
  <c r="V22" i="3" s="1"/>
  <c r="AJ97" i="8"/>
  <c r="AJ102" i="8"/>
  <c r="V29" i="3" s="1"/>
  <c r="AK68" i="8"/>
  <c r="AK83" i="8" s="1"/>
  <c r="W17" i="3" s="1"/>
  <c r="W16" i="3"/>
  <c r="T41" i="9"/>
  <c r="T43" i="9" s="1"/>
  <c r="T44" i="9" s="1"/>
  <c r="T46" i="9" s="1"/>
  <c r="T48" i="9" s="1"/>
  <c r="T56" i="9" s="1"/>
  <c r="T20" i="3"/>
  <c r="T26" i="3" s="1"/>
  <c r="T35" i="3" s="1"/>
  <c r="T19" i="3"/>
  <c r="T25" i="3" s="1"/>
  <c r="T34" i="3" s="1"/>
  <c r="AM65" i="8"/>
  <c r="AL67" i="8"/>
  <c r="AL82" i="8" s="1"/>
  <c r="LD38" i="9"/>
  <c r="LD51" i="9" s="1"/>
  <c r="LD15" i="3"/>
  <c r="LB60" i="9"/>
  <c r="LC54" i="9"/>
  <c r="LC39" i="9"/>
  <c r="LC60" i="9" s="1"/>
  <c r="FE58" i="8"/>
  <c r="FD59" i="8"/>
  <c r="FD61" i="8" s="1"/>
  <c r="FD81" i="8" s="1"/>
  <c r="LC52" i="9"/>
  <c r="LC57" i="9"/>
  <c r="LC56" i="9"/>
  <c r="LC53" i="9"/>
  <c r="LC49" i="9"/>
  <c r="LC40" i="9"/>
  <c r="LC50" i="9"/>
  <c r="LC47" i="9"/>
  <c r="LC43" i="9"/>
  <c r="LC46" i="9"/>
  <c r="LC45" i="9"/>
  <c r="LC42" i="9"/>
  <c r="LC41" i="9"/>
  <c r="LC44" i="9"/>
  <c r="LC48" i="9"/>
  <c r="LC36" i="3"/>
  <c r="LC34" i="3"/>
  <c r="LD29" i="3"/>
  <c r="LD35" i="3"/>
  <c r="LC32" i="3"/>
  <c r="LC20" i="3"/>
  <c r="LC31" i="3"/>
  <c r="LC28" i="3"/>
  <c r="LC22" i="3"/>
  <c r="LC23" i="3"/>
  <c r="LC26" i="3"/>
  <c r="LC17" i="3"/>
  <c r="LC25" i="3"/>
  <c r="LC19" i="3"/>
  <c r="LC16" i="3"/>
  <c r="LE14" i="3"/>
  <c r="LD13" i="3"/>
  <c r="LD37" i="9" s="1"/>
  <c r="V31" i="3" l="1"/>
  <c r="U20" i="3"/>
  <c r="U26" i="3" s="1"/>
  <c r="U35" i="3" s="1"/>
  <c r="U19" i="3"/>
  <c r="U25" i="3" s="1"/>
  <c r="U34" i="3" s="1"/>
  <c r="V42" i="9"/>
  <c r="V32" i="3"/>
  <c r="V23" i="3"/>
  <c r="AL68" i="8"/>
  <c r="AL83" i="8" s="1"/>
  <c r="X17" i="3" s="1"/>
  <c r="V45" i="9"/>
  <c r="AJ91" i="8"/>
  <c r="V41" i="9" s="1"/>
  <c r="V28" i="3"/>
  <c r="AK97" i="8"/>
  <c r="AK107" i="8"/>
  <c r="W47" i="9" s="1"/>
  <c r="W40" i="9"/>
  <c r="X16" i="3"/>
  <c r="AN65" i="8"/>
  <c r="AM67" i="8"/>
  <c r="AM82" i="8" s="1"/>
  <c r="AK102" i="8"/>
  <c r="W29" i="3" s="1"/>
  <c r="AK96" i="8"/>
  <c r="LE38" i="9"/>
  <c r="LE51" i="9" s="1"/>
  <c r="LE15" i="3"/>
  <c r="LD54" i="9"/>
  <c r="LD39" i="9"/>
  <c r="LD65" i="9" s="1"/>
  <c r="LC65" i="9"/>
  <c r="FF58" i="8"/>
  <c r="FE59" i="8"/>
  <c r="FE61" i="8" s="1"/>
  <c r="FE81" i="8" s="1"/>
  <c r="LD57" i="9"/>
  <c r="LD52" i="9"/>
  <c r="LD56" i="9"/>
  <c r="LD53" i="9"/>
  <c r="LD49" i="9"/>
  <c r="LD50" i="9"/>
  <c r="LD42" i="9"/>
  <c r="LD40" i="9"/>
  <c r="LD47" i="9"/>
  <c r="LD41" i="9"/>
  <c r="LD43" i="9"/>
  <c r="LD46" i="9"/>
  <c r="LD44" i="9"/>
  <c r="LD48" i="9"/>
  <c r="LD45" i="9"/>
  <c r="LE29" i="3"/>
  <c r="LE35" i="3"/>
  <c r="LD36" i="3"/>
  <c r="LD34" i="3"/>
  <c r="LD32" i="3"/>
  <c r="LD20" i="3"/>
  <c r="LD31" i="3"/>
  <c r="LD28" i="3"/>
  <c r="LD25" i="3"/>
  <c r="LD26" i="3"/>
  <c r="LD17" i="3"/>
  <c r="LD23" i="3"/>
  <c r="LD22" i="3"/>
  <c r="LD19" i="3"/>
  <c r="LD16" i="3"/>
  <c r="LF14" i="3"/>
  <c r="LE13" i="3"/>
  <c r="LE37" i="9" s="1"/>
  <c r="X40" i="9" l="1"/>
  <c r="AL97" i="8"/>
  <c r="V43" i="9"/>
  <c r="V44" i="9" s="1"/>
  <c r="V46" i="9" s="1"/>
  <c r="V48" i="9" s="1"/>
  <c r="V56" i="9" s="1"/>
  <c r="AL96" i="8"/>
  <c r="X23" i="3" s="1"/>
  <c r="AL107" i="8"/>
  <c r="X47" i="9" s="1"/>
  <c r="AL102" i="8"/>
  <c r="X29" i="3" s="1"/>
  <c r="W42" i="9"/>
  <c r="V20" i="3"/>
  <c r="V26" i="3" s="1"/>
  <c r="V19" i="3"/>
  <c r="V25" i="3" s="1"/>
  <c r="V34" i="3" s="1"/>
  <c r="W32" i="3"/>
  <c r="W31" i="3"/>
  <c r="W23" i="3"/>
  <c r="W22" i="3"/>
  <c r="AK91" i="8"/>
  <c r="W45" i="9"/>
  <c r="AO65" i="8"/>
  <c r="AN67" i="8"/>
  <c r="AN82" i="8" s="1"/>
  <c r="X22" i="3"/>
  <c r="W28" i="3"/>
  <c r="Y16" i="3"/>
  <c r="AM68" i="8"/>
  <c r="AM83" i="8" s="1"/>
  <c r="Y17" i="3" s="1"/>
  <c r="LD60" i="9"/>
  <c r="LF38" i="9"/>
  <c r="LF51" i="9" s="1"/>
  <c r="LF15" i="3"/>
  <c r="LE54" i="9"/>
  <c r="LE39" i="9"/>
  <c r="LE60" i="9" s="1"/>
  <c r="FG58" i="8"/>
  <c r="FF59" i="8"/>
  <c r="FF61" i="8" s="1"/>
  <c r="FF81" i="8" s="1"/>
  <c r="LE57" i="9"/>
  <c r="LE52" i="9"/>
  <c r="LE56" i="9"/>
  <c r="LE53" i="9"/>
  <c r="LE49" i="9"/>
  <c r="LE41" i="9"/>
  <c r="LE50" i="9"/>
  <c r="LE43" i="9"/>
  <c r="LE42" i="9"/>
  <c r="LE46" i="9"/>
  <c r="LE47" i="9"/>
  <c r="LE40" i="9"/>
  <c r="LE45" i="9"/>
  <c r="LE44" i="9"/>
  <c r="LE48" i="9"/>
  <c r="LE36" i="3"/>
  <c r="LE34" i="3"/>
  <c r="LF29" i="3"/>
  <c r="LF35" i="3"/>
  <c r="LE20" i="3"/>
  <c r="LE32" i="3"/>
  <c r="LE31" i="3"/>
  <c r="LE28" i="3"/>
  <c r="LE25" i="3"/>
  <c r="LE26" i="3"/>
  <c r="LE23" i="3"/>
  <c r="LE19" i="3"/>
  <c r="LE16" i="3"/>
  <c r="LE22" i="3"/>
  <c r="LE17" i="3"/>
  <c r="LG14" i="3"/>
  <c r="LF13" i="3"/>
  <c r="LF37" i="9" s="1"/>
  <c r="X31" i="3" l="1"/>
  <c r="AL91" i="8"/>
  <c r="X41" i="9" s="1"/>
  <c r="X42" i="9"/>
  <c r="X32" i="3"/>
  <c r="X45" i="9"/>
  <c r="X28" i="3"/>
  <c r="V35" i="3"/>
  <c r="Y40" i="9"/>
  <c r="AM97" i="8"/>
  <c r="AM96" i="8"/>
  <c r="Y23" i="3" s="1"/>
  <c r="AM107" i="8"/>
  <c r="Y47" i="9" s="1"/>
  <c r="AN68" i="8"/>
  <c r="AN83" i="8" s="1"/>
  <c r="Z17" i="3" s="1"/>
  <c r="X20" i="3"/>
  <c r="X26" i="3" s="1"/>
  <c r="X35" i="3" s="1"/>
  <c r="Z16" i="3"/>
  <c r="AP65" i="8"/>
  <c r="AO67" i="8"/>
  <c r="AO82" i="8" s="1"/>
  <c r="AM102" i="8"/>
  <c r="Y29" i="3" s="1"/>
  <c r="X19" i="3"/>
  <c r="X25" i="3" s="1"/>
  <c r="W41" i="9"/>
  <c r="W43" i="9" s="1"/>
  <c r="W44" i="9" s="1"/>
  <c r="W46" i="9" s="1"/>
  <c r="W48" i="9" s="1"/>
  <c r="W56" i="9" s="1"/>
  <c r="W20" i="3"/>
  <c r="W26" i="3" s="1"/>
  <c r="W35" i="3" s="1"/>
  <c r="W19" i="3"/>
  <c r="W25" i="3" s="1"/>
  <c r="W34" i="3" s="1"/>
  <c r="LG38" i="9"/>
  <c r="LG51" i="9" s="1"/>
  <c r="LG15" i="3"/>
  <c r="LE65" i="9"/>
  <c r="LF54" i="9"/>
  <c r="LF39" i="9"/>
  <c r="LF60" i="9" s="1"/>
  <c r="FH58" i="8"/>
  <c r="FG59" i="8"/>
  <c r="FG61" i="8" s="1"/>
  <c r="FG81" i="8" s="1"/>
  <c r="LF57" i="9"/>
  <c r="LF52" i="9"/>
  <c r="LF56" i="9"/>
  <c r="LF53" i="9"/>
  <c r="LF49" i="9"/>
  <c r="LF41" i="9"/>
  <c r="LF50" i="9"/>
  <c r="LF42" i="9"/>
  <c r="LF44" i="9"/>
  <c r="LF48" i="9"/>
  <c r="LF47" i="9"/>
  <c r="LF46" i="9"/>
  <c r="LF45" i="9"/>
  <c r="LF40" i="9"/>
  <c r="LF43" i="9"/>
  <c r="LF36" i="3"/>
  <c r="LF34" i="3"/>
  <c r="LG29" i="3"/>
  <c r="LG35" i="3"/>
  <c r="LF20" i="3"/>
  <c r="LF32" i="3"/>
  <c r="LF31" i="3"/>
  <c r="LF26" i="3"/>
  <c r="LF28" i="3"/>
  <c r="LF23" i="3"/>
  <c r="LF19" i="3"/>
  <c r="LF25" i="3"/>
  <c r="LF22" i="3"/>
  <c r="LF17" i="3"/>
  <c r="LF16" i="3"/>
  <c r="LH14" i="3"/>
  <c r="LG13" i="3"/>
  <c r="LG37" i="9" s="1"/>
  <c r="X34" i="3" l="1"/>
  <c r="X43" i="9"/>
  <c r="X44" i="9" s="1"/>
  <c r="X46" i="9" s="1"/>
  <c r="X48" i="9" s="1"/>
  <c r="X56" i="9" s="1"/>
  <c r="Y22" i="3"/>
  <c r="Y42" i="9"/>
  <c r="Y28" i="3"/>
  <c r="Y31" i="3"/>
  <c r="Y32" i="3"/>
  <c r="AO68" i="8"/>
  <c r="AO83" i="8" s="1"/>
  <c r="AA17" i="3" s="1"/>
  <c r="AN107" i="8"/>
  <c r="Z47" i="9" s="1"/>
  <c r="AN102" i="8"/>
  <c r="AN96" i="8"/>
  <c r="Z22" i="3" s="1"/>
  <c r="Z40" i="9"/>
  <c r="Y45" i="9"/>
  <c r="AM91" i="8"/>
  <c r="AA16" i="3"/>
  <c r="AQ65" i="8"/>
  <c r="AP67" i="8"/>
  <c r="AP82" i="8" s="1"/>
  <c r="AN97" i="8"/>
  <c r="LH38" i="9"/>
  <c r="LH51" i="9" s="1"/>
  <c r="LH15" i="3"/>
  <c r="LF65" i="9"/>
  <c r="LG54" i="9"/>
  <c r="LG39" i="9"/>
  <c r="LG65" i="9" s="1"/>
  <c r="FI58" i="8"/>
  <c r="FH59" i="8"/>
  <c r="FH61" i="8" s="1"/>
  <c r="FH81" i="8" s="1"/>
  <c r="LG57" i="9"/>
  <c r="LG52" i="9"/>
  <c r="LG56" i="9"/>
  <c r="LG53" i="9"/>
  <c r="LG49" i="9"/>
  <c r="LG40" i="9"/>
  <c r="LG50" i="9"/>
  <c r="LG47" i="9"/>
  <c r="LG42" i="9"/>
  <c r="LG45" i="9"/>
  <c r="LG46" i="9"/>
  <c r="LG41" i="9"/>
  <c r="LG44" i="9"/>
  <c r="LG48" i="9"/>
  <c r="LG43" i="9"/>
  <c r="LG36" i="3"/>
  <c r="LG34" i="3"/>
  <c r="LH29" i="3"/>
  <c r="LH35" i="3"/>
  <c r="LG20" i="3"/>
  <c r="LG31" i="3"/>
  <c r="LG32" i="3"/>
  <c r="LG25" i="3"/>
  <c r="LG22" i="3"/>
  <c r="LG26" i="3"/>
  <c r="LG17" i="3"/>
  <c r="LG28" i="3"/>
  <c r="LG23" i="3"/>
  <c r="LG19" i="3"/>
  <c r="LG16" i="3"/>
  <c r="LI14" i="3"/>
  <c r="LH13" i="3"/>
  <c r="LH37" i="9" s="1"/>
  <c r="AN91" i="8" l="1"/>
  <c r="Z41" i="9" s="1"/>
  <c r="AA40" i="9"/>
  <c r="Z29" i="3"/>
  <c r="Z32" i="3"/>
  <c r="Z23" i="3"/>
  <c r="Z42" i="9"/>
  <c r="Z43" i="9" s="1"/>
  <c r="Z44" i="9" s="1"/>
  <c r="Z31" i="3"/>
  <c r="AO107" i="8"/>
  <c r="AA47" i="9" s="1"/>
  <c r="AO97" i="8"/>
  <c r="AO102" i="8"/>
  <c r="AA45" i="9" s="1"/>
  <c r="Z45" i="9"/>
  <c r="Z28" i="3"/>
  <c r="AP68" i="8"/>
  <c r="AP83" i="8" s="1"/>
  <c r="AB17" i="3" s="1"/>
  <c r="AO96" i="8"/>
  <c r="AA23" i="3" s="1"/>
  <c r="Z19" i="3"/>
  <c r="Z25" i="3" s="1"/>
  <c r="Z20" i="3"/>
  <c r="Z26" i="3" s="1"/>
  <c r="Z35" i="3" s="1"/>
  <c r="Y41" i="9"/>
  <c r="Y43" i="9" s="1"/>
  <c r="Y44" i="9" s="1"/>
  <c r="Y46" i="9" s="1"/>
  <c r="Y48" i="9" s="1"/>
  <c r="Y56" i="9" s="1"/>
  <c r="Y20" i="3"/>
  <c r="Y26" i="3" s="1"/>
  <c r="Y35" i="3" s="1"/>
  <c r="Y19" i="3"/>
  <c r="Y25" i="3" s="1"/>
  <c r="Y34" i="3" s="1"/>
  <c r="AB16" i="3"/>
  <c r="AR65" i="8"/>
  <c r="AQ67" i="8"/>
  <c r="AQ82" i="8" s="1"/>
  <c r="LI38" i="9"/>
  <c r="LI51" i="9" s="1"/>
  <c r="LI15" i="3"/>
  <c r="LG60" i="9"/>
  <c r="LH54" i="9"/>
  <c r="LH39" i="9"/>
  <c r="LH65" i="9" s="1"/>
  <c r="FJ58" i="8"/>
  <c r="FI59" i="8"/>
  <c r="FI61" i="8" s="1"/>
  <c r="FI81" i="8" s="1"/>
  <c r="LH57" i="9"/>
  <c r="LH52" i="9"/>
  <c r="LH56" i="9"/>
  <c r="LH53" i="9"/>
  <c r="LH49" i="9"/>
  <c r="LH50" i="9"/>
  <c r="LH42" i="9"/>
  <c r="LH43" i="9"/>
  <c r="LH48" i="9"/>
  <c r="LH41" i="9"/>
  <c r="LH40" i="9"/>
  <c r="LH44" i="9"/>
  <c r="LH45" i="9"/>
  <c r="LH47" i="9"/>
  <c r="LH46" i="9"/>
  <c r="LH36" i="3"/>
  <c r="LH34" i="3"/>
  <c r="LI29" i="3"/>
  <c r="LI35" i="3"/>
  <c r="LH32" i="3"/>
  <c r="LH20" i="3"/>
  <c r="LH31" i="3"/>
  <c r="LH28" i="3"/>
  <c r="LH25" i="3"/>
  <c r="LH26" i="3"/>
  <c r="LH23" i="3"/>
  <c r="LH19" i="3"/>
  <c r="LH16" i="3"/>
  <c r="LH22" i="3"/>
  <c r="LH17" i="3"/>
  <c r="LJ14" i="3"/>
  <c r="LI13" i="3"/>
  <c r="LI37" i="9" s="1"/>
  <c r="Z34" i="3" l="1"/>
  <c r="AP96" i="8"/>
  <c r="AP102" i="8"/>
  <c r="AB28" i="3" s="1"/>
  <c r="AB40" i="9"/>
  <c r="AA32" i="3"/>
  <c r="AA31" i="3"/>
  <c r="AA29" i="3"/>
  <c r="AA28" i="3"/>
  <c r="AA22" i="3"/>
  <c r="AA42" i="9"/>
  <c r="AO91" i="8"/>
  <c r="AA20" i="3" s="1"/>
  <c r="AA26" i="3" s="1"/>
  <c r="Z46" i="9"/>
  <c r="Z48" i="9" s="1"/>
  <c r="Z56" i="9" s="1"/>
  <c r="AB23" i="3"/>
  <c r="AP107" i="8"/>
  <c r="AB47" i="9" s="1"/>
  <c r="AP97" i="8"/>
  <c r="AB42" i="9" s="1"/>
  <c r="AQ68" i="8"/>
  <c r="AQ83" i="8" s="1"/>
  <c r="AC17" i="3" s="1"/>
  <c r="AC16" i="3"/>
  <c r="AS65" i="8"/>
  <c r="AR67" i="8"/>
  <c r="AR82" i="8" s="1"/>
  <c r="AB22" i="3"/>
  <c r="AB45" i="9"/>
  <c r="AB29" i="3"/>
  <c r="LJ38" i="9"/>
  <c r="LJ51" i="9" s="1"/>
  <c r="LJ15" i="3"/>
  <c r="LH60" i="9"/>
  <c r="LI54" i="9"/>
  <c r="LI39" i="9"/>
  <c r="LI65" i="9" s="1"/>
  <c r="FK58" i="8"/>
  <c r="FJ59" i="8"/>
  <c r="FJ61" i="8" s="1"/>
  <c r="FJ81" i="8" s="1"/>
  <c r="LI52" i="9"/>
  <c r="LI57" i="9"/>
  <c r="LI53" i="9"/>
  <c r="LI56" i="9"/>
  <c r="LI49" i="9"/>
  <c r="LI50" i="9"/>
  <c r="LI44" i="9"/>
  <c r="LI41" i="9"/>
  <c r="LI47" i="9"/>
  <c r="LI45" i="9"/>
  <c r="LI48" i="9"/>
  <c r="LI46" i="9"/>
  <c r="LI42" i="9"/>
  <c r="LI40" i="9"/>
  <c r="LI43" i="9"/>
  <c r="LI36" i="3"/>
  <c r="LI34" i="3"/>
  <c r="LJ29" i="3"/>
  <c r="LJ35" i="3"/>
  <c r="LI20" i="3"/>
  <c r="LI32" i="3"/>
  <c r="LI28" i="3"/>
  <c r="LI25" i="3"/>
  <c r="LI26" i="3"/>
  <c r="LI31" i="3"/>
  <c r="LI23" i="3"/>
  <c r="LI19" i="3"/>
  <c r="LI22" i="3"/>
  <c r="LI17" i="3"/>
  <c r="LI16" i="3"/>
  <c r="LK14" i="3"/>
  <c r="LJ13" i="3"/>
  <c r="LJ37" i="9" s="1"/>
  <c r="AA35" i="3" l="1"/>
  <c r="AB31" i="3"/>
  <c r="AP91" i="8"/>
  <c r="AB41" i="9" s="1"/>
  <c r="AB43" i="9" s="1"/>
  <c r="AB44" i="9" s="1"/>
  <c r="AB46" i="9" s="1"/>
  <c r="AB48" i="9" s="1"/>
  <c r="AB56" i="9" s="1"/>
  <c r="AB32" i="3"/>
  <c r="AC40" i="9"/>
  <c r="AA41" i="9"/>
  <c r="AA43" i="9" s="1"/>
  <c r="AA44" i="9" s="1"/>
  <c r="AA46" i="9" s="1"/>
  <c r="AA48" i="9" s="1"/>
  <c r="AA56" i="9" s="1"/>
  <c r="AA19" i="3"/>
  <c r="AA25" i="3" s="1"/>
  <c r="AA34" i="3" s="1"/>
  <c r="AQ96" i="8"/>
  <c r="AC23" i="3" s="1"/>
  <c r="AQ102" i="8"/>
  <c r="AC29" i="3" s="1"/>
  <c r="AR68" i="8"/>
  <c r="AR83" i="8" s="1"/>
  <c r="AD17" i="3" s="1"/>
  <c r="AQ107" i="8"/>
  <c r="AC47" i="9" s="1"/>
  <c r="AQ97" i="8"/>
  <c r="AD16" i="3"/>
  <c r="AT65" i="8"/>
  <c r="AS67" i="8"/>
  <c r="AS82" i="8" s="1"/>
  <c r="AB19" i="3"/>
  <c r="AB25" i="3" s="1"/>
  <c r="LK38" i="9"/>
  <c r="LK51" i="9" s="1"/>
  <c r="LK15" i="3"/>
  <c r="LI60" i="9"/>
  <c r="LJ54" i="9"/>
  <c r="LJ39" i="9"/>
  <c r="LJ60" i="9" s="1"/>
  <c r="FL58" i="8"/>
  <c r="FK59" i="8"/>
  <c r="FK61" i="8" s="1"/>
  <c r="FK81" i="8" s="1"/>
  <c r="LJ57" i="9"/>
  <c r="LJ52" i="9"/>
  <c r="LJ53" i="9"/>
  <c r="LJ49" i="9"/>
  <c r="LJ56" i="9"/>
  <c r="LJ40" i="9"/>
  <c r="LJ50" i="9"/>
  <c r="LJ47" i="9"/>
  <c r="LJ43" i="9"/>
  <c r="LJ45" i="9"/>
  <c r="LJ46" i="9"/>
  <c r="LJ41" i="9"/>
  <c r="LJ44" i="9"/>
  <c r="LJ42" i="9"/>
  <c r="LJ48" i="9"/>
  <c r="LJ36" i="3"/>
  <c r="LJ34" i="3"/>
  <c r="LK29" i="3"/>
  <c r="LK35" i="3"/>
  <c r="LJ20" i="3"/>
  <c r="LJ32" i="3"/>
  <c r="LJ26" i="3"/>
  <c r="LJ23" i="3"/>
  <c r="LJ19" i="3"/>
  <c r="LJ31" i="3"/>
  <c r="LJ22" i="3"/>
  <c r="LJ17" i="3"/>
  <c r="LJ16" i="3"/>
  <c r="LJ25" i="3"/>
  <c r="LJ28" i="3"/>
  <c r="LL14" i="3"/>
  <c r="LK13" i="3"/>
  <c r="LK37" i="9" s="1"/>
  <c r="AB20" i="3" l="1"/>
  <c r="AB26" i="3" s="1"/>
  <c r="AB35" i="3" s="1"/>
  <c r="AR102" i="8"/>
  <c r="AD28" i="3" s="1"/>
  <c r="AR107" i="8"/>
  <c r="AD47" i="9" s="1"/>
  <c r="AC22" i="3"/>
  <c r="AB34" i="3"/>
  <c r="AC28" i="3"/>
  <c r="AC45" i="9"/>
  <c r="AD40" i="9"/>
  <c r="AC31" i="3"/>
  <c r="AC42" i="9"/>
  <c r="AR97" i="8"/>
  <c r="AQ91" i="8"/>
  <c r="AC19" i="3" s="1"/>
  <c r="AC25" i="3" s="1"/>
  <c r="AD32" i="3"/>
  <c r="AC32" i="3"/>
  <c r="AR96" i="8"/>
  <c r="AD23" i="3" s="1"/>
  <c r="AD29" i="3"/>
  <c r="AE16" i="3"/>
  <c r="AD45" i="9"/>
  <c r="AU65" i="8"/>
  <c r="AT67" i="8"/>
  <c r="AT82" i="8" s="1"/>
  <c r="AD31" i="3"/>
  <c r="AS68" i="8"/>
  <c r="AS83" i="8" s="1"/>
  <c r="AE17" i="3" s="1"/>
  <c r="LL38" i="9"/>
  <c r="LL51" i="9" s="1"/>
  <c r="LL15" i="3"/>
  <c r="LJ65" i="9"/>
  <c r="LK54" i="9"/>
  <c r="LK39" i="9"/>
  <c r="LK60" i="9" s="1"/>
  <c r="FM58" i="8"/>
  <c r="FL59" i="8"/>
  <c r="FL61" i="8" s="1"/>
  <c r="FL81" i="8" s="1"/>
  <c r="LK57" i="9"/>
  <c r="LK52" i="9"/>
  <c r="LK56" i="9"/>
  <c r="LK53" i="9"/>
  <c r="LK49" i="9"/>
  <c r="LK40" i="9"/>
  <c r="LK50" i="9"/>
  <c r="LK45" i="9"/>
  <c r="LK42" i="9"/>
  <c r="LK44" i="9"/>
  <c r="LK46" i="9"/>
  <c r="LK41" i="9"/>
  <c r="LK48" i="9"/>
  <c r="LK43" i="9"/>
  <c r="LK47" i="9"/>
  <c r="LL29" i="3"/>
  <c r="LL35" i="3"/>
  <c r="LK36" i="3"/>
  <c r="LK34" i="3"/>
  <c r="LK20" i="3"/>
  <c r="LK32" i="3"/>
  <c r="LK31" i="3"/>
  <c r="LK28" i="3"/>
  <c r="LK22" i="3"/>
  <c r="LK25" i="3"/>
  <c r="LK19" i="3"/>
  <c r="LK26" i="3"/>
  <c r="LK23" i="3"/>
  <c r="LK17" i="3"/>
  <c r="LK16" i="3"/>
  <c r="LM14" i="3"/>
  <c r="LL13" i="3"/>
  <c r="LL37" i="9" s="1"/>
  <c r="AR91" i="8" l="1"/>
  <c r="AD19" i="3" s="1"/>
  <c r="AC41" i="9"/>
  <c r="AC43" i="9" s="1"/>
  <c r="AC44" i="9" s="1"/>
  <c r="AC46" i="9" s="1"/>
  <c r="AC48" i="9" s="1"/>
  <c r="AC56" i="9" s="1"/>
  <c r="AC34" i="3"/>
  <c r="AD42" i="9"/>
  <c r="AC20" i="3"/>
  <c r="AC26" i="3" s="1"/>
  <c r="AD22" i="3"/>
  <c r="AD25" i="3" s="1"/>
  <c r="AD34" i="3" s="1"/>
  <c r="AE40" i="9"/>
  <c r="AS107" i="8"/>
  <c r="AE47" i="9" s="1"/>
  <c r="AT68" i="8"/>
  <c r="AT83" i="8" s="1"/>
  <c r="AF17" i="3" s="1"/>
  <c r="AS102" i="8"/>
  <c r="AE29" i="3" s="1"/>
  <c r="AF16" i="3"/>
  <c r="AS97" i="8"/>
  <c r="AD41" i="9"/>
  <c r="AD20" i="3"/>
  <c r="AD26" i="3" s="1"/>
  <c r="AD35" i="3" s="1"/>
  <c r="AV65" i="8"/>
  <c r="AU67" i="8"/>
  <c r="AU82" i="8" s="1"/>
  <c r="AS96" i="8"/>
  <c r="LM38" i="9"/>
  <c r="LM51" i="9" s="1"/>
  <c r="LM15" i="3"/>
  <c r="LK65" i="9"/>
  <c r="LL54" i="9"/>
  <c r="LL39" i="9"/>
  <c r="LL60" i="9" s="1"/>
  <c r="FN58" i="8"/>
  <c r="FM59" i="8"/>
  <c r="FM61" i="8" s="1"/>
  <c r="FM81" i="8" s="1"/>
  <c r="LL57" i="9"/>
  <c r="LL52" i="9"/>
  <c r="LL56" i="9"/>
  <c r="LL53" i="9"/>
  <c r="LL49" i="9"/>
  <c r="LL43" i="9"/>
  <c r="LL50" i="9"/>
  <c r="LL46" i="9"/>
  <c r="LL40" i="9"/>
  <c r="LL45" i="9"/>
  <c r="LL44" i="9"/>
  <c r="LL42" i="9"/>
  <c r="LL41" i="9"/>
  <c r="LL47" i="9"/>
  <c r="LL48" i="9"/>
  <c r="LL36" i="3"/>
  <c r="LL34" i="3"/>
  <c r="LM29" i="3"/>
  <c r="LM35" i="3"/>
  <c r="LL32" i="3"/>
  <c r="LL31" i="3"/>
  <c r="LL20" i="3"/>
  <c r="LL28" i="3"/>
  <c r="LL25" i="3"/>
  <c r="LL19" i="3"/>
  <c r="LL26" i="3"/>
  <c r="LL23" i="3"/>
  <c r="LL17" i="3"/>
  <c r="LL16" i="3"/>
  <c r="LL22" i="3"/>
  <c r="LN14" i="3"/>
  <c r="LM13" i="3"/>
  <c r="LM37" i="9" s="1"/>
  <c r="AD43" i="9" l="1"/>
  <c r="AD44" i="9" s="1"/>
  <c r="AD46" i="9" s="1"/>
  <c r="AD48" i="9" s="1"/>
  <c r="AD56" i="9" s="1"/>
  <c r="AC35" i="3"/>
  <c r="AT96" i="8"/>
  <c r="AF22" i="3" s="1"/>
  <c r="AU68" i="8"/>
  <c r="AU83" i="8" s="1"/>
  <c r="AG17" i="3" s="1"/>
  <c r="AT102" i="8"/>
  <c r="AF28" i="3" s="1"/>
  <c r="AT97" i="8"/>
  <c r="AF42" i="9" s="1"/>
  <c r="AE42" i="9"/>
  <c r="AT107" i="8"/>
  <c r="AF47" i="9" s="1"/>
  <c r="AF40" i="9"/>
  <c r="AW65" i="8"/>
  <c r="AV67" i="8"/>
  <c r="AV82" i="8" s="1"/>
  <c r="AE22" i="3"/>
  <c r="AE32" i="3"/>
  <c r="AE31" i="3"/>
  <c r="AE23" i="3"/>
  <c r="AE28" i="3"/>
  <c r="AS91" i="8"/>
  <c r="AE45" i="9"/>
  <c r="AG16" i="3"/>
  <c r="AF23" i="3"/>
  <c r="LN38" i="9"/>
  <c r="LN51" i="9" s="1"/>
  <c r="LN15" i="3"/>
  <c r="LL65" i="9"/>
  <c r="LM54" i="9"/>
  <c r="LM39" i="9"/>
  <c r="LM60" i="9" s="1"/>
  <c r="FO58" i="8"/>
  <c r="FN59" i="8"/>
  <c r="FN61" i="8" s="1"/>
  <c r="FN81" i="8" s="1"/>
  <c r="LM52" i="9"/>
  <c r="LM57" i="9"/>
  <c r="LM56" i="9"/>
  <c r="LM53" i="9"/>
  <c r="LM49" i="9"/>
  <c r="LM41" i="9"/>
  <c r="LM50" i="9"/>
  <c r="LM42" i="9"/>
  <c r="LM48" i="9"/>
  <c r="LM40" i="9"/>
  <c r="LM45" i="9"/>
  <c r="LM46" i="9"/>
  <c r="LM47" i="9"/>
  <c r="LM43" i="9"/>
  <c r="LM44" i="9"/>
  <c r="LM36" i="3"/>
  <c r="LM34" i="3"/>
  <c r="LN29" i="3"/>
  <c r="LN35" i="3"/>
  <c r="LM20" i="3"/>
  <c r="LM32" i="3"/>
  <c r="LM31" i="3"/>
  <c r="LM28" i="3"/>
  <c r="LM25" i="3"/>
  <c r="LM26" i="3"/>
  <c r="LM23" i="3"/>
  <c r="LM19" i="3"/>
  <c r="LM22" i="3"/>
  <c r="LM17" i="3"/>
  <c r="LM16" i="3"/>
  <c r="LO14" i="3"/>
  <c r="LN13" i="3"/>
  <c r="LN37" i="9" s="1"/>
  <c r="AF29" i="3" l="1"/>
  <c r="AG40" i="9"/>
  <c r="AU97" i="8"/>
  <c r="AU102" i="8"/>
  <c r="AG29" i="3" s="1"/>
  <c r="AU107" i="8"/>
  <c r="AG47" i="9" s="1"/>
  <c r="AF45" i="9"/>
  <c r="AU96" i="8"/>
  <c r="AG23" i="3" s="1"/>
  <c r="AF32" i="3"/>
  <c r="AF31" i="3"/>
  <c r="AT91" i="8"/>
  <c r="AE41" i="9"/>
  <c r="AE43" i="9" s="1"/>
  <c r="AE44" i="9" s="1"/>
  <c r="AE46" i="9" s="1"/>
  <c r="AE48" i="9" s="1"/>
  <c r="AE56" i="9" s="1"/>
  <c r="AE20" i="3"/>
  <c r="AE26" i="3" s="1"/>
  <c r="AE35" i="3" s="1"/>
  <c r="AE19" i="3"/>
  <c r="AE25" i="3" s="1"/>
  <c r="AE34" i="3" s="1"/>
  <c r="AG28" i="3"/>
  <c r="AV68" i="8"/>
  <c r="AV83" i="8" s="1"/>
  <c r="AH17" i="3" s="1"/>
  <c r="AH16" i="3"/>
  <c r="AX65" i="8"/>
  <c r="AW67" i="8"/>
  <c r="AW82" i="8" s="1"/>
  <c r="LO38" i="9"/>
  <c r="LO51" i="9" s="1"/>
  <c r="LO15" i="3"/>
  <c r="LM65" i="9"/>
  <c r="LN54" i="9"/>
  <c r="LN39" i="9"/>
  <c r="LN65" i="9" s="1"/>
  <c r="FP58" i="8"/>
  <c r="FO59" i="8"/>
  <c r="FO61" i="8" s="1"/>
  <c r="FO81" i="8" s="1"/>
  <c r="LN57" i="9"/>
  <c r="LN52" i="9"/>
  <c r="LN56" i="9"/>
  <c r="LN53" i="9"/>
  <c r="LN49" i="9"/>
  <c r="LN42" i="9"/>
  <c r="LN50" i="9"/>
  <c r="LN44" i="9"/>
  <c r="LN40" i="9"/>
  <c r="LN47" i="9"/>
  <c r="LN43" i="9"/>
  <c r="LN41" i="9"/>
  <c r="LN45" i="9"/>
  <c r="LN48" i="9"/>
  <c r="LN46" i="9"/>
  <c r="LN36" i="3"/>
  <c r="LN34" i="3"/>
  <c r="LO29" i="3"/>
  <c r="LO35" i="3"/>
  <c r="LN20" i="3"/>
  <c r="LN32" i="3"/>
  <c r="LN31" i="3"/>
  <c r="LN26" i="3"/>
  <c r="LN28" i="3"/>
  <c r="LN23" i="3"/>
  <c r="LN19" i="3"/>
  <c r="LN25" i="3"/>
  <c r="LN22" i="3"/>
  <c r="LN17" i="3"/>
  <c r="LN16" i="3"/>
  <c r="LP14" i="3"/>
  <c r="LO13" i="3"/>
  <c r="LO37" i="9" s="1"/>
  <c r="AG45" i="9" l="1"/>
  <c r="AG22" i="3"/>
  <c r="AG42" i="9"/>
  <c r="AG31" i="3"/>
  <c r="AG32" i="3"/>
  <c r="AU91" i="8"/>
  <c r="AG19" i="3" s="1"/>
  <c r="AG25" i="3" s="1"/>
  <c r="AG34" i="3" s="1"/>
  <c r="AF41" i="9"/>
  <c r="AF43" i="9" s="1"/>
  <c r="AF44" i="9" s="1"/>
  <c r="AF46" i="9" s="1"/>
  <c r="AF48" i="9" s="1"/>
  <c r="AF56" i="9" s="1"/>
  <c r="AF19" i="3"/>
  <c r="AF20" i="3"/>
  <c r="AF26" i="3" s="1"/>
  <c r="AF35" i="3" s="1"/>
  <c r="AV97" i="8"/>
  <c r="AI16" i="3"/>
  <c r="AV96" i="8"/>
  <c r="AY65" i="8"/>
  <c r="AX67" i="8"/>
  <c r="AX82" i="8" s="1"/>
  <c r="AV107" i="8"/>
  <c r="AH47" i="9" s="1"/>
  <c r="AV102" i="8"/>
  <c r="AH29" i="3" s="1"/>
  <c r="AW68" i="8"/>
  <c r="AW83" i="8" s="1"/>
  <c r="AI17" i="3" s="1"/>
  <c r="AH40" i="9"/>
  <c r="LP38" i="9"/>
  <c r="LP51" i="9" s="1"/>
  <c r="LP15" i="3"/>
  <c r="LN60" i="9"/>
  <c r="LO54" i="9"/>
  <c r="LO39" i="9"/>
  <c r="LO65" i="9" s="1"/>
  <c r="FQ58" i="8"/>
  <c r="FP59" i="8"/>
  <c r="FP61" i="8" s="1"/>
  <c r="FP81" i="8" s="1"/>
  <c r="LO57" i="9"/>
  <c r="LO52" i="9"/>
  <c r="LO56" i="9"/>
  <c r="LO53" i="9"/>
  <c r="LO49" i="9"/>
  <c r="LO44" i="9"/>
  <c r="LO50" i="9"/>
  <c r="LO40" i="9"/>
  <c r="LO45" i="9"/>
  <c r="LO41" i="9"/>
  <c r="LO46" i="9"/>
  <c r="LO43" i="9"/>
  <c r="LO48" i="9"/>
  <c r="LO47" i="9"/>
  <c r="LO42" i="9"/>
  <c r="LO36" i="3"/>
  <c r="LO34" i="3"/>
  <c r="LP29" i="3"/>
  <c r="LP35" i="3"/>
  <c r="LO20" i="3"/>
  <c r="LO32" i="3"/>
  <c r="LO31" i="3"/>
  <c r="LO25" i="3"/>
  <c r="LO22" i="3"/>
  <c r="LO28" i="3"/>
  <c r="LO26" i="3"/>
  <c r="LO17" i="3"/>
  <c r="LO23" i="3"/>
  <c r="LO19" i="3"/>
  <c r="LO16" i="3"/>
  <c r="LQ14" i="3"/>
  <c r="LP13" i="3"/>
  <c r="LP37" i="9" s="1"/>
  <c r="AG20" i="3" l="1"/>
  <c r="AG26" i="3" s="1"/>
  <c r="AG35" i="3" s="1"/>
  <c r="AG41" i="9"/>
  <c r="AG43" i="9" s="1"/>
  <c r="AG44" i="9" s="1"/>
  <c r="AG46" i="9" s="1"/>
  <c r="AG48" i="9" s="1"/>
  <c r="AG56" i="9" s="1"/>
  <c r="AH42" i="9"/>
  <c r="AH23" i="3"/>
  <c r="AX68" i="8"/>
  <c r="AX83" i="8" s="1"/>
  <c r="AJ17" i="3" s="1"/>
  <c r="AF25" i="3"/>
  <c r="AF34" i="3" s="1"/>
  <c r="AZ65" i="8"/>
  <c r="AY67" i="8"/>
  <c r="AY82" i="8" s="1"/>
  <c r="AW107" i="8"/>
  <c r="AI47" i="9" s="1"/>
  <c r="AH28" i="3"/>
  <c r="AI40" i="9"/>
  <c r="AH22" i="3"/>
  <c r="AH31" i="3"/>
  <c r="AH32" i="3"/>
  <c r="AW96" i="8"/>
  <c r="AI22" i="3" s="1"/>
  <c r="AV91" i="8"/>
  <c r="AH45" i="9"/>
  <c r="AW97" i="8"/>
  <c r="AJ16" i="3"/>
  <c r="AW102" i="8"/>
  <c r="AI28" i="3" s="1"/>
  <c r="LQ38" i="9"/>
  <c r="LQ51" i="9" s="1"/>
  <c r="LQ15" i="3"/>
  <c r="LO60" i="9"/>
  <c r="LP54" i="9"/>
  <c r="LP39" i="9"/>
  <c r="LP65" i="9" s="1"/>
  <c r="FR58" i="8"/>
  <c r="FQ59" i="8"/>
  <c r="LP57" i="9"/>
  <c r="LP52" i="9"/>
  <c r="LP56" i="9"/>
  <c r="LP53" i="9"/>
  <c r="LP49" i="9"/>
  <c r="LP50" i="9"/>
  <c r="LP46" i="9"/>
  <c r="LP44" i="9"/>
  <c r="LP45" i="9"/>
  <c r="LP43" i="9"/>
  <c r="LP42" i="9"/>
  <c r="LP41" i="9"/>
  <c r="LP48" i="9"/>
  <c r="LP40" i="9"/>
  <c r="LP47" i="9"/>
  <c r="LP36" i="3"/>
  <c r="LP34" i="3"/>
  <c r="LQ29" i="3"/>
  <c r="LQ35" i="3"/>
  <c r="LP20" i="3"/>
  <c r="LP32" i="3"/>
  <c r="LP31" i="3"/>
  <c r="LP28" i="3"/>
  <c r="LP25" i="3"/>
  <c r="LP26" i="3"/>
  <c r="LP23" i="3"/>
  <c r="LP19" i="3"/>
  <c r="LP16" i="3"/>
  <c r="LP22" i="3"/>
  <c r="LP17" i="3"/>
  <c r="LR14" i="3"/>
  <c r="LQ13" i="3"/>
  <c r="LQ37" i="9" s="1"/>
  <c r="AX102" i="8" l="1"/>
  <c r="AJ40" i="9"/>
  <c r="AX96" i="8"/>
  <c r="AJ23" i="3" s="1"/>
  <c r="AX107" i="8"/>
  <c r="AJ47" i="9" s="1"/>
  <c r="AX97" i="8"/>
  <c r="AJ42" i="9" s="1"/>
  <c r="AY68" i="8"/>
  <c r="AY83" i="8" s="1"/>
  <c r="AK17" i="3" s="1"/>
  <c r="AI23" i="3"/>
  <c r="AI32" i="3"/>
  <c r="AI29" i="3"/>
  <c r="AI31" i="3"/>
  <c r="AJ28" i="3"/>
  <c r="AJ31" i="3"/>
  <c r="AJ32" i="3"/>
  <c r="AJ45" i="9"/>
  <c r="AX91" i="8"/>
  <c r="AJ41" i="9" s="1"/>
  <c r="AH41" i="9"/>
  <c r="AH43" i="9" s="1"/>
  <c r="AH44" i="9" s="1"/>
  <c r="AH46" i="9" s="1"/>
  <c r="AH48" i="9" s="1"/>
  <c r="AH56" i="9" s="1"/>
  <c r="AH20" i="3"/>
  <c r="AH26" i="3" s="1"/>
  <c r="AH35" i="3" s="1"/>
  <c r="AH19" i="3"/>
  <c r="AH25" i="3" s="1"/>
  <c r="AH34" i="3" s="1"/>
  <c r="AI42" i="9"/>
  <c r="AK16" i="3"/>
  <c r="BA65" i="8"/>
  <c r="AZ67" i="8"/>
  <c r="AZ82" i="8" s="1"/>
  <c r="AJ29" i="3"/>
  <c r="AI45" i="9"/>
  <c r="AW91" i="8"/>
  <c r="LR38" i="9"/>
  <c r="LR51" i="9" s="1"/>
  <c r="LR15" i="3"/>
  <c r="LP60" i="9"/>
  <c r="LQ54" i="9"/>
  <c r="LQ39" i="9"/>
  <c r="LQ65" i="9" s="1"/>
  <c r="FS58" i="8"/>
  <c r="FR59" i="8"/>
  <c r="FR61" i="8" s="1"/>
  <c r="FR81" i="8" s="1"/>
  <c r="FQ61" i="8"/>
  <c r="FQ81" i="8" s="1"/>
  <c r="LQ57" i="9"/>
  <c r="LQ52" i="9"/>
  <c r="LQ56" i="9"/>
  <c r="LQ53" i="9"/>
  <c r="LQ49" i="9"/>
  <c r="LQ45" i="9"/>
  <c r="LQ50" i="9"/>
  <c r="LQ46" i="9"/>
  <c r="LQ44" i="9"/>
  <c r="LQ41" i="9"/>
  <c r="LQ40" i="9"/>
  <c r="LQ47" i="9"/>
  <c r="LQ43" i="9"/>
  <c r="LQ42" i="9"/>
  <c r="LQ48" i="9"/>
  <c r="LR29" i="3"/>
  <c r="LR35" i="3"/>
  <c r="LQ36" i="3"/>
  <c r="LQ34" i="3"/>
  <c r="LQ32" i="3"/>
  <c r="LQ20" i="3"/>
  <c r="LQ28" i="3"/>
  <c r="LQ25" i="3"/>
  <c r="LQ31" i="3"/>
  <c r="LQ26" i="3"/>
  <c r="LQ23" i="3"/>
  <c r="LQ19" i="3"/>
  <c r="LQ22" i="3"/>
  <c r="LQ17" i="3"/>
  <c r="LQ16" i="3"/>
  <c r="LS14" i="3"/>
  <c r="LR13" i="3"/>
  <c r="LR37" i="9" s="1"/>
  <c r="AJ22" i="3" l="1"/>
  <c r="AY107" i="8"/>
  <c r="AK47" i="9" s="1"/>
  <c r="AK40" i="9"/>
  <c r="AY96" i="8"/>
  <c r="AK23" i="3" s="1"/>
  <c r="AY102" i="8"/>
  <c r="AK45" i="9" s="1"/>
  <c r="AY97" i="8"/>
  <c r="AJ20" i="3"/>
  <c r="AJ26" i="3" s="1"/>
  <c r="AJ35" i="3" s="1"/>
  <c r="AZ68" i="8"/>
  <c r="AZ83" i="8" s="1"/>
  <c r="AL17" i="3" s="1"/>
  <c r="AJ19" i="3"/>
  <c r="AJ25" i="3" s="1"/>
  <c r="AJ34" i="3" s="1"/>
  <c r="AJ43" i="9"/>
  <c r="AJ44" i="9" s="1"/>
  <c r="AJ46" i="9" s="1"/>
  <c r="AJ48" i="9" s="1"/>
  <c r="AJ56" i="9" s="1"/>
  <c r="AI41" i="9"/>
  <c r="AI43" i="9" s="1"/>
  <c r="AI44" i="9" s="1"/>
  <c r="AI46" i="9" s="1"/>
  <c r="AI48" i="9" s="1"/>
  <c r="AI56" i="9" s="1"/>
  <c r="AI19" i="3"/>
  <c r="AI25" i="3" s="1"/>
  <c r="AI34" i="3" s="1"/>
  <c r="AI20" i="3"/>
  <c r="AI26" i="3" s="1"/>
  <c r="AI35" i="3" s="1"/>
  <c r="AK28" i="3"/>
  <c r="AL16" i="3"/>
  <c r="BB65" i="8"/>
  <c r="BA67" i="8"/>
  <c r="BA82" i="8" s="1"/>
  <c r="LS38" i="9"/>
  <c r="LS51" i="9" s="1"/>
  <c r="LS15" i="3"/>
  <c r="LQ60" i="9"/>
  <c r="LR54" i="9"/>
  <c r="LR39" i="9"/>
  <c r="LR65" i="9" s="1"/>
  <c r="M41" i="8"/>
  <c r="FT58" i="8"/>
  <c r="FS59" i="8"/>
  <c r="FS61" i="8" s="1"/>
  <c r="FS81" i="8" s="1"/>
  <c r="LR57" i="9"/>
  <c r="LR52" i="9"/>
  <c r="LR56" i="9"/>
  <c r="LR53" i="9"/>
  <c r="LR49" i="9"/>
  <c r="LR40" i="9"/>
  <c r="LR50" i="9"/>
  <c r="LR46" i="9"/>
  <c r="LR45" i="9"/>
  <c r="LR48" i="9"/>
  <c r="LR47" i="9"/>
  <c r="LR41" i="9"/>
  <c r="LR44" i="9"/>
  <c r="LR43" i="9"/>
  <c r="LR42" i="9"/>
  <c r="LR36" i="3"/>
  <c r="LR34" i="3"/>
  <c r="LS29" i="3"/>
  <c r="LS35" i="3"/>
  <c r="LR20" i="3"/>
  <c r="LR32" i="3"/>
  <c r="LR31" i="3"/>
  <c r="LR26" i="3"/>
  <c r="LR28" i="3"/>
  <c r="LR23" i="3"/>
  <c r="LR19" i="3"/>
  <c r="LR22" i="3"/>
  <c r="LR17" i="3"/>
  <c r="LR16" i="3"/>
  <c r="LR25" i="3"/>
  <c r="LT14" i="3"/>
  <c r="LS13" i="3"/>
  <c r="LS37" i="9" s="1"/>
  <c r="AK22" i="3" l="1"/>
  <c r="AK42" i="9"/>
  <c r="AK31" i="3"/>
  <c r="AK32" i="3"/>
  <c r="AZ97" i="8"/>
  <c r="AL40" i="9"/>
  <c r="AZ96" i="8"/>
  <c r="AL22" i="3" s="1"/>
  <c r="AK29" i="3"/>
  <c r="AY91" i="8"/>
  <c r="AK19" i="3" s="1"/>
  <c r="AK25" i="3" s="1"/>
  <c r="AZ102" i="8"/>
  <c r="AL45" i="9" s="1"/>
  <c r="AZ107" i="8"/>
  <c r="AL47" i="9" s="1"/>
  <c r="BA68" i="8"/>
  <c r="BA83" i="8" s="1"/>
  <c r="AM17" i="3" s="1"/>
  <c r="BC65" i="8"/>
  <c r="BB67" i="8"/>
  <c r="BB82" i="8" s="1"/>
  <c r="CM72" i="8"/>
  <c r="AM16" i="3"/>
  <c r="LT38" i="9"/>
  <c r="LT51" i="9" s="1"/>
  <c r="LT15" i="3"/>
  <c r="LR60" i="9"/>
  <c r="LS54" i="9"/>
  <c r="LS39" i="9"/>
  <c r="LS60" i="9" s="1"/>
  <c r="FU58" i="8"/>
  <c r="FT59" i="8"/>
  <c r="FT61" i="8" s="1"/>
  <c r="FT81" i="8" s="1"/>
  <c r="LS57" i="9"/>
  <c r="LS52" i="9"/>
  <c r="LS56" i="9"/>
  <c r="LS53" i="9"/>
  <c r="LS49" i="9"/>
  <c r="LS40" i="9"/>
  <c r="LS50" i="9"/>
  <c r="LS46" i="9"/>
  <c r="LS41" i="9"/>
  <c r="LS43" i="9"/>
  <c r="LS48" i="9"/>
  <c r="LS44" i="9"/>
  <c r="LS45" i="9"/>
  <c r="LS42" i="9"/>
  <c r="LS47" i="9"/>
  <c r="LT29" i="3"/>
  <c r="LT35" i="3"/>
  <c r="LS36" i="3"/>
  <c r="LS34" i="3"/>
  <c r="LS20" i="3"/>
  <c r="LS31" i="3"/>
  <c r="LS32" i="3"/>
  <c r="LS28" i="3"/>
  <c r="LS22" i="3"/>
  <c r="LS23" i="3"/>
  <c r="LS26" i="3"/>
  <c r="LS17" i="3"/>
  <c r="LS25" i="3"/>
  <c r="LS19" i="3"/>
  <c r="LS16" i="3"/>
  <c r="LU14" i="3"/>
  <c r="LT13" i="3"/>
  <c r="LT37" i="9" s="1"/>
  <c r="AK34" i="3" l="1"/>
  <c r="AL42" i="9"/>
  <c r="AL23" i="3"/>
  <c r="AL29" i="3"/>
  <c r="AL28" i="3"/>
  <c r="AK20" i="3"/>
  <c r="AK26" i="3" s="1"/>
  <c r="AK35" i="3" s="1"/>
  <c r="AL32" i="3"/>
  <c r="AK41" i="9"/>
  <c r="AK43" i="9" s="1"/>
  <c r="AK44" i="9" s="1"/>
  <c r="AK46" i="9" s="1"/>
  <c r="AK48" i="9" s="1"/>
  <c r="AK56" i="9" s="1"/>
  <c r="AL31" i="3"/>
  <c r="BA96" i="8"/>
  <c r="AM23" i="3" s="1"/>
  <c r="AZ91" i="8"/>
  <c r="AL19" i="3" s="1"/>
  <c r="AL25" i="3" s="1"/>
  <c r="AM40" i="9"/>
  <c r="BA107" i="8"/>
  <c r="AM47" i="9" s="1"/>
  <c r="BB68" i="8"/>
  <c r="BB83" i="8" s="1"/>
  <c r="AN17" i="3" s="1"/>
  <c r="BA102" i="8"/>
  <c r="BA97" i="8"/>
  <c r="AN16" i="3"/>
  <c r="CN72" i="8"/>
  <c r="CM74" i="8"/>
  <c r="CM84" i="8" s="1"/>
  <c r="BD65" i="8"/>
  <c r="BC67" i="8"/>
  <c r="BC82" i="8" s="1"/>
  <c r="LU38" i="9"/>
  <c r="LU51" i="9" s="1"/>
  <c r="LU15" i="3"/>
  <c r="LS65" i="9"/>
  <c r="LT54" i="9"/>
  <c r="LT39" i="9"/>
  <c r="LT60" i="9" s="1"/>
  <c r="FV58" i="8"/>
  <c r="FU59" i="8"/>
  <c r="FU61" i="8" s="1"/>
  <c r="FU81" i="8" s="1"/>
  <c r="LT57" i="9"/>
  <c r="LT52" i="9"/>
  <c r="LT53" i="9"/>
  <c r="LT56" i="9"/>
  <c r="LT49" i="9"/>
  <c r="LT43" i="9"/>
  <c r="LT50" i="9"/>
  <c r="LT48" i="9"/>
  <c r="LT41" i="9"/>
  <c r="LT46" i="9"/>
  <c r="LT44" i="9"/>
  <c r="LT45" i="9"/>
  <c r="LT42" i="9"/>
  <c r="LT40" i="9"/>
  <c r="LT47" i="9"/>
  <c r="LT36" i="3"/>
  <c r="LT34" i="3"/>
  <c r="LU29" i="3"/>
  <c r="LU35" i="3"/>
  <c r="LT32" i="3"/>
  <c r="LT20" i="3"/>
  <c r="LT31" i="3"/>
  <c r="LT28" i="3"/>
  <c r="LT25" i="3"/>
  <c r="LT26" i="3"/>
  <c r="LT17" i="3"/>
  <c r="LT22" i="3"/>
  <c r="LT23" i="3"/>
  <c r="LT19" i="3"/>
  <c r="LT16" i="3"/>
  <c r="LV14" i="3"/>
  <c r="LU13" i="3"/>
  <c r="LU37" i="9" s="1"/>
  <c r="AM22" i="3" l="1"/>
  <c r="AM42" i="9"/>
  <c r="AL34" i="3"/>
  <c r="AL41" i="9"/>
  <c r="AL43" i="9" s="1"/>
  <c r="AL44" i="9" s="1"/>
  <c r="AL46" i="9" s="1"/>
  <c r="AL48" i="9" s="1"/>
  <c r="AL56" i="9" s="1"/>
  <c r="AL20" i="3"/>
  <c r="AL26" i="3" s="1"/>
  <c r="AL35" i="3" s="1"/>
  <c r="BB102" i="8"/>
  <c r="AN28" i="3" s="1"/>
  <c r="AM31" i="3"/>
  <c r="BA91" i="8"/>
  <c r="AM41" i="9" s="1"/>
  <c r="AM43" i="9" s="1"/>
  <c r="AM44" i="9" s="1"/>
  <c r="BB96" i="8"/>
  <c r="AN22" i="3" s="1"/>
  <c r="BB97" i="8"/>
  <c r="AM28" i="3"/>
  <c r="AM45" i="9"/>
  <c r="AM32" i="3"/>
  <c r="AM29" i="3"/>
  <c r="AN40" i="9"/>
  <c r="BB107" i="8"/>
  <c r="AN47" i="9" s="1"/>
  <c r="BC68" i="8"/>
  <c r="BC83" i="8" s="1"/>
  <c r="AO17" i="3" s="1"/>
  <c r="CM75" i="8"/>
  <c r="CM85" i="8" s="1"/>
  <c r="CO72" i="8"/>
  <c r="CN74" i="8"/>
  <c r="CN84" i="8" s="1"/>
  <c r="AO16" i="3"/>
  <c r="BE65" i="8"/>
  <c r="BD67" i="8"/>
  <c r="BD82" i="8" s="1"/>
  <c r="AN45" i="9"/>
  <c r="LV38" i="9"/>
  <c r="LV51" i="9" s="1"/>
  <c r="LV15" i="3"/>
  <c r="LT65" i="9"/>
  <c r="LU54" i="9"/>
  <c r="LU39" i="9"/>
  <c r="LU60" i="9" s="1"/>
  <c r="FW58" i="8"/>
  <c r="FV59" i="8"/>
  <c r="FV61" i="8" s="1"/>
  <c r="FV81" i="8" s="1"/>
  <c r="LU57" i="9"/>
  <c r="LU52" i="9"/>
  <c r="LU53" i="9"/>
  <c r="LU56" i="9"/>
  <c r="LU49" i="9"/>
  <c r="LU42" i="9"/>
  <c r="LU50" i="9"/>
  <c r="LU46" i="9"/>
  <c r="LU45" i="9"/>
  <c r="LU47" i="9"/>
  <c r="LU43" i="9"/>
  <c r="LU48" i="9"/>
  <c r="LU41" i="9"/>
  <c r="LU44" i="9"/>
  <c r="LU40" i="9"/>
  <c r="LU36" i="3"/>
  <c r="LU34" i="3"/>
  <c r="LV29" i="3"/>
  <c r="LV35" i="3"/>
  <c r="LU20" i="3"/>
  <c r="LU32" i="3"/>
  <c r="LU31" i="3"/>
  <c r="LU28" i="3"/>
  <c r="LU25" i="3"/>
  <c r="LU26" i="3"/>
  <c r="LU23" i="3"/>
  <c r="LU19" i="3"/>
  <c r="LU16" i="3"/>
  <c r="LU22" i="3"/>
  <c r="LU17" i="3"/>
  <c r="LW14" i="3"/>
  <c r="LV13" i="3"/>
  <c r="LV37" i="9" s="1"/>
  <c r="AM19" i="3" l="1"/>
  <c r="AM25" i="3" s="1"/>
  <c r="AM34" i="3" s="1"/>
  <c r="AN29" i="3"/>
  <c r="AM20" i="3"/>
  <c r="AM26" i="3" s="1"/>
  <c r="AM35" i="3" s="1"/>
  <c r="AN42" i="9"/>
  <c r="AN23" i="3"/>
  <c r="AM46" i="9"/>
  <c r="AM48" i="9" s="1"/>
  <c r="AM56" i="9" s="1"/>
  <c r="AN32" i="3"/>
  <c r="AO40" i="9"/>
  <c r="BC96" i="8"/>
  <c r="AO22" i="3" s="1"/>
  <c r="AN31" i="3"/>
  <c r="BB91" i="8"/>
  <c r="AN41" i="9" s="1"/>
  <c r="BC97" i="8"/>
  <c r="BC102" i="8"/>
  <c r="AO29" i="3" s="1"/>
  <c r="BD68" i="8"/>
  <c r="BD83" i="8" s="1"/>
  <c r="AP17" i="3" s="1"/>
  <c r="BC107" i="8"/>
  <c r="AO47" i="9" s="1"/>
  <c r="CN75" i="8"/>
  <c r="CN85" i="8" s="1"/>
  <c r="AP16" i="3"/>
  <c r="BF65" i="8"/>
  <c r="BE67" i="8"/>
  <c r="BE82" i="8" s="1"/>
  <c r="CP72" i="8"/>
  <c r="CO74" i="8"/>
  <c r="CO84" i="8" s="1"/>
  <c r="LW38" i="9"/>
  <c r="LW51" i="9" s="1"/>
  <c r="LW15" i="3"/>
  <c r="LU65" i="9"/>
  <c r="LV54" i="9"/>
  <c r="LV39" i="9"/>
  <c r="LV60" i="9" s="1"/>
  <c r="FX58" i="8"/>
  <c r="FW59" i="8"/>
  <c r="FW61" i="8" s="1"/>
  <c r="FW81" i="8" s="1"/>
  <c r="LV57" i="9"/>
  <c r="LV52" i="9"/>
  <c r="LV56" i="9"/>
  <c r="LV53" i="9"/>
  <c r="LV49" i="9"/>
  <c r="LV41" i="9"/>
  <c r="LV50" i="9"/>
  <c r="LV47" i="9"/>
  <c r="LV43" i="9"/>
  <c r="LV46" i="9"/>
  <c r="LV45" i="9"/>
  <c r="LV48" i="9"/>
  <c r="LV44" i="9"/>
  <c r="LV42" i="9"/>
  <c r="LV40" i="9"/>
  <c r="LV36" i="3"/>
  <c r="LV34" i="3"/>
  <c r="LW29" i="3"/>
  <c r="LW35" i="3"/>
  <c r="LV20" i="3"/>
  <c r="LV32" i="3"/>
  <c r="LV31" i="3"/>
  <c r="LV26" i="3"/>
  <c r="LV28" i="3"/>
  <c r="LV23" i="3"/>
  <c r="LV19" i="3"/>
  <c r="LV25" i="3"/>
  <c r="LV22" i="3"/>
  <c r="LV17" i="3"/>
  <c r="LV16" i="3"/>
  <c r="LX14" i="3"/>
  <c r="LW13" i="3"/>
  <c r="LW37" i="9" s="1"/>
  <c r="AN43" i="9" l="1"/>
  <c r="AN44" i="9" s="1"/>
  <c r="AN46" i="9" s="1"/>
  <c r="AN48" i="9" s="1"/>
  <c r="AN56" i="9" s="1"/>
  <c r="AO42" i="9"/>
  <c r="AN19" i="3"/>
  <c r="AN25" i="3" s="1"/>
  <c r="AN20" i="3"/>
  <c r="AN26" i="3" s="1"/>
  <c r="AN35" i="3" s="1"/>
  <c r="AO23" i="3"/>
  <c r="AO28" i="3"/>
  <c r="BD96" i="8"/>
  <c r="AP23" i="3" s="1"/>
  <c r="BD107" i="8"/>
  <c r="AP47" i="9" s="1"/>
  <c r="BD102" i="8"/>
  <c r="AP29" i="3" s="1"/>
  <c r="AP40" i="9"/>
  <c r="AO31" i="3"/>
  <c r="AO45" i="9"/>
  <c r="AO32" i="3"/>
  <c r="BD97" i="8"/>
  <c r="BC91" i="8"/>
  <c r="AO41" i="9" s="1"/>
  <c r="AO43" i="9" s="1"/>
  <c r="AO44" i="9" s="1"/>
  <c r="CO75" i="8"/>
  <c r="CO85" i="8" s="1"/>
  <c r="BE68" i="8"/>
  <c r="BE83" i="8" s="1"/>
  <c r="AQ17" i="3" s="1"/>
  <c r="CQ72" i="8"/>
  <c r="CP74" i="8"/>
  <c r="CP84" i="8" s="1"/>
  <c r="AQ16" i="3"/>
  <c r="BG65" i="8"/>
  <c r="BF67" i="8"/>
  <c r="BF82" i="8" s="1"/>
  <c r="LX38" i="9"/>
  <c r="LX51" i="9" s="1"/>
  <c r="LX15" i="3"/>
  <c r="LV65" i="9"/>
  <c r="LW54" i="9"/>
  <c r="LW39" i="9"/>
  <c r="LW65" i="9" s="1"/>
  <c r="FY58" i="8"/>
  <c r="FX59" i="8"/>
  <c r="FX61" i="8" s="1"/>
  <c r="FX81" i="8" s="1"/>
  <c r="LW57" i="9"/>
  <c r="LW52" i="9"/>
  <c r="LW56" i="9"/>
  <c r="LW49" i="9"/>
  <c r="LW53" i="9"/>
  <c r="LW40" i="9"/>
  <c r="LW50" i="9"/>
  <c r="LW45" i="9"/>
  <c r="LW42" i="9"/>
  <c r="LW48" i="9"/>
  <c r="LW43" i="9"/>
  <c r="LW47" i="9"/>
  <c r="LW41" i="9"/>
  <c r="LW44" i="9"/>
  <c r="LW46" i="9"/>
  <c r="LW36" i="3"/>
  <c r="LW34" i="3"/>
  <c r="LX29" i="3"/>
  <c r="LX35" i="3"/>
  <c r="LW20" i="3"/>
  <c r="LW32" i="3"/>
  <c r="LW31" i="3"/>
  <c r="LW25" i="3"/>
  <c r="LW22" i="3"/>
  <c r="LW26" i="3"/>
  <c r="LW28" i="3"/>
  <c r="LW23" i="3"/>
  <c r="LW19" i="3"/>
  <c r="LW17" i="3"/>
  <c r="LW16" i="3"/>
  <c r="LY14" i="3"/>
  <c r="LX13" i="3"/>
  <c r="LX37" i="9" s="1"/>
  <c r="AP22" i="3" l="1"/>
  <c r="AP42" i="9"/>
  <c r="AN34" i="3"/>
  <c r="AP31" i="3"/>
  <c r="BD91" i="8"/>
  <c r="AP19" i="3" s="1"/>
  <c r="AP28" i="3"/>
  <c r="AP45" i="9"/>
  <c r="AP32" i="3"/>
  <c r="AO46" i="9"/>
  <c r="AO48" i="9" s="1"/>
  <c r="AO56" i="9" s="1"/>
  <c r="AO20" i="3"/>
  <c r="AO26" i="3" s="1"/>
  <c r="AO35" i="3" s="1"/>
  <c r="AO19" i="3"/>
  <c r="AO25" i="3" s="1"/>
  <c r="AO34" i="3" s="1"/>
  <c r="AQ40" i="9"/>
  <c r="BE97" i="8"/>
  <c r="AR16" i="3"/>
  <c r="CP75" i="8"/>
  <c r="CP85" i="8" s="1"/>
  <c r="BH65" i="8"/>
  <c r="BG67" i="8"/>
  <c r="BG82" i="8" s="1"/>
  <c r="CR72" i="8"/>
  <c r="CQ74" i="8"/>
  <c r="CQ84" i="8" s="1"/>
  <c r="BE96" i="8"/>
  <c r="BE102" i="8"/>
  <c r="AP20" i="3"/>
  <c r="BF68" i="8"/>
  <c r="BF83" i="8" s="1"/>
  <c r="AR17" i="3" s="1"/>
  <c r="BE107" i="8"/>
  <c r="AQ47" i="9" s="1"/>
  <c r="LY38" i="9"/>
  <c r="LY51" i="9" s="1"/>
  <c r="LY15" i="3"/>
  <c r="LW60" i="9"/>
  <c r="LX54" i="9"/>
  <c r="LX39" i="9"/>
  <c r="LX65" i="9" s="1"/>
  <c r="FZ58" i="8"/>
  <c r="FY59" i="8"/>
  <c r="FY61" i="8" s="1"/>
  <c r="FY81" i="8" s="1"/>
  <c r="LX52" i="9"/>
  <c r="LX57" i="9"/>
  <c r="LX56" i="9"/>
  <c r="LX53" i="9"/>
  <c r="LX49" i="9"/>
  <c r="LX50" i="9"/>
  <c r="LX47" i="9"/>
  <c r="LX44" i="9"/>
  <c r="LX46" i="9"/>
  <c r="LX43" i="9"/>
  <c r="LX42" i="9"/>
  <c r="LX41" i="9"/>
  <c r="LX40" i="9"/>
  <c r="LX48" i="9"/>
  <c r="LX45" i="9"/>
  <c r="LX36" i="3"/>
  <c r="LX34" i="3"/>
  <c r="LY29" i="3"/>
  <c r="LY35" i="3"/>
  <c r="LX32" i="3"/>
  <c r="LX31" i="3"/>
  <c r="LX20" i="3"/>
  <c r="LX28" i="3"/>
  <c r="LX25" i="3"/>
  <c r="LX26" i="3"/>
  <c r="LX23" i="3"/>
  <c r="LX19" i="3"/>
  <c r="LX16" i="3"/>
  <c r="LX22" i="3"/>
  <c r="LX17" i="3"/>
  <c r="LZ14" i="3"/>
  <c r="LY13" i="3"/>
  <c r="LY37" i="9" s="1"/>
  <c r="AP41" i="9" l="1"/>
  <c r="AP43" i="9" s="1"/>
  <c r="AP44" i="9" s="1"/>
  <c r="AP46" i="9" s="1"/>
  <c r="AP48" i="9" s="1"/>
  <c r="AP56" i="9" s="1"/>
  <c r="AP25" i="3"/>
  <c r="AP34" i="3" s="1"/>
  <c r="AQ42" i="9"/>
  <c r="AQ22" i="3"/>
  <c r="AQ23" i="3"/>
  <c r="AQ31" i="3"/>
  <c r="AQ32" i="3"/>
  <c r="BI65" i="8"/>
  <c r="BH67" i="8"/>
  <c r="BH82" i="8" s="1"/>
  <c r="AP26" i="3"/>
  <c r="AP35" i="3" s="1"/>
  <c r="AR40" i="9"/>
  <c r="CQ75" i="8"/>
  <c r="CQ85" i="8" s="1"/>
  <c r="BE91" i="8"/>
  <c r="AQ45" i="9"/>
  <c r="BF107" i="8"/>
  <c r="AR47" i="9" s="1"/>
  <c r="CS72" i="8"/>
  <c r="CR74" i="8"/>
  <c r="CR84" i="8" s="1"/>
  <c r="BF96" i="8"/>
  <c r="AR22" i="3" s="1"/>
  <c r="BG68" i="8"/>
  <c r="BG83" i="8" s="1"/>
  <c r="AS17" i="3" s="1"/>
  <c r="BF102" i="8"/>
  <c r="AR29" i="3" s="1"/>
  <c r="AQ28" i="3"/>
  <c r="AQ29" i="3"/>
  <c r="AS16" i="3"/>
  <c r="BF97" i="8"/>
  <c r="LZ38" i="9"/>
  <c r="LZ51" i="9" s="1"/>
  <c r="LZ15" i="3"/>
  <c r="LX60" i="9"/>
  <c r="LY54" i="9"/>
  <c r="LY39" i="9"/>
  <c r="LY65" i="9" s="1"/>
  <c r="GA58" i="8"/>
  <c r="FZ59" i="8"/>
  <c r="FZ61" i="8" s="1"/>
  <c r="FZ81" i="8" s="1"/>
  <c r="LY57" i="9"/>
  <c r="LY52" i="9"/>
  <c r="LY53" i="9"/>
  <c r="LY56" i="9"/>
  <c r="LY49" i="9"/>
  <c r="LY42" i="9"/>
  <c r="LY50" i="9"/>
  <c r="LY41" i="9"/>
  <c r="LY47" i="9"/>
  <c r="LY45" i="9"/>
  <c r="LY43" i="9"/>
  <c r="LY46" i="9"/>
  <c r="LY48" i="9"/>
  <c r="LY44" i="9"/>
  <c r="LY40" i="9"/>
  <c r="LY36" i="3"/>
  <c r="LY34" i="3"/>
  <c r="LZ29" i="3"/>
  <c r="LZ35" i="3"/>
  <c r="LY32" i="3"/>
  <c r="LY20" i="3"/>
  <c r="LY28" i="3"/>
  <c r="LY25" i="3"/>
  <c r="LY26" i="3"/>
  <c r="LY31" i="3"/>
  <c r="LY23" i="3"/>
  <c r="LY19" i="3"/>
  <c r="LY22" i="3"/>
  <c r="LY17" i="3"/>
  <c r="LY16" i="3"/>
  <c r="MA14" i="3"/>
  <c r="LZ13" i="3"/>
  <c r="LZ37" i="9" s="1"/>
  <c r="BG96" i="8" l="1"/>
  <c r="BG102" i="8"/>
  <c r="AS28" i="3" s="1"/>
  <c r="BG97" i="8"/>
  <c r="AR23" i="3"/>
  <c r="AR32" i="3"/>
  <c r="AS40" i="9"/>
  <c r="BG107" i="8"/>
  <c r="AS47" i="9" s="1"/>
  <c r="AR31" i="3"/>
  <c r="CR75" i="8"/>
  <c r="CR85" i="8" s="1"/>
  <c r="CT72" i="8"/>
  <c r="CS74" i="8"/>
  <c r="CS84" i="8" s="1"/>
  <c r="BH68" i="8"/>
  <c r="BH83" i="8" s="1"/>
  <c r="AT17" i="3" s="1"/>
  <c r="AT16" i="3"/>
  <c r="AS22" i="3"/>
  <c r="AR45" i="9"/>
  <c r="BF91" i="8"/>
  <c r="AQ41" i="9"/>
  <c r="AQ43" i="9" s="1"/>
  <c r="AQ44" i="9" s="1"/>
  <c r="AQ46" i="9" s="1"/>
  <c r="AQ48" i="9" s="1"/>
  <c r="AQ56" i="9" s="1"/>
  <c r="AQ20" i="3"/>
  <c r="AQ26" i="3" s="1"/>
  <c r="AQ35" i="3" s="1"/>
  <c r="AQ19" i="3"/>
  <c r="AQ25" i="3" s="1"/>
  <c r="AQ34" i="3" s="1"/>
  <c r="AR28" i="3"/>
  <c r="BJ65" i="8"/>
  <c r="BI67" i="8"/>
  <c r="BI82" i="8" s="1"/>
  <c r="AS23" i="3"/>
  <c r="AR42" i="9"/>
  <c r="MA38" i="9"/>
  <c r="MA51" i="9" s="1"/>
  <c r="MA15" i="3"/>
  <c r="LY60" i="9"/>
  <c r="LZ54" i="9"/>
  <c r="LZ39" i="9"/>
  <c r="LZ60" i="9" s="1"/>
  <c r="GB58" i="8"/>
  <c r="GA59" i="8"/>
  <c r="GA61" i="8" s="1"/>
  <c r="GA81" i="8" s="1"/>
  <c r="LZ57" i="9"/>
  <c r="LZ52" i="9"/>
  <c r="LZ56" i="9"/>
  <c r="LZ53" i="9"/>
  <c r="LZ49" i="9"/>
  <c r="LZ40" i="9"/>
  <c r="LZ50" i="9"/>
  <c r="LZ45" i="9"/>
  <c r="LZ48" i="9"/>
  <c r="LZ44" i="9"/>
  <c r="LZ43" i="9"/>
  <c r="LZ47" i="9"/>
  <c r="LZ42" i="9"/>
  <c r="LZ41" i="9"/>
  <c r="LZ46" i="9"/>
  <c r="LZ36" i="3"/>
  <c r="LZ34" i="3"/>
  <c r="MA29" i="3"/>
  <c r="MA35" i="3"/>
  <c r="LZ20" i="3"/>
  <c r="LZ32" i="3"/>
  <c r="LZ26" i="3"/>
  <c r="LZ31" i="3"/>
  <c r="LZ23" i="3"/>
  <c r="LZ19" i="3"/>
  <c r="LZ22" i="3"/>
  <c r="LZ17" i="3"/>
  <c r="LZ28" i="3"/>
  <c r="LZ16" i="3"/>
  <c r="LZ25" i="3"/>
  <c r="MB14" i="3"/>
  <c r="MA13" i="3"/>
  <c r="MA37" i="9" s="1"/>
  <c r="AS45" i="9" l="1"/>
  <c r="AS42" i="9"/>
  <c r="AS32" i="3"/>
  <c r="AS31" i="3"/>
  <c r="AS29" i="3"/>
  <c r="BG91" i="8"/>
  <c r="AS19" i="3" s="1"/>
  <c r="AS25" i="3" s="1"/>
  <c r="AS34" i="3" s="1"/>
  <c r="AU16" i="3"/>
  <c r="BH102" i="8"/>
  <c r="AT29" i="3" s="1"/>
  <c r="BK65" i="8"/>
  <c r="BJ67" i="8"/>
  <c r="BJ82" i="8" s="1"/>
  <c r="BH107" i="8"/>
  <c r="AT47" i="9" s="1"/>
  <c r="CS75" i="8"/>
  <c r="CS85" i="8" s="1"/>
  <c r="BH97" i="8"/>
  <c r="CU72" i="8"/>
  <c r="CT74" i="8"/>
  <c r="CT84" i="8" s="1"/>
  <c r="AR41" i="9"/>
  <c r="AR43" i="9" s="1"/>
  <c r="AR44" i="9" s="1"/>
  <c r="AR46" i="9" s="1"/>
  <c r="AR48" i="9" s="1"/>
  <c r="AR56" i="9" s="1"/>
  <c r="AR20" i="3"/>
  <c r="AR19" i="3"/>
  <c r="AR25" i="3" s="1"/>
  <c r="AR34" i="3" s="1"/>
  <c r="BH96" i="8"/>
  <c r="AT22" i="3" s="1"/>
  <c r="BI68" i="8"/>
  <c r="BI83" i="8" s="1"/>
  <c r="AU17" i="3" s="1"/>
  <c r="AT40" i="9"/>
  <c r="MB38" i="9"/>
  <c r="MB51" i="9" s="1"/>
  <c r="MB15" i="3"/>
  <c r="LZ65" i="9"/>
  <c r="MA54" i="9"/>
  <c r="MA39" i="9"/>
  <c r="MA65" i="9" s="1"/>
  <c r="GC58" i="8"/>
  <c r="GB59" i="8"/>
  <c r="GB61" i="8" s="1"/>
  <c r="GB81" i="8" s="1"/>
  <c r="MA57" i="9"/>
  <c r="MA52" i="9"/>
  <c r="MA56" i="9"/>
  <c r="MA53" i="9"/>
  <c r="MA49" i="9"/>
  <c r="MA50" i="9"/>
  <c r="MA40" i="9"/>
  <c r="MA48" i="9"/>
  <c r="MA43" i="9"/>
  <c r="MA41" i="9"/>
  <c r="MA45" i="9"/>
  <c r="MA42" i="9"/>
  <c r="MA47" i="9"/>
  <c r="MA44" i="9"/>
  <c r="MA46" i="9"/>
  <c r="MB29" i="3"/>
  <c r="MB35" i="3"/>
  <c r="MA36" i="3"/>
  <c r="MA34" i="3"/>
  <c r="MA20" i="3"/>
  <c r="MA32" i="3"/>
  <c r="MA31" i="3"/>
  <c r="MA28" i="3"/>
  <c r="MA22" i="3"/>
  <c r="MA25" i="3"/>
  <c r="MA26" i="3"/>
  <c r="MA19" i="3"/>
  <c r="MA23" i="3"/>
  <c r="MA17" i="3"/>
  <c r="MA16" i="3"/>
  <c r="MC14" i="3"/>
  <c r="MB13" i="3"/>
  <c r="MB37" i="9" s="1"/>
  <c r="AT23" i="3" l="1"/>
  <c r="AS41" i="9"/>
  <c r="AS43" i="9" s="1"/>
  <c r="AS44" i="9" s="1"/>
  <c r="AS46" i="9" s="1"/>
  <c r="AS48" i="9" s="1"/>
  <c r="AS56" i="9" s="1"/>
  <c r="AS20" i="3"/>
  <c r="AT31" i="3"/>
  <c r="BH91" i="8"/>
  <c r="AT45" i="9"/>
  <c r="CV72" i="8"/>
  <c r="CU74" i="8"/>
  <c r="CU84" i="8" s="1"/>
  <c r="BI107" i="8"/>
  <c r="AU47" i="9" s="1"/>
  <c r="AT42" i="9"/>
  <c r="AT32" i="3"/>
  <c r="AU40" i="9"/>
  <c r="BI97" i="8"/>
  <c r="AR26" i="3"/>
  <c r="AR35" i="3" s="1"/>
  <c r="AT28" i="3"/>
  <c r="BJ68" i="8"/>
  <c r="BJ83" i="8" s="1"/>
  <c r="AV17" i="3" s="1"/>
  <c r="BI102" i="8"/>
  <c r="AU28" i="3" s="1"/>
  <c r="AV16" i="3"/>
  <c r="CT75" i="8"/>
  <c r="CT85" i="8" s="1"/>
  <c r="BL65" i="8"/>
  <c r="BK67" i="8"/>
  <c r="BK82" i="8" s="1"/>
  <c r="BI96" i="8"/>
  <c r="MC38" i="9"/>
  <c r="MC51" i="9" s="1"/>
  <c r="MC15" i="3"/>
  <c r="MA60" i="9"/>
  <c r="MB54" i="9"/>
  <c r="MB39" i="9"/>
  <c r="MB60" i="9" s="1"/>
  <c r="GD58" i="8"/>
  <c r="GC59" i="8"/>
  <c r="GC61" i="8" s="1"/>
  <c r="GC81" i="8" s="1"/>
  <c r="MB57" i="9"/>
  <c r="MB52" i="9"/>
  <c r="MB56" i="9"/>
  <c r="MB53" i="9"/>
  <c r="MB49" i="9"/>
  <c r="MB43" i="9"/>
  <c r="MB50" i="9"/>
  <c r="MB47" i="9"/>
  <c r="MB42" i="9"/>
  <c r="MB48" i="9"/>
  <c r="MB41" i="9"/>
  <c r="MB46" i="9"/>
  <c r="MB45" i="9"/>
  <c r="MB44" i="9"/>
  <c r="MB40" i="9"/>
  <c r="MB36" i="3"/>
  <c r="MB34" i="3"/>
  <c r="MC29" i="3"/>
  <c r="MC35" i="3"/>
  <c r="MB32" i="3"/>
  <c r="MB20" i="3"/>
  <c r="MB31" i="3"/>
  <c r="MB28" i="3"/>
  <c r="MB25" i="3"/>
  <c r="MB23" i="3"/>
  <c r="MB19" i="3"/>
  <c r="MB17" i="3"/>
  <c r="MB26" i="3"/>
  <c r="MB16" i="3"/>
  <c r="MB22" i="3"/>
  <c r="MD14" i="3"/>
  <c r="MC13" i="3"/>
  <c r="MC37" i="9" s="1"/>
  <c r="AU42" i="9" l="1"/>
  <c r="AU31" i="3"/>
  <c r="AS26" i="3"/>
  <c r="AS35" i="3" s="1"/>
  <c r="CU75" i="8"/>
  <c r="CU85" i="8" s="1"/>
  <c r="BJ97" i="8"/>
  <c r="AU32" i="3"/>
  <c r="BJ102" i="8"/>
  <c r="AV29" i="3" s="1"/>
  <c r="AV40" i="9"/>
  <c r="BK68" i="8"/>
  <c r="BK83" i="8" s="1"/>
  <c r="AW17" i="3" s="1"/>
  <c r="AU23" i="3"/>
  <c r="AU45" i="9"/>
  <c r="BI91" i="8"/>
  <c r="AU29" i="3"/>
  <c r="CW72" i="8"/>
  <c r="CV74" i="8"/>
  <c r="CV84" i="8" s="1"/>
  <c r="AU22" i="3"/>
  <c r="AW16" i="3"/>
  <c r="BJ96" i="8"/>
  <c r="BM65" i="8"/>
  <c r="BL67" i="8"/>
  <c r="BL82" i="8" s="1"/>
  <c r="BJ107" i="8"/>
  <c r="AV47" i="9" s="1"/>
  <c r="AT41" i="9"/>
  <c r="AT43" i="9" s="1"/>
  <c r="AT44" i="9" s="1"/>
  <c r="AT46" i="9" s="1"/>
  <c r="AT48" i="9" s="1"/>
  <c r="AT56" i="9" s="1"/>
  <c r="AT19" i="3"/>
  <c r="AT25" i="3" s="1"/>
  <c r="AT34" i="3" s="1"/>
  <c r="AT20" i="3"/>
  <c r="AT26" i="3" s="1"/>
  <c r="AT35" i="3" s="1"/>
  <c r="MD38" i="9"/>
  <c r="MD51" i="9" s="1"/>
  <c r="MD15" i="3"/>
  <c r="MB65" i="9"/>
  <c r="MC54" i="9"/>
  <c r="MC39" i="9"/>
  <c r="MC60" i="9" s="1"/>
  <c r="GE58" i="8"/>
  <c r="GD59" i="8"/>
  <c r="GD61" i="8" s="1"/>
  <c r="GD81" i="8" s="1"/>
  <c r="MC57" i="9"/>
  <c r="MC52" i="9"/>
  <c r="MC56" i="9"/>
  <c r="MC53" i="9"/>
  <c r="MC49" i="9"/>
  <c r="MC41" i="9"/>
  <c r="MC50" i="9"/>
  <c r="MC48" i="9"/>
  <c r="MC46" i="9"/>
  <c r="MC45" i="9"/>
  <c r="MC40" i="9"/>
  <c r="MC42" i="9"/>
  <c r="MC44" i="9"/>
  <c r="MC43" i="9"/>
  <c r="MC47" i="9"/>
  <c r="MD29" i="3"/>
  <c r="MD35" i="3"/>
  <c r="MC36" i="3"/>
  <c r="MC34" i="3"/>
  <c r="MC20" i="3"/>
  <c r="MC31" i="3"/>
  <c r="MC28" i="3"/>
  <c r="MC25" i="3"/>
  <c r="MC26" i="3"/>
  <c r="MC23" i="3"/>
  <c r="MC19" i="3"/>
  <c r="MC22" i="3"/>
  <c r="MC17" i="3"/>
  <c r="MC16" i="3"/>
  <c r="MC32" i="3"/>
  <c r="ME14" i="3"/>
  <c r="MD13" i="3"/>
  <c r="MD37" i="9" s="1"/>
  <c r="BL68" i="8" l="1"/>
  <c r="BL83" i="8" s="1"/>
  <c r="AX17" i="3" s="1"/>
  <c r="AV42" i="9"/>
  <c r="CV75" i="8"/>
  <c r="CV85" i="8" s="1"/>
  <c r="BK97" i="8"/>
  <c r="BK107" i="8"/>
  <c r="AW47" i="9" s="1"/>
  <c r="AW40" i="9"/>
  <c r="BK102" i="8"/>
  <c r="BK91" i="8" s="1"/>
  <c r="AW41" i="9" s="1"/>
  <c r="BK96" i="8"/>
  <c r="AW42" i="9" s="1"/>
  <c r="AV28" i="3"/>
  <c r="AV45" i="9"/>
  <c r="AV23" i="3"/>
  <c r="AV22" i="3"/>
  <c r="AV32" i="3"/>
  <c r="CX72" i="8"/>
  <c r="CW74" i="8"/>
  <c r="CW84" i="8" s="1"/>
  <c r="AV31" i="3"/>
  <c r="AX16" i="3"/>
  <c r="AU41" i="9"/>
  <c r="AU43" i="9" s="1"/>
  <c r="AU44" i="9" s="1"/>
  <c r="AU46" i="9" s="1"/>
  <c r="AU48" i="9" s="1"/>
  <c r="AU56" i="9" s="1"/>
  <c r="AU19" i="3"/>
  <c r="AU20" i="3"/>
  <c r="AU26" i="3" s="1"/>
  <c r="AU35" i="3" s="1"/>
  <c r="BJ91" i="8"/>
  <c r="BN65" i="8"/>
  <c r="BM67" i="8"/>
  <c r="BM82" i="8" s="1"/>
  <c r="AW31" i="3"/>
  <c r="ME38" i="9"/>
  <c r="ME51" i="9" s="1"/>
  <c r="ME15" i="3"/>
  <c r="MC65" i="9"/>
  <c r="MD54" i="9"/>
  <c r="MD39" i="9"/>
  <c r="MD65" i="9" s="1"/>
  <c r="GF58" i="8"/>
  <c r="GE59" i="8"/>
  <c r="GE61" i="8" s="1"/>
  <c r="GE81" i="8" s="1"/>
  <c r="MD57" i="9"/>
  <c r="MD52" i="9"/>
  <c r="MD53" i="9"/>
  <c r="MD56" i="9"/>
  <c r="MD49" i="9"/>
  <c r="MD42" i="9"/>
  <c r="MD50" i="9"/>
  <c r="MD46" i="9"/>
  <c r="MD43" i="9"/>
  <c r="MD47" i="9"/>
  <c r="MD41" i="9"/>
  <c r="MD48" i="9"/>
  <c r="MD45" i="9"/>
  <c r="MD40" i="9"/>
  <c r="MD44" i="9"/>
  <c r="MD36" i="3"/>
  <c r="MD34" i="3"/>
  <c r="ME29" i="3"/>
  <c r="ME35" i="3"/>
  <c r="MD20" i="3"/>
  <c r="MD31" i="3"/>
  <c r="MD26" i="3"/>
  <c r="MD32" i="3"/>
  <c r="MD28" i="3"/>
  <c r="MD23" i="3"/>
  <c r="MD19" i="3"/>
  <c r="MD25" i="3"/>
  <c r="MD22" i="3"/>
  <c r="MD17" i="3"/>
  <c r="MD16" i="3"/>
  <c r="MF14" i="3"/>
  <c r="ME13" i="3"/>
  <c r="ME37" i="9" s="1"/>
  <c r="BL96" i="8" l="1"/>
  <c r="AX23" i="3" s="1"/>
  <c r="BL97" i="8"/>
  <c r="BL102" i="8"/>
  <c r="AX40" i="9"/>
  <c r="BL107" i="8"/>
  <c r="AX47" i="9" s="1"/>
  <c r="AW28" i="3"/>
  <c r="AW32" i="3"/>
  <c r="AW23" i="3"/>
  <c r="AW45" i="9"/>
  <c r="AW29" i="3"/>
  <c r="AW22" i="3"/>
  <c r="AW43" i="9"/>
  <c r="AW44" i="9" s="1"/>
  <c r="BM68" i="8"/>
  <c r="BM83" i="8" s="1"/>
  <c r="AY17" i="3" s="1"/>
  <c r="CY72" i="8"/>
  <c r="CX74" i="8"/>
  <c r="CX84" i="8" s="1"/>
  <c r="AX28" i="3"/>
  <c r="AY16" i="3"/>
  <c r="BO65" i="8"/>
  <c r="BN67" i="8"/>
  <c r="BN82" i="8" s="1"/>
  <c r="AX45" i="9"/>
  <c r="AX29" i="3"/>
  <c r="AV41" i="9"/>
  <c r="AV43" i="9" s="1"/>
  <c r="AV44" i="9" s="1"/>
  <c r="AV46" i="9" s="1"/>
  <c r="AV48" i="9" s="1"/>
  <c r="AV56" i="9" s="1"/>
  <c r="AV19" i="3"/>
  <c r="AV25" i="3" s="1"/>
  <c r="AV34" i="3" s="1"/>
  <c r="AV20" i="3"/>
  <c r="AV26" i="3" s="1"/>
  <c r="AV35" i="3" s="1"/>
  <c r="AW19" i="3"/>
  <c r="AU25" i="3"/>
  <c r="AU34" i="3" s="1"/>
  <c r="CW75" i="8"/>
  <c r="CW85" i="8" s="1"/>
  <c r="AW20" i="3"/>
  <c r="MF38" i="9"/>
  <c r="MF51" i="9" s="1"/>
  <c r="MF15" i="3"/>
  <c r="MD60" i="9"/>
  <c r="ME54" i="9"/>
  <c r="ME39" i="9"/>
  <c r="ME65" i="9" s="1"/>
  <c r="GG58" i="8"/>
  <c r="GF59" i="8"/>
  <c r="GF61" i="8" s="1"/>
  <c r="GF81" i="8" s="1"/>
  <c r="ME52" i="9"/>
  <c r="ME57" i="9"/>
  <c r="ME56" i="9"/>
  <c r="ME53" i="9"/>
  <c r="ME49" i="9"/>
  <c r="ME44" i="9"/>
  <c r="ME50" i="9"/>
  <c r="ME47" i="9"/>
  <c r="ME42" i="9"/>
  <c r="ME40" i="9"/>
  <c r="ME46" i="9"/>
  <c r="ME41" i="9"/>
  <c r="ME45" i="9"/>
  <c r="ME48" i="9"/>
  <c r="ME43" i="9"/>
  <c r="ME36" i="3"/>
  <c r="ME34" i="3"/>
  <c r="MF29" i="3"/>
  <c r="MF35" i="3"/>
  <c r="ME32" i="3"/>
  <c r="ME20" i="3"/>
  <c r="ME31" i="3"/>
  <c r="ME25" i="3"/>
  <c r="ME22" i="3"/>
  <c r="ME28" i="3"/>
  <c r="ME26" i="3"/>
  <c r="ME17" i="3"/>
  <c r="ME23" i="3"/>
  <c r="ME19" i="3"/>
  <c r="ME16" i="3"/>
  <c r="MG14" i="3"/>
  <c r="MF13" i="3"/>
  <c r="MF37" i="9" s="1"/>
  <c r="AX22" i="3" l="1"/>
  <c r="AW46" i="9"/>
  <c r="AW48" i="9" s="1"/>
  <c r="AW56" i="9" s="1"/>
  <c r="AX42" i="9"/>
  <c r="BL91" i="8"/>
  <c r="AX41" i="9" s="1"/>
  <c r="AX32" i="3"/>
  <c r="AX31" i="3"/>
  <c r="BM96" i="8"/>
  <c r="AY23" i="3" s="1"/>
  <c r="AW25" i="3"/>
  <c r="AW34" i="3" s="1"/>
  <c r="BM102" i="8"/>
  <c r="AY29" i="3" s="1"/>
  <c r="BM97" i="8"/>
  <c r="AY40" i="9"/>
  <c r="BM107" i="8"/>
  <c r="AY47" i="9" s="1"/>
  <c r="AX19" i="3"/>
  <c r="AX25" i="3" s="1"/>
  <c r="BN68" i="8"/>
  <c r="BN83" i="8" s="1"/>
  <c r="AZ17" i="3" s="1"/>
  <c r="CX75" i="8"/>
  <c r="CX85" i="8" s="1"/>
  <c r="AX20" i="3"/>
  <c r="AX26" i="3" s="1"/>
  <c r="AX35" i="3" s="1"/>
  <c r="AZ16" i="3"/>
  <c r="AW26" i="3"/>
  <c r="AW35" i="3" s="1"/>
  <c r="BP65" i="8"/>
  <c r="BO67" i="8"/>
  <c r="BO82" i="8" s="1"/>
  <c r="CZ72" i="8"/>
  <c r="CY74" i="8"/>
  <c r="CY84" i="8" s="1"/>
  <c r="ME60" i="9"/>
  <c r="MG38" i="9"/>
  <c r="MG51" i="9" s="1"/>
  <c r="MG15" i="3"/>
  <c r="MF54" i="9"/>
  <c r="MF39" i="9"/>
  <c r="MF65" i="9" s="1"/>
  <c r="GH58" i="8"/>
  <c r="GG59" i="8"/>
  <c r="GG61" i="8" s="1"/>
  <c r="GG81" i="8" s="1"/>
  <c r="MF57" i="9"/>
  <c r="MF52" i="9"/>
  <c r="MF53" i="9"/>
  <c r="MF56" i="9"/>
  <c r="MF49" i="9"/>
  <c r="MF50" i="9"/>
  <c r="MF48" i="9"/>
  <c r="MF42" i="9"/>
  <c r="MF40" i="9"/>
  <c r="MF47" i="9"/>
  <c r="MF41" i="9"/>
  <c r="MF46" i="9"/>
  <c r="MF45" i="9"/>
  <c r="MF44" i="9"/>
  <c r="MF43" i="9"/>
  <c r="MG29" i="3"/>
  <c r="MG35" i="3"/>
  <c r="MF36" i="3"/>
  <c r="MF34" i="3"/>
  <c r="MF20" i="3"/>
  <c r="MF32" i="3"/>
  <c r="MF31" i="3"/>
  <c r="MF28" i="3"/>
  <c r="MF25" i="3"/>
  <c r="MF26" i="3"/>
  <c r="MF23" i="3"/>
  <c r="MF19" i="3"/>
  <c r="MF16" i="3"/>
  <c r="MF22" i="3"/>
  <c r="MF17" i="3"/>
  <c r="MH14" i="3"/>
  <c r="MG13" i="3"/>
  <c r="MG37" i="9" s="1"/>
  <c r="AX34" i="3" l="1"/>
  <c r="AX43" i="9"/>
  <c r="AX44" i="9" s="1"/>
  <c r="AX46" i="9" s="1"/>
  <c r="AX48" i="9" s="1"/>
  <c r="AX56" i="9" s="1"/>
  <c r="AY22" i="3"/>
  <c r="AY42" i="9"/>
  <c r="AY45" i="9"/>
  <c r="AY28" i="3"/>
  <c r="BN96" i="8"/>
  <c r="AZ23" i="3" s="1"/>
  <c r="BM91" i="8"/>
  <c r="AY19" i="3" s="1"/>
  <c r="AY25" i="3" s="1"/>
  <c r="AY31" i="3"/>
  <c r="AY32" i="3"/>
  <c r="AZ40" i="9"/>
  <c r="BN102" i="8"/>
  <c r="AZ28" i="3" s="1"/>
  <c r="BN97" i="8"/>
  <c r="CY75" i="8"/>
  <c r="CY85" i="8" s="1"/>
  <c r="BO68" i="8"/>
  <c r="BO83" i="8" s="1"/>
  <c r="BA17" i="3" s="1"/>
  <c r="MF60" i="9"/>
  <c r="BN107" i="8"/>
  <c r="AZ47" i="9" s="1"/>
  <c r="BQ65" i="8"/>
  <c r="BP67" i="8"/>
  <c r="BP82" i="8" s="1"/>
  <c r="DA72" i="8"/>
  <c r="CZ74" i="8"/>
  <c r="CZ84" i="8" s="1"/>
  <c r="BA16" i="3"/>
  <c r="MH38" i="9"/>
  <c r="MH51" i="9" s="1"/>
  <c r="MH15" i="3"/>
  <c r="MG54" i="9"/>
  <c r="MG39" i="9"/>
  <c r="MG65" i="9" s="1"/>
  <c r="GI58" i="8"/>
  <c r="GH59" i="8"/>
  <c r="GH61" i="8" s="1"/>
  <c r="GH81" i="8" s="1"/>
  <c r="MG57" i="9"/>
  <c r="MG52" i="9"/>
  <c r="MG56" i="9"/>
  <c r="MG53" i="9"/>
  <c r="MG49" i="9"/>
  <c r="MG45" i="9"/>
  <c r="MG50" i="9"/>
  <c r="MG42" i="9"/>
  <c r="MG44" i="9"/>
  <c r="MG46" i="9"/>
  <c r="MG41" i="9"/>
  <c r="MG47" i="9"/>
  <c r="MG40" i="9"/>
  <c r="MG43" i="9"/>
  <c r="MG48" i="9"/>
  <c r="MG36" i="3"/>
  <c r="MG34" i="3"/>
  <c r="MH29" i="3"/>
  <c r="MH35" i="3"/>
  <c r="MG32" i="3"/>
  <c r="MG20" i="3"/>
  <c r="MG28" i="3"/>
  <c r="MG25" i="3"/>
  <c r="MG31" i="3"/>
  <c r="MG26" i="3"/>
  <c r="MG23" i="3"/>
  <c r="MG19" i="3"/>
  <c r="MG22" i="3"/>
  <c r="MG16" i="3"/>
  <c r="MG17" i="3"/>
  <c r="MI14" i="3"/>
  <c r="MH13" i="3"/>
  <c r="MH37" i="9" s="1"/>
  <c r="AZ22" i="3" l="1"/>
  <c r="AY41" i="9"/>
  <c r="AY43" i="9" s="1"/>
  <c r="AY44" i="9" s="1"/>
  <c r="AY46" i="9" s="1"/>
  <c r="AY48" i="9" s="1"/>
  <c r="AY56" i="9" s="1"/>
  <c r="AY20" i="3"/>
  <c r="AY26" i="3" s="1"/>
  <c r="AZ29" i="3"/>
  <c r="AZ45" i="9"/>
  <c r="AZ42" i="9"/>
  <c r="AY34" i="3"/>
  <c r="BO97" i="8"/>
  <c r="BA40" i="9"/>
  <c r="BO107" i="8"/>
  <c r="BA47" i="9" s="1"/>
  <c r="BO102" i="8"/>
  <c r="BA29" i="3" s="1"/>
  <c r="BO96" i="8"/>
  <c r="AZ32" i="3"/>
  <c r="AZ31" i="3"/>
  <c r="BN91" i="8"/>
  <c r="AZ19" i="3" s="1"/>
  <c r="CZ75" i="8"/>
  <c r="CZ85" i="8" s="1"/>
  <c r="BP68" i="8"/>
  <c r="BP83" i="8" s="1"/>
  <c r="BB17" i="3" s="1"/>
  <c r="BB16" i="3"/>
  <c r="DB72" i="8"/>
  <c r="DA74" i="8"/>
  <c r="DA84" i="8" s="1"/>
  <c r="BR65" i="8"/>
  <c r="BQ67" i="8"/>
  <c r="BQ82" i="8" s="1"/>
  <c r="MI38" i="9"/>
  <c r="MI51" i="9" s="1"/>
  <c r="MI15" i="3"/>
  <c r="MG60" i="9"/>
  <c r="MH54" i="9"/>
  <c r="MH39" i="9"/>
  <c r="MH60" i="9" s="1"/>
  <c r="GJ58" i="8"/>
  <c r="GI59" i="8"/>
  <c r="GI61" i="8" s="1"/>
  <c r="GI81" i="8" s="1"/>
  <c r="MH57" i="9"/>
  <c r="MH52" i="9"/>
  <c r="MH56" i="9"/>
  <c r="MH53" i="9"/>
  <c r="MH49" i="9"/>
  <c r="MH40" i="9"/>
  <c r="MH50" i="9"/>
  <c r="MH45" i="9"/>
  <c r="MH48" i="9"/>
  <c r="MH44" i="9"/>
  <c r="MH47" i="9"/>
  <c r="MH42" i="9"/>
  <c r="MH46" i="9"/>
  <c r="MH43" i="9"/>
  <c r="MH41" i="9"/>
  <c r="MI29" i="3"/>
  <c r="MI35" i="3"/>
  <c r="MH36" i="3"/>
  <c r="MH34" i="3"/>
  <c r="MH20" i="3"/>
  <c r="MH32" i="3"/>
  <c r="MH31" i="3"/>
  <c r="MH26" i="3"/>
  <c r="MH28" i="3"/>
  <c r="MH23" i="3"/>
  <c r="MH19" i="3"/>
  <c r="MH22" i="3"/>
  <c r="MH17" i="3"/>
  <c r="MH16" i="3"/>
  <c r="MH25" i="3"/>
  <c r="MJ14" i="3"/>
  <c r="MI13" i="3"/>
  <c r="MI37" i="9" s="1"/>
  <c r="AZ25" i="3" l="1"/>
  <c r="AZ34" i="3" s="1"/>
  <c r="AY35" i="3"/>
  <c r="BA42" i="9"/>
  <c r="BA31" i="3"/>
  <c r="BA32" i="3"/>
  <c r="BA28" i="3"/>
  <c r="BO91" i="8"/>
  <c r="BA19" i="3" s="1"/>
  <c r="BA45" i="9"/>
  <c r="BA22" i="3"/>
  <c r="AZ41" i="9"/>
  <c r="AZ43" i="9" s="1"/>
  <c r="AZ44" i="9" s="1"/>
  <c r="AZ46" i="9" s="1"/>
  <c r="AZ48" i="9" s="1"/>
  <c r="AZ56" i="9" s="1"/>
  <c r="BA23" i="3"/>
  <c r="AZ20" i="3"/>
  <c r="AZ26" i="3" s="1"/>
  <c r="AZ35" i="3" s="1"/>
  <c r="MH65" i="9"/>
  <c r="BQ68" i="8"/>
  <c r="BQ83" i="8" s="1"/>
  <c r="BC17" i="3" s="1"/>
  <c r="BC16" i="3"/>
  <c r="BP102" i="8"/>
  <c r="BB29" i="3" s="1"/>
  <c r="BS65" i="8"/>
  <c r="BR67" i="8"/>
  <c r="BR82" i="8" s="1"/>
  <c r="BP96" i="8"/>
  <c r="BB22" i="3" s="1"/>
  <c r="DA75" i="8"/>
  <c r="DA85" i="8" s="1"/>
  <c r="BP107" i="8"/>
  <c r="BB47" i="9" s="1"/>
  <c r="DC72" i="8"/>
  <c r="DB74" i="8"/>
  <c r="DB84" i="8" s="1"/>
  <c r="BP97" i="8"/>
  <c r="BB40" i="9"/>
  <c r="MJ38" i="9"/>
  <c r="MJ51" i="9" s="1"/>
  <c r="MJ15" i="3"/>
  <c r="MI54" i="9"/>
  <c r="MI39" i="9"/>
  <c r="MI65" i="9" s="1"/>
  <c r="GK58" i="8"/>
  <c r="GJ59" i="8"/>
  <c r="GJ61" i="8" s="1"/>
  <c r="GJ81" i="8" s="1"/>
  <c r="MI52" i="9"/>
  <c r="MI57" i="9"/>
  <c r="MI56" i="9"/>
  <c r="MI53" i="9"/>
  <c r="MI49" i="9"/>
  <c r="MI40" i="9"/>
  <c r="MI50" i="9"/>
  <c r="MI45" i="9"/>
  <c r="MI42" i="9"/>
  <c r="MI48" i="9"/>
  <c r="MI46" i="9"/>
  <c r="MI41" i="9"/>
  <c r="MI44" i="9"/>
  <c r="MI47" i="9"/>
  <c r="MI43" i="9"/>
  <c r="MI36" i="3"/>
  <c r="MI34" i="3"/>
  <c r="MJ29" i="3"/>
  <c r="MJ35" i="3"/>
  <c r="MI20" i="3"/>
  <c r="MI32" i="3"/>
  <c r="MI31" i="3"/>
  <c r="MI28" i="3"/>
  <c r="MI22" i="3"/>
  <c r="MI23" i="3"/>
  <c r="MI19" i="3"/>
  <c r="MI26" i="3"/>
  <c r="MI17" i="3"/>
  <c r="MI25" i="3"/>
  <c r="MI16" i="3"/>
  <c r="MK14" i="3"/>
  <c r="MJ13" i="3"/>
  <c r="MJ37" i="9" s="1"/>
  <c r="BA41" i="9" l="1"/>
  <c r="BA43" i="9" s="1"/>
  <c r="BA44" i="9" s="1"/>
  <c r="BA46" i="9" s="1"/>
  <c r="BA48" i="9" s="1"/>
  <c r="BA56" i="9" s="1"/>
  <c r="BA25" i="3"/>
  <c r="BA34" i="3" s="1"/>
  <c r="BA20" i="3"/>
  <c r="BA26" i="3" s="1"/>
  <c r="BA35" i="3" s="1"/>
  <c r="BR68" i="8"/>
  <c r="BR83" i="8" s="1"/>
  <c r="BD17" i="3" s="1"/>
  <c r="BQ107" i="8"/>
  <c r="BC47" i="9" s="1"/>
  <c r="DB75" i="8"/>
  <c r="DB85" i="8" s="1"/>
  <c r="BQ102" i="8"/>
  <c r="BC45" i="9" s="1"/>
  <c r="BC40" i="9"/>
  <c r="BQ97" i="8"/>
  <c r="BQ96" i="8"/>
  <c r="BC23" i="3" s="1"/>
  <c r="MI60" i="9"/>
  <c r="BB23" i="3"/>
  <c r="BB32" i="3"/>
  <c r="DD72" i="8"/>
  <c r="DC74" i="8"/>
  <c r="DC84" i="8" s="1"/>
  <c r="BD16" i="3"/>
  <c r="BT65" i="8"/>
  <c r="BS67" i="8"/>
  <c r="BS82" i="8" s="1"/>
  <c r="BP91" i="8"/>
  <c r="BB45" i="9"/>
  <c r="BB31" i="3"/>
  <c r="BB28" i="3"/>
  <c r="BB42" i="9"/>
  <c r="MK38" i="9"/>
  <c r="MK51" i="9" s="1"/>
  <c r="MK15" i="3"/>
  <c r="MJ54" i="9"/>
  <c r="MJ39" i="9"/>
  <c r="MJ60" i="9" s="1"/>
  <c r="GL58" i="8"/>
  <c r="GK59" i="8"/>
  <c r="GK61" i="8" s="1"/>
  <c r="GK81" i="8" s="1"/>
  <c r="MJ57" i="9"/>
  <c r="MJ52" i="9"/>
  <c r="MJ56" i="9"/>
  <c r="MJ53" i="9"/>
  <c r="MJ49" i="9"/>
  <c r="MJ50" i="9"/>
  <c r="MJ42" i="9"/>
  <c r="MJ40" i="9"/>
  <c r="MJ47" i="9"/>
  <c r="MJ41" i="9"/>
  <c r="MJ46" i="9"/>
  <c r="MJ43" i="9"/>
  <c r="MJ45" i="9"/>
  <c r="MJ48" i="9"/>
  <c r="MJ44" i="9"/>
  <c r="MJ36" i="3"/>
  <c r="MJ34" i="3"/>
  <c r="MK29" i="3"/>
  <c r="MK35" i="3"/>
  <c r="MJ32" i="3"/>
  <c r="MJ20" i="3"/>
  <c r="MJ31" i="3"/>
  <c r="MJ28" i="3"/>
  <c r="MJ25" i="3"/>
  <c r="MJ26" i="3"/>
  <c r="MJ17" i="3"/>
  <c r="MJ22" i="3"/>
  <c r="MJ23" i="3"/>
  <c r="MJ19" i="3"/>
  <c r="MJ16" i="3"/>
  <c r="ML14" i="3"/>
  <c r="MK13" i="3"/>
  <c r="MK37" i="9" s="1"/>
  <c r="BR96" i="8" l="1"/>
  <c r="BD40" i="9"/>
  <c r="BR97" i="8"/>
  <c r="BC29" i="3"/>
  <c r="BC32" i="3"/>
  <c r="BC31" i="3"/>
  <c r="BR107" i="8"/>
  <c r="BD47" i="9" s="1"/>
  <c r="BC28" i="3"/>
  <c r="BQ91" i="8"/>
  <c r="BC41" i="9" s="1"/>
  <c r="BR102" i="8"/>
  <c r="BD45" i="9" s="1"/>
  <c r="BC42" i="9"/>
  <c r="BC22" i="3"/>
  <c r="BU65" i="8"/>
  <c r="BT67" i="8"/>
  <c r="BT82" i="8" s="1"/>
  <c r="BD42" i="9"/>
  <c r="BD23" i="3"/>
  <c r="BB41" i="9"/>
  <c r="BB43" i="9" s="1"/>
  <c r="BB44" i="9" s="1"/>
  <c r="BB46" i="9" s="1"/>
  <c r="BB48" i="9" s="1"/>
  <c r="BB56" i="9" s="1"/>
  <c r="BB19" i="3"/>
  <c r="BB25" i="3" s="1"/>
  <c r="BB34" i="3" s="1"/>
  <c r="BB20" i="3"/>
  <c r="BB26" i="3" s="1"/>
  <c r="BB35" i="3" s="1"/>
  <c r="DC75" i="8"/>
  <c r="DC85" i="8" s="1"/>
  <c r="BS68" i="8"/>
  <c r="BS83" i="8" s="1"/>
  <c r="BE17" i="3" s="1"/>
  <c r="BD22" i="3"/>
  <c r="BE16" i="3"/>
  <c r="DE72" i="8"/>
  <c r="DD74" i="8"/>
  <c r="DD84" i="8" s="1"/>
  <c r="ML38" i="9"/>
  <c r="ML51" i="9" s="1"/>
  <c r="ML15" i="3"/>
  <c r="MJ65" i="9"/>
  <c r="MK54" i="9"/>
  <c r="MK39" i="9"/>
  <c r="MK65" i="9" s="1"/>
  <c r="GM58" i="8"/>
  <c r="GL59" i="8"/>
  <c r="GL61" i="8" s="1"/>
  <c r="GL81" i="8" s="1"/>
  <c r="MK57" i="9"/>
  <c r="MK52" i="9"/>
  <c r="MK56" i="9"/>
  <c r="MK53" i="9"/>
  <c r="MK49" i="9"/>
  <c r="MK42" i="9"/>
  <c r="MK50" i="9"/>
  <c r="MK47" i="9"/>
  <c r="MK44" i="9"/>
  <c r="MK41" i="9"/>
  <c r="MK48" i="9"/>
  <c r="MK40" i="9"/>
  <c r="MK46" i="9"/>
  <c r="MK43" i="9"/>
  <c r="MK45" i="9"/>
  <c r="ML29" i="3"/>
  <c r="ML35" i="3"/>
  <c r="MK36" i="3"/>
  <c r="MK34" i="3"/>
  <c r="MK20" i="3"/>
  <c r="MK32" i="3"/>
  <c r="MK31" i="3"/>
  <c r="MK28" i="3"/>
  <c r="MK25" i="3"/>
  <c r="MK26" i="3"/>
  <c r="MK23" i="3"/>
  <c r="MK19" i="3"/>
  <c r="MK16" i="3"/>
  <c r="MK22" i="3"/>
  <c r="MK17" i="3"/>
  <c r="MM14" i="3"/>
  <c r="ML13" i="3"/>
  <c r="ML37" i="9" s="1"/>
  <c r="BD31" i="3" l="1"/>
  <c r="BC20" i="3"/>
  <c r="BC26" i="3" s="1"/>
  <c r="BC35" i="3" s="1"/>
  <c r="BC19" i="3"/>
  <c r="BC25" i="3" s="1"/>
  <c r="BC34" i="3" s="1"/>
  <c r="BR91" i="8"/>
  <c r="BD19" i="3" s="1"/>
  <c r="BD25" i="3" s="1"/>
  <c r="BD32" i="3"/>
  <c r="BD28" i="3"/>
  <c r="BC43" i="9"/>
  <c r="BC44" i="9" s="1"/>
  <c r="BC46" i="9" s="1"/>
  <c r="BC48" i="9" s="1"/>
  <c r="BC56" i="9" s="1"/>
  <c r="BD29" i="3"/>
  <c r="DD75" i="8"/>
  <c r="DD85" i="8" s="1"/>
  <c r="BS97" i="8"/>
  <c r="MK60" i="9"/>
  <c r="BS96" i="8"/>
  <c r="BE40" i="9"/>
  <c r="DF72" i="8"/>
  <c r="DE74" i="8"/>
  <c r="DE84" i="8" s="1"/>
  <c r="BS107" i="8"/>
  <c r="BE47" i="9" s="1"/>
  <c r="BS102" i="8"/>
  <c r="BT68" i="8"/>
  <c r="BT83" i="8" s="1"/>
  <c r="BF17" i="3" s="1"/>
  <c r="BD41" i="9"/>
  <c r="BD43" i="9" s="1"/>
  <c r="BD44" i="9" s="1"/>
  <c r="BD46" i="9" s="1"/>
  <c r="BD48" i="9" s="1"/>
  <c r="BD56" i="9" s="1"/>
  <c r="BD20" i="3"/>
  <c r="BD26" i="3" s="1"/>
  <c r="BF16" i="3"/>
  <c r="BV65" i="8"/>
  <c r="BU67" i="8"/>
  <c r="BU82" i="8" s="1"/>
  <c r="MM38" i="9"/>
  <c r="MM51" i="9" s="1"/>
  <c r="MM15" i="3"/>
  <c r="ML54" i="9"/>
  <c r="ML39" i="9"/>
  <c r="ML65" i="9" s="1"/>
  <c r="GN58" i="8"/>
  <c r="GM59" i="8"/>
  <c r="GM61" i="8" s="1"/>
  <c r="GM81" i="8" s="1"/>
  <c r="ML57" i="9"/>
  <c r="ML52" i="9"/>
  <c r="ML56" i="9"/>
  <c r="ML53" i="9"/>
  <c r="ML49" i="9"/>
  <c r="ML41" i="9"/>
  <c r="ML50" i="9"/>
  <c r="ML40" i="9"/>
  <c r="ML48" i="9"/>
  <c r="ML43" i="9"/>
  <c r="ML42" i="9"/>
  <c r="ML47" i="9"/>
  <c r="ML45" i="9"/>
  <c r="ML44" i="9"/>
  <c r="ML46" i="9"/>
  <c r="ML36" i="3"/>
  <c r="ML34" i="3"/>
  <c r="MM29" i="3"/>
  <c r="MM35" i="3"/>
  <c r="ML20" i="3"/>
  <c r="ML32" i="3"/>
  <c r="ML31" i="3"/>
  <c r="ML26" i="3"/>
  <c r="ML28" i="3"/>
  <c r="ML23" i="3"/>
  <c r="ML19" i="3"/>
  <c r="ML25" i="3"/>
  <c r="ML22" i="3"/>
  <c r="ML17" i="3"/>
  <c r="ML16" i="3"/>
  <c r="MN14" i="3"/>
  <c r="MM13" i="3"/>
  <c r="MM37" i="9" s="1"/>
  <c r="BD35" i="3" l="1"/>
  <c r="BD34" i="3"/>
  <c r="BE42" i="9"/>
  <c r="BE23" i="3"/>
  <c r="BF40" i="9"/>
  <c r="BE22" i="3"/>
  <c r="BT102" i="8"/>
  <c r="BS91" i="8"/>
  <c r="BE45" i="9"/>
  <c r="BT97" i="8"/>
  <c r="BT96" i="8"/>
  <c r="BE28" i="3"/>
  <c r="BE29" i="3"/>
  <c r="BE31" i="3"/>
  <c r="BU68" i="8"/>
  <c r="BU83" i="8" s="1"/>
  <c r="BG17" i="3" s="1"/>
  <c r="BT107" i="8"/>
  <c r="BF47" i="9" s="1"/>
  <c r="BE32" i="3"/>
  <c r="DE75" i="8"/>
  <c r="DE85" i="8" s="1"/>
  <c r="BG16" i="3"/>
  <c r="BW65" i="8"/>
  <c r="BV67" i="8"/>
  <c r="BV82" i="8" s="1"/>
  <c r="DG72" i="8"/>
  <c r="DF74" i="8"/>
  <c r="DF84" i="8" s="1"/>
  <c r="ML60" i="9"/>
  <c r="MN38" i="9"/>
  <c r="MN51" i="9" s="1"/>
  <c r="MN15" i="3"/>
  <c r="MM54" i="9"/>
  <c r="MM39" i="9"/>
  <c r="MM60" i="9" s="1"/>
  <c r="GO58" i="8"/>
  <c r="GN59" i="8"/>
  <c r="GN61" i="8" s="1"/>
  <c r="GN81" i="8" s="1"/>
  <c r="MM57" i="9"/>
  <c r="MM52" i="9"/>
  <c r="MM56" i="9"/>
  <c r="MM53" i="9"/>
  <c r="MM49" i="9"/>
  <c r="MM50" i="9"/>
  <c r="MM46" i="9"/>
  <c r="MM41" i="9"/>
  <c r="MM48" i="9"/>
  <c r="MM45" i="9"/>
  <c r="MM40" i="9"/>
  <c r="MM43" i="9"/>
  <c r="MM47" i="9"/>
  <c r="MM44" i="9"/>
  <c r="MM42" i="9"/>
  <c r="MM36" i="3"/>
  <c r="MM34" i="3"/>
  <c r="MN29" i="3"/>
  <c r="MN35" i="3"/>
  <c r="MM31" i="3"/>
  <c r="MM20" i="3"/>
  <c r="MM32" i="3"/>
  <c r="MM25" i="3"/>
  <c r="MM22" i="3"/>
  <c r="MM26" i="3"/>
  <c r="MM17" i="3"/>
  <c r="MM23" i="3"/>
  <c r="MM19" i="3"/>
  <c r="MM28" i="3"/>
  <c r="MM16" i="3"/>
  <c r="MO14" i="3"/>
  <c r="MN13" i="3"/>
  <c r="MN37" i="9" s="1"/>
  <c r="BF42" i="9" l="1"/>
  <c r="BV68" i="8"/>
  <c r="BV83" i="8" s="1"/>
  <c r="BH17" i="3" s="1"/>
  <c r="BU102" i="8"/>
  <c r="BG29" i="3" s="1"/>
  <c r="BF31" i="3"/>
  <c r="BG40" i="9"/>
  <c r="BF22" i="3"/>
  <c r="BU107" i="8"/>
  <c r="BG47" i="9" s="1"/>
  <c r="DH72" i="8"/>
  <c r="DG74" i="8"/>
  <c r="DG84" i="8" s="1"/>
  <c r="BE41" i="9"/>
  <c r="BE43" i="9" s="1"/>
  <c r="BE44" i="9" s="1"/>
  <c r="BE46" i="9" s="1"/>
  <c r="BE48" i="9" s="1"/>
  <c r="BE56" i="9" s="1"/>
  <c r="BE20" i="3"/>
  <c r="BE26" i="3" s="1"/>
  <c r="BE35" i="3" s="1"/>
  <c r="BE19" i="3"/>
  <c r="BE25" i="3" s="1"/>
  <c r="BE34" i="3" s="1"/>
  <c r="BF45" i="9"/>
  <c r="BT91" i="8"/>
  <c r="BH16" i="3"/>
  <c r="BX65" i="8"/>
  <c r="BW67" i="8"/>
  <c r="BW82" i="8" s="1"/>
  <c r="BF28" i="3"/>
  <c r="BF32" i="3"/>
  <c r="BU96" i="8"/>
  <c r="BF23" i="3"/>
  <c r="BG28" i="3"/>
  <c r="BF29" i="3"/>
  <c r="DF75" i="8"/>
  <c r="DF85" i="8" s="1"/>
  <c r="BU97" i="8"/>
  <c r="MM65" i="9"/>
  <c r="MO38" i="9"/>
  <c r="MO51" i="9" s="1"/>
  <c r="MO15" i="3"/>
  <c r="MN54" i="9"/>
  <c r="MN39" i="9"/>
  <c r="MN65" i="9" s="1"/>
  <c r="GP58" i="8"/>
  <c r="GO59" i="8"/>
  <c r="GO61" i="8" s="1"/>
  <c r="GO81" i="8" s="1"/>
  <c r="MN57" i="9"/>
  <c r="MN52" i="9"/>
  <c r="MN56" i="9"/>
  <c r="MN53" i="9"/>
  <c r="MN49" i="9"/>
  <c r="MN50" i="9"/>
  <c r="MN44" i="9"/>
  <c r="MN46" i="9"/>
  <c r="MN48" i="9"/>
  <c r="MN45" i="9"/>
  <c r="MN40" i="9"/>
  <c r="MN42" i="9"/>
  <c r="MN41" i="9"/>
  <c r="MN43" i="9"/>
  <c r="MN47" i="9"/>
  <c r="MN36" i="3"/>
  <c r="MN34" i="3"/>
  <c r="MO29" i="3"/>
  <c r="MO35" i="3"/>
  <c r="MN32" i="3"/>
  <c r="MN31" i="3"/>
  <c r="MN20" i="3"/>
  <c r="MN28" i="3"/>
  <c r="MN25" i="3"/>
  <c r="MN26" i="3"/>
  <c r="MN23" i="3"/>
  <c r="MN19" i="3"/>
  <c r="MN16" i="3"/>
  <c r="MN22" i="3"/>
  <c r="MN17" i="3"/>
  <c r="MP14" i="3"/>
  <c r="MO13" i="3"/>
  <c r="MO37" i="9" s="1"/>
  <c r="BG31" i="3" l="1"/>
  <c r="BG45" i="9"/>
  <c r="BG32" i="3"/>
  <c r="BV97" i="8"/>
  <c r="BH40" i="9"/>
  <c r="BV102" i="8"/>
  <c r="BH29" i="3" s="1"/>
  <c r="BV107" i="8"/>
  <c r="BH47" i="9" s="1"/>
  <c r="BV96" i="8"/>
  <c r="BH42" i="9" s="1"/>
  <c r="BU91" i="8"/>
  <c r="BG42" i="9"/>
  <c r="BG23" i="3"/>
  <c r="BG22" i="3"/>
  <c r="BW68" i="8"/>
  <c r="BW83" i="8" s="1"/>
  <c r="BI17" i="3" s="1"/>
  <c r="BI16" i="3"/>
  <c r="BF41" i="9"/>
  <c r="BF43" i="9" s="1"/>
  <c r="BF44" i="9" s="1"/>
  <c r="BF46" i="9" s="1"/>
  <c r="BF48" i="9" s="1"/>
  <c r="BF56" i="9" s="1"/>
  <c r="BF20" i="3"/>
  <c r="BF26" i="3" s="1"/>
  <c r="BF35" i="3" s="1"/>
  <c r="BF19" i="3"/>
  <c r="BF25" i="3" s="1"/>
  <c r="BF34" i="3" s="1"/>
  <c r="BY65" i="8"/>
  <c r="BX67" i="8"/>
  <c r="BX82" i="8" s="1"/>
  <c r="DG75" i="8"/>
  <c r="DG85" i="8" s="1"/>
  <c r="DI72" i="8"/>
  <c r="DH74" i="8"/>
  <c r="DH84" i="8" s="1"/>
  <c r="MN60" i="9"/>
  <c r="MP38" i="9"/>
  <c r="MP51" i="9" s="1"/>
  <c r="MP15" i="3"/>
  <c r="MO54" i="9"/>
  <c r="MO39" i="9"/>
  <c r="MO60" i="9" s="1"/>
  <c r="GQ58" i="8"/>
  <c r="GP59" i="8"/>
  <c r="GP61" i="8" s="1"/>
  <c r="GP81" i="8" s="1"/>
  <c r="MO57" i="9"/>
  <c r="MO52" i="9"/>
  <c r="MO53" i="9"/>
  <c r="MO56" i="9"/>
  <c r="MO49" i="9"/>
  <c r="MO50" i="9"/>
  <c r="MO44" i="9"/>
  <c r="MO47" i="9"/>
  <c r="MO45" i="9"/>
  <c r="MO48" i="9"/>
  <c r="MO41" i="9"/>
  <c r="MO46" i="9"/>
  <c r="MO42" i="9"/>
  <c r="MO43" i="9"/>
  <c r="MO40" i="9"/>
  <c r="MO36" i="3"/>
  <c r="MO34" i="3"/>
  <c r="MP29" i="3"/>
  <c r="MP35" i="3"/>
  <c r="MO20" i="3"/>
  <c r="MO32" i="3"/>
  <c r="MO28" i="3"/>
  <c r="MO25" i="3"/>
  <c r="MO26" i="3"/>
  <c r="MO31" i="3"/>
  <c r="MO23" i="3"/>
  <c r="MO19" i="3"/>
  <c r="MO22" i="3"/>
  <c r="MO17" i="3"/>
  <c r="MO16" i="3"/>
  <c r="MQ14" i="3"/>
  <c r="MP13" i="3"/>
  <c r="MP37" i="9" s="1"/>
  <c r="BH28" i="3" l="1"/>
  <c r="BH23" i="3"/>
  <c r="BH31" i="3"/>
  <c r="BH22" i="3"/>
  <c r="BH45" i="9"/>
  <c r="BH32" i="3"/>
  <c r="BV91" i="8"/>
  <c r="BH19" i="3" s="1"/>
  <c r="BH25" i="3" s="1"/>
  <c r="BH34" i="3" s="1"/>
  <c r="BG41" i="9"/>
  <c r="BG43" i="9" s="1"/>
  <c r="BG44" i="9" s="1"/>
  <c r="BG46" i="9" s="1"/>
  <c r="BG48" i="9" s="1"/>
  <c r="BG56" i="9" s="1"/>
  <c r="BG19" i="3"/>
  <c r="BG25" i="3" s="1"/>
  <c r="BG34" i="3" s="1"/>
  <c r="BG20" i="3"/>
  <c r="BG26" i="3" s="1"/>
  <c r="BG35" i="3" s="1"/>
  <c r="BI40" i="9"/>
  <c r="DH75" i="8"/>
  <c r="DH85" i="8" s="1"/>
  <c r="BW97" i="8"/>
  <c r="BW107" i="8"/>
  <c r="BI47" i="9" s="1"/>
  <c r="BW96" i="8"/>
  <c r="BI42" i="9" s="1"/>
  <c r="BH41" i="9"/>
  <c r="BH43" i="9" s="1"/>
  <c r="BH44" i="9" s="1"/>
  <c r="BH46" i="9" s="1"/>
  <c r="BH48" i="9" s="1"/>
  <c r="BH56" i="9" s="1"/>
  <c r="BX68" i="8"/>
  <c r="BX83" i="8" s="1"/>
  <c r="BJ17" i="3" s="1"/>
  <c r="BJ16" i="3"/>
  <c r="BZ65" i="8"/>
  <c r="BY67" i="8"/>
  <c r="BY82" i="8" s="1"/>
  <c r="BW102" i="8"/>
  <c r="BI29" i="3" s="1"/>
  <c r="DJ72" i="8"/>
  <c r="DI74" i="8"/>
  <c r="DI84" i="8" s="1"/>
  <c r="MO65" i="9"/>
  <c r="MQ38" i="9"/>
  <c r="MQ51" i="9" s="1"/>
  <c r="MQ15" i="3"/>
  <c r="MP54" i="9"/>
  <c r="MP39" i="9"/>
  <c r="MP65" i="9" s="1"/>
  <c r="GR58" i="8"/>
  <c r="GQ59" i="8"/>
  <c r="GQ61" i="8" s="1"/>
  <c r="GQ81" i="8" s="1"/>
  <c r="MP57" i="9"/>
  <c r="MP52" i="9"/>
  <c r="MP56" i="9"/>
  <c r="MP53" i="9"/>
  <c r="MP49" i="9"/>
  <c r="MP50" i="9"/>
  <c r="MP45" i="9"/>
  <c r="MP48" i="9"/>
  <c r="MP44" i="9"/>
  <c r="MP43" i="9"/>
  <c r="MP41" i="9"/>
  <c r="MP47" i="9"/>
  <c r="MP42" i="9"/>
  <c r="MP40" i="9"/>
  <c r="MP46" i="9"/>
  <c r="MP36" i="3"/>
  <c r="MP34" i="3"/>
  <c r="MQ29" i="3"/>
  <c r="MQ35" i="3"/>
  <c r="MP20" i="3"/>
  <c r="MP32" i="3"/>
  <c r="MP26" i="3"/>
  <c r="MP23" i="3"/>
  <c r="MP19" i="3"/>
  <c r="MP22" i="3"/>
  <c r="MP17" i="3"/>
  <c r="MP16" i="3"/>
  <c r="MP25" i="3"/>
  <c r="MP28" i="3"/>
  <c r="MP31" i="3"/>
  <c r="MR14" i="3"/>
  <c r="MQ13" i="3"/>
  <c r="MQ37" i="9" s="1"/>
  <c r="BH20" i="3" l="1"/>
  <c r="BH26" i="3" s="1"/>
  <c r="BH35" i="3" s="1"/>
  <c r="BI32" i="3"/>
  <c r="BX107" i="8"/>
  <c r="BJ47" i="9" s="1"/>
  <c r="BI22" i="3"/>
  <c r="BI23" i="3"/>
  <c r="BI31" i="3"/>
  <c r="DI75" i="8"/>
  <c r="DI85" i="8" s="1"/>
  <c r="BX97" i="8"/>
  <c r="BK16" i="3"/>
  <c r="CA65" i="8"/>
  <c r="BZ67" i="8"/>
  <c r="BZ82" i="8" s="1"/>
  <c r="BX102" i="8"/>
  <c r="BJ29" i="3" s="1"/>
  <c r="DK72" i="8"/>
  <c r="DJ74" i="8"/>
  <c r="DJ84" i="8" s="1"/>
  <c r="BX96" i="8"/>
  <c r="BI45" i="9"/>
  <c r="BW91" i="8"/>
  <c r="BY68" i="8"/>
  <c r="BY83" i="8" s="1"/>
  <c r="BK17" i="3" s="1"/>
  <c r="BJ40" i="9"/>
  <c r="BI28" i="3"/>
  <c r="MP60" i="9"/>
  <c r="MR38" i="9"/>
  <c r="MR51" i="9" s="1"/>
  <c r="MR15" i="3"/>
  <c r="MQ54" i="9"/>
  <c r="MQ39" i="9"/>
  <c r="MQ65" i="9" s="1"/>
  <c r="GS58" i="8"/>
  <c r="GR59" i="8"/>
  <c r="GR61" i="8" s="1"/>
  <c r="GR81" i="8" s="1"/>
  <c r="MQ57" i="9"/>
  <c r="MQ52" i="9"/>
  <c r="MQ56" i="9"/>
  <c r="MQ53" i="9"/>
  <c r="MQ49" i="9"/>
  <c r="MQ50" i="9"/>
  <c r="MQ45" i="9"/>
  <c r="MQ42" i="9"/>
  <c r="MQ48" i="9"/>
  <c r="MQ40" i="9"/>
  <c r="MQ44" i="9"/>
  <c r="MQ41" i="9"/>
  <c r="MQ43" i="9"/>
  <c r="MQ47" i="9"/>
  <c r="MQ46" i="9"/>
  <c r="MQ36" i="3"/>
  <c r="MQ34" i="3"/>
  <c r="MR29" i="3"/>
  <c r="MR35" i="3"/>
  <c r="MQ20" i="3"/>
  <c r="MQ32" i="3"/>
  <c r="MQ31" i="3"/>
  <c r="MQ28" i="3"/>
  <c r="MQ22" i="3"/>
  <c r="MQ25" i="3"/>
  <c r="MQ26" i="3"/>
  <c r="MQ23" i="3"/>
  <c r="MQ19" i="3"/>
  <c r="MQ16" i="3"/>
  <c r="MQ17" i="3"/>
  <c r="MS14" i="3"/>
  <c r="MR13" i="3"/>
  <c r="MR37" i="9" s="1"/>
  <c r="BJ42" i="9" l="1"/>
  <c r="BJ31" i="3"/>
  <c r="BJ32" i="3"/>
  <c r="BJ22" i="3"/>
  <c r="BY96" i="8"/>
  <c r="BK22" i="3" s="1"/>
  <c r="DL72" i="8"/>
  <c r="DK74" i="8"/>
  <c r="DK84" i="8" s="1"/>
  <c r="BJ45" i="9"/>
  <c r="BX91" i="8"/>
  <c r="BJ28" i="3"/>
  <c r="BZ68" i="8"/>
  <c r="BZ83" i="8" s="1"/>
  <c r="BL17" i="3" s="1"/>
  <c r="BI20" i="3"/>
  <c r="BI26" i="3" s="1"/>
  <c r="BI35" i="3" s="1"/>
  <c r="BI41" i="9"/>
  <c r="BI43" i="9" s="1"/>
  <c r="BI44" i="9" s="1"/>
  <c r="BI46" i="9" s="1"/>
  <c r="BI48" i="9" s="1"/>
  <c r="BI56" i="9" s="1"/>
  <c r="BI19" i="3"/>
  <c r="BI25" i="3" s="1"/>
  <c r="BI34" i="3" s="1"/>
  <c r="BL16" i="3"/>
  <c r="BY97" i="8"/>
  <c r="BK42" i="9" s="1"/>
  <c r="CB65" i="8"/>
  <c r="CA67" i="8"/>
  <c r="CA82" i="8" s="1"/>
  <c r="BY102" i="8"/>
  <c r="BK29" i="3" s="1"/>
  <c r="BK40" i="9"/>
  <c r="BK23" i="3"/>
  <c r="DJ75" i="8"/>
  <c r="DJ85" i="8" s="1"/>
  <c r="BJ23" i="3"/>
  <c r="BY107" i="8"/>
  <c r="BK47" i="9" s="1"/>
  <c r="MQ60" i="9"/>
  <c r="MS38" i="9"/>
  <c r="MS51" i="9" s="1"/>
  <c r="MS15" i="3"/>
  <c r="MR54" i="9"/>
  <c r="MR39" i="9"/>
  <c r="MR60" i="9" s="1"/>
  <c r="GT58" i="8"/>
  <c r="GS59" i="8"/>
  <c r="GS61" i="8" s="1"/>
  <c r="GS81" i="8" s="1"/>
  <c r="MR57" i="9"/>
  <c r="MR52" i="9"/>
  <c r="MR56" i="9"/>
  <c r="MR53" i="9"/>
  <c r="MR49" i="9"/>
  <c r="MR50" i="9"/>
  <c r="MR48" i="9"/>
  <c r="MR40" i="9"/>
  <c r="MR45" i="9"/>
  <c r="MR44" i="9"/>
  <c r="MR47" i="9"/>
  <c r="MR43" i="9"/>
  <c r="MR46" i="9"/>
  <c r="MR42" i="9"/>
  <c r="MR41" i="9"/>
  <c r="MS29" i="3"/>
  <c r="MS35" i="3"/>
  <c r="MR36" i="3"/>
  <c r="MR34" i="3"/>
  <c r="MR32" i="3"/>
  <c r="MR20" i="3"/>
  <c r="MR31" i="3"/>
  <c r="MR28" i="3"/>
  <c r="MR25" i="3"/>
  <c r="MR19" i="3"/>
  <c r="MR26" i="3"/>
  <c r="MR23" i="3"/>
  <c r="MR17" i="3"/>
  <c r="MR16" i="3"/>
  <c r="MR22" i="3"/>
  <c r="MT14" i="3"/>
  <c r="MS13" i="3"/>
  <c r="MS37" i="9" s="1"/>
  <c r="CA68" i="8" l="1"/>
  <c r="CA83" i="8" s="1"/>
  <c r="BM17" i="3" s="1"/>
  <c r="BK32" i="3"/>
  <c r="BZ107" i="8"/>
  <c r="BL47" i="9" s="1"/>
  <c r="BZ102" i="8"/>
  <c r="BL28" i="3" s="1"/>
  <c r="CC65" i="8"/>
  <c r="CB67" i="8"/>
  <c r="CB82" i="8" s="1"/>
  <c r="BJ41" i="9"/>
  <c r="BJ43" i="9" s="1"/>
  <c r="BJ44" i="9" s="1"/>
  <c r="BJ46" i="9" s="1"/>
  <c r="BJ48" i="9" s="1"/>
  <c r="BJ56" i="9" s="1"/>
  <c r="BJ20" i="3"/>
  <c r="BJ26" i="3" s="1"/>
  <c r="BJ35" i="3" s="1"/>
  <c r="BJ19" i="3"/>
  <c r="BJ25" i="3" s="1"/>
  <c r="BJ34" i="3" s="1"/>
  <c r="BZ97" i="8"/>
  <c r="BK45" i="9"/>
  <c r="BY91" i="8"/>
  <c r="BL40" i="9"/>
  <c r="BK28" i="3"/>
  <c r="DK75" i="8"/>
  <c r="DK85" i="8" s="1"/>
  <c r="CA102" i="8"/>
  <c r="BM16" i="3"/>
  <c r="CA96" i="8"/>
  <c r="CA107" i="8"/>
  <c r="BM47" i="9" s="1"/>
  <c r="BM40" i="9"/>
  <c r="CA97" i="8"/>
  <c r="BZ96" i="8"/>
  <c r="BK31" i="3"/>
  <c r="DM72" i="8"/>
  <c r="DL74" i="8"/>
  <c r="DL84" i="8" s="1"/>
  <c r="MR65" i="9"/>
  <c r="MT38" i="9"/>
  <c r="MT51" i="9" s="1"/>
  <c r="MT15" i="3"/>
  <c r="MS54" i="9"/>
  <c r="MS39" i="9"/>
  <c r="MS60" i="9" s="1"/>
  <c r="GU58" i="8"/>
  <c r="GT59" i="8"/>
  <c r="GT61" i="8" s="1"/>
  <c r="GT81" i="8" s="1"/>
  <c r="MS52" i="9"/>
  <c r="MS57" i="9"/>
  <c r="MS56" i="9"/>
  <c r="MS53" i="9"/>
  <c r="MS49" i="9"/>
  <c r="MS41" i="9"/>
  <c r="MS50" i="9"/>
  <c r="MS42" i="9"/>
  <c r="MS45" i="9"/>
  <c r="MS40" i="9"/>
  <c r="MS47" i="9"/>
  <c r="MS44" i="9"/>
  <c r="MS48" i="9"/>
  <c r="MS43" i="9"/>
  <c r="MS46" i="9"/>
  <c r="MT29" i="3"/>
  <c r="MT35" i="3"/>
  <c r="MS36" i="3"/>
  <c r="MS34" i="3"/>
  <c r="MS20" i="3"/>
  <c r="MS32" i="3"/>
  <c r="MS31" i="3"/>
  <c r="MS28" i="3"/>
  <c r="MS25" i="3"/>
  <c r="MS26" i="3"/>
  <c r="MS23" i="3"/>
  <c r="MS19" i="3"/>
  <c r="MS22" i="3"/>
  <c r="MS17" i="3"/>
  <c r="MS16" i="3"/>
  <c r="MU14" i="3"/>
  <c r="MT13" i="3"/>
  <c r="MT37" i="9" s="1"/>
  <c r="BL32" i="3" l="1"/>
  <c r="BL29" i="3"/>
  <c r="BL45" i="9"/>
  <c r="BL42" i="9"/>
  <c r="BZ91" i="8"/>
  <c r="BL41" i="9" s="1"/>
  <c r="BM23" i="3"/>
  <c r="BL31" i="3"/>
  <c r="BL20" i="3"/>
  <c r="BL22" i="3"/>
  <c r="DL75" i="8"/>
  <c r="DL85" i="8" s="1"/>
  <c r="BM42" i="9"/>
  <c r="BM22" i="3"/>
  <c r="BM28" i="3"/>
  <c r="BM31" i="3"/>
  <c r="BM29" i="3"/>
  <c r="DN72" i="8"/>
  <c r="DM74" i="8"/>
  <c r="DM84" i="8" s="1"/>
  <c r="BM45" i="9"/>
  <c r="CA91" i="8"/>
  <c r="BM41" i="9" s="1"/>
  <c r="BL23" i="3"/>
  <c r="CB68" i="8"/>
  <c r="CB83" i="8" s="1"/>
  <c r="BN17" i="3" s="1"/>
  <c r="BK41" i="9"/>
  <c r="BK43" i="9" s="1"/>
  <c r="BK44" i="9" s="1"/>
  <c r="BK46" i="9" s="1"/>
  <c r="BK48" i="9" s="1"/>
  <c r="BK56" i="9" s="1"/>
  <c r="BK19" i="3"/>
  <c r="BK25" i="3" s="1"/>
  <c r="BK34" i="3" s="1"/>
  <c r="BK20" i="3"/>
  <c r="BK26" i="3" s="1"/>
  <c r="BK35" i="3" s="1"/>
  <c r="BN16" i="3"/>
  <c r="BM32" i="3"/>
  <c r="CD65" i="8"/>
  <c r="CC67" i="8"/>
  <c r="CC82" i="8" s="1"/>
  <c r="MS65" i="9"/>
  <c r="MU38" i="9"/>
  <c r="MU51" i="9" s="1"/>
  <c r="MU15" i="3"/>
  <c r="MT54" i="9"/>
  <c r="MT39" i="9"/>
  <c r="MT65" i="9" s="1"/>
  <c r="GV58" i="8"/>
  <c r="GU59" i="8"/>
  <c r="GU61" i="8" s="1"/>
  <c r="GU81" i="8" s="1"/>
  <c r="MT57" i="9"/>
  <c r="MT52" i="9"/>
  <c r="MT56" i="9"/>
  <c r="MT53" i="9"/>
  <c r="MT49" i="9"/>
  <c r="MT41" i="9"/>
  <c r="MT50" i="9"/>
  <c r="MT46" i="9"/>
  <c r="MT43" i="9"/>
  <c r="MT42" i="9"/>
  <c r="MT48" i="9"/>
  <c r="MT40" i="9"/>
  <c r="MT47" i="9"/>
  <c r="MT45" i="9"/>
  <c r="MT44" i="9"/>
  <c r="MT36" i="3"/>
  <c r="MT34" i="3"/>
  <c r="MU29" i="3"/>
  <c r="MU35" i="3"/>
  <c r="MT20" i="3"/>
  <c r="MT32" i="3"/>
  <c r="MT31" i="3"/>
  <c r="MT26" i="3"/>
  <c r="MT28" i="3"/>
  <c r="MT23" i="3"/>
  <c r="MT19" i="3"/>
  <c r="MT25" i="3"/>
  <c r="MT22" i="3"/>
  <c r="MT17" i="3"/>
  <c r="MT16" i="3"/>
  <c r="MV14" i="3"/>
  <c r="MU13" i="3"/>
  <c r="MU37" i="9" s="1"/>
  <c r="BL43" i="9" l="1"/>
  <c r="BL44" i="9" s="1"/>
  <c r="BL46" i="9" s="1"/>
  <c r="BL48" i="9" s="1"/>
  <c r="BL56" i="9" s="1"/>
  <c r="BL19" i="3"/>
  <c r="BL25" i="3" s="1"/>
  <c r="BL34" i="3" s="1"/>
  <c r="BL26" i="3"/>
  <c r="BL35" i="3" s="1"/>
  <c r="CC68" i="8"/>
  <c r="CC83" i="8" s="1"/>
  <c r="BO17" i="3" s="1"/>
  <c r="BM19" i="3"/>
  <c r="BM25" i="3" s="1"/>
  <c r="BM34" i="3" s="1"/>
  <c r="CB97" i="8"/>
  <c r="BN40" i="9"/>
  <c r="BO16" i="3"/>
  <c r="CB107" i="8"/>
  <c r="BN47" i="9" s="1"/>
  <c r="BM43" i="9"/>
  <c r="BM44" i="9" s="1"/>
  <c r="BM46" i="9" s="1"/>
  <c r="BM48" i="9" s="1"/>
  <c r="BM56" i="9" s="1"/>
  <c r="CE65" i="8"/>
  <c r="CD67" i="8"/>
  <c r="CD82" i="8" s="1"/>
  <c r="CB96" i="8"/>
  <c r="DM75" i="8"/>
  <c r="DM85" i="8" s="1"/>
  <c r="CB102" i="8"/>
  <c r="BN28" i="3" s="1"/>
  <c r="DO72" i="8"/>
  <c r="DN74" i="8"/>
  <c r="DN84" i="8" s="1"/>
  <c r="BM20" i="3"/>
  <c r="BM26" i="3" s="1"/>
  <c r="BM35" i="3" s="1"/>
  <c r="MT60" i="9"/>
  <c r="MV38" i="9"/>
  <c r="MV51" i="9" s="1"/>
  <c r="MV15" i="3"/>
  <c r="MU54" i="9"/>
  <c r="MU39" i="9"/>
  <c r="MU60" i="9" s="1"/>
  <c r="GW58" i="8"/>
  <c r="GV59" i="8"/>
  <c r="GV61" i="8" s="1"/>
  <c r="GV81" i="8" s="1"/>
  <c r="MU57" i="9"/>
  <c r="MU52" i="9"/>
  <c r="MU56" i="9"/>
  <c r="MU53" i="9"/>
  <c r="MU49" i="9"/>
  <c r="MU44" i="9"/>
  <c r="MU50" i="9"/>
  <c r="MU47" i="9"/>
  <c r="MU42" i="9"/>
  <c r="MU40" i="9"/>
  <c r="MU46" i="9"/>
  <c r="MU41" i="9"/>
  <c r="MU45" i="9"/>
  <c r="MU48" i="9"/>
  <c r="MU43" i="9"/>
  <c r="MU36" i="3"/>
  <c r="MU34" i="3"/>
  <c r="MV29" i="3"/>
  <c r="MV35" i="3"/>
  <c r="MU32" i="3"/>
  <c r="MU20" i="3"/>
  <c r="MU31" i="3"/>
  <c r="MU28" i="3"/>
  <c r="MU25" i="3"/>
  <c r="MU22" i="3"/>
  <c r="MU26" i="3"/>
  <c r="MU17" i="3"/>
  <c r="MU23" i="3"/>
  <c r="MU19" i="3"/>
  <c r="MU16" i="3"/>
  <c r="MW14" i="3"/>
  <c r="MV13" i="3"/>
  <c r="MV37" i="9" s="1"/>
  <c r="BN42" i="9" l="1"/>
  <c r="CC96" i="8"/>
  <c r="BO22" i="3" s="1"/>
  <c r="CC107" i="8"/>
  <c r="BO47" i="9" s="1"/>
  <c r="CC97" i="8"/>
  <c r="CC102" i="8"/>
  <c r="BO45" i="9" s="1"/>
  <c r="BO40" i="9"/>
  <c r="BO32" i="3"/>
  <c r="DN75" i="8"/>
  <c r="DN85" i="8" s="1"/>
  <c r="CF65" i="8"/>
  <c r="CE67" i="8"/>
  <c r="CE82" i="8" s="1"/>
  <c r="DP72" i="8"/>
  <c r="DO74" i="8"/>
  <c r="DO84" i="8" s="1"/>
  <c r="BN45" i="9"/>
  <c r="CB91" i="8"/>
  <c r="BN31" i="3"/>
  <c r="BN22" i="3"/>
  <c r="BN32" i="3"/>
  <c r="CD68" i="8"/>
  <c r="CD83" i="8" s="1"/>
  <c r="BP17" i="3" s="1"/>
  <c r="BO31" i="3"/>
  <c r="BN23" i="3"/>
  <c r="BP16" i="3"/>
  <c r="BN29" i="3"/>
  <c r="MU65" i="9"/>
  <c r="MW38" i="9"/>
  <c r="MW51" i="9" s="1"/>
  <c r="MW15" i="3"/>
  <c r="MV54" i="9"/>
  <c r="MV39" i="9"/>
  <c r="MV65" i="9" s="1"/>
  <c r="GX58" i="8"/>
  <c r="GW59" i="8"/>
  <c r="GW61" i="8" s="1"/>
  <c r="GW81" i="8" s="1"/>
  <c r="MV57" i="9"/>
  <c r="MV52" i="9"/>
  <c r="MV56" i="9"/>
  <c r="MV53" i="9"/>
  <c r="MV49" i="9"/>
  <c r="MV50" i="9"/>
  <c r="MV47" i="9"/>
  <c r="MV41" i="9"/>
  <c r="MV46" i="9"/>
  <c r="MV40" i="9"/>
  <c r="MV44" i="9"/>
  <c r="MV48" i="9"/>
  <c r="MV43" i="9"/>
  <c r="MV45" i="9"/>
  <c r="MV42" i="9"/>
  <c r="MV36" i="3"/>
  <c r="MV34" i="3"/>
  <c r="MW29" i="3"/>
  <c r="MW35" i="3"/>
  <c r="MV20" i="3"/>
  <c r="MV32" i="3"/>
  <c r="MV31" i="3"/>
  <c r="MV25" i="3"/>
  <c r="MV26" i="3"/>
  <c r="MV28" i="3"/>
  <c r="MV23" i="3"/>
  <c r="MV19" i="3"/>
  <c r="MV16" i="3"/>
  <c r="MV22" i="3"/>
  <c r="MV17" i="3"/>
  <c r="MX14" i="3"/>
  <c r="MW13" i="3"/>
  <c r="MW37" i="9" s="1"/>
  <c r="BO29" i="3" l="1"/>
  <c r="BO28" i="3"/>
  <c r="BO23" i="3"/>
  <c r="BO42" i="9"/>
  <c r="CC91" i="8"/>
  <c r="BO41" i="9" s="1"/>
  <c r="CD102" i="8"/>
  <c r="BP45" i="9" s="1"/>
  <c r="CD97" i="8"/>
  <c r="DO75" i="8"/>
  <c r="DO85" i="8" s="1"/>
  <c r="DQ72" i="8"/>
  <c r="DP74" i="8"/>
  <c r="DP84" i="8" s="1"/>
  <c r="CE68" i="8"/>
  <c r="CE83" i="8" s="1"/>
  <c r="BQ17" i="3" s="1"/>
  <c r="BN41" i="9"/>
  <c r="BN43" i="9" s="1"/>
  <c r="BN44" i="9" s="1"/>
  <c r="BN46" i="9" s="1"/>
  <c r="BN48" i="9" s="1"/>
  <c r="BN56" i="9" s="1"/>
  <c r="BN20" i="3"/>
  <c r="BN19" i="3"/>
  <c r="BN25" i="3" s="1"/>
  <c r="BN34" i="3" s="1"/>
  <c r="BQ16" i="3"/>
  <c r="CD107" i="8"/>
  <c r="BP47" i="9" s="1"/>
  <c r="CG65" i="8"/>
  <c r="CF67" i="8"/>
  <c r="CF82" i="8" s="1"/>
  <c r="CD96" i="8"/>
  <c r="BP40" i="9"/>
  <c r="BO20" i="3"/>
  <c r="BO26" i="3" s="1"/>
  <c r="BO35" i="3" s="1"/>
  <c r="MV60" i="9"/>
  <c r="MX38" i="9"/>
  <c r="MX51" i="9" s="1"/>
  <c r="MX15" i="3"/>
  <c r="MW54" i="9"/>
  <c r="MW39" i="9"/>
  <c r="MW65" i="9" s="1"/>
  <c r="GY58" i="8"/>
  <c r="GX59" i="8"/>
  <c r="GX61" i="8" s="1"/>
  <c r="GX81" i="8" s="1"/>
  <c r="MW57" i="9"/>
  <c r="MW52" i="9"/>
  <c r="MW56" i="9"/>
  <c r="MW53" i="9"/>
  <c r="MW49" i="9"/>
  <c r="MW45" i="9"/>
  <c r="MW50" i="9"/>
  <c r="MW46" i="9"/>
  <c r="MW40" i="9"/>
  <c r="MW44" i="9"/>
  <c r="MW41" i="9"/>
  <c r="MW42" i="9"/>
  <c r="MW47" i="9"/>
  <c r="MW48" i="9"/>
  <c r="MW43" i="9"/>
  <c r="MW36" i="3"/>
  <c r="MW34" i="3"/>
  <c r="MX29" i="3"/>
  <c r="MX35" i="3"/>
  <c r="MW32" i="3"/>
  <c r="MW20" i="3"/>
  <c r="MW25" i="3"/>
  <c r="MW31" i="3"/>
  <c r="MW28" i="3"/>
  <c r="MW26" i="3"/>
  <c r="MW23" i="3"/>
  <c r="MW19" i="3"/>
  <c r="MW22" i="3"/>
  <c r="MW17" i="3"/>
  <c r="MW16" i="3"/>
  <c r="MY14" i="3"/>
  <c r="MX13" i="3"/>
  <c r="MX37" i="9" s="1"/>
  <c r="BP42" i="9" l="1"/>
  <c r="BO43" i="9"/>
  <c r="BO44" i="9" s="1"/>
  <c r="BO46" i="9" s="1"/>
  <c r="BO48" i="9" s="1"/>
  <c r="BO56" i="9" s="1"/>
  <c r="BO19" i="3"/>
  <c r="BO25" i="3" s="1"/>
  <c r="BO34" i="3" s="1"/>
  <c r="DP75" i="8"/>
  <c r="DP85" i="8" s="1"/>
  <c r="BP28" i="3"/>
  <c r="BP29" i="3"/>
  <c r="CE107" i="8"/>
  <c r="BQ47" i="9" s="1"/>
  <c r="CE102" i="8"/>
  <c r="BQ28" i="3" s="1"/>
  <c r="CF68" i="8"/>
  <c r="CF83" i="8" s="1"/>
  <c r="BR17" i="3" s="1"/>
  <c r="BN26" i="3"/>
  <c r="BN35" i="3" s="1"/>
  <c r="CE96" i="8"/>
  <c r="BQ23" i="3" s="1"/>
  <c r="BP23" i="3"/>
  <c r="CD91" i="8"/>
  <c r="BP32" i="3"/>
  <c r="BQ40" i="9"/>
  <c r="BR16" i="3"/>
  <c r="CE97" i="8"/>
  <c r="BP22" i="3"/>
  <c r="CH65" i="8"/>
  <c r="CG67" i="8"/>
  <c r="CG82" i="8" s="1"/>
  <c r="DR72" i="8"/>
  <c r="DQ74" i="8"/>
  <c r="DQ84" i="8" s="1"/>
  <c r="BP31" i="3"/>
  <c r="MY38" i="9"/>
  <c r="MY51" i="9" s="1"/>
  <c r="MY15" i="3"/>
  <c r="MW60" i="9"/>
  <c r="MX54" i="9"/>
  <c r="MX39" i="9"/>
  <c r="MX60" i="9" s="1"/>
  <c r="GZ58" i="8"/>
  <c r="GY59" i="8"/>
  <c r="GY61" i="8" s="1"/>
  <c r="GY81" i="8" s="1"/>
  <c r="MX57" i="9"/>
  <c r="MX52" i="9"/>
  <c r="MX56" i="9"/>
  <c r="MX53" i="9"/>
  <c r="MX49" i="9"/>
  <c r="MX50" i="9"/>
  <c r="MX45" i="9"/>
  <c r="MX48" i="9"/>
  <c r="MX44" i="9"/>
  <c r="MX47" i="9"/>
  <c r="MX40" i="9"/>
  <c r="MX43" i="9"/>
  <c r="MX46" i="9"/>
  <c r="MX41" i="9"/>
  <c r="MX42" i="9"/>
  <c r="MX36" i="3"/>
  <c r="MX34" i="3"/>
  <c r="MY29" i="3"/>
  <c r="MY35" i="3"/>
  <c r="MX20" i="3"/>
  <c r="MX31" i="3"/>
  <c r="MX28" i="3"/>
  <c r="MX26" i="3"/>
  <c r="MX32" i="3"/>
  <c r="MX23" i="3"/>
  <c r="MX19" i="3"/>
  <c r="MX22" i="3"/>
  <c r="MX17" i="3"/>
  <c r="MX16" i="3"/>
  <c r="MX25" i="3"/>
  <c r="MY13" i="3"/>
  <c r="MY37" i="9" s="1"/>
  <c r="MY39" i="9" s="1"/>
  <c r="BQ29" i="3" l="1"/>
  <c r="CE91" i="8"/>
  <c r="BQ41" i="9" s="1"/>
  <c r="BQ45" i="9"/>
  <c r="CG68" i="8"/>
  <c r="CG83" i="8" s="1"/>
  <c r="BS17" i="3" s="1"/>
  <c r="CF107" i="8"/>
  <c r="BR47" i="9" s="1"/>
  <c r="CF102" i="8"/>
  <c r="BR29" i="3" s="1"/>
  <c r="CF96" i="8"/>
  <c r="BR22" i="3" s="1"/>
  <c r="CF97" i="8"/>
  <c r="BQ31" i="3"/>
  <c r="BR40" i="9"/>
  <c r="BQ32" i="3"/>
  <c r="BQ22" i="3"/>
  <c r="DQ75" i="8"/>
  <c r="DQ85" i="8" s="1"/>
  <c r="BS16" i="3"/>
  <c r="CI65" i="8"/>
  <c r="CH67" i="8"/>
  <c r="CH82" i="8" s="1"/>
  <c r="BQ42" i="9"/>
  <c r="DS72" i="8"/>
  <c r="DR74" i="8"/>
  <c r="DR84" i="8" s="1"/>
  <c r="BP41" i="9"/>
  <c r="BP43" i="9" s="1"/>
  <c r="BP44" i="9" s="1"/>
  <c r="BP46" i="9" s="1"/>
  <c r="BP48" i="9" s="1"/>
  <c r="BP56" i="9" s="1"/>
  <c r="BP19" i="3"/>
  <c r="BP25" i="3" s="1"/>
  <c r="BP34" i="3" s="1"/>
  <c r="BP20" i="3"/>
  <c r="BP26" i="3" s="1"/>
  <c r="BP35" i="3" s="1"/>
  <c r="MX65" i="9"/>
  <c r="MY60" i="9"/>
  <c r="MY65" i="9"/>
  <c r="HA58" i="8"/>
  <c r="GZ59" i="8"/>
  <c r="GZ61" i="8" s="1"/>
  <c r="GZ81" i="8" s="1"/>
  <c r="C27" i="9"/>
  <c r="C31" i="9"/>
  <c r="C26" i="9"/>
  <c r="C30" i="9"/>
  <c r="MY54" i="9"/>
  <c r="MY57" i="9"/>
  <c r="MY52" i="9"/>
  <c r="MY56" i="9"/>
  <c r="MY53" i="9"/>
  <c r="MY49" i="9"/>
  <c r="MY50" i="9"/>
  <c r="MY45" i="9"/>
  <c r="MY43" i="9"/>
  <c r="MY41" i="9"/>
  <c r="MY47" i="9"/>
  <c r="MY42" i="9"/>
  <c r="MY46" i="9"/>
  <c r="MY40" i="9"/>
  <c r="MY48" i="9"/>
  <c r="MY44" i="9"/>
  <c r="C23" i="9"/>
  <c r="C20" i="9"/>
  <c r="C18" i="9"/>
  <c r="C17" i="9"/>
  <c r="C21" i="9"/>
  <c r="C24" i="9"/>
  <c r="C19" i="9"/>
  <c r="C25" i="9"/>
  <c r="D16" i="9"/>
  <c r="C22" i="9"/>
  <c r="MY36" i="3"/>
  <c r="MY34" i="3"/>
  <c r="MY20" i="3"/>
  <c r="MY31" i="3"/>
  <c r="MY28" i="3"/>
  <c r="MY32" i="3"/>
  <c r="MY22" i="3"/>
  <c r="MY23" i="3"/>
  <c r="MY19" i="3"/>
  <c r="MY26" i="3"/>
  <c r="MY17" i="3"/>
  <c r="MY25" i="3"/>
  <c r="MY16" i="3"/>
  <c r="BQ19" i="3" l="1"/>
  <c r="BQ25" i="3" s="1"/>
  <c r="BQ34" i="3" s="1"/>
  <c r="BR32" i="3"/>
  <c r="BQ20" i="3"/>
  <c r="BQ26" i="3" s="1"/>
  <c r="BQ35" i="3" s="1"/>
  <c r="BQ43" i="9"/>
  <c r="BQ44" i="9" s="1"/>
  <c r="BQ46" i="9" s="1"/>
  <c r="BQ48" i="9" s="1"/>
  <c r="BQ56" i="9" s="1"/>
  <c r="BR45" i="9"/>
  <c r="CG96" i="8"/>
  <c r="BS22" i="3" s="1"/>
  <c r="CG102" i="8"/>
  <c r="BS29" i="3" s="1"/>
  <c r="BR23" i="3"/>
  <c r="BR42" i="9"/>
  <c r="BR31" i="3"/>
  <c r="BR28" i="3"/>
  <c r="CG97" i="8"/>
  <c r="BS40" i="9"/>
  <c r="CF91" i="8"/>
  <c r="BR41" i="9" s="1"/>
  <c r="CG107" i="8"/>
  <c r="BS47" i="9" s="1"/>
  <c r="DR75" i="8"/>
  <c r="DR85" i="8" s="1"/>
  <c r="BT16" i="3"/>
  <c r="CJ65" i="8"/>
  <c r="CI67" i="8"/>
  <c r="CI82" i="8" s="1"/>
  <c r="DT72" i="8"/>
  <c r="DS74" i="8"/>
  <c r="DS84" i="8" s="1"/>
  <c r="CH68" i="8"/>
  <c r="CH83" i="8" s="1"/>
  <c r="BT17" i="3" s="1"/>
  <c r="HB58" i="8"/>
  <c r="HA59" i="8"/>
  <c r="HA61" i="8" s="1"/>
  <c r="HA81" i="8" s="1"/>
  <c r="D30" i="9"/>
  <c r="D28" i="9"/>
  <c r="D33" i="9"/>
  <c r="D29" i="9"/>
  <c r="D31" i="9"/>
  <c r="D17" i="9"/>
  <c r="D19" i="9"/>
  <c r="D24" i="9"/>
  <c r="E16" i="9"/>
  <c r="D18" i="9"/>
  <c r="D22" i="9"/>
  <c r="D21" i="9"/>
  <c r="D20" i="9"/>
  <c r="D23" i="9"/>
  <c r="D25" i="9"/>
  <c r="N17" i="2" l="1"/>
  <c r="M17" i="2" s="1"/>
  <c r="L19" i="2"/>
  <c r="BS28" i="3"/>
  <c r="BS45" i="9"/>
  <c r="BS23" i="3"/>
  <c r="BR19" i="3"/>
  <c r="BR25" i="3" s="1"/>
  <c r="G24" i="8"/>
  <c r="L15" i="2"/>
  <c r="M7" i="8"/>
  <c r="N16" i="2" s="1"/>
  <c r="BS42" i="9"/>
  <c r="BR43" i="9"/>
  <c r="BR44" i="9" s="1"/>
  <c r="BR46" i="9" s="1"/>
  <c r="BR48" i="9" s="1"/>
  <c r="BR56" i="9" s="1"/>
  <c r="BS32" i="3"/>
  <c r="BS31" i="3"/>
  <c r="CG91" i="8"/>
  <c r="BS41" i="9" s="1"/>
  <c r="BR20" i="3"/>
  <c r="BR26" i="3" s="1"/>
  <c r="BR35" i="3" s="1"/>
  <c r="BT40" i="9"/>
  <c r="DS75" i="8"/>
  <c r="DS85" i="8" s="1"/>
  <c r="BU16" i="3"/>
  <c r="CK65" i="8"/>
  <c r="CJ67" i="8"/>
  <c r="CJ82" i="8" s="1"/>
  <c r="DU72" i="8"/>
  <c r="DT74" i="8"/>
  <c r="DT84" i="8" s="1"/>
  <c r="CH107" i="8"/>
  <c r="BT47" i="9" s="1"/>
  <c r="CH96" i="8"/>
  <c r="CH97" i="8"/>
  <c r="CI68" i="8"/>
  <c r="CI83" i="8" s="1"/>
  <c r="BU17" i="3" s="1"/>
  <c r="CH102" i="8"/>
  <c r="BT29" i="3" s="1"/>
  <c r="HC58" i="8"/>
  <c r="HB59" i="8"/>
  <c r="HB61" i="8" s="1"/>
  <c r="HB81" i="8" s="1"/>
  <c r="E31" i="9"/>
  <c r="E33" i="9"/>
  <c r="E28" i="9"/>
  <c r="E29" i="9"/>
  <c r="E30" i="9"/>
  <c r="E18" i="9"/>
  <c r="E23" i="9"/>
  <c r="F16" i="9"/>
  <c r="E25" i="9"/>
  <c r="E20" i="9"/>
  <c r="E22" i="9"/>
  <c r="E19" i="9"/>
  <c r="E24" i="9"/>
  <c r="E17" i="9"/>
  <c r="E21" i="9"/>
  <c r="L16" i="2" l="1"/>
  <c r="M16" i="2"/>
  <c r="BR34" i="3"/>
  <c r="BS43" i="9"/>
  <c r="BS44" i="9" s="1"/>
  <c r="BS46" i="9" s="1"/>
  <c r="BS48" i="9" s="1"/>
  <c r="BS56" i="9" s="1"/>
  <c r="BS20" i="3"/>
  <c r="BS26" i="3" s="1"/>
  <c r="BS35" i="3" s="1"/>
  <c r="BS19" i="3"/>
  <c r="BS25" i="3" s="1"/>
  <c r="BS34" i="3" s="1"/>
  <c r="BT32" i="3"/>
  <c r="BT42" i="9"/>
  <c r="BT22" i="3"/>
  <c r="BT31" i="3"/>
  <c r="BT28" i="3"/>
  <c r="BV16" i="3"/>
  <c r="CL65" i="8"/>
  <c r="CK67" i="8"/>
  <c r="CK82" i="8" s="1"/>
  <c r="BT23" i="3"/>
  <c r="CI96" i="8"/>
  <c r="BU22" i="3" s="1"/>
  <c r="DT75" i="8"/>
  <c r="DT85" i="8" s="1"/>
  <c r="BU40" i="9"/>
  <c r="BT45" i="9"/>
  <c r="CH91" i="8"/>
  <c r="CI107" i="8"/>
  <c r="BU47" i="9" s="1"/>
  <c r="DV72" i="8"/>
  <c r="DU74" i="8"/>
  <c r="DU84" i="8" s="1"/>
  <c r="CI102" i="8"/>
  <c r="BU29" i="3" s="1"/>
  <c r="CJ68" i="8"/>
  <c r="CJ83" i="8" s="1"/>
  <c r="BV17" i="3" s="1"/>
  <c r="CI97" i="8"/>
  <c r="HD58" i="8"/>
  <c r="HC59" i="8"/>
  <c r="HC61" i="8" s="1"/>
  <c r="HC81" i="8" s="1"/>
  <c r="F33" i="9"/>
  <c r="F28" i="9"/>
  <c r="F29" i="9"/>
  <c r="F30" i="9"/>
  <c r="F31" i="9"/>
  <c r="F23" i="9"/>
  <c r="F24" i="9"/>
  <c r="F18" i="9"/>
  <c r="F22" i="9"/>
  <c r="G16" i="9"/>
  <c r="F17" i="9"/>
  <c r="F25" i="9"/>
  <c r="F19" i="9"/>
  <c r="F20" i="9"/>
  <c r="F21" i="9"/>
  <c r="BU32" i="3" l="1"/>
  <c r="BU31" i="3"/>
  <c r="DU75" i="8"/>
  <c r="DU85" i="8" s="1"/>
  <c r="BT41" i="9"/>
  <c r="BT43" i="9" s="1"/>
  <c r="BT44" i="9" s="1"/>
  <c r="BT46" i="9" s="1"/>
  <c r="BT48" i="9" s="1"/>
  <c r="BT56" i="9" s="1"/>
  <c r="BT19" i="3"/>
  <c r="BT25" i="3" s="1"/>
  <c r="BT34" i="3" s="1"/>
  <c r="BT20" i="3"/>
  <c r="BT26" i="3" s="1"/>
  <c r="BT35" i="3" s="1"/>
  <c r="CM65" i="8"/>
  <c r="CL67" i="8"/>
  <c r="CL82" i="8" s="1"/>
  <c r="DW72" i="8"/>
  <c r="DV74" i="8"/>
  <c r="DV84" i="8" s="1"/>
  <c r="BV40" i="9"/>
  <c r="CJ97" i="8"/>
  <c r="BU42" i="9"/>
  <c r="CJ107" i="8"/>
  <c r="BV47" i="9" s="1"/>
  <c r="BU23" i="3"/>
  <c r="CJ96" i="8"/>
  <c r="BU28" i="3"/>
  <c r="CK68" i="8"/>
  <c r="CK83" i="8" s="1"/>
  <c r="BW17" i="3" s="1"/>
  <c r="CJ102" i="8"/>
  <c r="BU45" i="9"/>
  <c r="CI91" i="8"/>
  <c r="BW16" i="3"/>
  <c r="HE58" i="8"/>
  <c r="HD59" i="8"/>
  <c r="HD61" i="8" s="1"/>
  <c r="HD81" i="8" s="1"/>
  <c r="G29" i="9"/>
  <c r="G30" i="9"/>
  <c r="G33" i="9"/>
  <c r="G31" i="9"/>
  <c r="G28" i="9"/>
  <c r="H16" i="9"/>
  <c r="G23" i="9"/>
  <c r="G19" i="9"/>
  <c r="G25" i="9"/>
  <c r="G24" i="9"/>
  <c r="G18" i="9"/>
  <c r="G22" i="9"/>
  <c r="G20" i="9"/>
  <c r="G17" i="9"/>
  <c r="G21" i="9"/>
  <c r="BV42" i="9" l="1"/>
  <c r="CL68" i="8"/>
  <c r="CL83" i="8" s="1"/>
  <c r="BX17" i="3" s="1"/>
  <c r="CK107" i="8"/>
  <c r="BW47" i="9" s="1"/>
  <c r="BV31" i="3"/>
  <c r="BU41" i="9"/>
  <c r="BU43" i="9" s="1"/>
  <c r="BU44" i="9" s="1"/>
  <c r="BU46" i="9" s="1"/>
  <c r="BU48" i="9" s="1"/>
  <c r="BU56" i="9" s="1"/>
  <c r="BU20" i="3"/>
  <c r="BU26" i="3" s="1"/>
  <c r="BU35" i="3" s="1"/>
  <c r="BU19" i="3"/>
  <c r="BU25" i="3" s="1"/>
  <c r="BU34" i="3" s="1"/>
  <c r="BV23" i="3"/>
  <c r="BX16" i="3"/>
  <c r="CK97" i="8"/>
  <c r="CJ91" i="8"/>
  <c r="BV45" i="9"/>
  <c r="BV32" i="3"/>
  <c r="CN65" i="8"/>
  <c r="CM67" i="8"/>
  <c r="CM82" i="8" s="1"/>
  <c r="BW31" i="3"/>
  <c r="BV29" i="3"/>
  <c r="BW40" i="9"/>
  <c r="DV75" i="8"/>
  <c r="DV85" i="8" s="1"/>
  <c r="CK96" i="8"/>
  <c r="BV28" i="3"/>
  <c r="CK102" i="8"/>
  <c r="DX72" i="8"/>
  <c r="DW74" i="8"/>
  <c r="DW84" i="8" s="1"/>
  <c r="BV22" i="3"/>
  <c r="HF58" i="8"/>
  <c r="HE59" i="8"/>
  <c r="HE61" i="8" s="1"/>
  <c r="HE81" i="8" s="1"/>
  <c r="H30" i="9"/>
  <c r="H33" i="9"/>
  <c r="H31" i="9"/>
  <c r="H28" i="9"/>
  <c r="H29" i="9"/>
  <c r="H17" i="9"/>
  <c r="H20" i="9"/>
  <c r="H25" i="9"/>
  <c r="H24" i="9"/>
  <c r="H18" i="9"/>
  <c r="H19" i="9"/>
  <c r="I16" i="9"/>
  <c r="H22" i="9"/>
  <c r="H23" i="9"/>
  <c r="H21" i="9"/>
  <c r="BW32" i="3" l="1"/>
  <c r="CL107" i="8"/>
  <c r="BX47" i="9" s="1"/>
  <c r="CL96" i="8"/>
  <c r="CL97" i="8"/>
  <c r="BW42" i="9"/>
  <c r="CL102" i="8"/>
  <c r="BX29" i="3" s="1"/>
  <c r="CM68" i="8"/>
  <c r="CM83" i="8" s="1"/>
  <c r="BY17" i="3" s="1"/>
  <c r="BY16" i="3"/>
  <c r="BX40" i="9"/>
  <c r="DY72" i="8"/>
  <c r="DX74" i="8"/>
  <c r="DX84" i="8" s="1"/>
  <c r="BW23" i="3"/>
  <c r="BX22" i="3"/>
  <c r="BX23" i="3"/>
  <c r="BW45" i="9"/>
  <c r="I22" i="9" s="1"/>
  <c r="CK91" i="8"/>
  <c r="CO65" i="8"/>
  <c r="CN67" i="8"/>
  <c r="CN82" i="8" s="1"/>
  <c r="BW29" i="3"/>
  <c r="BW22" i="3"/>
  <c r="BW28" i="3"/>
  <c r="BV41" i="9"/>
  <c r="BV43" i="9" s="1"/>
  <c r="BV44" i="9" s="1"/>
  <c r="BV46" i="9" s="1"/>
  <c r="BV48" i="9" s="1"/>
  <c r="BV56" i="9" s="1"/>
  <c r="BV19" i="3"/>
  <c r="BV25" i="3" s="1"/>
  <c r="BV34" i="3" s="1"/>
  <c r="BV20" i="3"/>
  <c r="BV26" i="3" s="1"/>
  <c r="BV35" i="3" s="1"/>
  <c r="DW75" i="8"/>
  <c r="DW85" i="8" s="1"/>
  <c r="IX16" i="3"/>
  <c r="HG58" i="8"/>
  <c r="HF59" i="8"/>
  <c r="HF61" i="8" s="1"/>
  <c r="HF81" i="8" s="1"/>
  <c r="I31" i="9"/>
  <c r="I28" i="9"/>
  <c r="I29" i="9"/>
  <c r="I30" i="9"/>
  <c r="I17" i="9"/>
  <c r="I19" i="9"/>
  <c r="J16" i="9"/>
  <c r="I24" i="9"/>
  <c r="BX31" i="3" l="1"/>
  <c r="BX32" i="3"/>
  <c r="BX45" i="9"/>
  <c r="BX28" i="3"/>
  <c r="BX42" i="9"/>
  <c r="CL91" i="8"/>
  <c r="BX41" i="9" s="1"/>
  <c r="BX43" i="9" s="1"/>
  <c r="BX44" i="9" s="1"/>
  <c r="BX46" i="9" s="1"/>
  <c r="BX48" i="9" s="1"/>
  <c r="BX56" i="9" s="1"/>
  <c r="CM97" i="8"/>
  <c r="CM107" i="8"/>
  <c r="BY47" i="9" s="1"/>
  <c r="CM96" i="8"/>
  <c r="CM102" i="8"/>
  <c r="BY45" i="9" s="1"/>
  <c r="BY40" i="9"/>
  <c r="BZ16" i="3"/>
  <c r="BW41" i="9"/>
  <c r="BW19" i="3"/>
  <c r="BW25" i="3" s="1"/>
  <c r="BW34" i="3" s="1"/>
  <c r="BW20" i="3"/>
  <c r="BW26" i="3" s="1"/>
  <c r="BW35" i="3" s="1"/>
  <c r="BX19" i="3"/>
  <c r="BX25" i="3" s="1"/>
  <c r="BX34" i="3" s="1"/>
  <c r="CN68" i="8"/>
  <c r="CN83" i="8" s="1"/>
  <c r="BZ17" i="3" s="1"/>
  <c r="DX75" i="8"/>
  <c r="DX85" i="8" s="1"/>
  <c r="CP65" i="8"/>
  <c r="CO67" i="8"/>
  <c r="CO82" i="8" s="1"/>
  <c r="DZ72" i="8"/>
  <c r="DY74" i="8"/>
  <c r="DY84" i="8" s="1"/>
  <c r="IY16" i="3"/>
  <c r="IX40" i="9"/>
  <c r="HH58" i="8"/>
  <c r="HG59" i="8"/>
  <c r="HG61" i="8" s="1"/>
  <c r="HG81" i="8" s="1"/>
  <c r="J28" i="9"/>
  <c r="J29" i="9"/>
  <c r="J30" i="9"/>
  <c r="K16" i="9"/>
  <c r="BY42" i="9" l="1"/>
  <c r="BX20" i="3"/>
  <c r="BX26" i="3" s="1"/>
  <c r="BX35" i="3" s="1"/>
  <c r="BY31" i="3"/>
  <c r="BY32" i="3"/>
  <c r="BY23" i="3"/>
  <c r="BY29" i="3"/>
  <c r="BY22" i="3"/>
  <c r="CM91" i="8"/>
  <c r="BY41" i="9" s="1"/>
  <c r="BY43" i="9" s="1"/>
  <c r="BY28" i="3"/>
  <c r="CO68" i="8"/>
  <c r="CO83" i="8" s="1"/>
  <c r="CA17" i="3" s="1"/>
  <c r="CN102" i="8"/>
  <c r="BZ45" i="9" s="1"/>
  <c r="CA16" i="3"/>
  <c r="BZ40" i="9"/>
  <c r="EA72" i="8"/>
  <c r="DZ74" i="8"/>
  <c r="DZ84" i="8" s="1"/>
  <c r="CQ65" i="8"/>
  <c r="CP67" i="8"/>
  <c r="CP82" i="8" s="1"/>
  <c r="CN107" i="8"/>
  <c r="BZ47" i="9" s="1"/>
  <c r="DY75" i="8"/>
  <c r="DY85" i="8" s="1"/>
  <c r="CN96" i="8"/>
  <c r="BW43" i="9"/>
  <c r="I18" i="9"/>
  <c r="CN97" i="8"/>
  <c r="IZ16" i="3"/>
  <c r="IY40" i="9"/>
  <c r="HI58" i="8"/>
  <c r="HH59" i="8"/>
  <c r="HH61" i="8" s="1"/>
  <c r="HH81" i="8" s="1"/>
  <c r="K29" i="9"/>
  <c r="K28" i="9"/>
  <c r="K30" i="9"/>
  <c r="K31" i="9"/>
  <c r="L16" i="9"/>
  <c r="BY19" i="3" l="1"/>
  <c r="BY25" i="3" s="1"/>
  <c r="BY34" i="3" s="1"/>
  <c r="CO107" i="8"/>
  <c r="CA47" i="9" s="1"/>
  <c r="BY20" i="3"/>
  <c r="BY26" i="3" s="1"/>
  <c r="BY35" i="3" s="1"/>
  <c r="CP68" i="8"/>
  <c r="CP83" i="8" s="1"/>
  <c r="CB17" i="3" s="1"/>
  <c r="BY44" i="9"/>
  <c r="BY46" i="9" s="1"/>
  <c r="CO96" i="8"/>
  <c r="CA23" i="3" s="1"/>
  <c r="CO102" i="8"/>
  <c r="CA45" i="9" s="1"/>
  <c r="CO97" i="8"/>
  <c r="CA40" i="9"/>
  <c r="BZ28" i="3"/>
  <c r="BZ29" i="3"/>
  <c r="BZ31" i="3"/>
  <c r="CA32" i="3"/>
  <c r="BZ42" i="9"/>
  <c r="BZ22" i="3"/>
  <c r="BZ23" i="3"/>
  <c r="CA31" i="3"/>
  <c r="CB16" i="3"/>
  <c r="BZ32" i="3"/>
  <c r="CR65" i="8"/>
  <c r="CQ67" i="8"/>
  <c r="CQ82" i="8" s="1"/>
  <c r="BW44" i="9"/>
  <c r="I20" i="9"/>
  <c r="CN91" i="8"/>
  <c r="DZ75" i="8"/>
  <c r="DZ85" i="8" s="1"/>
  <c r="EB72" i="8"/>
  <c r="EA74" i="8"/>
  <c r="EA84" i="8" s="1"/>
  <c r="IZ40" i="9"/>
  <c r="JA16" i="3"/>
  <c r="HJ58" i="8"/>
  <c r="HI59" i="8"/>
  <c r="HI61" i="8" s="1"/>
  <c r="HI81" i="8" s="1"/>
  <c r="L29" i="9"/>
  <c r="L28" i="9"/>
  <c r="M16" i="9"/>
  <c r="CP96" i="8" l="1"/>
  <c r="CP97" i="8"/>
  <c r="CB42" i="9" s="1"/>
  <c r="CB40" i="9"/>
  <c r="CA29" i="3"/>
  <c r="CP102" i="8"/>
  <c r="CB45" i="9" s="1"/>
  <c r="CA42" i="9"/>
  <c r="CP107" i="8"/>
  <c r="CB47" i="9" s="1"/>
  <c r="CA22" i="3"/>
  <c r="CO91" i="8"/>
  <c r="CA19" i="3" s="1"/>
  <c r="CA28" i="3"/>
  <c r="BY48" i="9"/>
  <c r="EA75" i="8"/>
  <c r="EA85" i="8" s="1"/>
  <c r="BZ41" i="9"/>
  <c r="BZ20" i="3"/>
  <c r="BZ26" i="3" s="1"/>
  <c r="BZ35" i="3" s="1"/>
  <c r="BZ19" i="3"/>
  <c r="BZ25" i="3" s="1"/>
  <c r="BZ34" i="3" s="1"/>
  <c r="CB23" i="3"/>
  <c r="CC16" i="3"/>
  <c r="CB22" i="3"/>
  <c r="BW46" i="9"/>
  <c r="I21" i="9"/>
  <c r="CQ68" i="8"/>
  <c r="CQ83" i="8" s="1"/>
  <c r="CC17" i="3" s="1"/>
  <c r="EC72" i="8"/>
  <c r="EB74" i="8"/>
  <c r="EB84" i="8" s="1"/>
  <c r="CS65" i="8"/>
  <c r="CR67" i="8"/>
  <c r="CR82" i="8" s="1"/>
  <c r="JB16" i="3"/>
  <c r="JA40" i="9"/>
  <c r="HK58" i="8"/>
  <c r="HJ59" i="8"/>
  <c r="HJ61" i="8" s="1"/>
  <c r="HJ81" i="8" s="1"/>
  <c r="M31" i="9"/>
  <c r="M30" i="9"/>
  <c r="M28" i="9"/>
  <c r="M29" i="9"/>
  <c r="N16" i="9"/>
  <c r="CB28" i="3" l="1"/>
  <c r="CB29" i="3"/>
  <c r="CB31" i="3"/>
  <c r="CB32" i="3"/>
  <c r="CA41" i="9"/>
  <c r="CA43" i="9" s="1"/>
  <c r="CA44" i="9" s="1"/>
  <c r="CA46" i="9" s="1"/>
  <c r="CA48" i="9" s="1"/>
  <c r="CA56" i="9" s="1"/>
  <c r="CA25" i="3"/>
  <c r="CA34" i="3" s="1"/>
  <c r="CA20" i="3"/>
  <c r="CA26" i="3" s="1"/>
  <c r="CA35" i="3" s="1"/>
  <c r="CP91" i="8"/>
  <c r="CB41" i="9" s="1"/>
  <c r="CB43" i="9" s="1"/>
  <c r="CB44" i="9" s="1"/>
  <c r="CB46" i="9" s="1"/>
  <c r="CB48" i="9" s="1"/>
  <c r="CB56" i="9" s="1"/>
  <c r="EB75" i="8"/>
  <c r="EB85" i="8" s="1"/>
  <c r="CQ107" i="8"/>
  <c r="CC47" i="9" s="1"/>
  <c r="CQ97" i="8"/>
  <c r="BZ43" i="9"/>
  <c r="CD16" i="3"/>
  <c r="BY56" i="9"/>
  <c r="CQ96" i="8"/>
  <c r="CC40" i="9"/>
  <c r="CR68" i="8"/>
  <c r="CR83" i="8" s="1"/>
  <c r="CD17" i="3" s="1"/>
  <c r="ED72" i="8"/>
  <c r="EC74" i="8"/>
  <c r="EC84" i="8" s="1"/>
  <c r="CT65" i="8"/>
  <c r="CS67" i="8"/>
  <c r="CS82" i="8" s="1"/>
  <c r="CQ102" i="8"/>
  <c r="CC28" i="3" s="1"/>
  <c r="BW48" i="9"/>
  <c r="I23" i="9"/>
  <c r="JC16" i="3"/>
  <c r="JB40" i="9"/>
  <c r="HL58" i="8"/>
  <c r="HK59" i="8"/>
  <c r="HK61" i="8" s="1"/>
  <c r="HK81" i="8" s="1"/>
  <c r="N28" i="9"/>
  <c r="N29" i="9"/>
  <c r="O16" i="9"/>
  <c r="CB19" i="3" l="1"/>
  <c r="CB25" i="3" s="1"/>
  <c r="CB34" i="3" s="1"/>
  <c r="CB20" i="3"/>
  <c r="CB26" i="3" s="1"/>
  <c r="CB35" i="3" s="1"/>
  <c r="CC31" i="3"/>
  <c r="CC42" i="9"/>
  <c r="CC32" i="3"/>
  <c r="CC29" i="3"/>
  <c r="CR96" i="8"/>
  <c r="CD22" i="3" s="1"/>
  <c r="CR102" i="8"/>
  <c r="CD28" i="3" s="1"/>
  <c r="CC22" i="3"/>
  <c r="CD40" i="9"/>
  <c r="CR107" i="8"/>
  <c r="CD47" i="9" s="1"/>
  <c r="CQ91" i="8"/>
  <c r="CC45" i="9"/>
  <c r="CS68" i="8"/>
  <c r="CS83" i="8" s="1"/>
  <c r="CE17" i="3" s="1"/>
  <c r="BZ44" i="9"/>
  <c r="CE16" i="3"/>
  <c r="CC23" i="3"/>
  <c r="EC75" i="8"/>
  <c r="EC85" i="8" s="1"/>
  <c r="EE72" i="8"/>
  <c r="ED74" i="8"/>
  <c r="ED84" i="8" s="1"/>
  <c r="BW56" i="9"/>
  <c r="I33" i="9" s="1"/>
  <c r="I25" i="9"/>
  <c r="CR97" i="8"/>
  <c r="CD42" i="9" s="1"/>
  <c r="CU65" i="8"/>
  <c r="CT67" i="8"/>
  <c r="CT82" i="8" s="1"/>
  <c r="JC40" i="9"/>
  <c r="JD16" i="3"/>
  <c r="HM58" i="8"/>
  <c r="HL59" i="8"/>
  <c r="HL61" i="8" s="1"/>
  <c r="HL81" i="8" s="1"/>
  <c r="O29" i="9"/>
  <c r="O28" i="9"/>
  <c r="P16" i="9"/>
  <c r="CD23" i="3" l="1"/>
  <c r="CS107" i="8"/>
  <c r="CE47" i="9" s="1"/>
  <c r="CD29" i="3"/>
  <c r="CT68" i="8"/>
  <c r="CT83" i="8" s="1"/>
  <c r="CF17" i="3" s="1"/>
  <c r="CS97" i="8"/>
  <c r="CD32" i="3"/>
  <c r="CS102" i="8"/>
  <c r="CE28" i="3" s="1"/>
  <c r="CS96" i="8"/>
  <c r="CE42" i="9" s="1"/>
  <c r="CF16" i="3"/>
  <c r="CE40" i="9"/>
  <c r="CD31" i="3"/>
  <c r="ED75" i="8"/>
  <c r="ED85" i="8" s="1"/>
  <c r="CE31" i="3"/>
  <c r="CE32" i="3"/>
  <c r="BZ46" i="9"/>
  <c r="CC41" i="9"/>
  <c r="CC20" i="3"/>
  <c r="CC26" i="3" s="1"/>
  <c r="CC35" i="3" s="1"/>
  <c r="CC19" i="3"/>
  <c r="CC25" i="3" s="1"/>
  <c r="CC34" i="3" s="1"/>
  <c r="CR91" i="8"/>
  <c r="CD45" i="9"/>
  <c r="CV65" i="8"/>
  <c r="CU67" i="8"/>
  <c r="CU82" i="8" s="1"/>
  <c r="EF72" i="8"/>
  <c r="EE74" i="8"/>
  <c r="EE84" i="8" s="1"/>
  <c r="CT102" i="8"/>
  <c r="JD40" i="9"/>
  <c r="JE16" i="3"/>
  <c r="HN58" i="8"/>
  <c r="HM59" i="8"/>
  <c r="HM61" i="8" s="1"/>
  <c r="HM81" i="8" s="1"/>
  <c r="P30" i="9"/>
  <c r="P28" i="9"/>
  <c r="P29" i="9"/>
  <c r="Q16" i="9"/>
  <c r="CT97" i="8" l="1"/>
  <c r="CT96" i="8"/>
  <c r="CF23" i="3" s="1"/>
  <c r="CT107" i="8"/>
  <c r="CF47" i="9" s="1"/>
  <c r="CF40" i="9"/>
  <c r="CE29" i="3"/>
  <c r="CS91" i="8"/>
  <c r="CE41" i="9" s="1"/>
  <c r="CE43" i="9" s="1"/>
  <c r="CE44" i="9" s="1"/>
  <c r="CE23" i="3"/>
  <c r="CE22" i="3"/>
  <c r="CE45" i="9"/>
  <c r="CG16" i="3"/>
  <c r="CF28" i="3"/>
  <c r="CF22" i="3"/>
  <c r="CF31" i="3"/>
  <c r="CD41" i="9"/>
  <c r="CD43" i="9" s="1"/>
  <c r="CD44" i="9" s="1"/>
  <c r="CD46" i="9" s="1"/>
  <c r="CD48" i="9" s="1"/>
  <c r="CD56" i="9" s="1"/>
  <c r="CD19" i="3"/>
  <c r="CD25" i="3" s="1"/>
  <c r="CD34" i="3" s="1"/>
  <c r="CD20" i="3"/>
  <c r="CD26" i="3" s="1"/>
  <c r="CD35" i="3" s="1"/>
  <c r="CF32" i="3"/>
  <c r="BZ48" i="9"/>
  <c r="CF42" i="9"/>
  <c r="CF29" i="3"/>
  <c r="CT91" i="8"/>
  <c r="CF20" i="3" s="1"/>
  <c r="CF45" i="9"/>
  <c r="CC43" i="9"/>
  <c r="EE75" i="8"/>
  <c r="EE85" i="8" s="1"/>
  <c r="EG72" i="8"/>
  <c r="EF74" i="8"/>
  <c r="EF84" i="8" s="1"/>
  <c r="CU68" i="8"/>
  <c r="CU83" i="8" s="1"/>
  <c r="CG17" i="3" s="1"/>
  <c r="CW65" i="8"/>
  <c r="CV67" i="8"/>
  <c r="CV82" i="8" s="1"/>
  <c r="JE40" i="9"/>
  <c r="JF16" i="3"/>
  <c r="HO58" i="8"/>
  <c r="HN59" i="8"/>
  <c r="HN61" i="8" s="1"/>
  <c r="HN81" i="8" s="1"/>
  <c r="Q29" i="9"/>
  <c r="Q28" i="9"/>
  <c r="R16" i="9"/>
  <c r="CE19" i="3" l="1"/>
  <c r="CE46" i="9"/>
  <c r="CE48" i="9" s="1"/>
  <c r="CE56" i="9" s="1"/>
  <c r="CE25" i="3"/>
  <c r="CE34" i="3" s="1"/>
  <c r="CF26" i="3"/>
  <c r="CF35" i="3" s="1"/>
  <c r="CE20" i="3"/>
  <c r="CE26" i="3" s="1"/>
  <c r="CE35" i="3" s="1"/>
  <c r="CU96" i="8"/>
  <c r="CG23" i="3" s="1"/>
  <c r="CU107" i="8"/>
  <c r="CG47" i="9" s="1"/>
  <c r="CV68" i="8"/>
  <c r="CV83" i="8" s="1"/>
  <c r="CH17" i="3" s="1"/>
  <c r="CH16" i="3"/>
  <c r="BZ56" i="9"/>
  <c r="CC44" i="9"/>
  <c r="CF19" i="3"/>
  <c r="CF25" i="3" s="1"/>
  <c r="CF34" i="3" s="1"/>
  <c r="CF41" i="9"/>
  <c r="CF43" i="9" s="1"/>
  <c r="CF44" i="9" s="1"/>
  <c r="CF46" i="9" s="1"/>
  <c r="CF48" i="9" s="1"/>
  <c r="CF56" i="9" s="1"/>
  <c r="CG40" i="9"/>
  <c r="EF75" i="8"/>
  <c r="EF85" i="8" s="1"/>
  <c r="CU102" i="8"/>
  <c r="CX65" i="8"/>
  <c r="CW67" i="8"/>
  <c r="CW82" i="8" s="1"/>
  <c r="EH72" i="8"/>
  <c r="EG74" i="8"/>
  <c r="EG84" i="8" s="1"/>
  <c r="CU97" i="8"/>
  <c r="JF40" i="9"/>
  <c r="JG16" i="3"/>
  <c r="HP58" i="8"/>
  <c r="HO59" i="8"/>
  <c r="HO61" i="8" s="1"/>
  <c r="HO81" i="8" s="1"/>
  <c r="R28" i="9"/>
  <c r="R30" i="9"/>
  <c r="R31" i="9"/>
  <c r="R29" i="9"/>
  <c r="S16" i="9"/>
  <c r="CG31" i="3" l="1"/>
  <c r="CG22" i="3"/>
  <c r="CG42" i="9"/>
  <c r="CG32" i="3"/>
  <c r="CV107" i="8"/>
  <c r="CH47" i="9" s="1"/>
  <c r="CV102" i="8"/>
  <c r="CH45" i="9" s="1"/>
  <c r="CH40" i="9"/>
  <c r="CV96" i="8"/>
  <c r="CH23" i="3" s="1"/>
  <c r="CV97" i="8"/>
  <c r="CC46" i="9"/>
  <c r="CU91" i="8"/>
  <c r="CG45" i="9"/>
  <c r="CG28" i="3"/>
  <c r="CI16" i="3"/>
  <c r="CG29" i="3"/>
  <c r="CH32" i="3"/>
  <c r="CW68" i="8"/>
  <c r="CW83" i="8" s="1"/>
  <c r="CI17" i="3" s="1"/>
  <c r="CY65" i="8"/>
  <c r="CX67" i="8"/>
  <c r="CX82" i="8" s="1"/>
  <c r="EG75" i="8"/>
  <c r="EG85" i="8" s="1"/>
  <c r="EI72" i="8"/>
  <c r="EH74" i="8"/>
  <c r="EH84" i="8" s="1"/>
  <c r="JG40" i="9"/>
  <c r="JH16" i="3"/>
  <c r="HQ58" i="8"/>
  <c r="HP59" i="8"/>
  <c r="HP61" i="8" s="1"/>
  <c r="HP81" i="8" s="1"/>
  <c r="S29" i="9"/>
  <c r="S31" i="9"/>
  <c r="S28" i="9"/>
  <c r="S30" i="9"/>
  <c r="T16" i="9"/>
  <c r="CH29" i="3" l="1"/>
  <c r="CH31" i="3"/>
  <c r="CV91" i="8"/>
  <c r="CH41" i="9" s="1"/>
  <c r="CH28" i="3"/>
  <c r="CH42" i="9"/>
  <c r="CH19" i="3"/>
  <c r="CH22" i="3"/>
  <c r="CH20" i="3"/>
  <c r="CH26" i="3" s="1"/>
  <c r="CH35" i="3" s="1"/>
  <c r="CW97" i="8"/>
  <c r="CJ16" i="3"/>
  <c r="CW102" i="8"/>
  <c r="CI45" i="9" s="1"/>
  <c r="CI40" i="9"/>
  <c r="CG20" i="3"/>
  <c r="CG26" i="3" s="1"/>
  <c r="CG35" i="3" s="1"/>
  <c r="CG41" i="9"/>
  <c r="CG19" i="3"/>
  <c r="CG25" i="3" s="1"/>
  <c r="CG34" i="3" s="1"/>
  <c r="CC48" i="9"/>
  <c r="CX68" i="8"/>
  <c r="CX83" i="8" s="1"/>
  <c r="CJ17" i="3" s="1"/>
  <c r="CZ65" i="8"/>
  <c r="CY67" i="8"/>
  <c r="CY82" i="8" s="1"/>
  <c r="EH75" i="8"/>
  <c r="EH85" i="8" s="1"/>
  <c r="EJ72" i="8"/>
  <c r="EI74" i="8"/>
  <c r="EI84" i="8" s="1"/>
  <c r="CW107" i="8"/>
  <c r="CI47" i="9" s="1"/>
  <c r="CW96" i="8"/>
  <c r="JI16" i="3"/>
  <c r="JH40" i="9"/>
  <c r="HR58" i="8"/>
  <c r="HQ59" i="8"/>
  <c r="HQ61" i="8" s="1"/>
  <c r="HQ81" i="8" s="1"/>
  <c r="T30" i="9"/>
  <c r="T28" i="9"/>
  <c r="T29" i="9"/>
  <c r="U16" i="9"/>
  <c r="CH43" i="9" l="1"/>
  <c r="CH44" i="9" s="1"/>
  <c r="CH46" i="9" s="1"/>
  <c r="CH48" i="9" s="1"/>
  <c r="CH56" i="9" s="1"/>
  <c r="CI42" i="9"/>
  <c r="CH25" i="3"/>
  <c r="CH34" i="3" s="1"/>
  <c r="CI29" i="3"/>
  <c r="CG43" i="9"/>
  <c r="CI23" i="3"/>
  <c r="CX107" i="8"/>
  <c r="CJ47" i="9" s="1"/>
  <c r="CI32" i="3"/>
  <c r="CX102" i="8"/>
  <c r="CJ28" i="3" s="1"/>
  <c r="CI31" i="3"/>
  <c r="CI22" i="3"/>
  <c r="CC56" i="9"/>
  <c r="CI28" i="3"/>
  <c r="CJ40" i="9"/>
  <c r="CK16" i="3"/>
  <c r="CY68" i="8"/>
  <c r="CY83" i="8" s="1"/>
  <c r="CK17" i="3" s="1"/>
  <c r="DA65" i="8"/>
  <c r="CZ67" i="8"/>
  <c r="CZ82" i="8" s="1"/>
  <c r="EI75" i="8"/>
  <c r="EI85" i="8" s="1"/>
  <c r="EK72" i="8"/>
  <c r="EJ74" i="8"/>
  <c r="EJ84" i="8" s="1"/>
  <c r="CX96" i="8"/>
  <c r="CW91" i="8"/>
  <c r="CX97" i="8"/>
  <c r="JJ16" i="3"/>
  <c r="JI40" i="9"/>
  <c r="HS58" i="8"/>
  <c r="HR59" i="8"/>
  <c r="HR61" i="8" s="1"/>
  <c r="HR81" i="8" s="1"/>
  <c r="U31" i="9"/>
  <c r="U28" i="9"/>
  <c r="U29" i="9"/>
  <c r="U30" i="9"/>
  <c r="FH54" i="9"/>
  <c r="V16" i="9"/>
  <c r="CJ29" i="3" l="1"/>
  <c r="CY102" i="8"/>
  <c r="CK45" i="9" s="1"/>
  <c r="CJ42" i="9"/>
  <c r="CY96" i="8"/>
  <c r="CK23" i="3" s="1"/>
  <c r="CJ31" i="3"/>
  <c r="EJ75" i="8"/>
  <c r="EJ85" i="8" s="1"/>
  <c r="CY97" i="8"/>
  <c r="CK42" i="9" s="1"/>
  <c r="CJ23" i="3"/>
  <c r="CL16" i="3"/>
  <c r="CI41" i="9"/>
  <c r="CI20" i="3"/>
  <c r="CI26" i="3" s="1"/>
  <c r="CI35" i="3" s="1"/>
  <c r="CI19" i="3"/>
  <c r="CI25" i="3" s="1"/>
  <c r="CI34" i="3" s="1"/>
  <c r="CX91" i="8"/>
  <c r="CJ45" i="9"/>
  <c r="CK40" i="9"/>
  <c r="CJ22" i="3"/>
  <c r="CJ32" i="3"/>
  <c r="CG44" i="9"/>
  <c r="CZ68" i="8"/>
  <c r="CZ83" i="8" s="1"/>
  <c r="CL17" i="3" s="1"/>
  <c r="DB65" i="8"/>
  <c r="DA67" i="8"/>
  <c r="DA82" i="8" s="1"/>
  <c r="EL72" i="8"/>
  <c r="EK74" i="8"/>
  <c r="EK84" i="8" s="1"/>
  <c r="CY107" i="8"/>
  <c r="CK47" i="9" s="1"/>
  <c r="JK16" i="3"/>
  <c r="JJ40" i="9"/>
  <c r="HT58" i="8"/>
  <c r="HS59" i="8"/>
  <c r="HS61" i="8" s="1"/>
  <c r="HS81" i="8" s="1"/>
  <c r="FO54" i="9"/>
  <c r="V28" i="9"/>
  <c r="V29" i="9"/>
  <c r="W16" i="9"/>
  <c r="CK28" i="3" l="1"/>
  <c r="CK22" i="3"/>
  <c r="CK29" i="3"/>
  <c r="CZ102" i="8"/>
  <c r="CL45" i="9" s="1"/>
  <c r="EK75" i="8"/>
  <c r="EK85" i="8" s="1"/>
  <c r="CJ41" i="9"/>
  <c r="CJ20" i="3"/>
  <c r="CJ26" i="3" s="1"/>
  <c r="CJ35" i="3" s="1"/>
  <c r="CJ19" i="3"/>
  <c r="CJ25" i="3" s="1"/>
  <c r="CJ34" i="3" s="1"/>
  <c r="CI43" i="9"/>
  <c r="J18" i="9"/>
  <c r="CM16" i="3"/>
  <c r="CL40" i="9"/>
  <c r="CZ96" i="8"/>
  <c r="CL22" i="3" s="1"/>
  <c r="CK31" i="3"/>
  <c r="CG46" i="9"/>
  <c r="CK32" i="3"/>
  <c r="DA68" i="8"/>
  <c r="DA83" i="8" s="1"/>
  <c r="CM17" i="3" s="1"/>
  <c r="DC65" i="8"/>
  <c r="DB67" i="8"/>
  <c r="DB82" i="8" s="1"/>
  <c r="CZ107" i="8"/>
  <c r="CL47" i="9" s="1"/>
  <c r="EM72" i="8"/>
  <c r="EL74" i="8"/>
  <c r="EL84" i="8" s="1"/>
  <c r="CZ97" i="8"/>
  <c r="CY91" i="8"/>
  <c r="JL16" i="3"/>
  <c r="JK40" i="9"/>
  <c r="HU58" i="8"/>
  <c r="HT59" i="8"/>
  <c r="HT61" i="8" s="1"/>
  <c r="HT81" i="8" s="1"/>
  <c r="W29" i="9"/>
  <c r="W31" i="9"/>
  <c r="W30" i="9"/>
  <c r="W28" i="9"/>
  <c r="X16" i="9"/>
  <c r="CL29" i="3" l="1"/>
  <c r="CL28" i="3"/>
  <c r="CL42" i="9"/>
  <c r="CL31" i="3"/>
  <c r="CZ91" i="8"/>
  <c r="CG48" i="9"/>
  <c r="CM40" i="9"/>
  <c r="CN16" i="3"/>
  <c r="CJ43" i="9"/>
  <c r="CK41" i="9"/>
  <c r="CK43" i="9" s="1"/>
  <c r="CK44" i="9" s="1"/>
  <c r="CK46" i="9" s="1"/>
  <c r="CK48" i="9" s="1"/>
  <c r="CK56" i="9" s="1"/>
  <c r="CK20" i="3"/>
  <c r="CK26" i="3" s="1"/>
  <c r="CK35" i="3" s="1"/>
  <c r="CK19" i="3"/>
  <c r="CK25" i="3" s="1"/>
  <c r="CK34" i="3" s="1"/>
  <c r="DA96" i="8"/>
  <c r="CM22" i="3" s="1"/>
  <c r="CL32" i="3"/>
  <c r="CI44" i="9"/>
  <c r="J20" i="9"/>
  <c r="DA102" i="8"/>
  <c r="CM45" i="9" s="1"/>
  <c r="CL23" i="3"/>
  <c r="DB68" i="8"/>
  <c r="DB83" i="8" s="1"/>
  <c r="CN17" i="3" s="1"/>
  <c r="DD65" i="8"/>
  <c r="DC67" i="8"/>
  <c r="DC82" i="8" s="1"/>
  <c r="EL75" i="8"/>
  <c r="EL85" i="8" s="1"/>
  <c r="EN72" i="8"/>
  <c r="EM74" i="8"/>
  <c r="EM84" i="8" s="1"/>
  <c r="DA107" i="8"/>
  <c r="CM47" i="9" s="1"/>
  <c r="DA97" i="8"/>
  <c r="JL40" i="9"/>
  <c r="JM16" i="3"/>
  <c r="HV58" i="8"/>
  <c r="HU59" i="8"/>
  <c r="HU61" i="8" s="1"/>
  <c r="HU81" i="8" s="1"/>
  <c r="X30" i="9"/>
  <c r="X31" i="9"/>
  <c r="X28" i="9"/>
  <c r="X29" i="9"/>
  <c r="Y16" i="9"/>
  <c r="DB96" i="8" l="1"/>
  <c r="CN23" i="3" s="1"/>
  <c r="DB102" i="8"/>
  <c r="CN45" i="9" s="1"/>
  <c r="DB97" i="8"/>
  <c r="CN40" i="9"/>
  <c r="CM31" i="3"/>
  <c r="CM23" i="3"/>
  <c r="CO16" i="3"/>
  <c r="CM29" i="3"/>
  <c r="CJ44" i="9"/>
  <c r="CI46" i="9"/>
  <c r="J21" i="9"/>
  <c r="CG56" i="9"/>
  <c r="CM32" i="3"/>
  <c r="CL41" i="9"/>
  <c r="CL19" i="3"/>
  <c r="CL25" i="3" s="1"/>
  <c r="CL34" i="3" s="1"/>
  <c r="CL20" i="3"/>
  <c r="CL26" i="3" s="1"/>
  <c r="CL35" i="3" s="1"/>
  <c r="CM42" i="9"/>
  <c r="CM28" i="3"/>
  <c r="DC68" i="8"/>
  <c r="DC83" i="8" s="1"/>
  <c r="CO17" i="3" s="1"/>
  <c r="DE65" i="8"/>
  <c r="DD67" i="8"/>
  <c r="DD82" i="8" s="1"/>
  <c r="EM75" i="8"/>
  <c r="EM85" i="8" s="1"/>
  <c r="EO72" i="8"/>
  <c r="EN74" i="8"/>
  <c r="EN84" i="8" s="1"/>
  <c r="DA91" i="8"/>
  <c r="DB107" i="8"/>
  <c r="CN47" i="9" s="1"/>
  <c r="JN16" i="3"/>
  <c r="JM40" i="9"/>
  <c r="HW58" i="8"/>
  <c r="HV59" i="8"/>
  <c r="HV61" i="8" s="1"/>
  <c r="HV81" i="8" s="1"/>
  <c r="Y28" i="9"/>
  <c r="Y29" i="9"/>
  <c r="Y30" i="9"/>
  <c r="Z16" i="9"/>
  <c r="CN22" i="3" l="1"/>
  <c r="CN42" i="9"/>
  <c r="CN29" i="3"/>
  <c r="CN28" i="3"/>
  <c r="CO40" i="9"/>
  <c r="DC97" i="8"/>
  <c r="CP16" i="3"/>
  <c r="CI48" i="9"/>
  <c r="J23" i="9"/>
  <c r="DC102" i="8"/>
  <c r="CO28" i="3" s="1"/>
  <c r="CL43" i="9"/>
  <c r="CJ46" i="9"/>
  <c r="CN31" i="3"/>
  <c r="CM41" i="9"/>
  <c r="CM43" i="9" s="1"/>
  <c r="CM44" i="9" s="1"/>
  <c r="CM46" i="9" s="1"/>
  <c r="CM48" i="9" s="1"/>
  <c r="CM56" i="9" s="1"/>
  <c r="CM19" i="3"/>
  <c r="CM25" i="3" s="1"/>
  <c r="CM34" i="3" s="1"/>
  <c r="CM20" i="3"/>
  <c r="CM26" i="3" s="1"/>
  <c r="CM35" i="3" s="1"/>
  <c r="DC107" i="8"/>
  <c r="CO47" i="9" s="1"/>
  <c r="CN32" i="3"/>
  <c r="DD68" i="8"/>
  <c r="DD83" i="8" s="1"/>
  <c r="CP17" i="3" s="1"/>
  <c r="DF65" i="8"/>
  <c r="DE67" i="8"/>
  <c r="DE82" i="8" s="1"/>
  <c r="EN75" i="8"/>
  <c r="EN85" i="8" s="1"/>
  <c r="EP72" i="8"/>
  <c r="EO74" i="8"/>
  <c r="EO84" i="8" s="1"/>
  <c r="DB91" i="8"/>
  <c r="DC96" i="8"/>
  <c r="JN40" i="9"/>
  <c r="JO16" i="3"/>
  <c r="HX58" i="8"/>
  <c r="HW59" i="8"/>
  <c r="HW61" i="8" s="1"/>
  <c r="HW81" i="8" s="1"/>
  <c r="Z28" i="9"/>
  <c r="Z29" i="9"/>
  <c r="Z30" i="9"/>
  <c r="Z31" i="9"/>
  <c r="AA16" i="9"/>
  <c r="CO42" i="9" l="1"/>
  <c r="DD96" i="8"/>
  <c r="CP23" i="3" s="1"/>
  <c r="CO31" i="3"/>
  <c r="DD107" i="8"/>
  <c r="CP47" i="9" s="1"/>
  <c r="CI56" i="9"/>
  <c r="J25" i="9"/>
  <c r="CO22" i="3"/>
  <c r="CP22" i="3"/>
  <c r="CN41" i="9"/>
  <c r="CN43" i="9" s="1"/>
  <c r="CN44" i="9" s="1"/>
  <c r="CN46" i="9" s="1"/>
  <c r="CN48" i="9" s="1"/>
  <c r="CN56" i="9" s="1"/>
  <c r="CN20" i="3"/>
  <c r="CN26" i="3" s="1"/>
  <c r="CN35" i="3" s="1"/>
  <c r="CN19" i="3"/>
  <c r="CN25" i="3" s="1"/>
  <c r="CN34" i="3" s="1"/>
  <c r="EO75" i="8"/>
  <c r="EO85" i="8" s="1"/>
  <c r="CJ48" i="9"/>
  <c r="CP40" i="9"/>
  <c r="CL44" i="9"/>
  <c r="CO23" i="3"/>
  <c r="DC91" i="8"/>
  <c r="CO45" i="9"/>
  <c r="CO32" i="3"/>
  <c r="CQ16" i="3"/>
  <c r="CO29" i="3"/>
  <c r="DE68" i="8"/>
  <c r="DE83" i="8" s="1"/>
  <c r="CQ17" i="3" s="1"/>
  <c r="DG65" i="8"/>
  <c r="DF67" i="8"/>
  <c r="DF82" i="8" s="1"/>
  <c r="DD102" i="8"/>
  <c r="CP29" i="3" s="1"/>
  <c r="EQ72" i="8"/>
  <c r="EP74" i="8"/>
  <c r="EP84" i="8" s="1"/>
  <c r="DD97" i="8"/>
  <c r="CP42" i="9" s="1"/>
  <c r="JP16" i="3"/>
  <c r="JO40" i="9"/>
  <c r="HY58" i="8"/>
  <c r="HX59" i="8"/>
  <c r="HX61" i="8" s="1"/>
  <c r="HX81" i="8" s="1"/>
  <c r="AA29" i="9"/>
  <c r="AA28" i="9"/>
  <c r="AA30" i="9"/>
  <c r="AB16" i="9"/>
  <c r="CP32" i="3" l="1"/>
  <c r="DE107" i="8"/>
  <c r="CQ47" i="9" s="1"/>
  <c r="CP31" i="3"/>
  <c r="CR16" i="3"/>
  <c r="CQ32" i="3"/>
  <c r="DD91" i="8"/>
  <c r="CP45" i="9"/>
  <c r="CQ40" i="9"/>
  <c r="CL46" i="9"/>
  <c r="CP28" i="3"/>
  <c r="CJ56" i="9"/>
  <c r="DE97" i="8"/>
  <c r="CO41" i="9"/>
  <c r="CO19" i="3"/>
  <c r="CO25" i="3" s="1"/>
  <c r="CO34" i="3" s="1"/>
  <c r="CO20" i="3"/>
  <c r="CQ31" i="3"/>
  <c r="EP75" i="8"/>
  <c r="EP85" i="8" s="1"/>
  <c r="DE102" i="8"/>
  <c r="CQ45" i="9" s="1"/>
  <c r="DF68" i="8"/>
  <c r="DF83" i="8" s="1"/>
  <c r="CR17" i="3" s="1"/>
  <c r="DH65" i="8"/>
  <c r="DG67" i="8"/>
  <c r="DG82" i="8" s="1"/>
  <c r="ER72" i="8"/>
  <c r="EQ74" i="8"/>
  <c r="EQ84" i="8" s="1"/>
  <c r="DE96" i="8"/>
  <c r="CQ42" i="9" s="1"/>
  <c r="JP40" i="9"/>
  <c r="JQ16" i="3"/>
  <c r="HZ58" i="8"/>
  <c r="HY59" i="8"/>
  <c r="HY61" i="8" s="1"/>
  <c r="HY81" i="8" s="1"/>
  <c r="AB30" i="9"/>
  <c r="AB26" i="9"/>
  <c r="AB31" i="9"/>
  <c r="AB29" i="9"/>
  <c r="AB33" i="9"/>
  <c r="AB27" i="9"/>
  <c r="AB34" i="9"/>
  <c r="AB28" i="9"/>
  <c r="AC16" i="9"/>
  <c r="AB24" i="9"/>
  <c r="AB20" i="9"/>
  <c r="AB18" i="9"/>
  <c r="AB17" i="9"/>
  <c r="AB25" i="9"/>
  <c r="AB23" i="9"/>
  <c r="AB22" i="9"/>
  <c r="AB21" i="9"/>
  <c r="AB19" i="9"/>
  <c r="DE91" i="8" l="1"/>
  <c r="CQ41" i="9" s="1"/>
  <c r="CQ43" i="9" s="1"/>
  <c r="CQ44" i="9" s="1"/>
  <c r="CQ46" i="9" s="1"/>
  <c r="CQ48" i="9" s="1"/>
  <c r="CQ56" i="9" s="1"/>
  <c r="CQ28" i="3"/>
  <c r="DF102" i="8"/>
  <c r="CR28" i="3" s="1"/>
  <c r="CP41" i="9"/>
  <c r="CP43" i="9" s="1"/>
  <c r="CP44" i="9" s="1"/>
  <c r="CP46" i="9" s="1"/>
  <c r="CP48" i="9" s="1"/>
  <c r="CP56" i="9" s="1"/>
  <c r="CP19" i="3"/>
  <c r="CP25" i="3" s="1"/>
  <c r="CP34" i="3" s="1"/>
  <c r="CP20" i="3"/>
  <c r="CP26" i="3" s="1"/>
  <c r="CP35" i="3" s="1"/>
  <c r="DF107" i="8"/>
  <c r="CR47" i="9" s="1"/>
  <c r="CQ20" i="3"/>
  <c r="EQ75" i="8"/>
  <c r="EQ85" i="8" s="1"/>
  <c r="CQ22" i="3"/>
  <c r="CQ23" i="3"/>
  <c r="CQ29" i="3"/>
  <c r="CO26" i="3"/>
  <c r="CO35" i="3" s="1"/>
  <c r="CL48" i="9"/>
  <c r="CS16" i="3"/>
  <c r="CO43" i="9"/>
  <c r="CR40" i="9"/>
  <c r="DG68" i="8"/>
  <c r="DG83" i="8" s="1"/>
  <c r="CS17" i="3" s="1"/>
  <c r="DI65" i="8"/>
  <c r="DH67" i="8"/>
  <c r="DH82" i="8" s="1"/>
  <c r="DF96" i="8"/>
  <c r="ES72" i="8"/>
  <c r="ER74" i="8"/>
  <c r="ER84" i="8" s="1"/>
  <c r="DF97" i="8"/>
  <c r="JR16" i="3"/>
  <c r="JQ40" i="9"/>
  <c r="IA58" i="8"/>
  <c r="HZ59" i="8"/>
  <c r="HZ61" i="8" s="1"/>
  <c r="HZ81" i="8" s="1"/>
  <c r="AC31" i="9"/>
  <c r="AC27" i="9"/>
  <c r="AC33" i="9"/>
  <c r="AC30" i="9"/>
  <c r="AC26" i="9"/>
  <c r="AC34" i="9"/>
  <c r="AC28" i="9"/>
  <c r="AC29" i="9"/>
  <c r="AC18" i="9"/>
  <c r="AC24" i="9"/>
  <c r="AC22" i="9"/>
  <c r="AC20" i="9"/>
  <c r="AC21" i="9"/>
  <c r="AC25" i="9"/>
  <c r="AC17" i="9"/>
  <c r="AD16" i="9"/>
  <c r="AC19" i="9"/>
  <c r="AC23" i="9"/>
  <c r="CR29" i="3" l="1"/>
  <c r="CQ19" i="3"/>
  <c r="CQ25" i="3" s="1"/>
  <c r="CQ34" i="3" s="1"/>
  <c r="CR45" i="9"/>
  <c r="CR31" i="3"/>
  <c r="DG97" i="8"/>
  <c r="CR42" i="9"/>
  <c r="CS40" i="9"/>
  <c r="DG102" i="8"/>
  <c r="CS45" i="9" s="1"/>
  <c r="CR32" i="3"/>
  <c r="CQ26" i="3"/>
  <c r="CQ35" i="3" s="1"/>
  <c r="CT16" i="3"/>
  <c r="CO44" i="9"/>
  <c r="CR22" i="3"/>
  <c r="CL56" i="9"/>
  <c r="ER75" i="8"/>
  <c r="ER85" i="8" s="1"/>
  <c r="DF91" i="8"/>
  <c r="CR23" i="3"/>
  <c r="DH68" i="8"/>
  <c r="DH83" i="8" s="1"/>
  <c r="CT17" i="3" s="1"/>
  <c r="DJ65" i="8"/>
  <c r="DI67" i="8"/>
  <c r="DI82" i="8" s="1"/>
  <c r="DG96" i="8"/>
  <c r="CS42" i="9" s="1"/>
  <c r="ET72" i="8"/>
  <c r="ES74" i="8"/>
  <c r="ES84" i="8" s="1"/>
  <c r="DG107" i="8"/>
  <c r="CS47" i="9" s="1"/>
  <c r="Z17" i="9"/>
  <c r="JS16" i="3"/>
  <c r="JS40" i="9"/>
  <c r="JR40" i="9"/>
  <c r="IB58" i="8"/>
  <c r="IA59" i="8"/>
  <c r="IA61" i="8" s="1"/>
  <c r="IA81" i="8" s="1"/>
  <c r="AD33" i="9"/>
  <c r="AD28" i="9"/>
  <c r="AD34" i="9"/>
  <c r="AD26" i="9"/>
  <c r="AD31" i="9"/>
  <c r="AD27" i="9"/>
  <c r="AD29" i="9"/>
  <c r="AD30" i="9"/>
  <c r="AD19" i="9"/>
  <c r="AD21" i="9"/>
  <c r="AD23" i="9"/>
  <c r="AD17" i="9"/>
  <c r="AD24" i="9"/>
  <c r="AD25" i="9"/>
  <c r="AE16" i="9"/>
  <c r="AD22" i="9"/>
  <c r="AD18" i="9"/>
  <c r="AD20" i="9"/>
  <c r="CS29" i="3" l="1"/>
  <c r="CS23" i="3"/>
  <c r="CS28" i="3"/>
  <c r="DH107" i="8"/>
  <c r="CT47" i="9" s="1"/>
  <c r="DH102" i="8"/>
  <c r="CT28" i="3" s="1"/>
  <c r="CS31" i="3"/>
  <c r="CO46" i="9"/>
  <c r="CT32" i="3"/>
  <c r="CR41" i="9"/>
  <c r="CR20" i="3"/>
  <c r="CR26" i="3" s="1"/>
  <c r="CR35" i="3" s="1"/>
  <c r="CR19" i="3"/>
  <c r="CT40" i="9"/>
  <c r="CS22" i="3"/>
  <c r="CT31" i="3"/>
  <c r="CU16" i="3"/>
  <c r="CS32" i="3"/>
  <c r="DI68" i="8"/>
  <c r="DI83" i="8" s="1"/>
  <c r="CU17" i="3" s="1"/>
  <c r="DK65" i="8"/>
  <c r="DJ67" i="8"/>
  <c r="DJ82" i="8" s="1"/>
  <c r="ES75" i="8"/>
  <c r="ES85" i="8" s="1"/>
  <c r="EU72" i="8"/>
  <c r="ET74" i="8"/>
  <c r="ET84" i="8" s="1"/>
  <c r="DH96" i="8"/>
  <c r="DH97" i="8"/>
  <c r="DG91" i="8"/>
  <c r="JT16" i="3"/>
  <c r="JT40" i="9"/>
  <c r="IC58" i="8"/>
  <c r="IB59" i="8"/>
  <c r="IB61" i="8" s="1"/>
  <c r="IB81" i="8" s="1"/>
  <c r="AE34" i="9"/>
  <c r="AE29" i="9"/>
  <c r="AE31" i="9"/>
  <c r="AE27" i="9"/>
  <c r="AE33" i="9"/>
  <c r="AE28" i="9"/>
  <c r="AE30" i="9"/>
  <c r="AE26" i="9"/>
  <c r="AE24" i="9"/>
  <c r="AE21" i="9"/>
  <c r="AE17" i="9"/>
  <c r="AF16" i="9"/>
  <c r="AE23" i="9"/>
  <c r="AE18" i="9"/>
  <c r="AE20" i="9"/>
  <c r="AE22" i="9"/>
  <c r="AE25" i="9"/>
  <c r="AE19" i="9"/>
  <c r="CT29" i="3" l="1"/>
  <c r="ET75" i="8"/>
  <c r="ET85" i="8" s="1"/>
  <c r="DI107" i="8"/>
  <c r="CU47" i="9" s="1"/>
  <c r="CU40" i="9"/>
  <c r="DI97" i="8"/>
  <c r="CT42" i="9"/>
  <c r="CT22" i="3"/>
  <c r="CT23" i="3"/>
  <c r="CR25" i="3"/>
  <c r="CR34" i="3" s="1"/>
  <c r="CO48" i="9"/>
  <c r="CV16" i="3"/>
  <c r="CS41" i="9"/>
  <c r="CS43" i="9" s="1"/>
  <c r="CS44" i="9" s="1"/>
  <c r="CS46" i="9" s="1"/>
  <c r="CS48" i="9" s="1"/>
  <c r="CS56" i="9" s="1"/>
  <c r="CS20" i="3"/>
  <c r="CS26" i="3" s="1"/>
  <c r="CS35" i="3" s="1"/>
  <c r="CS19" i="3"/>
  <c r="CS25" i="3" s="1"/>
  <c r="CS34" i="3" s="1"/>
  <c r="CR43" i="9"/>
  <c r="DH91" i="8"/>
  <c r="CT45" i="9"/>
  <c r="DJ68" i="8"/>
  <c r="DJ83" i="8" s="1"/>
  <c r="CV17" i="3" s="1"/>
  <c r="DL65" i="8"/>
  <c r="DK67" i="8"/>
  <c r="DK82" i="8" s="1"/>
  <c r="DI96" i="8"/>
  <c r="CU42" i="9" s="1"/>
  <c r="EV72" i="8"/>
  <c r="EU74" i="8"/>
  <c r="EU84" i="8" s="1"/>
  <c r="DI102" i="8"/>
  <c r="JU40" i="9"/>
  <c r="JU16" i="3"/>
  <c r="AA17" i="9"/>
  <c r="ID58" i="8"/>
  <c r="IC59" i="8"/>
  <c r="IC61" i="8" s="1"/>
  <c r="IC81" i="8" s="1"/>
  <c r="AF30" i="9"/>
  <c r="AF26" i="9"/>
  <c r="AF31" i="9"/>
  <c r="AF33" i="9"/>
  <c r="AF28" i="9"/>
  <c r="AF34" i="9"/>
  <c r="AF29" i="9"/>
  <c r="AF27" i="9"/>
  <c r="AF25" i="9"/>
  <c r="AF22" i="9"/>
  <c r="AF19" i="9"/>
  <c r="AF20" i="9"/>
  <c r="AG16" i="9"/>
  <c r="AF24" i="9"/>
  <c r="AF18" i="9"/>
  <c r="AF21" i="9"/>
  <c r="AF23" i="9"/>
  <c r="AF17" i="9"/>
  <c r="CU32" i="3" l="1"/>
  <c r="CU31" i="3"/>
  <c r="EU75" i="8"/>
  <c r="EU85" i="8" s="1"/>
  <c r="DJ107" i="8"/>
  <c r="CV47" i="9" s="1"/>
  <c r="DJ102" i="8"/>
  <c r="CV45" i="9" s="1"/>
  <c r="CW16" i="3"/>
  <c r="CR44" i="9"/>
  <c r="DI91" i="8"/>
  <c r="CU45" i="9"/>
  <c r="CV40" i="9"/>
  <c r="CU22" i="3"/>
  <c r="J17" i="9"/>
  <c r="K17" i="9"/>
  <c r="CU28" i="3"/>
  <c r="CU29" i="3"/>
  <c r="CT41" i="9"/>
  <c r="CT43" i="9" s="1"/>
  <c r="CT44" i="9" s="1"/>
  <c r="CT46" i="9" s="1"/>
  <c r="CT48" i="9" s="1"/>
  <c r="CT56" i="9" s="1"/>
  <c r="CT20" i="3"/>
  <c r="CT26" i="3" s="1"/>
  <c r="CT35" i="3" s="1"/>
  <c r="CT19" i="3"/>
  <c r="CT25" i="3" s="1"/>
  <c r="CT34" i="3" s="1"/>
  <c r="CU23" i="3"/>
  <c r="CO56" i="9"/>
  <c r="DK68" i="8"/>
  <c r="DK83" i="8" s="1"/>
  <c r="CW17" i="3" s="1"/>
  <c r="DM65" i="8"/>
  <c r="DL67" i="8"/>
  <c r="DL82" i="8" s="1"/>
  <c r="DJ97" i="8"/>
  <c r="EW72" i="8"/>
  <c r="EV74" i="8"/>
  <c r="EV84" i="8" s="1"/>
  <c r="DJ96" i="8"/>
  <c r="IE58" i="8"/>
  <c r="ID59" i="8"/>
  <c r="ID61" i="8" s="1"/>
  <c r="ID81" i="8" s="1"/>
  <c r="AG31" i="9"/>
  <c r="AG27" i="9"/>
  <c r="AG33" i="9"/>
  <c r="AG34" i="9"/>
  <c r="AG29" i="9"/>
  <c r="AG30" i="9"/>
  <c r="AG26" i="9"/>
  <c r="AG28" i="9"/>
  <c r="AG22" i="9"/>
  <c r="AG17" i="9"/>
  <c r="AG20" i="9"/>
  <c r="AG19" i="9"/>
  <c r="AG23" i="9"/>
  <c r="AG18" i="9"/>
  <c r="AG24" i="9"/>
  <c r="AG25" i="9"/>
  <c r="AG21" i="9"/>
  <c r="CV28" i="3" l="1"/>
  <c r="CV29" i="3"/>
  <c r="CV32" i="3"/>
  <c r="CV31" i="3"/>
  <c r="DJ91" i="8"/>
  <c r="CV41" i="9" s="1"/>
  <c r="DK107" i="8"/>
  <c r="CW47" i="9" s="1"/>
  <c r="DK102" i="8"/>
  <c r="CW29" i="3" s="1"/>
  <c r="CV42" i="9"/>
  <c r="EV75" i="8"/>
  <c r="EV85" i="8" s="1"/>
  <c r="CU41" i="9"/>
  <c r="CU43" i="9" s="1"/>
  <c r="CU44" i="9" s="1"/>
  <c r="CU46" i="9" s="1"/>
  <c r="CU48" i="9" s="1"/>
  <c r="CU56" i="9" s="1"/>
  <c r="CU20" i="3"/>
  <c r="CU26" i="3" s="1"/>
  <c r="CU35" i="3" s="1"/>
  <c r="CU19" i="3"/>
  <c r="CU25" i="3" s="1"/>
  <c r="CU34" i="3" s="1"/>
  <c r="CX16" i="3"/>
  <c r="CV22" i="3"/>
  <c r="CR46" i="9"/>
  <c r="K21" i="9"/>
  <c r="CV23" i="3"/>
  <c r="CW40" i="9"/>
  <c r="DL68" i="8"/>
  <c r="DL83" i="8" s="1"/>
  <c r="CX17" i="3" s="1"/>
  <c r="DN65" i="8"/>
  <c r="DM67" i="8"/>
  <c r="DM82" i="8" s="1"/>
  <c r="DK96" i="8"/>
  <c r="EX72" i="8"/>
  <c r="EW74" i="8"/>
  <c r="EW84" i="8" s="1"/>
  <c r="DK97" i="8"/>
  <c r="IF58" i="8"/>
  <c r="IE59" i="8"/>
  <c r="IE61" i="8" s="1"/>
  <c r="IE81" i="8" s="1"/>
  <c r="CV20" i="3" l="1"/>
  <c r="CV26" i="3" s="1"/>
  <c r="CV35" i="3" s="1"/>
  <c r="CV43" i="9"/>
  <c r="CV44" i="9" s="1"/>
  <c r="CV19" i="3"/>
  <c r="CV25" i="3" s="1"/>
  <c r="CV34" i="3" s="1"/>
  <c r="CW31" i="3"/>
  <c r="CW32" i="3"/>
  <c r="CW45" i="9"/>
  <c r="CW28" i="3"/>
  <c r="DK91" i="8"/>
  <c r="CW20" i="3" s="1"/>
  <c r="CW42" i="9"/>
  <c r="DL96" i="8"/>
  <c r="CX23" i="3" s="1"/>
  <c r="CW23" i="3"/>
  <c r="CR48" i="9"/>
  <c r="K23" i="9"/>
  <c r="CY16" i="3"/>
  <c r="CX40" i="9"/>
  <c r="CW22" i="3"/>
  <c r="DL102" i="8"/>
  <c r="CX45" i="9" s="1"/>
  <c r="EW75" i="8"/>
  <c r="EW85" i="8" s="1"/>
  <c r="DL97" i="8"/>
  <c r="DM68" i="8"/>
  <c r="DM83" i="8" s="1"/>
  <c r="CY17" i="3" s="1"/>
  <c r="DO65" i="8"/>
  <c r="DN67" i="8"/>
  <c r="DN82" i="8" s="1"/>
  <c r="EY72" i="8"/>
  <c r="EX74" i="8"/>
  <c r="EX84" i="8" s="1"/>
  <c r="DL107" i="8"/>
  <c r="CX47" i="9" s="1"/>
  <c r="IG58" i="8"/>
  <c r="IF59" i="8"/>
  <c r="IF61" i="8" s="1"/>
  <c r="IF81" i="8" s="1"/>
  <c r="CX42" i="9" l="1"/>
  <c r="CX22" i="3"/>
  <c r="CW26" i="3"/>
  <c r="CW35" i="3" s="1"/>
  <c r="DM97" i="8"/>
  <c r="CW41" i="9"/>
  <c r="CW43" i="9" s="1"/>
  <c r="CW44" i="9" s="1"/>
  <c r="CW46" i="9" s="1"/>
  <c r="CW48" i="9" s="1"/>
  <c r="CW56" i="9" s="1"/>
  <c r="CW19" i="3"/>
  <c r="CW25" i="3" s="1"/>
  <c r="CW34" i="3" s="1"/>
  <c r="CX32" i="3"/>
  <c r="CX28" i="3"/>
  <c r="DM96" i="8"/>
  <c r="CV46" i="9"/>
  <c r="DM102" i="8"/>
  <c r="CY45" i="9" s="1"/>
  <c r="CX29" i="3"/>
  <c r="EX75" i="8"/>
  <c r="EX85" i="8" s="1"/>
  <c r="CX31" i="3"/>
  <c r="CY40" i="9"/>
  <c r="CZ16" i="3"/>
  <c r="CR56" i="9"/>
  <c r="K25" i="9"/>
  <c r="DN68" i="8"/>
  <c r="DN83" i="8" s="1"/>
  <c r="CZ17" i="3" s="1"/>
  <c r="DP65" i="8"/>
  <c r="DO67" i="8"/>
  <c r="DO82" i="8" s="1"/>
  <c r="EZ72" i="8"/>
  <c r="EY74" i="8"/>
  <c r="EY84" i="8" s="1"/>
  <c r="DM107" i="8"/>
  <c r="CY47" i="9" s="1"/>
  <c r="DL91" i="8"/>
  <c r="IH58" i="8"/>
  <c r="IG59" i="8"/>
  <c r="IG61" i="8" s="1"/>
  <c r="IG81" i="8" s="1"/>
  <c r="CY42" i="9" l="1"/>
  <c r="EY75" i="8"/>
  <c r="EY85" i="8" s="1"/>
  <c r="DN102" i="8"/>
  <c r="CZ45" i="9" s="1"/>
  <c r="CY23" i="3"/>
  <c r="CY32" i="3"/>
  <c r="CV48" i="9"/>
  <c r="DA16" i="3"/>
  <c r="CZ40" i="9"/>
  <c r="CX41" i="9"/>
  <c r="CX19" i="3"/>
  <c r="CX25" i="3" s="1"/>
  <c r="CX34" i="3" s="1"/>
  <c r="CX20" i="3"/>
  <c r="CX26" i="3" s="1"/>
  <c r="CX35" i="3" s="1"/>
  <c r="CY28" i="3"/>
  <c r="DN107" i="8"/>
  <c r="CZ47" i="9" s="1"/>
  <c r="CY31" i="3"/>
  <c r="CY29" i="3"/>
  <c r="CY22" i="3"/>
  <c r="DO68" i="8"/>
  <c r="DO83" i="8" s="1"/>
  <c r="DA17" i="3" s="1"/>
  <c r="DQ65" i="8"/>
  <c r="DP67" i="8"/>
  <c r="DP82" i="8" s="1"/>
  <c r="DN97" i="8"/>
  <c r="FA72" i="8"/>
  <c r="EZ74" i="8"/>
  <c r="EZ84" i="8" s="1"/>
  <c r="DN96" i="8"/>
  <c r="DM91" i="8"/>
  <c r="II58" i="8"/>
  <c r="IH59" i="8"/>
  <c r="IH61" i="8" s="1"/>
  <c r="IH81" i="8" s="1"/>
  <c r="CZ29" i="3" l="1"/>
  <c r="CZ28" i="3"/>
  <c r="DO97" i="8"/>
  <c r="DN91" i="8"/>
  <c r="CZ41" i="9" s="1"/>
  <c r="CZ31" i="3"/>
  <c r="CZ42" i="9"/>
  <c r="CZ43" i="9" s="1"/>
  <c r="CZ44" i="9" s="1"/>
  <c r="CZ46" i="9" s="1"/>
  <c r="CZ48" i="9" s="1"/>
  <c r="CZ56" i="9" s="1"/>
  <c r="DA40" i="9"/>
  <c r="CZ20" i="3"/>
  <c r="DB16" i="3"/>
  <c r="CZ23" i="3"/>
  <c r="CZ22" i="3"/>
  <c r="CY41" i="9"/>
  <c r="CY43" i="9" s="1"/>
  <c r="CY44" i="9" s="1"/>
  <c r="CY46" i="9" s="1"/>
  <c r="CY48" i="9" s="1"/>
  <c r="CY56" i="9" s="1"/>
  <c r="CY20" i="3"/>
  <c r="CY26" i="3" s="1"/>
  <c r="CY35" i="3" s="1"/>
  <c r="CY19" i="3"/>
  <c r="CY25" i="3" s="1"/>
  <c r="CY34" i="3" s="1"/>
  <c r="DO96" i="8"/>
  <c r="DA42" i="9" s="1"/>
  <c r="CZ32" i="3"/>
  <c r="CX43" i="9"/>
  <c r="DP68" i="8"/>
  <c r="DP83" i="8" s="1"/>
  <c r="DB17" i="3" s="1"/>
  <c r="DR65" i="8"/>
  <c r="DQ67" i="8"/>
  <c r="DQ82" i="8" s="1"/>
  <c r="EZ75" i="8"/>
  <c r="EZ85" i="8" s="1"/>
  <c r="FB72" i="8"/>
  <c r="FA74" i="8"/>
  <c r="FA84" i="8" s="1"/>
  <c r="DO107" i="8"/>
  <c r="DA47" i="9" s="1"/>
  <c r="DO102" i="8"/>
  <c r="IJ58" i="8"/>
  <c r="II59" i="8"/>
  <c r="II61" i="8" s="1"/>
  <c r="II81" i="8" s="1"/>
  <c r="CZ26" i="3" l="1"/>
  <c r="CZ35" i="3" s="1"/>
  <c r="CZ19" i="3"/>
  <c r="CZ25" i="3" s="1"/>
  <c r="CZ34" i="3" s="1"/>
  <c r="DA32" i="3"/>
  <c r="DA23" i="3"/>
  <c r="CX44" i="9"/>
  <c r="DB40" i="9"/>
  <c r="DP96" i="8"/>
  <c r="DB22" i="3" s="1"/>
  <c r="DO91" i="8"/>
  <c r="DA45" i="9"/>
  <c r="DP97" i="8"/>
  <c r="DP107" i="8"/>
  <c r="DB47" i="9" s="1"/>
  <c r="DA29" i="3"/>
  <c r="DA28" i="3"/>
  <c r="DA22" i="3"/>
  <c r="DA31" i="3"/>
  <c r="DC16" i="3"/>
  <c r="DQ68" i="8"/>
  <c r="DQ83" i="8" s="1"/>
  <c r="DC17" i="3" s="1"/>
  <c r="DS65" i="8"/>
  <c r="DR67" i="8"/>
  <c r="DR82" i="8" s="1"/>
  <c r="FA75" i="8"/>
  <c r="FA85" i="8" s="1"/>
  <c r="FC72" i="8"/>
  <c r="FB74" i="8"/>
  <c r="FB84" i="8" s="1"/>
  <c r="DP102" i="8"/>
  <c r="DB28" i="3" s="1"/>
  <c r="IK58" i="8"/>
  <c r="IJ59" i="8"/>
  <c r="IJ61" i="8" s="1"/>
  <c r="IJ81" i="8" s="1"/>
  <c r="DC40" i="9" l="1"/>
  <c r="DQ96" i="8"/>
  <c r="DC22" i="3" s="1"/>
  <c r="DQ102" i="8"/>
  <c r="DC28" i="3" s="1"/>
  <c r="FB75" i="8"/>
  <c r="FB85" i="8" s="1"/>
  <c r="DQ107" i="8"/>
  <c r="DC47" i="9" s="1"/>
  <c r="DB32" i="3"/>
  <c r="DB29" i="3"/>
  <c r="DD16" i="3"/>
  <c r="DB31" i="3"/>
  <c r="DB42" i="9"/>
  <c r="DP91" i="8"/>
  <c r="DB45" i="9"/>
  <c r="DB23" i="3"/>
  <c r="DA41" i="9"/>
  <c r="DA43" i="9" s="1"/>
  <c r="DA20" i="3"/>
  <c r="DA26" i="3" s="1"/>
  <c r="DA35" i="3" s="1"/>
  <c r="DA19" i="3"/>
  <c r="DA25" i="3" s="1"/>
  <c r="DA34" i="3" s="1"/>
  <c r="CX46" i="9"/>
  <c r="DR68" i="8"/>
  <c r="DR83" i="8" s="1"/>
  <c r="DD17" i="3" s="1"/>
  <c r="DT65" i="8"/>
  <c r="DS67" i="8"/>
  <c r="DS82" i="8" s="1"/>
  <c r="FD72" i="8"/>
  <c r="FC74" i="8"/>
  <c r="FC84" i="8" s="1"/>
  <c r="DQ97" i="8"/>
  <c r="IL58" i="8"/>
  <c r="IK59" i="8"/>
  <c r="IK61" i="8" s="1"/>
  <c r="IK81" i="8" s="1"/>
  <c r="DC23" i="3" l="1"/>
  <c r="DC42" i="9"/>
  <c r="DC29" i="3"/>
  <c r="DC45" i="9"/>
  <c r="DQ91" i="8"/>
  <c r="DC41" i="9" s="1"/>
  <c r="DC31" i="3"/>
  <c r="DC32" i="3"/>
  <c r="DE16" i="3"/>
  <c r="DR107" i="8"/>
  <c r="DD47" i="9" s="1"/>
  <c r="DA44" i="9"/>
  <c r="DR96" i="8"/>
  <c r="DD22" i="3" s="1"/>
  <c r="FC75" i="8"/>
  <c r="FC85" i="8" s="1"/>
  <c r="DR102" i="8"/>
  <c r="DD45" i="9" s="1"/>
  <c r="DC20" i="3"/>
  <c r="DC26" i="3" s="1"/>
  <c r="DB41" i="9"/>
  <c r="DB43" i="9" s="1"/>
  <c r="DB44" i="9" s="1"/>
  <c r="DB46" i="9" s="1"/>
  <c r="DB48" i="9" s="1"/>
  <c r="DB56" i="9" s="1"/>
  <c r="DB20" i="3"/>
  <c r="DB26" i="3" s="1"/>
  <c r="DB35" i="3" s="1"/>
  <c r="DB19" i="3"/>
  <c r="DB25" i="3" s="1"/>
  <c r="DB34" i="3" s="1"/>
  <c r="DD40" i="9"/>
  <c r="DS68" i="8"/>
  <c r="DS83" i="8" s="1"/>
  <c r="DE17" i="3" s="1"/>
  <c r="CX48" i="9"/>
  <c r="DU65" i="8"/>
  <c r="DT67" i="8"/>
  <c r="DT82" i="8" s="1"/>
  <c r="DR97" i="8"/>
  <c r="FE72" i="8"/>
  <c r="FD74" i="8"/>
  <c r="FD84" i="8" s="1"/>
  <c r="IM58" i="8"/>
  <c r="IL59" i="8"/>
  <c r="IL61" i="8" s="1"/>
  <c r="IL81" i="8" s="1"/>
  <c r="DC35" i="3" l="1"/>
  <c r="DC43" i="9"/>
  <c r="DC44" i="9" s="1"/>
  <c r="DC46" i="9" s="1"/>
  <c r="DC48" i="9" s="1"/>
  <c r="DC19" i="3"/>
  <c r="DC25" i="3" s="1"/>
  <c r="DC34" i="3" s="1"/>
  <c r="DD32" i="3"/>
  <c r="DD31" i="3"/>
  <c r="DS102" i="8"/>
  <c r="DE29" i="3" s="1"/>
  <c r="DS107" i="8"/>
  <c r="DE47" i="9" s="1"/>
  <c r="FD75" i="8"/>
  <c r="FD85" i="8" s="1"/>
  <c r="DD29" i="3"/>
  <c r="DR91" i="8"/>
  <c r="DD28" i="3"/>
  <c r="DF16" i="3"/>
  <c r="DD42" i="9"/>
  <c r="DS96" i="8"/>
  <c r="DE22" i="3" s="1"/>
  <c r="DA46" i="9"/>
  <c r="DS97" i="8"/>
  <c r="DE40" i="9"/>
  <c r="DT68" i="8"/>
  <c r="DT83" i="8" s="1"/>
  <c r="DF17" i="3" s="1"/>
  <c r="CX56" i="9"/>
  <c r="DD23" i="3"/>
  <c r="DV65" i="8"/>
  <c r="DU67" i="8"/>
  <c r="DU82" i="8" s="1"/>
  <c r="FF72" i="8"/>
  <c r="FE74" i="8"/>
  <c r="FE84" i="8" s="1"/>
  <c r="IN58" i="8"/>
  <c r="IM59" i="8"/>
  <c r="IM61" i="8" s="1"/>
  <c r="IM81" i="8" s="1"/>
  <c r="DE45" i="9" l="1"/>
  <c r="DS91" i="8"/>
  <c r="DE41" i="9" s="1"/>
  <c r="DE28" i="3"/>
  <c r="DE31" i="3"/>
  <c r="DE23" i="3"/>
  <c r="DE32" i="3"/>
  <c r="DT107" i="8"/>
  <c r="DF47" i="9" s="1"/>
  <c r="DT96" i="8"/>
  <c r="DF23" i="3" s="1"/>
  <c r="DU68" i="8"/>
  <c r="DU83" i="8" s="1"/>
  <c r="DG17" i="3" s="1"/>
  <c r="DD41" i="9"/>
  <c r="DD43" i="9" s="1"/>
  <c r="DD20" i="3"/>
  <c r="DD26" i="3" s="1"/>
  <c r="DD35" i="3" s="1"/>
  <c r="DD19" i="3"/>
  <c r="DD25" i="3" s="1"/>
  <c r="DD34" i="3" s="1"/>
  <c r="DG16" i="3"/>
  <c r="FE75" i="8"/>
  <c r="FE85" i="8" s="1"/>
  <c r="DT102" i="8"/>
  <c r="DF45" i="9" s="1"/>
  <c r="DA48" i="9"/>
  <c r="DF40" i="9"/>
  <c r="DT97" i="8"/>
  <c r="DE42" i="9"/>
  <c r="FG72" i="8"/>
  <c r="FF74" i="8"/>
  <c r="FF84" i="8" s="1"/>
  <c r="DW65" i="8"/>
  <c r="DV67" i="8"/>
  <c r="DV82" i="8" s="1"/>
  <c r="IO58" i="8"/>
  <c r="IN59" i="8"/>
  <c r="IN61" i="8" s="1"/>
  <c r="IN81" i="8" s="1"/>
  <c r="DF32" i="3" l="1"/>
  <c r="DF31" i="3"/>
  <c r="DE43" i="9"/>
  <c r="DE44" i="9" s="1"/>
  <c r="DE46" i="9" s="1"/>
  <c r="DE48" i="9" s="1"/>
  <c r="DE56" i="9" s="1"/>
  <c r="DE20" i="3"/>
  <c r="DE19" i="3"/>
  <c r="DE25" i="3" s="1"/>
  <c r="DF22" i="3"/>
  <c r="DE26" i="3"/>
  <c r="DE35" i="3" s="1"/>
  <c r="DF42" i="9"/>
  <c r="DU96" i="8"/>
  <c r="DG23" i="3" s="1"/>
  <c r="DU97" i="8"/>
  <c r="DU107" i="8"/>
  <c r="DG47" i="9" s="1"/>
  <c r="DU102" i="8"/>
  <c r="DG29" i="3" s="1"/>
  <c r="DT91" i="8"/>
  <c r="DF41" i="9" s="1"/>
  <c r="FF75" i="8"/>
  <c r="FF85" i="8" s="1"/>
  <c r="DG40" i="9"/>
  <c r="DD44" i="9"/>
  <c r="DD46" i="9" s="1"/>
  <c r="DF29" i="3"/>
  <c r="DV68" i="8"/>
  <c r="DV83" i="8" s="1"/>
  <c r="DH17" i="3" s="1"/>
  <c r="DA56" i="9"/>
  <c r="DH16" i="3"/>
  <c r="DF28" i="3"/>
  <c r="DX65" i="8"/>
  <c r="DW67" i="8"/>
  <c r="DW82" i="8" s="1"/>
  <c r="FH72" i="8"/>
  <c r="FG74" i="8"/>
  <c r="FG84" i="8" s="1"/>
  <c r="IP58" i="8"/>
  <c r="IO59" i="8"/>
  <c r="IO61" i="8" s="1"/>
  <c r="IO81" i="8" s="1"/>
  <c r="DE34" i="3" l="1"/>
  <c r="DG22" i="3"/>
  <c r="DG42" i="9"/>
  <c r="DG31" i="3"/>
  <c r="DF43" i="9"/>
  <c r="DF44" i="9" s="1"/>
  <c r="DF46" i="9" s="1"/>
  <c r="DF48" i="9" s="1"/>
  <c r="DF56" i="9" s="1"/>
  <c r="DG28" i="3"/>
  <c r="DF20" i="3"/>
  <c r="DF26" i="3" s="1"/>
  <c r="DG32" i="3"/>
  <c r="DG45" i="9"/>
  <c r="DU91" i="8"/>
  <c r="DG41" i="9" s="1"/>
  <c r="DV97" i="8"/>
  <c r="DF19" i="3"/>
  <c r="DF25" i="3" s="1"/>
  <c r="DF34" i="3" s="1"/>
  <c r="DV96" i="8"/>
  <c r="DH22" i="3" s="1"/>
  <c r="DV102" i="8"/>
  <c r="DH28" i="3" s="1"/>
  <c r="DH40" i="9"/>
  <c r="DV107" i="8"/>
  <c r="DH47" i="9" s="1"/>
  <c r="DD48" i="9"/>
  <c r="DI16" i="3"/>
  <c r="FG75" i="8"/>
  <c r="FG85" i="8" s="1"/>
  <c r="FI72" i="8"/>
  <c r="FH74" i="8"/>
  <c r="FH84" i="8" s="1"/>
  <c r="DW68" i="8"/>
  <c r="DW83" i="8" s="1"/>
  <c r="DI17" i="3" s="1"/>
  <c r="DY65" i="8"/>
  <c r="DX67" i="8"/>
  <c r="DX82" i="8" s="1"/>
  <c r="IQ58" i="8"/>
  <c r="IP59" i="8"/>
  <c r="IP61" i="8" s="1"/>
  <c r="IP81" i="8" s="1"/>
  <c r="DG43" i="9" l="1"/>
  <c r="DF35" i="3"/>
  <c r="DG44" i="9"/>
  <c r="DG46" i="9" s="1"/>
  <c r="L20" i="9"/>
  <c r="DG19" i="3"/>
  <c r="DG25" i="3" s="1"/>
  <c r="DG34" i="3" s="1"/>
  <c r="DG20" i="3"/>
  <c r="DG26" i="3" s="1"/>
  <c r="DG35" i="3" s="1"/>
  <c r="DH23" i="3"/>
  <c r="DH29" i="3"/>
  <c r="DH42" i="9"/>
  <c r="DH45" i="9"/>
  <c r="DV91" i="8"/>
  <c r="DH41" i="9" s="1"/>
  <c r="DH31" i="3"/>
  <c r="FH75" i="8"/>
  <c r="FH85" i="8" s="1"/>
  <c r="DW107" i="8"/>
  <c r="DI47" i="9" s="1"/>
  <c r="DW96" i="8"/>
  <c r="DI23" i="3" s="1"/>
  <c r="DI40" i="9"/>
  <c r="DH32" i="3"/>
  <c r="DX68" i="8"/>
  <c r="DX83" i="8" s="1"/>
  <c r="DJ17" i="3" s="1"/>
  <c r="DJ16" i="3"/>
  <c r="DD56" i="9"/>
  <c r="DW102" i="8"/>
  <c r="DI28" i="3" s="1"/>
  <c r="DW97" i="8"/>
  <c r="DZ65" i="8"/>
  <c r="DY67" i="8"/>
  <c r="DY82" i="8" s="1"/>
  <c r="FJ72" i="8"/>
  <c r="FI74" i="8"/>
  <c r="FI84" i="8" s="1"/>
  <c r="IR58" i="8"/>
  <c r="IQ59" i="8"/>
  <c r="IQ61" i="8" s="1"/>
  <c r="IQ81" i="8" s="1"/>
  <c r="L21" i="9" l="1"/>
  <c r="DI22" i="3"/>
  <c r="DH43" i="9"/>
  <c r="DH44" i="9" s="1"/>
  <c r="DX107" i="8"/>
  <c r="DJ47" i="9" s="1"/>
  <c r="FI75" i="8"/>
  <c r="FI85" i="8" s="1"/>
  <c r="DX96" i="8"/>
  <c r="DJ23" i="3" s="1"/>
  <c r="DI32" i="3"/>
  <c r="DI31" i="3"/>
  <c r="DX97" i="8"/>
  <c r="DI42" i="9"/>
  <c r="DH20" i="3"/>
  <c r="DH26" i="3" s="1"/>
  <c r="DH35" i="3" s="1"/>
  <c r="DH19" i="3"/>
  <c r="DH25" i="3" s="1"/>
  <c r="DH34" i="3" s="1"/>
  <c r="DG48" i="9"/>
  <c r="L23" i="9"/>
  <c r="DJ40" i="9"/>
  <c r="DX102" i="8"/>
  <c r="DJ45" i="9" s="1"/>
  <c r="DI29" i="3"/>
  <c r="DK16" i="3"/>
  <c r="DH46" i="9"/>
  <c r="DW91" i="8"/>
  <c r="DI45" i="9"/>
  <c r="EA65" i="8"/>
  <c r="DZ67" i="8"/>
  <c r="DZ82" i="8" s="1"/>
  <c r="FK72" i="8"/>
  <c r="FJ74" i="8"/>
  <c r="FJ84" i="8" s="1"/>
  <c r="DY68" i="8"/>
  <c r="DY83" i="8" s="1"/>
  <c r="DK17" i="3" s="1"/>
  <c r="IS58" i="8"/>
  <c r="IR59" i="8"/>
  <c r="IR61" i="8" s="1"/>
  <c r="IR81" i="8" s="1"/>
  <c r="DJ32" i="3" l="1"/>
  <c r="DJ22" i="3"/>
  <c r="DJ31" i="3"/>
  <c r="DJ42" i="9"/>
  <c r="DJ28" i="3"/>
  <c r="DX91" i="8"/>
  <c r="DJ41" i="9" s="1"/>
  <c r="DJ43" i="9" s="1"/>
  <c r="DJ44" i="9" s="1"/>
  <c r="DJ46" i="9" s="1"/>
  <c r="DJ48" i="9" s="1"/>
  <c r="DJ56" i="9" s="1"/>
  <c r="DJ29" i="3"/>
  <c r="DK40" i="9"/>
  <c r="DG56" i="9"/>
  <c r="L25" i="9"/>
  <c r="DI41" i="9"/>
  <c r="DI20" i="3"/>
  <c r="DI26" i="3" s="1"/>
  <c r="DI35" i="3" s="1"/>
  <c r="DI19" i="3"/>
  <c r="DI25" i="3" s="1"/>
  <c r="DI34" i="3" s="1"/>
  <c r="DJ19" i="3"/>
  <c r="DJ25" i="3" s="1"/>
  <c r="DH48" i="9"/>
  <c r="DZ68" i="8"/>
  <c r="DZ83" i="8" s="1"/>
  <c r="DL17" i="3" s="1"/>
  <c r="DL16" i="3"/>
  <c r="EB65" i="8"/>
  <c r="EA67" i="8"/>
  <c r="EA82" i="8" s="1"/>
  <c r="DY96" i="8"/>
  <c r="FJ75" i="8"/>
  <c r="FJ85" i="8" s="1"/>
  <c r="DY107" i="8"/>
  <c r="DK47" i="9" s="1"/>
  <c r="DY102" i="8"/>
  <c r="FL72" i="8"/>
  <c r="FK74" i="8"/>
  <c r="FK84" i="8" s="1"/>
  <c r="DY97" i="8"/>
  <c r="IT58" i="8"/>
  <c r="IS59" i="8"/>
  <c r="IS61" i="8" s="1"/>
  <c r="IS81" i="8" s="1"/>
  <c r="DZ97" i="8" l="1"/>
  <c r="DJ34" i="3"/>
  <c r="DZ96" i="8"/>
  <c r="DL23" i="3" s="1"/>
  <c r="EA68" i="8"/>
  <c r="EA83" i="8" s="1"/>
  <c r="DM17" i="3" s="1"/>
  <c r="DJ20" i="3"/>
  <c r="DJ26" i="3" s="1"/>
  <c r="DJ35" i="3" s="1"/>
  <c r="DZ102" i="8"/>
  <c r="DL45" i="9" s="1"/>
  <c r="DL42" i="9"/>
  <c r="DK42" i="9"/>
  <c r="FK75" i="8"/>
  <c r="FK85" i="8" s="1"/>
  <c r="DY91" i="8"/>
  <c r="DK45" i="9"/>
  <c r="DK31" i="3"/>
  <c r="DH56" i="9"/>
  <c r="DI43" i="9"/>
  <c r="DK23" i="3"/>
  <c r="DL40" i="9"/>
  <c r="DK22" i="3"/>
  <c r="DK32" i="3"/>
  <c r="DM16" i="3"/>
  <c r="DZ107" i="8"/>
  <c r="DL47" i="9" s="1"/>
  <c r="DL22" i="3"/>
  <c r="DK28" i="3"/>
  <c r="DK29" i="3"/>
  <c r="EA107" i="8"/>
  <c r="DM47" i="9" s="1"/>
  <c r="EC65" i="8"/>
  <c r="EB67" i="8"/>
  <c r="EB82" i="8" s="1"/>
  <c r="FM72" i="8"/>
  <c r="FL74" i="8"/>
  <c r="FL84" i="8" s="1"/>
  <c r="IU58" i="8"/>
  <c r="IT59" i="8"/>
  <c r="IT61" i="8" s="1"/>
  <c r="IT81" i="8" s="1"/>
  <c r="DL28" i="3" l="1"/>
  <c r="DM40" i="9"/>
  <c r="EA96" i="8"/>
  <c r="DM23" i="3" s="1"/>
  <c r="EA97" i="8"/>
  <c r="EA102" i="8"/>
  <c r="DM45" i="9" s="1"/>
  <c r="DL29" i="3"/>
  <c r="DM42" i="9"/>
  <c r="DL31" i="3"/>
  <c r="DZ91" i="8"/>
  <c r="DL20" i="3" s="1"/>
  <c r="DL26" i="3" s="1"/>
  <c r="EB68" i="8"/>
  <c r="EB83" i="8" s="1"/>
  <c r="DN17" i="3" s="1"/>
  <c r="DN16" i="3"/>
  <c r="DM31" i="3"/>
  <c r="DM22" i="3"/>
  <c r="DM32" i="3"/>
  <c r="DL32" i="3"/>
  <c r="DI44" i="9"/>
  <c r="DK41" i="9"/>
  <c r="DK19" i="3"/>
  <c r="DK25" i="3" s="1"/>
  <c r="DK34" i="3" s="1"/>
  <c r="DK20" i="3"/>
  <c r="DK26" i="3" s="1"/>
  <c r="DK35" i="3" s="1"/>
  <c r="FN72" i="8"/>
  <c r="FM74" i="8"/>
  <c r="FM84" i="8" s="1"/>
  <c r="ED65" i="8"/>
  <c r="EC67" i="8"/>
  <c r="EC82" i="8" s="1"/>
  <c r="FL75" i="8"/>
  <c r="FL85" i="8" s="1"/>
  <c r="IV58" i="8"/>
  <c r="IU59" i="8"/>
  <c r="IU61" i="8" s="1"/>
  <c r="IU81" i="8" s="1"/>
  <c r="DM29" i="3" l="1"/>
  <c r="EA91" i="8"/>
  <c r="DM20" i="3" s="1"/>
  <c r="DM26" i="3" s="1"/>
  <c r="DM35" i="3" s="1"/>
  <c r="EB97" i="8"/>
  <c r="DN40" i="9"/>
  <c r="EB96" i="8"/>
  <c r="DN42" i="9" s="1"/>
  <c r="EB102" i="8"/>
  <c r="DN45" i="9" s="1"/>
  <c r="DM28" i="3"/>
  <c r="EB107" i="8"/>
  <c r="DN47" i="9" s="1"/>
  <c r="DL41" i="9"/>
  <c r="DL43" i="9" s="1"/>
  <c r="DL44" i="9" s="1"/>
  <c r="DL46" i="9" s="1"/>
  <c r="DL48" i="9" s="1"/>
  <c r="DL56" i="9" s="1"/>
  <c r="DL19" i="3"/>
  <c r="DL25" i="3" s="1"/>
  <c r="DL34" i="3" s="1"/>
  <c r="EC68" i="8"/>
  <c r="EC83" i="8" s="1"/>
  <c r="DO17" i="3" s="1"/>
  <c r="DL35" i="3"/>
  <c r="DK43" i="9"/>
  <c r="DN22" i="3"/>
  <c r="DN28" i="3"/>
  <c r="DM41" i="9"/>
  <c r="DM43" i="9" s="1"/>
  <c r="DM44" i="9" s="1"/>
  <c r="DM46" i="9" s="1"/>
  <c r="DM48" i="9" s="1"/>
  <c r="DM56" i="9" s="1"/>
  <c r="DI46" i="9"/>
  <c r="DO16" i="3"/>
  <c r="EE65" i="8"/>
  <c r="ED67" i="8"/>
  <c r="ED82" i="8" s="1"/>
  <c r="FM75" i="8"/>
  <c r="FM85" i="8" s="1"/>
  <c r="FO72" i="8"/>
  <c r="FN74" i="8"/>
  <c r="FN84" i="8" s="1"/>
  <c r="IW58" i="8"/>
  <c r="IV59" i="8"/>
  <c r="IV61" i="8" s="1"/>
  <c r="IV81" i="8" s="1"/>
  <c r="DN23" i="3" l="1"/>
  <c r="DN31" i="3"/>
  <c r="DN29" i="3"/>
  <c r="DM19" i="3"/>
  <c r="DM25" i="3" s="1"/>
  <c r="DN32" i="3"/>
  <c r="EB91" i="8"/>
  <c r="DN41" i="9" s="1"/>
  <c r="DN43" i="9" s="1"/>
  <c r="DN44" i="9" s="1"/>
  <c r="DN46" i="9" s="1"/>
  <c r="DN48" i="9" s="1"/>
  <c r="DN56" i="9" s="1"/>
  <c r="DO40" i="9"/>
  <c r="EC97" i="8"/>
  <c r="EC96" i="8"/>
  <c r="DO22" i="3" s="1"/>
  <c r="EC107" i="8"/>
  <c r="DO47" i="9" s="1"/>
  <c r="EC102" i="8"/>
  <c r="DO45" i="9" s="1"/>
  <c r="DI48" i="9"/>
  <c r="FN75" i="8"/>
  <c r="FN85" i="8" s="1"/>
  <c r="ED68" i="8"/>
  <c r="ED83" i="8" s="1"/>
  <c r="DP17" i="3" s="1"/>
  <c r="DP16" i="3"/>
  <c r="DK44" i="9"/>
  <c r="FP72" i="8"/>
  <c r="FO74" i="8"/>
  <c r="FO84" i="8" s="1"/>
  <c r="EF65" i="8"/>
  <c r="EE67" i="8"/>
  <c r="EE82" i="8" s="1"/>
  <c r="IX58" i="8"/>
  <c r="IW59" i="8"/>
  <c r="IW61" i="8" s="1"/>
  <c r="IW81" i="8" s="1"/>
  <c r="DN20" i="3" l="1"/>
  <c r="DN26" i="3" s="1"/>
  <c r="DN35" i="3" s="1"/>
  <c r="DM34" i="3"/>
  <c r="DO32" i="3"/>
  <c r="DN19" i="3"/>
  <c r="DN25" i="3" s="1"/>
  <c r="DN34" i="3" s="1"/>
  <c r="DO31" i="3"/>
  <c r="DO23" i="3"/>
  <c r="DO42" i="9"/>
  <c r="EC91" i="8"/>
  <c r="DO20" i="3" s="1"/>
  <c r="DO26" i="3" s="1"/>
  <c r="DO29" i="3"/>
  <c r="DO28" i="3"/>
  <c r="ED96" i="8"/>
  <c r="DP22" i="3" s="1"/>
  <c r="ED97" i="8"/>
  <c r="DP42" i="9" s="1"/>
  <c r="EE68" i="8"/>
  <c r="EE83" i="8" s="1"/>
  <c r="DQ17" i="3" s="1"/>
  <c r="ED102" i="8"/>
  <c r="DP45" i="9" s="1"/>
  <c r="DP40" i="9"/>
  <c r="ED107" i="8"/>
  <c r="DP47" i="9" s="1"/>
  <c r="DQ16" i="3"/>
  <c r="DK46" i="9"/>
  <c r="DI56" i="9"/>
  <c r="FO75" i="8"/>
  <c r="FO85" i="8" s="1"/>
  <c r="FQ72" i="8"/>
  <c r="FP74" i="8"/>
  <c r="FP84" i="8" s="1"/>
  <c r="EG65" i="8"/>
  <c r="EF67" i="8"/>
  <c r="EF82" i="8" s="1"/>
  <c r="IY58" i="8"/>
  <c r="IX59" i="8"/>
  <c r="IX61" i="8" s="1"/>
  <c r="IX81" i="8" s="1"/>
  <c r="DO41" i="9" l="1"/>
  <c r="DO35" i="3"/>
  <c r="DO19" i="3"/>
  <c r="DO25" i="3" s="1"/>
  <c r="EE97" i="8"/>
  <c r="DQ40" i="9"/>
  <c r="EE107" i="8"/>
  <c r="DQ47" i="9" s="1"/>
  <c r="DO34" i="3"/>
  <c r="DP23" i="3"/>
  <c r="EE96" i="8"/>
  <c r="DP28" i="3"/>
  <c r="EE102" i="8"/>
  <c r="DQ29" i="3" s="1"/>
  <c r="DP31" i="3"/>
  <c r="DP32" i="3"/>
  <c r="DP29" i="3"/>
  <c r="ED91" i="8"/>
  <c r="DP41" i="9" s="1"/>
  <c r="DP43" i="9" s="1"/>
  <c r="DP44" i="9" s="1"/>
  <c r="DP46" i="9" s="1"/>
  <c r="DP48" i="9" s="1"/>
  <c r="DP56" i="9" s="1"/>
  <c r="FP75" i="8"/>
  <c r="FP85" i="8" s="1"/>
  <c r="DK48" i="9"/>
  <c r="EF68" i="8"/>
  <c r="EF83" i="8" s="1"/>
  <c r="DR17" i="3" s="1"/>
  <c r="DR16" i="3"/>
  <c r="DO43" i="9"/>
  <c r="FR72" i="8"/>
  <c r="FQ74" i="8"/>
  <c r="FQ84" i="8" s="1"/>
  <c r="EH65" i="8"/>
  <c r="EG67" i="8"/>
  <c r="EG82" i="8" s="1"/>
  <c r="IZ58" i="8"/>
  <c r="IY59" i="8"/>
  <c r="IY61" i="8" s="1"/>
  <c r="IY81" i="8" s="1"/>
  <c r="DQ42" i="9" l="1"/>
  <c r="DQ31" i="3"/>
  <c r="DQ22" i="3"/>
  <c r="DQ23" i="3"/>
  <c r="DQ28" i="3"/>
  <c r="EE91" i="8"/>
  <c r="DQ19" i="3" s="1"/>
  <c r="DQ25" i="3" s="1"/>
  <c r="DQ45" i="9"/>
  <c r="DQ32" i="3"/>
  <c r="DP19" i="3"/>
  <c r="DP25" i="3" s="1"/>
  <c r="DP34" i="3" s="1"/>
  <c r="EF107" i="8"/>
  <c r="DR47" i="9" s="1"/>
  <c r="DP20" i="3"/>
  <c r="DP26" i="3" s="1"/>
  <c r="DP35" i="3" s="1"/>
  <c r="EF97" i="8"/>
  <c r="EF96" i="8"/>
  <c r="DR23" i="3" s="1"/>
  <c r="DR40" i="9"/>
  <c r="EG68" i="8"/>
  <c r="EG83" i="8" s="1"/>
  <c r="DS17" i="3" s="1"/>
  <c r="EF102" i="8"/>
  <c r="DR28" i="3" s="1"/>
  <c r="DK56" i="9"/>
  <c r="DS16" i="3"/>
  <c r="DO44" i="9"/>
  <c r="FQ75" i="8"/>
  <c r="FQ85" i="8" s="1"/>
  <c r="EI65" i="8"/>
  <c r="EH67" i="8"/>
  <c r="EH82" i="8" s="1"/>
  <c r="FS72" i="8"/>
  <c r="FR74" i="8"/>
  <c r="FR84" i="8" s="1"/>
  <c r="JA58" i="8"/>
  <c r="IZ59" i="8"/>
  <c r="IZ61" i="8" s="1"/>
  <c r="IZ81" i="8" s="1"/>
  <c r="DQ20" i="3" l="1"/>
  <c r="DQ26" i="3" s="1"/>
  <c r="DQ35" i="3" s="1"/>
  <c r="DQ41" i="9"/>
  <c r="DQ43" i="9" s="1"/>
  <c r="DQ44" i="9" s="1"/>
  <c r="DQ46" i="9" s="1"/>
  <c r="DQ48" i="9" s="1"/>
  <c r="DQ56" i="9" s="1"/>
  <c r="DQ34" i="3"/>
  <c r="DR22" i="3"/>
  <c r="DR31" i="3"/>
  <c r="DR32" i="3"/>
  <c r="EG107" i="8"/>
  <c r="DS47" i="9" s="1"/>
  <c r="FR75" i="8"/>
  <c r="FR85" i="8" s="1"/>
  <c r="EG102" i="8"/>
  <c r="DS28" i="3" s="1"/>
  <c r="EH68" i="8"/>
  <c r="EH83" i="8" s="1"/>
  <c r="DT17" i="3" s="1"/>
  <c r="DR42" i="9"/>
  <c r="EG96" i="8"/>
  <c r="DS22" i="3" s="1"/>
  <c r="EG97" i="8"/>
  <c r="DT16" i="3"/>
  <c r="EF91" i="8"/>
  <c r="DR45" i="9"/>
  <c r="DO46" i="9"/>
  <c r="DS40" i="9"/>
  <c r="DR29" i="3"/>
  <c r="FT72" i="8"/>
  <c r="FS74" i="8"/>
  <c r="FS84" i="8" s="1"/>
  <c r="EJ65" i="8"/>
  <c r="EI67" i="8"/>
  <c r="EI82" i="8" s="1"/>
  <c r="JB58" i="8"/>
  <c r="JA59" i="8"/>
  <c r="JA61" i="8" s="1"/>
  <c r="JA81" i="8" s="1"/>
  <c r="DS32" i="3" l="1"/>
  <c r="DS29" i="3"/>
  <c r="DS31" i="3"/>
  <c r="DS45" i="9"/>
  <c r="EH97" i="8"/>
  <c r="EH96" i="8"/>
  <c r="DT23" i="3" s="1"/>
  <c r="EH102" i="8"/>
  <c r="DT45" i="9" s="1"/>
  <c r="EG91" i="8"/>
  <c r="DS41" i="9" s="1"/>
  <c r="EH107" i="8"/>
  <c r="DT47" i="9" s="1"/>
  <c r="DS42" i="9"/>
  <c r="DS23" i="3"/>
  <c r="DT40" i="9"/>
  <c r="EI68" i="8"/>
  <c r="EI83" i="8" s="1"/>
  <c r="DU17" i="3" s="1"/>
  <c r="DR41" i="9"/>
  <c r="DR43" i="9" s="1"/>
  <c r="DR19" i="3"/>
  <c r="DR25" i="3" s="1"/>
  <c r="DR34" i="3" s="1"/>
  <c r="DR20" i="3"/>
  <c r="DR26" i="3" s="1"/>
  <c r="DR35" i="3" s="1"/>
  <c r="DU16" i="3"/>
  <c r="FS75" i="8"/>
  <c r="FS85" i="8" s="1"/>
  <c r="DO48" i="9"/>
  <c r="EK65" i="8"/>
  <c r="EJ67" i="8"/>
  <c r="EJ82" i="8" s="1"/>
  <c r="FU72" i="8"/>
  <c r="FT74" i="8"/>
  <c r="FT84" i="8" s="1"/>
  <c r="JC58" i="8"/>
  <c r="JB59" i="8"/>
  <c r="JB61" i="8" s="1"/>
  <c r="JB81" i="8" s="1"/>
  <c r="DS19" i="3" l="1"/>
  <c r="DS25" i="3" s="1"/>
  <c r="DS34" i="3" s="1"/>
  <c r="DT28" i="3"/>
  <c r="DT42" i="9"/>
  <c r="DT22" i="3"/>
  <c r="DT31" i="3"/>
  <c r="DU40" i="9"/>
  <c r="DS20" i="3"/>
  <c r="DS26" i="3" s="1"/>
  <c r="DS35" i="3" s="1"/>
  <c r="DT32" i="3"/>
  <c r="DS43" i="9"/>
  <c r="DS44" i="9" s="1"/>
  <c r="DS46" i="9" s="1"/>
  <c r="DS48" i="9" s="1"/>
  <c r="DS56" i="9" s="1"/>
  <c r="DT29" i="3"/>
  <c r="EH91" i="8"/>
  <c r="DT19" i="3" s="1"/>
  <c r="EI96" i="8"/>
  <c r="DU22" i="3" s="1"/>
  <c r="EI97" i="8"/>
  <c r="EI107" i="8"/>
  <c r="DU47" i="9" s="1"/>
  <c r="EI102" i="8"/>
  <c r="DU29" i="3" s="1"/>
  <c r="DU32" i="3"/>
  <c r="DR44" i="9"/>
  <c r="M20" i="9"/>
  <c r="DV16" i="3"/>
  <c r="DO56" i="9"/>
  <c r="FT75" i="8"/>
  <c r="FT85" i="8" s="1"/>
  <c r="EJ68" i="8"/>
  <c r="EJ83" i="8" s="1"/>
  <c r="DV17" i="3" s="1"/>
  <c r="FV72" i="8"/>
  <c r="FU74" i="8"/>
  <c r="FU84" i="8" s="1"/>
  <c r="EL65" i="8"/>
  <c r="EK67" i="8"/>
  <c r="EK82" i="8" s="1"/>
  <c r="JD58" i="8"/>
  <c r="JC59" i="8"/>
  <c r="JC61" i="8" s="1"/>
  <c r="JC81" i="8" s="1"/>
  <c r="DU45" i="9" l="1"/>
  <c r="DU31" i="3"/>
  <c r="DU28" i="3"/>
  <c r="DU42" i="9"/>
  <c r="DT25" i="3"/>
  <c r="DT34" i="3" s="1"/>
  <c r="DU23" i="3"/>
  <c r="EI91" i="8"/>
  <c r="DU19" i="3" s="1"/>
  <c r="DU25" i="3" s="1"/>
  <c r="DT41" i="9"/>
  <c r="DT43" i="9" s="1"/>
  <c r="DT20" i="3"/>
  <c r="DT26" i="3" s="1"/>
  <c r="DT35" i="3" s="1"/>
  <c r="EJ102" i="8"/>
  <c r="DV45" i="9" s="1"/>
  <c r="EJ96" i="8"/>
  <c r="DV23" i="3" s="1"/>
  <c r="EK68" i="8"/>
  <c r="EK83" i="8" s="1"/>
  <c r="DW17" i="3" s="1"/>
  <c r="DV40" i="9"/>
  <c r="DW16" i="3"/>
  <c r="EJ107" i="8"/>
  <c r="DV47" i="9" s="1"/>
  <c r="DR46" i="9"/>
  <c r="M21" i="9"/>
  <c r="FW72" i="8"/>
  <c r="FV74" i="8"/>
  <c r="FV84" i="8" s="1"/>
  <c r="EJ97" i="8"/>
  <c r="EM65" i="8"/>
  <c r="EL67" i="8"/>
  <c r="EL82" i="8" s="1"/>
  <c r="FU75" i="8"/>
  <c r="FU85" i="8" s="1"/>
  <c r="JE58" i="8"/>
  <c r="JD59" i="8"/>
  <c r="JD61" i="8" s="1"/>
  <c r="JD81" i="8" s="1"/>
  <c r="DU41" i="9" l="1"/>
  <c r="DU43" i="9" s="1"/>
  <c r="DU44" i="9" s="1"/>
  <c r="DU46" i="9" s="1"/>
  <c r="DU48" i="9" s="1"/>
  <c r="DU56" i="9" s="1"/>
  <c r="DU20" i="3"/>
  <c r="DU26" i="3" s="1"/>
  <c r="DU35" i="3" s="1"/>
  <c r="DV28" i="3"/>
  <c r="EL68" i="8"/>
  <c r="EL83" i="8" s="1"/>
  <c r="DX17" i="3" s="1"/>
  <c r="EK96" i="8"/>
  <c r="DW22" i="3" s="1"/>
  <c r="DW40" i="9"/>
  <c r="EK107" i="8"/>
  <c r="DW47" i="9" s="1"/>
  <c r="DU34" i="3"/>
  <c r="EK97" i="8"/>
  <c r="DV22" i="3"/>
  <c r="DV42" i="9"/>
  <c r="EK102" i="8"/>
  <c r="DV29" i="3"/>
  <c r="EJ91" i="8"/>
  <c r="DV41" i="9" s="1"/>
  <c r="DV43" i="9" s="1"/>
  <c r="DV44" i="9" s="1"/>
  <c r="DV46" i="9" s="1"/>
  <c r="DV48" i="9" s="1"/>
  <c r="DV56" i="9" s="1"/>
  <c r="DR48" i="9"/>
  <c r="M23" i="9"/>
  <c r="DV32" i="3"/>
  <c r="DV31" i="3"/>
  <c r="DX16" i="3"/>
  <c r="DT44" i="9"/>
  <c r="EL102" i="8"/>
  <c r="EL107" i="8"/>
  <c r="DX47" i="9" s="1"/>
  <c r="EL97" i="8"/>
  <c r="FV75" i="8"/>
  <c r="FV85" i="8" s="1"/>
  <c r="EN65" i="8"/>
  <c r="EM67" i="8"/>
  <c r="EM82" i="8" s="1"/>
  <c r="FX72" i="8"/>
  <c r="FW74" i="8"/>
  <c r="FW84" i="8" s="1"/>
  <c r="JF58" i="8"/>
  <c r="JE59" i="8"/>
  <c r="JE61" i="8" s="1"/>
  <c r="JE81" i="8" s="1"/>
  <c r="EL96" i="8" l="1"/>
  <c r="DW32" i="3"/>
  <c r="DX40" i="9"/>
  <c r="DW23" i="3"/>
  <c r="EK91" i="8"/>
  <c r="DW41" i="9" s="1"/>
  <c r="DW31" i="3"/>
  <c r="DW42" i="9"/>
  <c r="DV19" i="3"/>
  <c r="DV25" i="3" s="1"/>
  <c r="DV34" i="3" s="1"/>
  <c r="DX42" i="9"/>
  <c r="DX32" i="3"/>
  <c r="DV20" i="3"/>
  <c r="DV26" i="3" s="1"/>
  <c r="DV35" i="3" s="1"/>
  <c r="DW45" i="9"/>
  <c r="DW29" i="3"/>
  <c r="DW28" i="3"/>
  <c r="DT46" i="9"/>
  <c r="EL91" i="8"/>
  <c r="DX41" i="9" s="1"/>
  <c r="DX45" i="9"/>
  <c r="DX22" i="3"/>
  <c r="DX31" i="3"/>
  <c r="DX28" i="3"/>
  <c r="DR56" i="9"/>
  <c r="M25" i="9"/>
  <c r="DY16" i="3"/>
  <c r="DX23" i="3"/>
  <c r="DX29" i="3"/>
  <c r="EM68" i="8"/>
  <c r="EM83" i="8" s="1"/>
  <c r="DY17" i="3" s="1"/>
  <c r="EO65" i="8"/>
  <c r="EN67" i="8"/>
  <c r="EN82" i="8" s="1"/>
  <c r="FW75" i="8"/>
  <c r="FW85" i="8" s="1"/>
  <c r="FY72" i="8"/>
  <c r="FX74" i="8"/>
  <c r="FX84" i="8" s="1"/>
  <c r="JG58" i="8"/>
  <c r="JF59" i="8"/>
  <c r="JF61" i="8" s="1"/>
  <c r="JF81" i="8" s="1"/>
  <c r="DW20" i="3" l="1"/>
  <c r="DW26" i="3" s="1"/>
  <c r="DW35" i="3" s="1"/>
  <c r="DX43" i="9"/>
  <c r="DX44" i="9" s="1"/>
  <c r="DX46" i="9" s="1"/>
  <c r="DX48" i="9" s="1"/>
  <c r="DX56" i="9" s="1"/>
  <c r="DW19" i="3"/>
  <c r="DW25" i="3" s="1"/>
  <c r="DW34" i="3" s="1"/>
  <c r="DW43" i="9"/>
  <c r="DW44" i="9" s="1"/>
  <c r="DW46" i="9" s="1"/>
  <c r="DW48" i="9" s="1"/>
  <c r="DW56" i="9" s="1"/>
  <c r="EM107" i="8"/>
  <c r="DY47" i="9" s="1"/>
  <c r="EM102" i="8"/>
  <c r="DY29" i="3" s="1"/>
  <c r="DX19" i="3"/>
  <c r="DX25" i="3" s="1"/>
  <c r="DX34" i="3" s="1"/>
  <c r="DX20" i="3"/>
  <c r="DX26" i="3" s="1"/>
  <c r="DX35" i="3" s="1"/>
  <c r="FX75" i="8"/>
  <c r="FX85" i="8" s="1"/>
  <c r="DY40" i="9"/>
  <c r="DZ16" i="3"/>
  <c r="EM97" i="8"/>
  <c r="DT48" i="9"/>
  <c r="EN68" i="8"/>
  <c r="EN83" i="8" s="1"/>
  <c r="DZ17" i="3" s="1"/>
  <c r="EP65" i="8"/>
  <c r="EO67" i="8"/>
  <c r="EO82" i="8" s="1"/>
  <c r="FZ72" i="8"/>
  <c r="FY74" i="8"/>
  <c r="FY84" i="8" s="1"/>
  <c r="EM96" i="8"/>
  <c r="DY22" i="3" s="1"/>
  <c r="JH58" i="8"/>
  <c r="JG59" i="8"/>
  <c r="JG61" i="8" s="1"/>
  <c r="JG81" i="8" s="1"/>
  <c r="DY31" i="3" l="1"/>
  <c r="DY28" i="3"/>
  <c r="DY32" i="3"/>
  <c r="EM91" i="8"/>
  <c r="DY41" i="9" s="1"/>
  <c r="DY45" i="9"/>
  <c r="EN107" i="8"/>
  <c r="DZ47" i="9" s="1"/>
  <c r="DY19" i="3"/>
  <c r="DY25" i="3" s="1"/>
  <c r="DY34" i="3" s="1"/>
  <c r="EA16" i="3"/>
  <c r="DY23" i="3"/>
  <c r="DY42" i="9"/>
  <c r="EN102" i="8"/>
  <c r="DZ29" i="3" s="1"/>
  <c r="DZ40" i="9"/>
  <c r="EO68" i="8"/>
  <c r="EO83" i="8" s="1"/>
  <c r="EA17" i="3" s="1"/>
  <c r="EQ65" i="8"/>
  <c r="EP67" i="8"/>
  <c r="EP82" i="8" s="1"/>
  <c r="FY75" i="8"/>
  <c r="FY85" i="8" s="1"/>
  <c r="GA72" i="8"/>
  <c r="FZ74" i="8"/>
  <c r="FZ84" i="8" s="1"/>
  <c r="EN97" i="8"/>
  <c r="EN96" i="8"/>
  <c r="DZ22" i="3" s="1"/>
  <c r="JI58" i="8"/>
  <c r="JH59" i="8"/>
  <c r="JH61" i="8" s="1"/>
  <c r="JH81" i="8" s="1"/>
  <c r="DZ32" i="3" l="1"/>
  <c r="DZ31" i="3"/>
  <c r="DY20" i="3"/>
  <c r="DY26" i="3" s="1"/>
  <c r="DY35" i="3" s="1"/>
  <c r="DY43" i="9"/>
  <c r="DY44" i="9" s="1"/>
  <c r="DZ28" i="3"/>
  <c r="EB16" i="3"/>
  <c r="DZ23" i="3"/>
  <c r="DZ42" i="9"/>
  <c r="EO96" i="8"/>
  <c r="EO107" i="8"/>
  <c r="EA47" i="9" s="1"/>
  <c r="EA40" i="9"/>
  <c r="FZ75" i="8"/>
  <c r="FZ85" i="8" s="1"/>
  <c r="EN91" i="8"/>
  <c r="DZ45" i="9"/>
  <c r="EP68" i="8"/>
  <c r="EP83" i="8" s="1"/>
  <c r="EB17" i="3" s="1"/>
  <c r="ER65" i="8"/>
  <c r="EQ67" i="8"/>
  <c r="EQ82" i="8" s="1"/>
  <c r="EO102" i="8"/>
  <c r="EA45" i="9" s="1"/>
  <c r="GB72" i="8"/>
  <c r="GA74" i="8"/>
  <c r="GA84" i="8" s="1"/>
  <c r="EO97" i="8"/>
  <c r="JJ58" i="8"/>
  <c r="JI59" i="8"/>
  <c r="JI61" i="8" s="1"/>
  <c r="JI81" i="8" s="1"/>
  <c r="EP97" i="8" l="1"/>
  <c r="GA75" i="8"/>
  <c r="GA85" i="8" s="1"/>
  <c r="EP102" i="8"/>
  <c r="EB45" i="9" s="1"/>
  <c r="EA31" i="3"/>
  <c r="EA22" i="3"/>
  <c r="EA42" i="9"/>
  <c r="DZ41" i="9"/>
  <c r="DZ43" i="9" s="1"/>
  <c r="DZ19" i="3"/>
  <c r="DZ25" i="3" s="1"/>
  <c r="DZ34" i="3" s="1"/>
  <c r="DZ20" i="3"/>
  <c r="DZ26" i="3" s="1"/>
  <c r="DZ35" i="3" s="1"/>
  <c r="EA32" i="3"/>
  <c r="EA29" i="3"/>
  <c r="EC16" i="3"/>
  <c r="DY46" i="9"/>
  <c r="EA23" i="3"/>
  <c r="EB40" i="9"/>
  <c r="EQ68" i="8"/>
  <c r="EQ83" i="8" s="1"/>
  <c r="EC17" i="3" s="1"/>
  <c r="ES65" i="8"/>
  <c r="ER67" i="8"/>
  <c r="ER82" i="8" s="1"/>
  <c r="EP96" i="8"/>
  <c r="GC72" i="8"/>
  <c r="GB74" i="8"/>
  <c r="GB84" i="8" s="1"/>
  <c r="EP107" i="8"/>
  <c r="EB47" i="9" s="1"/>
  <c r="EA28" i="3"/>
  <c r="EO91" i="8"/>
  <c r="JK58" i="8"/>
  <c r="JJ59" i="8"/>
  <c r="JJ61" i="8" s="1"/>
  <c r="JJ81" i="8" s="1"/>
  <c r="EB28" i="3" l="1"/>
  <c r="EB42" i="9"/>
  <c r="EB29" i="3"/>
  <c r="EQ96" i="8"/>
  <c r="EC23" i="3" s="1"/>
  <c r="EQ97" i="8"/>
  <c r="DZ44" i="9"/>
  <c r="DY48" i="9"/>
  <c r="EC40" i="9"/>
  <c r="EA41" i="9"/>
  <c r="EA43" i="9" s="1"/>
  <c r="EA44" i="9" s="1"/>
  <c r="EA46" i="9" s="1"/>
  <c r="EA48" i="9" s="1"/>
  <c r="EA56" i="9" s="1"/>
  <c r="EA20" i="3"/>
  <c r="EA26" i="3" s="1"/>
  <c r="EA35" i="3" s="1"/>
  <c r="EA19" i="3"/>
  <c r="EA25" i="3" s="1"/>
  <c r="EA34" i="3" s="1"/>
  <c r="EB22" i="3"/>
  <c r="EB32" i="3"/>
  <c r="ED16" i="3"/>
  <c r="EB31" i="3"/>
  <c r="EB23" i="3"/>
  <c r="ER68" i="8"/>
  <c r="ER83" i="8" s="1"/>
  <c r="ED17" i="3" s="1"/>
  <c r="ET65" i="8"/>
  <c r="ES67" i="8"/>
  <c r="ES82" i="8" s="1"/>
  <c r="GB75" i="8"/>
  <c r="GB85" i="8" s="1"/>
  <c r="GD72" i="8"/>
  <c r="GC74" i="8"/>
  <c r="GC84" i="8" s="1"/>
  <c r="EQ102" i="8"/>
  <c r="EC45" i="9" s="1"/>
  <c r="EQ107" i="8"/>
  <c r="EC47" i="9" s="1"/>
  <c r="EP91" i="8"/>
  <c r="JL58" i="8"/>
  <c r="JK59" i="8"/>
  <c r="JK61" i="8" s="1"/>
  <c r="JK81" i="8" s="1"/>
  <c r="EC42" i="9" l="1"/>
  <c r="EC22" i="3"/>
  <c r="ED40" i="9"/>
  <c r="GC75" i="8"/>
  <c r="GC85" i="8" s="1"/>
  <c r="ER102" i="8"/>
  <c r="ED28" i="3" s="1"/>
  <c r="EC31" i="3"/>
  <c r="DY56" i="9"/>
  <c r="EC28" i="3"/>
  <c r="EC32" i="3"/>
  <c r="EE16" i="3"/>
  <c r="EB41" i="9"/>
  <c r="EB43" i="9" s="1"/>
  <c r="EB44" i="9" s="1"/>
  <c r="EB46" i="9" s="1"/>
  <c r="EB48" i="9" s="1"/>
  <c r="EB56" i="9" s="1"/>
  <c r="EB20" i="3"/>
  <c r="EB26" i="3" s="1"/>
  <c r="EB35" i="3" s="1"/>
  <c r="EB19" i="3"/>
  <c r="EB25" i="3" s="1"/>
  <c r="EB34" i="3" s="1"/>
  <c r="ER96" i="8"/>
  <c r="ED22" i="3" s="1"/>
  <c r="DZ46" i="9"/>
  <c r="ES68" i="8"/>
  <c r="ES83" i="8" s="1"/>
  <c r="EE17" i="3" s="1"/>
  <c r="EU65" i="8"/>
  <c r="ET67" i="8"/>
  <c r="ET82" i="8" s="1"/>
  <c r="EC29" i="3"/>
  <c r="EQ91" i="8"/>
  <c r="ER107" i="8"/>
  <c r="ED47" i="9" s="1"/>
  <c r="GE72" i="8"/>
  <c r="GD74" i="8"/>
  <c r="GD84" i="8" s="1"/>
  <c r="ER97" i="8"/>
  <c r="JM58" i="8"/>
  <c r="JL59" i="8"/>
  <c r="JL61" i="8" s="1"/>
  <c r="JL81" i="8" s="1"/>
  <c r="ED45" i="9" l="1"/>
  <c r="ED29" i="3"/>
  <c r="ER91" i="8"/>
  <c r="ED41" i="9" s="1"/>
  <c r="ED31" i="3"/>
  <c r="ES96" i="8"/>
  <c r="EE22" i="3" s="1"/>
  <c r="ED19" i="3"/>
  <c r="ED25" i="3" s="1"/>
  <c r="ED34" i="3" s="1"/>
  <c r="EF16" i="3"/>
  <c r="ED42" i="9"/>
  <c r="EC41" i="9"/>
  <c r="EC43" i="9" s="1"/>
  <c r="EC44" i="9" s="1"/>
  <c r="EC19" i="3"/>
  <c r="EC25" i="3" s="1"/>
  <c r="EC34" i="3" s="1"/>
  <c r="EC20" i="3"/>
  <c r="EC26" i="3" s="1"/>
  <c r="EC35" i="3" s="1"/>
  <c r="DZ48" i="9"/>
  <c r="EE40" i="9"/>
  <c r="ED23" i="3"/>
  <c r="ES97" i="8"/>
  <c r="ED32" i="3"/>
  <c r="ES107" i="8"/>
  <c r="EE47" i="9" s="1"/>
  <c r="GD75" i="8"/>
  <c r="GD85" i="8" s="1"/>
  <c r="ET68" i="8"/>
  <c r="ET83" i="8" s="1"/>
  <c r="EF17" i="3" s="1"/>
  <c r="GF72" i="8"/>
  <c r="GE74" i="8"/>
  <c r="GE84" i="8" s="1"/>
  <c r="EV65" i="8"/>
  <c r="EU67" i="8"/>
  <c r="EU82" i="8" s="1"/>
  <c r="ES102" i="8"/>
  <c r="EE29" i="3" s="1"/>
  <c r="JN58" i="8"/>
  <c r="JM59" i="8"/>
  <c r="JM61" i="8" s="1"/>
  <c r="JM81" i="8" s="1"/>
  <c r="EE23" i="3" l="1"/>
  <c r="EG16" i="3"/>
  <c r="ED20" i="3"/>
  <c r="ET97" i="8"/>
  <c r="EE42" i="9"/>
  <c r="ED43" i="9"/>
  <c r="ED44" i="9" s="1"/>
  <c r="ED46" i="9" s="1"/>
  <c r="ED48" i="9" s="1"/>
  <c r="ED56" i="9" s="1"/>
  <c r="ET102" i="8"/>
  <c r="EF45" i="9" s="1"/>
  <c r="EU68" i="8"/>
  <c r="EU83" i="8" s="1"/>
  <c r="EG17" i="3" s="1"/>
  <c r="EE28" i="3"/>
  <c r="EE31" i="3"/>
  <c r="EC46" i="9"/>
  <c r="EE32" i="3"/>
  <c r="ET96" i="8"/>
  <c r="ED26" i="3"/>
  <c r="ED35" i="3" s="1"/>
  <c r="EF40" i="9"/>
  <c r="DZ56" i="9"/>
  <c r="GG72" i="8"/>
  <c r="GF74" i="8"/>
  <c r="GF84" i="8" s="1"/>
  <c r="EE45" i="9"/>
  <c r="ES91" i="8"/>
  <c r="ET107" i="8"/>
  <c r="EF47" i="9" s="1"/>
  <c r="EW65" i="8"/>
  <c r="EV67" i="8"/>
  <c r="EV82" i="8" s="1"/>
  <c r="GE75" i="8"/>
  <c r="GE85" i="8" s="1"/>
  <c r="JO58" i="8"/>
  <c r="JN59" i="8"/>
  <c r="JN61" i="8" s="1"/>
  <c r="JN81" i="8" s="1"/>
  <c r="EF29" i="3" l="1"/>
  <c r="EG40" i="9"/>
  <c r="EF28" i="3"/>
  <c r="EH16" i="3"/>
  <c r="EU107" i="8"/>
  <c r="EG47" i="9" s="1"/>
  <c r="EU97" i="8"/>
  <c r="EU96" i="8"/>
  <c r="EU102" i="8"/>
  <c r="EG29" i="3" s="1"/>
  <c r="EF31" i="3"/>
  <c r="EF32" i="3"/>
  <c r="EF22" i="3"/>
  <c r="EF42" i="9"/>
  <c r="EV68" i="8"/>
  <c r="EV83" i="8" s="1"/>
  <c r="EH17" i="3" s="1"/>
  <c r="EE20" i="3"/>
  <c r="EE26" i="3" s="1"/>
  <c r="EE35" i="3" s="1"/>
  <c r="EE41" i="9"/>
  <c r="EE43" i="9" s="1"/>
  <c r="EE44" i="9" s="1"/>
  <c r="EE19" i="3"/>
  <c r="EE25" i="3" s="1"/>
  <c r="EE34" i="3" s="1"/>
  <c r="EC48" i="9"/>
  <c r="EF23" i="3"/>
  <c r="EX65" i="8"/>
  <c r="EW67" i="8"/>
  <c r="EW82" i="8" s="1"/>
  <c r="ET91" i="8"/>
  <c r="GF75" i="8"/>
  <c r="GF85" i="8" s="1"/>
  <c r="GH72" i="8"/>
  <c r="GG74" i="8"/>
  <c r="GG84" i="8" s="1"/>
  <c r="JP58" i="8"/>
  <c r="JO59" i="8"/>
  <c r="JO61" i="8" s="1"/>
  <c r="JO81" i="8" s="1"/>
  <c r="EG45" i="9" l="1"/>
  <c r="EG28" i="3"/>
  <c r="EI16" i="3"/>
  <c r="EG42" i="9"/>
  <c r="EG31" i="3"/>
  <c r="EG22" i="3"/>
  <c r="EG23" i="3"/>
  <c r="EG32" i="3"/>
  <c r="EH40" i="9"/>
  <c r="EV96" i="8"/>
  <c r="EH22" i="3" s="1"/>
  <c r="EU91" i="8"/>
  <c r="EV97" i="8"/>
  <c r="EV102" i="8"/>
  <c r="EH29" i="3" s="1"/>
  <c r="EV107" i="8"/>
  <c r="EH47" i="9" s="1"/>
  <c r="EW68" i="8"/>
  <c r="EW83" i="8" s="1"/>
  <c r="EI17" i="3" s="1"/>
  <c r="EE46" i="9"/>
  <c r="N21" i="9"/>
  <c r="EF41" i="9"/>
  <c r="EF20" i="3"/>
  <c r="EF26" i="3" s="1"/>
  <c r="EF35" i="3" s="1"/>
  <c r="EF19" i="3"/>
  <c r="EF25" i="3" s="1"/>
  <c r="EF34" i="3" s="1"/>
  <c r="GG75" i="8"/>
  <c r="GG85" i="8" s="1"/>
  <c r="EC56" i="9"/>
  <c r="EY65" i="8"/>
  <c r="EX67" i="8"/>
  <c r="EX82" i="8" s="1"/>
  <c r="GI72" i="8"/>
  <c r="GH74" i="8"/>
  <c r="GH84" i="8" s="1"/>
  <c r="HU16" i="3"/>
  <c r="IX42" i="9"/>
  <c r="IX22" i="3"/>
  <c r="IX23" i="3"/>
  <c r="IX47" i="9"/>
  <c r="IX31" i="3"/>
  <c r="IX32" i="3"/>
  <c r="IX45" i="9"/>
  <c r="IX29" i="3"/>
  <c r="IX28" i="3"/>
  <c r="JQ58" i="8"/>
  <c r="JP59" i="8"/>
  <c r="JP61" i="8" s="1"/>
  <c r="JP81" i="8" s="1"/>
  <c r="EW102" i="8" l="1"/>
  <c r="EI45" i="9" s="1"/>
  <c r="EH45" i="9"/>
  <c r="EV91" i="8"/>
  <c r="EH41" i="9" s="1"/>
  <c r="EW107" i="8"/>
  <c r="EI47" i="9" s="1"/>
  <c r="EI29" i="3"/>
  <c r="EI32" i="3"/>
  <c r="EH28" i="3"/>
  <c r="EH31" i="3"/>
  <c r="EG41" i="9"/>
  <c r="EG43" i="9" s="1"/>
  <c r="EG44" i="9" s="1"/>
  <c r="EG46" i="9" s="1"/>
  <c r="EG48" i="9" s="1"/>
  <c r="EG56" i="9" s="1"/>
  <c r="EG19" i="3"/>
  <c r="EG25" i="3" s="1"/>
  <c r="EG34" i="3" s="1"/>
  <c r="EG20" i="3"/>
  <c r="EG26" i="3" s="1"/>
  <c r="EG35" i="3" s="1"/>
  <c r="EJ16" i="3"/>
  <c r="EH23" i="3"/>
  <c r="EH42" i="9"/>
  <c r="EH32" i="3"/>
  <c r="EI40" i="9"/>
  <c r="EW97" i="8"/>
  <c r="EW96" i="8"/>
  <c r="EI22" i="3" s="1"/>
  <c r="EX68" i="8"/>
  <c r="EX83" i="8" s="1"/>
  <c r="EJ17" i="3" s="1"/>
  <c r="GH75" i="8"/>
  <c r="GH85" i="8" s="1"/>
  <c r="EF43" i="9"/>
  <c r="EE48" i="9"/>
  <c r="N23" i="9"/>
  <c r="GJ72" i="8"/>
  <c r="GI74" i="8"/>
  <c r="GI84" i="8" s="1"/>
  <c r="EZ65" i="8"/>
  <c r="EY67" i="8"/>
  <c r="EY82" i="8" s="1"/>
  <c r="EI28" i="3"/>
  <c r="EW91" i="8"/>
  <c r="EI41" i="9" s="1"/>
  <c r="HU17" i="3"/>
  <c r="HV16" i="3"/>
  <c r="HU40" i="9"/>
  <c r="IY23" i="3"/>
  <c r="IY22" i="3"/>
  <c r="IX41" i="9"/>
  <c r="IX19" i="3"/>
  <c r="IX20" i="3"/>
  <c r="JR58" i="8"/>
  <c r="JQ59" i="8"/>
  <c r="JQ61" i="8" s="1"/>
  <c r="JQ81" i="8" s="1"/>
  <c r="EI31" i="3" l="1"/>
  <c r="EH43" i="9"/>
  <c r="EH44" i="9" s="1"/>
  <c r="EH46" i="9" s="1"/>
  <c r="EH48" i="9" s="1"/>
  <c r="EH56" i="9" s="1"/>
  <c r="EH19" i="3"/>
  <c r="EH25" i="3" s="1"/>
  <c r="EH34" i="3" s="1"/>
  <c r="EH20" i="3"/>
  <c r="EH26" i="3" s="1"/>
  <c r="EH35" i="3" s="1"/>
  <c r="EX96" i="8"/>
  <c r="EJ23" i="3" s="1"/>
  <c r="EI19" i="3"/>
  <c r="EI25" i="3" s="1"/>
  <c r="EI34" i="3" s="1"/>
  <c r="EJ40" i="9"/>
  <c r="EI20" i="3"/>
  <c r="EK16" i="3"/>
  <c r="EI42" i="9"/>
  <c r="EI43" i="9" s="1"/>
  <c r="EI23" i="3"/>
  <c r="EX107" i="8"/>
  <c r="EJ47" i="9" s="1"/>
  <c r="EX102" i="8"/>
  <c r="EX97" i="8"/>
  <c r="EY68" i="8"/>
  <c r="EY83" i="8" s="1"/>
  <c r="EK17" i="3" s="1"/>
  <c r="EE56" i="9"/>
  <c r="N25" i="9"/>
  <c r="EF44" i="9"/>
  <c r="FA65" i="8"/>
  <c r="EZ67" i="8"/>
  <c r="EZ82" i="8" s="1"/>
  <c r="GI75" i="8"/>
  <c r="GI85" i="8" s="1"/>
  <c r="GK72" i="8"/>
  <c r="GJ74" i="8"/>
  <c r="GJ84" i="8" s="1"/>
  <c r="HU22" i="3"/>
  <c r="HU42" i="9"/>
  <c r="HU23" i="3"/>
  <c r="HV17" i="3"/>
  <c r="HW16" i="3"/>
  <c r="HV45" i="9"/>
  <c r="HU45" i="9"/>
  <c r="HU29" i="3"/>
  <c r="HU28" i="3"/>
  <c r="HU32" i="3"/>
  <c r="HU47" i="9"/>
  <c r="HU31" i="3"/>
  <c r="IY45" i="9"/>
  <c r="IY29" i="3"/>
  <c r="IY28" i="3"/>
  <c r="IX43" i="9"/>
  <c r="IX44" i="9" s="1"/>
  <c r="IX46" i="9" s="1"/>
  <c r="IX48" i="9" s="1"/>
  <c r="IY47" i="9"/>
  <c r="IY31" i="3"/>
  <c r="IY32" i="3"/>
  <c r="IZ45" i="9"/>
  <c r="IZ28" i="3"/>
  <c r="IZ29" i="3"/>
  <c r="IX26" i="3"/>
  <c r="IX35" i="3" s="1"/>
  <c r="IZ22" i="3"/>
  <c r="IZ23" i="3"/>
  <c r="IX25" i="3"/>
  <c r="IX34" i="3" s="1"/>
  <c r="JS58" i="8"/>
  <c r="JR59" i="8"/>
  <c r="JR61" i="8" s="1"/>
  <c r="JR81" i="8" s="1"/>
  <c r="EJ42" i="9" l="1"/>
  <c r="EJ22" i="3"/>
  <c r="EI26" i="3"/>
  <c r="EI35" i="3" s="1"/>
  <c r="EY96" i="8"/>
  <c r="EK23" i="3" s="1"/>
  <c r="EX91" i="8"/>
  <c r="EJ41" i="9" s="1"/>
  <c r="EY97" i="8"/>
  <c r="EK42" i="9" s="1"/>
  <c r="EI44" i="9"/>
  <c r="EI46" i="9" s="1"/>
  <c r="EI48" i="9" s="1"/>
  <c r="EI56" i="9" s="1"/>
  <c r="EJ45" i="9"/>
  <c r="EJ31" i="3"/>
  <c r="EL16" i="3"/>
  <c r="EJ28" i="3"/>
  <c r="EJ32" i="3"/>
  <c r="EJ29" i="3"/>
  <c r="EK40" i="9"/>
  <c r="EY102" i="8"/>
  <c r="EK45" i="9" s="1"/>
  <c r="EY107" i="8"/>
  <c r="EK47" i="9" s="1"/>
  <c r="EZ68" i="8"/>
  <c r="EZ83" i="8" s="1"/>
  <c r="EL17" i="3" s="1"/>
  <c r="EF46" i="9"/>
  <c r="GJ75" i="8"/>
  <c r="GJ85" i="8" s="1"/>
  <c r="GL72" i="8"/>
  <c r="GK74" i="8"/>
  <c r="GK84" i="8" s="1"/>
  <c r="FB65" i="8"/>
  <c r="FA67" i="8"/>
  <c r="FA82" i="8" s="1"/>
  <c r="HV29" i="3"/>
  <c r="HV28" i="3"/>
  <c r="HX16" i="3"/>
  <c r="HW17" i="3"/>
  <c r="HV31" i="3"/>
  <c r="HV32" i="3"/>
  <c r="HV47" i="9"/>
  <c r="HV42" i="9"/>
  <c r="HV22" i="3"/>
  <c r="HV23" i="3"/>
  <c r="HU20" i="3"/>
  <c r="HU26" i="3" s="1"/>
  <c r="HU35" i="3" s="1"/>
  <c r="HU41" i="9"/>
  <c r="HU43" i="9" s="1"/>
  <c r="HU44" i="9" s="1"/>
  <c r="HU46" i="9" s="1"/>
  <c r="HU48" i="9" s="1"/>
  <c r="HU19" i="3"/>
  <c r="HU25" i="3" s="1"/>
  <c r="HU34" i="3" s="1"/>
  <c r="IY41" i="9"/>
  <c r="IY20" i="3"/>
  <c r="IY19" i="3"/>
  <c r="IX56" i="9"/>
  <c r="IZ41" i="9"/>
  <c r="IZ19" i="3"/>
  <c r="IZ20" i="3"/>
  <c r="IZ47" i="9"/>
  <c r="IZ32" i="3"/>
  <c r="IZ31" i="3"/>
  <c r="JA45" i="9"/>
  <c r="JA29" i="3"/>
  <c r="JA28" i="3"/>
  <c r="JT58" i="8"/>
  <c r="JS59" i="8"/>
  <c r="JS61" i="8" s="1"/>
  <c r="JS81" i="8" s="1"/>
  <c r="EJ19" i="3" l="1"/>
  <c r="EJ25" i="3" s="1"/>
  <c r="EK22" i="3"/>
  <c r="EJ20" i="3"/>
  <c r="EJ26" i="3" s="1"/>
  <c r="EK31" i="3"/>
  <c r="EY91" i="8"/>
  <c r="EL40" i="9"/>
  <c r="EK28" i="3"/>
  <c r="EK29" i="3"/>
  <c r="EK32" i="3"/>
  <c r="EJ43" i="9"/>
  <c r="EJ34" i="3"/>
  <c r="EM16" i="3"/>
  <c r="EZ97" i="8"/>
  <c r="EZ107" i="8"/>
  <c r="EL47" i="9" s="1"/>
  <c r="EZ96" i="8"/>
  <c r="EL23" i="3" s="1"/>
  <c r="EZ102" i="8"/>
  <c r="EL45" i="9" s="1"/>
  <c r="EF48" i="9"/>
  <c r="GK75" i="8"/>
  <c r="GK85" i="8" s="1"/>
  <c r="FA68" i="8"/>
  <c r="FA83" i="8" s="1"/>
  <c r="EM17" i="3" s="1"/>
  <c r="GM72" i="8"/>
  <c r="GL74" i="8"/>
  <c r="GL84" i="8" s="1"/>
  <c r="FC65" i="8"/>
  <c r="FB67" i="8"/>
  <c r="FB82" i="8" s="1"/>
  <c r="HX17" i="3"/>
  <c r="HX29" i="3" s="1"/>
  <c r="HX40" i="9"/>
  <c r="HY16" i="3"/>
  <c r="HW47" i="9"/>
  <c r="HW32" i="3"/>
  <c r="HW31" i="3"/>
  <c r="HW28" i="3"/>
  <c r="HW29" i="3"/>
  <c r="HW45" i="9"/>
  <c r="HW42" i="9"/>
  <c r="HW23" i="3"/>
  <c r="HW22" i="3"/>
  <c r="HX45" i="9"/>
  <c r="HU56" i="9"/>
  <c r="HV20" i="3"/>
  <c r="HV26" i="3" s="1"/>
  <c r="HV35" i="3" s="1"/>
  <c r="HV41" i="9"/>
  <c r="HV43" i="9" s="1"/>
  <c r="HV44" i="9" s="1"/>
  <c r="HV46" i="9" s="1"/>
  <c r="HV48" i="9" s="1"/>
  <c r="HV19" i="3"/>
  <c r="HV25" i="3" s="1"/>
  <c r="HV34" i="3" s="1"/>
  <c r="IZ26" i="3"/>
  <c r="IZ35" i="3" s="1"/>
  <c r="JB47" i="9"/>
  <c r="JB32" i="3"/>
  <c r="JB31" i="3"/>
  <c r="IY43" i="9"/>
  <c r="IY44" i="9" s="1"/>
  <c r="JA42" i="9"/>
  <c r="JA22" i="3"/>
  <c r="JA23" i="3"/>
  <c r="JA47" i="9"/>
  <c r="JA31" i="3"/>
  <c r="JA32" i="3"/>
  <c r="IZ25" i="3"/>
  <c r="IZ34" i="3" s="1"/>
  <c r="IY25" i="3"/>
  <c r="IY34" i="3" s="1"/>
  <c r="IZ43" i="9"/>
  <c r="IZ44" i="9" s="1"/>
  <c r="IZ46" i="9" s="1"/>
  <c r="IZ48" i="9" s="1"/>
  <c r="IY26" i="3"/>
  <c r="IY35" i="3" s="1"/>
  <c r="JU58" i="8"/>
  <c r="JT59" i="8"/>
  <c r="JT61" i="8" s="1"/>
  <c r="JT81" i="8" s="1"/>
  <c r="EJ35" i="3" l="1"/>
  <c r="EM40" i="9"/>
  <c r="EL28" i="3"/>
  <c r="EN16" i="3"/>
  <c r="EL22" i="3"/>
  <c r="EL42" i="9"/>
  <c r="EL29" i="3"/>
  <c r="EL32" i="3"/>
  <c r="EL31" i="3"/>
  <c r="EJ44" i="9"/>
  <c r="EK41" i="9"/>
  <c r="EK19" i="3"/>
  <c r="EK25" i="3" s="1"/>
  <c r="EK34" i="3" s="1"/>
  <c r="EK20" i="3"/>
  <c r="EK26" i="3" s="1"/>
  <c r="EK35" i="3" s="1"/>
  <c r="EZ91" i="8"/>
  <c r="FB68" i="8"/>
  <c r="FB83" i="8" s="1"/>
  <c r="EN17" i="3" s="1"/>
  <c r="FA107" i="8"/>
  <c r="EM47" i="9" s="1"/>
  <c r="FA102" i="8"/>
  <c r="EM29" i="3" s="1"/>
  <c r="GL75" i="8"/>
  <c r="GL85" i="8" s="1"/>
  <c r="FA96" i="8"/>
  <c r="FA97" i="8"/>
  <c r="FD65" i="8"/>
  <c r="FC67" i="8"/>
  <c r="FC82" i="8" s="1"/>
  <c r="GN72" i="8"/>
  <c r="GM74" i="8"/>
  <c r="GM84" i="8" s="1"/>
  <c r="HX28" i="3"/>
  <c r="HZ16" i="3"/>
  <c r="HY17" i="3"/>
  <c r="HX47" i="9"/>
  <c r="HX31" i="3"/>
  <c r="HX32" i="3"/>
  <c r="HW41" i="9"/>
  <c r="HW43" i="9" s="1"/>
  <c r="HW44" i="9" s="1"/>
  <c r="HW46" i="9" s="1"/>
  <c r="HW20" i="3"/>
  <c r="HW26" i="3" s="1"/>
  <c r="HW35" i="3" s="1"/>
  <c r="HW19" i="3"/>
  <c r="HW25" i="3" s="1"/>
  <c r="HW34" i="3" s="1"/>
  <c r="HV56" i="9"/>
  <c r="HX22" i="3"/>
  <c r="HX42" i="9"/>
  <c r="HX23" i="3"/>
  <c r="IY46" i="9"/>
  <c r="JC23" i="3"/>
  <c r="JC22" i="3"/>
  <c r="IZ56" i="9"/>
  <c r="JA41" i="9"/>
  <c r="JA20" i="3"/>
  <c r="JA19" i="3"/>
  <c r="JB42" i="9"/>
  <c r="JB23" i="3"/>
  <c r="JB22" i="3"/>
  <c r="JB45" i="9"/>
  <c r="JB28" i="3"/>
  <c r="JB29" i="3"/>
  <c r="JV58" i="8"/>
  <c r="JU59" i="8"/>
  <c r="JU61" i="8" s="1"/>
  <c r="JU81" i="8" s="1"/>
  <c r="EM42" i="9" l="1"/>
  <c r="FB107" i="8"/>
  <c r="EN47" i="9" s="1"/>
  <c r="FA91" i="8"/>
  <c r="EM41" i="9" s="1"/>
  <c r="EM45" i="9"/>
  <c r="FB102" i="8"/>
  <c r="EN29" i="3" s="1"/>
  <c r="EM31" i="3"/>
  <c r="EM32" i="3"/>
  <c r="EM22" i="3"/>
  <c r="EO16" i="3"/>
  <c r="EJ46" i="9"/>
  <c r="EK43" i="9"/>
  <c r="EL41" i="9"/>
  <c r="EL43" i="9" s="1"/>
  <c r="EL44" i="9" s="1"/>
  <c r="EL46" i="9" s="1"/>
  <c r="EL48" i="9" s="1"/>
  <c r="EL56" i="9" s="1"/>
  <c r="EL19" i="3"/>
  <c r="EL25" i="3" s="1"/>
  <c r="EL34" i="3" s="1"/>
  <c r="EL20" i="3"/>
  <c r="EL26" i="3" s="1"/>
  <c r="EL35" i="3" s="1"/>
  <c r="EM23" i="3"/>
  <c r="EN40" i="9"/>
  <c r="FB96" i="8"/>
  <c r="EM28" i="3"/>
  <c r="EN31" i="3"/>
  <c r="FB97" i="8"/>
  <c r="GM75" i="8"/>
  <c r="GM85" i="8" s="1"/>
  <c r="FC68" i="8"/>
  <c r="FC83" i="8" s="1"/>
  <c r="EO17" i="3" s="1"/>
  <c r="GO72" i="8"/>
  <c r="GN74" i="8"/>
  <c r="GN84" i="8" s="1"/>
  <c r="FE65" i="8"/>
  <c r="FD67" i="8"/>
  <c r="FD82" i="8" s="1"/>
  <c r="HY28" i="3"/>
  <c r="HY29" i="3"/>
  <c r="HZ17" i="3"/>
  <c r="IA16" i="3"/>
  <c r="HZ40" i="9"/>
  <c r="HY41" i="9"/>
  <c r="HY20" i="3"/>
  <c r="HY19" i="3"/>
  <c r="HW48" i="9"/>
  <c r="HY42" i="9"/>
  <c r="HY23" i="3"/>
  <c r="HY22" i="3"/>
  <c r="HY31" i="3"/>
  <c r="HY47" i="9"/>
  <c r="HY32" i="3"/>
  <c r="HX20" i="3"/>
  <c r="HX26" i="3" s="1"/>
  <c r="HX35" i="3" s="1"/>
  <c r="HX19" i="3"/>
  <c r="HX25" i="3" s="1"/>
  <c r="HX34" i="3" s="1"/>
  <c r="HX41" i="9"/>
  <c r="HX43" i="9" s="1"/>
  <c r="HX44" i="9" s="1"/>
  <c r="HX46" i="9" s="1"/>
  <c r="HX48" i="9" s="1"/>
  <c r="JC47" i="9"/>
  <c r="JC32" i="3"/>
  <c r="JC31" i="3"/>
  <c r="JA43" i="9"/>
  <c r="JA44" i="9" s="1"/>
  <c r="JD22" i="3"/>
  <c r="JD23" i="3"/>
  <c r="JB41" i="9"/>
  <c r="JB20" i="3"/>
  <c r="JB19" i="3"/>
  <c r="JC45" i="9"/>
  <c r="JC28" i="3"/>
  <c r="JC29" i="3"/>
  <c r="JA25" i="3"/>
  <c r="JA34" i="3" s="1"/>
  <c r="JA26" i="3"/>
  <c r="JA35" i="3" s="1"/>
  <c r="IY48" i="9"/>
  <c r="JW58" i="8"/>
  <c r="JV59" i="8"/>
  <c r="JV61" i="8" s="1"/>
  <c r="JV81" i="8" s="1"/>
  <c r="EN28" i="3" l="1"/>
  <c r="EN32" i="3"/>
  <c r="EM20" i="3"/>
  <c r="EM26" i="3" s="1"/>
  <c r="EM35" i="3" s="1"/>
  <c r="FB91" i="8"/>
  <c r="EN41" i="9" s="1"/>
  <c r="EN45" i="9"/>
  <c r="EM19" i="3"/>
  <c r="EM25" i="3" s="1"/>
  <c r="EM34" i="3" s="1"/>
  <c r="EM43" i="9"/>
  <c r="EM44" i="9" s="1"/>
  <c r="EM46" i="9" s="1"/>
  <c r="EM48" i="9" s="1"/>
  <c r="EM56" i="9" s="1"/>
  <c r="EN42" i="9"/>
  <c r="FC97" i="8"/>
  <c r="EK44" i="9"/>
  <c r="EN23" i="3"/>
  <c r="EN22" i="3"/>
  <c r="EJ48" i="9"/>
  <c r="EP16" i="3"/>
  <c r="EO40" i="9"/>
  <c r="FD68" i="8"/>
  <c r="FD83" i="8" s="1"/>
  <c r="EP17" i="3" s="1"/>
  <c r="FC107" i="8"/>
  <c r="EO47" i="9" s="1"/>
  <c r="FC96" i="8"/>
  <c r="FC102" i="8"/>
  <c r="EO29" i="3" s="1"/>
  <c r="GN75" i="8"/>
  <c r="GN85" i="8" s="1"/>
  <c r="GP72" i="8"/>
  <c r="GO74" i="8"/>
  <c r="GO84" i="8" s="1"/>
  <c r="FF65" i="8"/>
  <c r="FE67" i="8"/>
  <c r="FE82" i="8" s="1"/>
  <c r="HZ22" i="3"/>
  <c r="HZ23" i="3"/>
  <c r="IB16" i="3"/>
  <c r="IA17" i="3"/>
  <c r="IA40" i="9"/>
  <c r="HX56" i="9"/>
  <c r="HW56" i="9"/>
  <c r="HZ47" i="9"/>
  <c r="HZ31" i="3"/>
  <c r="HZ32" i="3"/>
  <c r="HY25" i="3"/>
  <c r="HY34" i="3" s="1"/>
  <c r="HZ45" i="9"/>
  <c r="HZ29" i="3"/>
  <c r="HZ28" i="3"/>
  <c r="HY26" i="3"/>
  <c r="HY35" i="3" s="1"/>
  <c r="HY43" i="9"/>
  <c r="HY44" i="9" s="1"/>
  <c r="HY46" i="9" s="1"/>
  <c r="HY48" i="9" s="1"/>
  <c r="JD47" i="9"/>
  <c r="JD32" i="3"/>
  <c r="JD31" i="3"/>
  <c r="JB25" i="3"/>
  <c r="JB34" i="3" s="1"/>
  <c r="JA46" i="9"/>
  <c r="JB26" i="3"/>
  <c r="JB35" i="3" s="1"/>
  <c r="JB43" i="9"/>
  <c r="JB44" i="9" s="1"/>
  <c r="JD45" i="9"/>
  <c r="JD28" i="3"/>
  <c r="JD29" i="3"/>
  <c r="IY56" i="9"/>
  <c r="JC41" i="9"/>
  <c r="JC20" i="3"/>
  <c r="JC19" i="3"/>
  <c r="JX58" i="8"/>
  <c r="JW59" i="8"/>
  <c r="JW61" i="8" s="1"/>
  <c r="JW81" i="8" s="1"/>
  <c r="EN43" i="9" l="1"/>
  <c r="EN44" i="9" s="1"/>
  <c r="EN46" i="9" s="1"/>
  <c r="EN48" i="9" s="1"/>
  <c r="EN56" i="9" s="1"/>
  <c r="EN20" i="3"/>
  <c r="EN19" i="3"/>
  <c r="EO42" i="9"/>
  <c r="EN25" i="3"/>
  <c r="EN34" i="3" s="1"/>
  <c r="EN26" i="3"/>
  <c r="EN35" i="3" s="1"/>
  <c r="FD102" i="8"/>
  <c r="EP45" i="9" s="1"/>
  <c r="FD97" i="8"/>
  <c r="EP40" i="9"/>
  <c r="EK46" i="9"/>
  <c r="FD96" i="8"/>
  <c r="EO22" i="3"/>
  <c r="EJ56" i="9"/>
  <c r="EQ16" i="3"/>
  <c r="EO45" i="9"/>
  <c r="EO28" i="3"/>
  <c r="EO31" i="3"/>
  <c r="FC91" i="8"/>
  <c r="EO23" i="3"/>
  <c r="EO32" i="3"/>
  <c r="FD107" i="8"/>
  <c r="EP47" i="9" s="1"/>
  <c r="FE68" i="8"/>
  <c r="FE83" i="8" s="1"/>
  <c r="EQ17" i="3" s="1"/>
  <c r="GQ72" i="8"/>
  <c r="GP74" i="8"/>
  <c r="GP84" i="8" s="1"/>
  <c r="FG65" i="8"/>
  <c r="FF67" i="8"/>
  <c r="FF82" i="8" s="1"/>
  <c r="GO75" i="8"/>
  <c r="GO85" i="8" s="1"/>
  <c r="IA42" i="9"/>
  <c r="IA23" i="3"/>
  <c r="IA22" i="3"/>
  <c r="IC16" i="3"/>
  <c r="IB17" i="3"/>
  <c r="IB40" i="9"/>
  <c r="HZ20" i="3"/>
  <c r="HZ26" i="3" s="1"/>
  <c r="HZ35" i="3" s="1"/>
  <c r="HZ41" i="9"/>
  <c r="HZ43" i="9" s="1"/>
  <c r="HZ44" i="9" s="1"/>
  <c r="HZ46" i="9" s="1"/>
  <c r="HZ48" i="9" s="1"/>
  <c r="HZ19" i="3"/>
  <c r="HZ25" i="3" s="1"/>
  <c r="HZ34" i="3" s="1"/>
  <c r="IA45" i="9"/>
  <c r="IA29" i="3"/>
  <c r="IA28" i="3"/>
  <c r="IA31" i="3"/>
  <c r="IA32" i="3"/>
  <c r="IA47" i="9"/>
  <c r="HY56" i="9"/>
  <c r="JB46" i="9"/>
  <c r="JB48" i="9" s="1"/>
  <c r="JE42" i="9"/>
  <c r="JE22" i="3"/>
  <c r="JE23" i="3"/>
  <c r="JC43" i="9"/>
  <c r="JC44" i="9" s="1"/>
  <c r="JC46" i="9" s="1"/>
  <c r="JF42" i="9"/>
  <c r="JF23" i="3"/>
  <c r="JF22" i="3"/>
  <c r="JE47" i="9"/>
  <c r="JE31" i="3"/>
  <c r="JE32" i="3"/>
  <c r="JA48" i="9"/>
  <c r="JC26" i="3"/>
  <c r="JC35" i="3" s="1"/>
  <c r="JD41" i="9"/>
  <c r="JD19" i="3"/>
  <c r="JD20" i="3"/>
  <c r="JE45" i="9"/>
  <c r="JE29" i="3"/>
  <c r="JE28" i="3"/>
  <c r="JC25" i="3"/>
  <c r="JC34" i="3" s="1"/>
  <c r="JY58" i="8"/>
  <c r="JX59" i="8"/>
  <c r="JX61" i="8" s="1"/>
  <c r="JX81" i="8" s="1"/>
  <c r="EP28" i="3" l="1"/>
  <c r="EP29" i="3"/>
  <c r="EP22" i="3"/>
  <c r="EP42" i="9"/>
  <c r="EQ40" i="9"/>
  <c r="FE107" i="8"/>
  <c r="EQ47" i="9" s="1"/>
  <c r="EK48" i="9"/>
  <c r="FE97" i="8"/>
  <c r="FE102" i="8"/>
  <c r="EQ28" i="3" s="1"/>
  <c r="FD91" i="8"/>
  <c r="EO41" i="9"/>
  <c r="EO20" i="3"/>
  <c r="EO26" i="3" s="1"/>
  <c r="EO35" i="3" s="1"/>
  <c r="EO19" i="3"/>
  <c r="EO25" i="3" s="1"/>
  <c r="EO34" i="3" s="1"/>
  <c r="EP32" i="3"/>
  <c r="FE96" i="8"/>
  <c r="EQ23" i="3" s="1"/>
  <c r="ER16" i="3"/>
  <c r="EP31" i="3"/>
  <c r="EP23" i="3"/>
  <c r="FF68" i="8"/>
  <c r="FF83" i="8" s="1"/>
  <c r="ER17" i="3" s="1"/>
  <c r="GP75" i="8"/>
  <c r="GP85" i="8" s="1"/>
  <c r="FH65" i="8"/>
  <c r="FG67" i="8"/>
  <c r="FG82" i="8" s="1"/>
  <c r="GR72" i="8"/>
  <c r="GQ74" i="8"/>
  <c r="GQ84" i="8" s="1"/>
  <c r="IB31" i="3"/>
  <c r="IB32" i="3"/>
  <c r="ID16" i="3"/>
  <c r="IC17" i="3"/>
  <c r="IC40" i="9"/>
  <c r="HZ56" i="9"/>
  <c r="IB45" i="9"/>
  <c r="IB29" i="3"/>
  <c r="IB28" i="3"/>
  <c r="IA20" i="3"/>
  <c r="IA26" i="3" s="1"/>
  <c r="IA35" i="3" s="1"/>
  <c r="IA19" i="3"/>
  <c r="IA25" i="3" s="1"/>
  <c r="IA34" i="3" s="1"/>
  <c r="IA41" i="9"/>
  <c r="IA43" i="9" s="1"/>
  <c r="IA44" i="9" s="1"/>
  <c r="IA46" i="9" s="1"/>
  <c r="IA48" i="9" s="1"/>
  <c r="IB42" i="9"/>
  <c r="IB23" i="3"/>
  <c r="IB22" i="3"/>
  <c r="JC48" i="9"/>
  <c r="JG47" i="9"/>
  <c r="JG31" i="3"/>
  <c r="JG32" i="3"/>
  <c r="JG45" i="9"/>
  <c r="JG29" i="3"/>
  <c r="JG28" i="3"/>
  <c r="JD25" i="3"/>
  <c r="JD34" i="3" s="1"/>
  <c r="JD26" i="3"/>
  <c r="JD35" i="3" s="1"/>
  <c r="JE41" i="9"/>
  <c r="JE20" i="3"/>
  <c r="JE19" i="3"/>
  <c r="JH45" i="9"/>
  <c r="JH29" i="3"/>
  <c r="JH28" i="3"/>
  <c r="JF47" i="9"/>
  <c r="JF32" i="3"/>
  <c r="JF31" i="3"/>
  <c r="JD43" i="9"/>
  <c r="JD44" i="9" s="1"/>
  <c r="JD46" i="9" s="1"/>
  <c r="JD48" i="9" s="1"/>
  <c r="JA56" i="9"/>
  <c r="JG42" i="9"/>
  <c r="JG23" i="3"/>
  <c r="JG22" i="3"/>
  <c r="JF45" i="9"/>
  <c r="JF28" i="3"/>
  <c r="JF29" i="3"/>
  <c r="JB56" i="9"/>
  <c r="JZ58" i="8"/>
  <c r="JY59" i="8"/>
  <c r="JY61" i="8" s="1"/>
  <c r="JY81" i="8" s="1"/>
  <c r="EQ29" i="3" l="1"/>
  <c r="FF96" i="8"/>
  <c r="EQ32" i="3"/>
  <c r="EQ45" i="9"/>
  <c r="EQ31" i="3"/>
  <c r="ER40" i="9"/>
  <c r="FF97" i="8"/>
  <c r="FF102" i="8"/>
  <c r="ER29" i="3" s="1"/>
  <c r="EQ42" i="9"/>
  <c r="ER22" i="3"/>
  <c r="EQ22" i="3"/>
  <c r="ER23" i="3"/>
  <c r="EO43" i="9"/>
  <c r="FE91" i="8"/>
  <c r="EP41" i="9"/>
  <c r="EP43" i="9" s="1"/>
  <c r="EP44" i="9" s="1"/>
  <c r="EP46" i="9" s="1"/>
  <c r="EP48" i="9" s="1"/>
  <c r="EP56" i="9" s="1"/>
  <c r="EP19" i="3"/>
  <c r="EP25" i="3" s="1"/>
  <c r="EP34" i="3" s="1"/>
  <c r="EP20" i="3"/>
  <c r="EP26" i="3" s="1"/>
  <c r="EP35" i="3" s="1"/>
  <c r="ES16" i="3"/>
  <c r="FF107" i="8"/>
  <c r="ER47" i="9" s="1"/>
  <c r="EK56" i="9"/>
  <c r="FI65" i="8"/>
  <c r="FH67" i="8"/>
  <c r="FH82" i="8" s="1"/>
  <c r="GQ75" i="8"/>
  <c r="GQ85" i="8" s="1"/>
  <c r="GS72" i="8"/>
  <c r="GR74" i="8"/>
  <c r="GR84" i="8" s="1"/>
  <c r="FG68" i="8"/>
  <c r="FG83" i="8" s="1"/>
  <c r="ES17" i="3" s="1"/>
  <c r="IC42" i="9"/>
  <c r="IC23" i="3"/>
  <c r="IC22" i="3"/>
  <c r="ID17" i="3"/>
  <c r="ID23" i="3" s="1"/>
  <c r="IE16" i="3"/>
  <c r="ID40" i="9"/>
  <c r="IC29" i="3"/>
  <c r="IC45" i="9"/>
  <c r="IC28" i="3"/>
  <c r="IC32" i="3"/>
  <c r="IC31" i="3"/>
  <c r="IC47" i="9"/>
  <c r="IA56" i="9"/>
  <c r="IB41" i="9"/>
  <c r="IB43" i="9" s="1"/>
  <c r="IB44" i="9" s="1"/>
  <c r="IB46" i="9" s="1"/>
  <c r="IB48" i="9" s="1"/>
  <c r="IB20" i="3"/>
  <c r="IB26" i="3" s="1"/>
  <c r="IB35" i="3" s="1"/>
  <c r="IB19" i="3"/>
  <c r="IB25" i="3" s="1"/>
  <c r="IB34" i="3" s="1"/>
  <c r="JH47" i="9"/>
  <c r="JH32" i="3"/>
  <c r="JH31" i="3"/>
  <c r="JF41" i="9"/>
  <c r="JF20" i="3"/>
  <c r="JF19" i="3"/>
  <c r="JE25" i="3"/>
  <c r="JE34" i="3" s="1"/>
  <c r="JD56" i="9"/>
  <c r="JE26" i="3"/>
  <c r="JE35" i="3" s="1"/>
  <c r="JG41" i="9"/>
  <c r="JG20" i="3"/>
  <c r="JG19" i="3"/>
  <c r="JE43" i="9"/>
  <c r="JE44" i="9" s="1"/>
  <c r="JE46" i="9" s="1"/>
  <c r="JH42" i="9"/>
  <c r="JH23" i="3"/>
  <c r="JH22" i="3"/>
  <c r="JC56" i="9"/>
  <c r="KA58" i="8"/>
  <c r="JZ59" i="8"/>
  <c r="JZ61" i="8" s="1"/>
  <c r="JZ81" i="8" s="1"/>
  <c r="ER42" i="9" l="1"/>
  <c r="ER28" i="3"/>
  <c r="ER45" i="9"/>
  <c r="ER32" i="3"/>
  <c r="ET16" i="3"/>
  <c r="ES40" i="9"/>
  <c r="FF91" i="8"/>
  <c r="EQ41" i="9"/>
  <c r="EQ20" i="3"/>
  <c r="EQ26" i="3" s="1"/>
  <c r="EQ35" i="3" s="1"/>
  <c r="EQ19" i="3"/>
  <c r="EQ25" i="3" s="1"/>
  <c r="EQ34" i="3" s="1"/>
  <c r="ER31" i="3"/>
  <c r="EO44" i="9"/>
  <c r="FG97" i="8"/>
  <c r="FG107" i="8"/>
  <c r="ES47" i="9" s="1"/>
  <c r="FG96" i="8"/>
  <c r="GT72" i="8"/>
  <c r="GS74" i="8"/>
  <c r="GS84" i="8" s="1"/>
  <c r="FG102" i="8"/>
  <c r="ES29" i="3" s="1"/>
  <c r="FH68" i="8"/>
  <c r="FH83" i="8" s="1"/>
  <c r="ET17" i="3" s="1"/>
  <c r="GR75" i="8"/>
  <c r="GR85" i="8" s="1"/>
  <c r="FJ65" i="8"/>
  <c r="FI67" i="8"/>
  <c r="FI82" i="8" s="1"/>
  <c r="ID22" i="3"/>
  <c r="ID29" i="3"/>
  <c r="ID28" i="3"/>
  <c r="ID31" i="3"/>
  <c r="ID32" i="3"/>
  <c r="ID47" i="9"/>
  <c r="IF16" i="3"/>
  <c r="IE17" i="3"/>
  <c r="IE40" i="9"/>
  <c r="IB56" i="9"/>
  <c r="IC41" i="9"/>
  <c r="IC43" i="9" s="1"/>
  <c r="IC44" i="9" s="1"/>
  <c r="IC46" i="9" s="1"/>
  <c r="IC48" i="9" s="1"/>
  <c r="IC19" i="3"/>
  <c r="IC25" i="3" s="1"/>
  <c r="IC34" i="3" s="1"/>
  <c r="IC20" i="3"/>
  <c r="IC26" i="3" s="1"/>
  <c r="IC35" i="3" s="1"/>
  <c r="JE48" i="9"/>
  <c r="JG26" i="3"/>
  <c r="JG35" i="3" s="1"/>
  <c r="JF25" i="3"/>
  <c r="JF34" i="3" s="1"/>
  <c r="JG25" i="3"/>
  <c r="JG34" i="3" s="1"/>
  <c r="JG43" i="9"/>
  <c r="JG44" i="9" s="1"/>
  <c r="JG46" i="9" s="1"/>
  <c r="JG48" i="9" s="1"/>
  <c r="JF26" i="3"/>
  <c r="JF35" i="3" s="1"/>
  <c r="JF43" i="9"/>
  <c r="JF44" i="9" s="1"/>
  <c r="JF46" i="9" s="1"/>
  <c r="JF48" i="9" s="1"/>
  <c r="JH41" i="9"/>
  <c r="JH20" i="3"/>
  <c r="JH19" i="3"/>
  <c r="KB58" i="8"/>
  <c r="KA59" i="8"/>
  <c r="KA61" i="8" s="1"/>
  <c r="KA81" i="8" s="1"/>
  <c r="ES42" i="9" l="1"/>
  <c r="ES23" i="3"/>
  <c r="EU16" i="3"/>
  <c r="EQ43" i="9"/>
  <c r="O18" i="9"/>
  <c r="ES31" i="3"/>
  <c r="ER41" i="9"/>
  <c r="ER20" i="3"/>
  <c r="ER26" i="3" s="1"/>
  <c r="ER35" i="3" s="1"/>
  <c r="ER19" i="3"/>
  <c r="ER25" i="3" s="1"/>
  <c r="ER34" i="3" s="1"/>
  <c r="ES28" i="3"/>
  <c r="ES22" i="3"/>
  <c r="EO46" i="9"/>
  <c r="ES32" i="3"/>
  <c r="ET40" i="9"/>
  <c r="FH107" i="8"/>
  <c r="ET47" i="9" s="1"/>
  <c r="FI68" i="8"/>
  <c r="FI83" i="8" s="1"/>
  <c r="EU17" i="3" s="1"/>
  <c r="FH102" i="8"/>
  <c r="ET28" i="3" s="1"/>
  <c r="FH97" i="8"/>
  <c r="ES45" i="9"/>
  <c r="FG91" i="8"/>
  <c r="FK65" i="8"/>
  <c r="FJ67" i="8"/>
  <c r="FJ82" i="8" s="1"/>
  <c r="GS75" i="8"/>
  <c r="GS85" i="8" s="1"/>
  <c r="FH96" i="8"/>
  <c r="ET22" i="3" s="1"/>
  <c r="GU72" i="8"/>
  <c r="GT74" i="8"/>
  <c r="GT84" i="8" s="1"/>
  <c r="ID48" i="9"/>
  <c r="ID20" i="3"/>
  <c r="ID26" i="3" s="1"/>
  <c r="ID35" i="3" s="1"/>
  <c r="ID19" i="3"/>
  <c r="ID25" i="3" s="1"/>
  <c r="ID34" i="3" s="1"/>
  <c r="IG16" i="3"/>
  <c r="IF17" i="3"/>
  <c r="IF22" i="3" s="1"/>
  <c r="IF40" i="9"/>
  <c r="IE23" i="3"/>
  <c r="IE22" i="3"/>
  <c r="IE42" i="9"/>
  <c r="IE31" i="3"/>
  <c r="IE32" i="3"/>
  <c r="IE47" i="9"/>
  <c r="ID56" i="9"/>
  <c r="IE45" i="9"/>
  <c r="IE28" i="3"/>
  <c r="IE29" i="3"/>
  <c r="IC56" i="9"/>
  <c r="JG56" i="9"/>
  <c r="JH25" i="3"/>
  <c r="JH34" i="3" s="1"/>
  <c r="JF56" i="9"/>
  <c r="JI42" i="9"/>
  <c r="JI22" i="3"/>
  <c r="JI23" i="3"/>
  <c r="JH26" i="3"/>
  <c r="JH35" i="3" s="1"/>
  <c r="JJ47" i="9"/>
  <c r="JJ31" i="3"/>
  <c r="JJ32" i="3"/>
  <c r="JI45" i="9"/>
  <c r="JI29" i="3"/>
  <c r="JI28" i="3"/>
  <c r="JI47" i="9"/>
  <c r="JI31" i="3"/>
  <c r="JI32" i="3"/>
  <c r="JH43" i="9"/>
  <c r="JH44" i="9"/>
  <c r="JE56" i="9"/>
  <c r="KC58" i="8"/>
  <c r="KB59" i="8"/>
  <c r="KB61" i="8" s="1"/>
  <c r="KB81" i="8" s="1"/>
  <c r="FI96" i="8" l="1"/>
  <c r="EU23" i="3" s="1"/>
  <c r="ET45" i="9"/>
  <c r="ET32" i="3"/>
  <c r="ET29" i="3"/>
  <c r="FI97" i="8"/>
  <c r="EO48" i="9"/>
  <c r="ET42" i="9"/>
  <c r="FI102" i="8"/>
  <c r="EU29" i="3" s="1"/>
  <c r="ET31" i="3"/>
  <c r="ET23" i="3"/>
  <c r="ER43" i="9"/>
  <c r="FI107" i="8"/>
  <c r="EU47" i="9" s="1"/>
  <c r="EV16" i="3"/>
  <c r="EQ44" i="9"/>
  <c r="O20" i="9"/>
  <c r="ES41" i="9"/>
  <c r="ES43" i="9" s="1"/>
  <c r="ES44" i="9" s="1"/>
  <c r="ES46" i="9" s="1"/>
  <c r="ES48" i="9" s="1"/>
  <c r="ES56" i="9" s="1"/>
  <c r="ES20" i="3"/>
  <c r="ES26" i="3" s="1"/>
  <c r="ES35" i="3" s="1"/>
  <c r="ES19" i="3"/>
  <c r="ES25" i="3" s="1"/>
  <c r="ES34" i="3" s="1"/>
  <c r="FH91" i="8"/>
  <c r="EU40" i="9"/>
  <c r="FJ68" i="8"/>
  <c r="FJ83" i="8" s="1"/>
  <c r="EV17" i="3" s="1"/>
  <c r="GV72" i="8"/>
  <c r="GU74" i="8"/>
  <c r="GU84" i="8" s="1"/>
  <c r="FL65" i="8"/>
  <c r="FK67" i="8"/>
  <c r="FK82" i="8" s="1"/>
  <c r="GT75" i="8"/>
  <c r="GT85" i="8" s="1"/>
  <c r="IF23" i="3"/>
  <c r="IF45" i="9"/>
  <c r="IH16" i="3"/>
  <c r="IG17" i="3"/>
  <c r="IF31" i="3"/>
  <c r="IF32" i="3"/>
  <c r="IF28" i="3"/>
  <c r="IG40" i="9"/>
  <c r="IF29" i="3"/>
  <c r="IE41" i="9"/>
  <c r="IE43" i="9" s="1"/>
  <c r="IE44" i="9" s="1"/>
  <c r="IE46" i="9" s="1"/>
  <c r="IE48" i="9" s="1"/>
  <c r="IE20" i="3"/>
  <c r="IE26" i="3" s="1"/>
  <c r="IE35" i="3" s="1"/>
  <c r="IE19" i="3"/>
  <c r="IE25" i="3" s="1"/>
  <c r="IE34" i="3" s="1"/>
  <c r="IF41" i="9"/>
  <c r="IF43" i="9" s="1"/>
  <c r="IF44" i="9" s="1"/>
  <c r="IF19" i="3"/>
  <c r="IF25" i="3" s="1"/>
  <c r="IF20" i="3"/>
  <c r="JK45" i="9"/>
  <c r="JK28" i="3"/>
  <c r="JK29" i="3"/>
  <c r="JH46" i="9"/>
  <c r="JI41" i="9"/>
  <c r="JI20" i="3"/>
  <c r="JI19" i="3"/>
  <c r="JJ45" i="9"/>
  <c r="JJ28" i="3"/>
  <c r="JJ29" i="3"/>
  <c r="JJ42" i="9"/>
  <c r="JJ23" i="3"/>
  <c r="JJ22" i="3"/>
  <c r="JK42" i="9"/>
  <c r="JK22" i="3"/>
  <c r="JK23" i="3"/>
  <c r="JK47" i="9"/>
  <c r="JK32" i="3"/>
  <c r="JK31" i="3"/>
  <c r="KD58" i="8"/>
  <c r="KC59" i="8"/>
  <c r="KC61" i="8" s="1"/>
  <c r="KC81" i="8" s="1"/>
  <c r="EU22" i="3" l="1"/>
  <c r="EU42" i="9"/>
  <c r="EU31" i="3"/>
  <c r="FI91" i="8"/>
  <c r="EU41" i="9" s="1"/>
  <c r="EU28" i="3"/>
  <c r="EU45" i="9"/>
  <c r="EU32" i="3"/>
  <c r="EV40" i="9"/>
  <c r="FJ97" i="8"/>
  <c r="FJ102" i="8"/>
  <c r="EV29" i="3" s="1"/>
  <c r="FJ107" i="8"/>
  <c r="EV47" i="9" s="1"/>
  <c r="EU20" i="3"/>
  <c r="EU26" i="3" s="1"/>
  <c r="FJ96" i="8"/>
  <c r="EQ46" i="9"/>
  <c r="O21" i="9"/>
  <c r="ET41" i="9"/>
  <c r="ET20" i="3"/>
  <c r="ET26" i="3" s="1"/>
  <c r="ET35" i="3" s="1"/>
  <c r="ET19" i="3"/>
  <c r="ET25" i="3" s="1"/>
  <c r="ET34" i="3" s="1"/>
  <c r="EO56" i="9"/>
  <c r="EW16" i="3"/>
  <c r="ER44" i="9"/>
  <c r="FK68" i="8"/>
  <c r="FK83" i="8" s="1"/>
  <c r="EW17" i="3" s="1"/>
  <c r="GU75" i="8"/>
  <c r="GU85" i="8" s="1"/>
  <c r="FM65" i="8"/>
  <c r="FL67" i="8"/>
  <c r="FL82" i="8" s="1"/>
  <c r="GW72" i="8"/>
  <c r="GV74" i="8"/>
  <c r="GV84" i="8" s="1"/>
  <c r="IF26" i="3"/>
  <c r="IG22" i="3"/>
  <c r="IF46" i="9"/>
  <c r="IF48" i="9" s="1"/>
  <c r="IF34" i="3"/>
  <c r="IG23" i="3"/>
  <c r="II16" i="3"/>
  <c r="IH17" i="3"/>
  <c r="IH40" i="9"/>
  <c r="IF35" i="3"/>
  <c r="IF56" i="9"/>
  <c r="IG47" i="9"/>
  <c r="IG32" i="3"/>
  <c r="IG31" i="3"/>
  <c r="IH47" i="9"/>
  <c r="IG28" i="3"/>
  <c r="IG45" i="9"/>
  <c r="IG29" i="3"/>
  <c r="IE56" i="9"/>
  <c r="JL45" i="9"/>
  <c r="JL29" i="3"/>
  <c r="JL28" i="3"/>
  <c r="JL42" i="9"/>
  <c r="JL22" i="3"/>
  <c r="JL23" i="3"/>
  <c r="JI25" i="3"/>
  <c r="JI34" i="3" s="1"/>
  <c r="JK41" i="9"/>
  <c r="JK20" i="3"/>
  <c r="JK19" i="3"/>
  <c r="JI26" i="3"/>
  <c r="JI35" i="3" s="1"/>
  <c r="JH48" i="9"/>
  <c r="JL47" i="9"/>
  <c r="JL32" i="3"/>
  <c r="JL31" i="3"/>
  <c r="JJ41" i="9"/>
  <c r="JJ19" i="3"/>
  <c r="JJ20" i="3"/>
  <c r="JI43" i="9"/>
  <c r="KE58" i="8"/>
  <c r="KD59" i="8"/>
  <c r="KD61" i="8" s="1"/>
  <c r="KD81" i="8" s="1"/>
  <c r="EU43" i="9" l="1"/>
  <c r="EU44" i="9" s="1"/>
  <c r="EU46" i="9" s="1"/>
  <c r="EU48" i="9" s="1"/>
  <c r="EU56" i="9" s="1"/>
  <c r="EU35" i="3"/>
  <c r="EU19" i="3"/>
  <c r="EU25" i="3" s="1"/>
  <c r="EU34" i="3" s="1"/>
  <c r="EV45" i="9"/>
  <c r="EV28" i="3"/>
  <c r="EV31" i="3"/>
  <c r="EV32" i="3"/>
  <c r="FK96" i="8"/>
  <c r="EW23" i="3" s="1"/>
  <c r="FJ91" i="8"/>
  <c r="EV41" i="9" s="1"/>
  <c r="EQ48" i="9"/>
  <c r="O23" i="9"/>
  <c r="ET43" i="9"/>
  <c r="EV22" i="3"/>
  <c r="EV42" i="9"/>
  <c r="FK102" i="8"/>
  <c r="EW29" i="3" s="1"/>
  <c r="ER46" i="9"/>
  <c r="FK97" i="8"/>
  <c r="EW40" i="9"/>
  <c r="EX16" i="3"/>
  <c r="FK107" i="8"/>
  <c r="EW47" i="9" s="1"/>
  <c r="EV23" i="3"/>
  <c r="FN65" i="8"/>
  <c r="FM67" i="8"/>
  <c r="FM82" i="8" s="1"/>
  <c r="GV75" i="8"/>
  <c r="GV85" i="8" s="1"/>
  <c r="GX72" i="8"/>
  <c r="GW74" i="8"/>
  <c r="GW84" i="8" s="1"/>
  <c r="FL68" i="8"/>
  <c r="FL83" i="8" s="1"/>
  <c r="EX17" i="3" s="1"/>
  <c r="IH23" i="3"/>
  <c r="IH42" i="9"/>
  <c r="IH22" i="3"/>
  <c r="IH32" i="3"/>
  <c r="IH31" i="3"/>
  <c r="IH28" i="3"/>
  <c r="IH45" i="9"/>
  <c r="IH29" i="3"/>
  <c r="IJ16" i="3"/>
  <c r="II17" i="3"/>
  <c r="II40" i="9"/>
  <c r="IG41" i="9"/>
  <c r="IG43" i="9" s="1"/>
  <c r="IG44" i="9" s="1"/>
  <c r="IG46" i="9" s="1"/>
  <c r="IG48" i="9" s="1"/>
  <c r="IG19" i="3"/>
  <c r="IG25" i="3" s="1"/>
  <c r="IG34" i="3" s="1"/>
  <c r="IG20" i="3"/>
  <c r="IG26" i="3" s="1"/>
  <c r="IG35" i="3" s="1"/>
  <c r="IH41" i="9"/>
  <c r="JL41" i="9"/>
  <c r="JL20" i="3"/>
  <c r="JL19" i="3"/>
  <c r="JK25" i="3"/>
  <c r="JK34" i="3" s="1"/>
  <c r="JJ43" i="9"/>
  <c r="JI44" i="9"/>
  <c r="JH56" i="9"/>
  <c r="JK26" i="3"/>
  <c r="JK35" i="3" s="1"/>
  <c r="JJ26" i="3"/>
  <c r="JJ35" i="3" s="1"/>
  <c r="JK43" i="9"/>
  <c r="JK44" i="9" s="1"/>
  <c r="JK46" i="9" s="1"/>
  <c r="JK48" i="9" s="1"/>
  <c r="JJ25" i="3"/>
  <c r="JJ34" i="3" s="1"/>
  <c r="KF58" i="8"/>
  <c r="KE59" i="8"/>
  <c r="KE61" i="8" s="1"/>
  <c r="KE81" i="8" s="1"/>
  <c r="EW22" i="3" l="1"/>
  <c r="EV19" i="3"/>
  <c r="EW42" i="9"/>
  <c r="EV43" i="9"/>
  <c r="EV44" i="9" s="1"/>
  <c r="EV46" i="9" s="1"/>
  <c r="EV48" i="9" s="1"/>
  <c r="EV56" i="9" s="1"/>
  <c r="EV20" i="3"/>
  <c r="EV26" i="3" s="1"/>
  <c r="EV35" i="3" s="1"/>
  <c r="FK91" i="8"/>
  <c r="EW41" i="9" s="1"/>
  <c r="EW43" i="9" s="1"/>
  <c r="EW44" i="9" s="1"/>
  <c r="EW45" i="9"/>
  <c r="EX40" i="9"/>
  <c r="EW28" i="3"/>
  <c r="EV25" i="3"/>
  <c r="EV34" i="3" s="1"/>
  <c r="ET44" i="9"/>
  <c r="ER48" i="9"/>
  <c r="EQ56" i="9"/>
  <c r="O25" i="9"/>
  <c r="EY16" i="3"/>
  <c r="EW32" i="3"/>
  <c r="EW31" i="3"/>
  <c r="FL107" i="8"/>
  <c r="EX47" i="9" s="1"/>
  <c r="FL97" i="8"/>
  <c r="FM68" i="8"/>
  <c r="FM83" i="8" s="1"/>
  <c r="EY17" i="3" s="1"/>
  <c r="FL102" i="8"/>
  <c r="EX29" i="3" s="1"/>
  <c r="FL96" i="8"/>
  <c r="GY72" i="8"/>
  <c r="GX74" i="8"/>
  <c r="GX84" i="8" s="1"/>
  <c r="GW75" i="8"/>
  <c r="GW85" i="8" s="1"/>
  <c r="FO65" i="8"/>
  <c r="FN67" i="8"/>
  <c r="FN82" i="8" s="1"/>
  <c r="IH43" i="9"/>
  <c r="IH44" i="9" s="1"/>
  <c r="IH46" i="9" s="1"/>
  <c r="IH48" i="9" s="1"/>
  <c r="IH56" i="9" s="1"/>
  <c r="IH25" i="3"/>
  <c r="IH34" i="3" s="1"/>
  <c r="IH20" i="3"/>
  <c r="IH26" i="3" s="1"/>
  <c r="IH35" i="3" s="1"/>
  <c r="IJ17" i="3"/>
  <c r="IJ32" i="3" s="1"/>
  <c r="IK16" i="3"/>
  <c r="IJ40" i="9"/>
  <c r="II42" i="9"/>
  <c r="II23" i="3"/>
  <c r="II22" i="3"/>
  <c r="II31" i="3"/>
  <c r="II32" i="3"/>
  <c r="II47" i="9"/>
  <c r="IJ47" i="9"/>
  <c r="II28" i="3"/>
  <c r="II45" i="9"/>
  <c r="II29" i="3"/>
  <c r="IG56" i="9"/>
  <c r="JM45" i="9"/>
  <c r="JM29" i="3"/>
  <c r="JM28" i="3"/>
  <c r="JM47" i="9"/>
  <c r="JM32" i="3"/>
  <c r="JM31" i="3"/>
  <c r="JN47" i="9"/>
  <c r="JN32" i="3"/>
  <c r="JN31" i="3"/>
  <c r="JJ44" i="9"/>
  <c r="JJ46" i="9" s="1"/>
  <c r="JJ48" i="9" s="1"/>
  <c r="JL25" i="3"/>
  <c r="JL34" i="3"/>
  <c r="JN45" i="9"/>
  <c r="JN28" i="3"/>
  <c r="JN29" i="3"/>
  <c r="JK56" i="9"/>
  <c r="JL26" i="3"/>
  <c r="JL35" i="3" s="1"/>
  <c r="JN42" i="9"/>
  <c r="JN23" i="3"/>
  <c r="JN22" i="3"/>
  <c r="JM42" i="9"/>
  <c r="JM22" i="3"/>
  <c r="JM23" i="3"/>
  <c r="JI46" i="9"/>
  <c r="JL43" i="9"/>
  <c r="JL44" i="9" s="1"/>
  <c r="JL46" i="9" s="1"/>
  <c r="JL48" i="9" s="1"/>
  <c r="KG58" i="8"/>
  <c r="KF59" i="8"/>
  <c r="KF61" i="8" s="1"/>
  <c r="KF81" i="8" s="1"/>
  <c r="EW46" i="9" l="1"/>
  <c r="EW48" i="9" s="1"/>
  <c r="EW56" i="9" s="1"/>
  <c r="EW20" i="3"/>
  <c r="EW26" i="3" s="1"/>
  <c r="EW35" i="3" s="1"/>
  <c r="EW19" i="3"/>
  <c r="EW25" i="3" s="1"/>
  <c r="EW34" i="3" s="1"/>
  <c r="FL91" i="8"/>
  <c r="EX41" i="9" s="1"/>
  <c r="EX20" i="3"/>
  <c r="EX22" i="3"/>
  <c r="EX42" i="9"/>
  <c r="EX23" i="3"/>
  <c r="EX32" i="3"/>
  <c r="ER56" i="9"/>
  <c r="EZ16" i="3"/>
  <c r="EY40" i="9"/>
  <c r="EX19" i="3"/>
  <c r="EX45" i="9"/>
  <c r="EX28" i="3"/>
  <c r="EX31" i="3"/>
  <c r="ET46" i="9"/>
  <c r="FM107" i="8"/>
  <c r="EY47" i="9" s="1"/>
  <c r="FM96" i="8"/>
  <c r="FM102" i="8"/>
  <c r="EY29" i="3" s="1"/>
  <c r="FM97" i="8"/>
  <c r="FN68" i="8"/>
  <c r="FN83" i="8" s="1"/>
  <c r="EZ17" i="3" s="1"/>
  <c r="FP65" i="8"/>
  <c r="FO67" i="8"/>
  <c r="FO82" i="8" s="1"/>
  <c r="GX75" i="8"/>
  <c r="GX85" i="8" s="1"/>
  <c r="GZ72" i="8"/>
  <c r="GY74" i="8"/>
  <c r="GY84" i="8" s="1"/>
  <c r="IJ31" i="3"/>
  <c r="IL16" i="3"/>
  <c r="IK17" i="3"/>
  <c r="IJ45" i="9"/>
  <c r="IJ29" i="3"/>
  <c r="IJ28" i="3"/>
  <c r="II41" i="9"/>
  <c r="II43" i="9" s="1"/>
  <c r="II44" i="9" s="1"/>
  <c r="II46" i="9" s="1"/>
  <c r="II48" i="9" s="1"/>
  <c r="II19" i="3"/>
  <c r="II25" i="3" s="1"/>
  <c r="II34" i="3" s="1"/>
  <c r="II20" i="3"/>
  <c r="II26" i="3" s="1"/>
  <c r="II35" i="3" s="1"/>
  <c r="IJ23" i="3"/>
  <c r="IJ42" i="9"/>
  <c r="IJ22" i="3"/>
  <c r="JO47" i="9"/>
  <c r="JO32" i="3"/>
  <c r="JO31" i="3"/>
  <c r="JL56" i="9"/>
  <c r="JJ56" i="9"/>
  <c r="JN41" i="9"/>
  <c r="JN20" i="3"/>
  <c r="JN19" i="3"/>
  <c r="JI48" i="9"/>
  <c r="JM41" i="9"/>
  <c r="JM20" i="3"/>
  <c r="JM19" i="3"/>
  <c r="JO23" i="3"/>
  <c r="JO22" i="3"/>
  <c r="JO45" i="9"/>
  <c r="JO29" i="3"/>
  <c r="JO28" i="3"/>
  <c r="KH58" i="8"/>
  <c r="KG59" i="8"/>
  <c r="KG61" i="8" s="1"/>
  <c r="KG81" i="8" s="1"/>
  <c r="EX26" i="3" l="1"/>
  <c r="EY45" i="9"/>
  <c r="EY31" i="3"/>
  <c r="EX43" i="9"/>
  <c r="EX44" i="9" s="1"/>
  <c r="EX35" i="3"/>
  <c r="EY28" i="3"/>
  <c r="EY42" i="9"/>
  <c r="EX25" i="3"/>
  <c r="EX34" i="3" s="1"/>
  <c r="FM91" i="8"/>
  <c r="EY23" i="3"/>
  <c r="FA16" i="3"/>
  <c r="EZ40" i="9"/>
  <c r="EY32" i="3"/>
  <c r="EY22" i="3"/>
  <c r="ET48" i="9"/>
  <c r="FN96" i="8"/>
  <c r="EZ23" i="3" s="1"/>
  <c r="FN97" i="8"/>
  <c r="FN102" i="8"/>
  <c r="EZ29" i="3" s="1"/>
  <c r="GY75" i="8"/>
  <c r="GY85" i="8" s="1"/>
  <c r="FQ65" i="8"/>
  <c r="FP67" i="8"/>
  <c r="FP82" i="8" s="1"/>
  <c r="HA72" i="8"/>
  <c r="GZ74" i="8"/>
  <c r="GZ84" i="8" s="1"/>
  <c r="FN107" i="8"/>
  <c r="EZ47" i="9" s="1"/>
  <c r="FO68" i="8"/>
  <c r="FO83" i="8" s="1"/>
  <c r="FA17" i="3" s="1"/>
  <c r="IK32" i="3"/>
  <c r="IK47" i="9"/>
  <c r="IK31" i="3"/>
  <c r="IM16" i="3"/>
  <c r="IL17" i="3"/>
  <c r="IL40" i="9"/>
  <c r="II56" i="9"/>
  <c r="IK42" i="9"/>
  <c r="IK45" i="9"/>
  <c r="IK29" i="3"/>
  <c r="IK28" i="3"/>
  <c r="IJ20" i="3"/>
  <c r="IJ26" i="3" s="1"/>
  <c r="IJ35" i="3" s="1"/>
  <c r="IJ19" i="3"/>
  <c r="IJ25" i="3" s="1"/>
  <c r="IJ34" i="3" s="1"/>
  <c r="IJ41" i="9"/>
  <c r="IK23" i="3"/>
  <c r="IK22" i="3"/>
  <c r="JM25" i="3"/>
  <c r="JM34" i="3" s="1"/>
  <c r="JI56" i="9"/>
  <c r="JM26" i="3"/>
  <c r="JM35" i="3" s="1"/>
  <c r="JN25" i="3"/>
  <c r="JN34" i="3" s="1"/>
  <c r="JP23" i="3"/>
  <c r="JP22" i="3"/>
  <c r="JM43" i="9"/>
  <c r="JM44" i="9" s="1"/>
  <c r="JN26" i="3"/>
  <c r="JN35" i="3" s="1"/>
  <c r="JN43" i="9"/>
  <c r="JN44" i="9" s="1"/>
  <c r="JN46" i="9" s="1"/>
  <c r="JN48" i="9" s="1"/>
  <c r="JO41" i="9"/>
  <c r="JO20" i="3"/>
  <c r="JO19" i="3"/>
  <c r="KI58" i="8"/>
  <c r="KH59" i="8"/>
  <c r="KH61" i="8" s="1"/>
  <c r="KH81" i="8" s="1"/>
  <c r="FA40" i="9" l="1"/>
  <c r="EZ42" i="9"/>
  <c r="EZ22" i="3"/>
  <c r="EZ45" i="9"/>
  <c r="ET56" i="9"/>
  <c r="EZ31" i="3"/>
  <c r="FB16" i="3"/>
  <c r="EZ28" i="3"/>
  <c r="EY41" i="9"/>
  <c r="EY20" i="3"/>
  <c r="EY26" i="3" s="1"/>
  <c r="EY35" i="3" s="1"/>
  <c r="EY19" i="3"/>
  <c r="EY25" i="3" s="1"/>
  <c r="EY34" i="3" s="1"/>
  <c r="EZ32" i="3"/>
  <c r="EX46" i="9"/>
  <c r="FO102" i="8"/>
  <c r="FA45" i="9" s="1"/>
  <c r="FP68" i="8"/>
  <c r="FP83" i="8" s="1"/>
  <c r="FB17" i="3" s="1"/>
  <c r="FO96" i="8"/>
  <c r="FA22" i="3" s="1"/>
  <c r="FN91" i="8"/>
  <c r="FO97" i="8"/>
  <c r="FO107" i="8"/>
  <c r="FA47" i="9" s="1"/>
  <c r="GZ75" i="8"/>
  <c r="GZ85" i="8" s="1"/>
  <c r="HB72" i="8"/>
  <c r="HA74" i="8"/>
  <c r="HA84" i="8" s="1"/>
  <c r="FR65" i="8"/>
  <c r="FQ67" i="8"/>
  <c r="FQ82" i="8" s="1"/>
  <c r="IL31" i="3"/>
  <c r="IL32" i="3"/>
  <c r="IN16" i="3"/>
  <c r="IM17" i="3"/>
  <c r="IK19" i="3"/>
  <c r="IK25" i="3" s="1"/>
  <c r="IK34" i="3" s="1"/>
  <c r="IK41" i="9"/>
  <c r="IK43" i="9" s="1"/>
  <c r="IK44" i="9" s="1"/>
  <c r="IK46" i="9" s="1"/>
  <c r="IK48" i="9" s="1"/>
  <c r="IK20" i="3"/>
  <c r="IK26" i="3" s="1"/>
  <c r="IK35" i="3" s="1"/>
  <c r="IL29" i="3"/>
  <c r="IL28" i="3"/>
  <c r="IL45" i="9"/>
  <c r="IL42" i="9"/>
  <c r="IL22" i="3"/>
  <c r="IL23" i="3"/>
  <c r="IJ43" i="9"/>
  <c r="IJ44" i="9" s="1"/>
  <c r="IJ46" i="9" s="1"/>
  <c r="JM46" i="9"/>
  <c r="JQ45" i="9"/>
  <c r="JQ28" i="3"/>
  <c r="JQ29" i="3"/>
  <c r="JO26" i="3"/>
  <c r="JO35" i="3" s="1"/>
  <c r="JO43" i="9"/>
  <c r="JO44" i="9" s="1"/>
  <c r="JN56" i="9"/>
  <c r="JP47" i="9"/>
  <c r="JP32" i="3"/>
  <c r="JP31" i="3"/>
  <c r="JP45" i="9"/>
  <c r="JP29" i="3"/>
  <c r="JP28" i="3"/>
  <c r="JO25" i="3"/>
  <c r="JO34" i="3" s="1"/>
  <c r="KJ58" i="8"/>
  <c r="KI59" i="8"/>
  <c r="KI61" i="8" s="1"/>
  <c r="KI81" i="8" s="1"/>
  <c r="FA29" i="3" l="1"/>
  <c r="FB40" i="9"/>
  <c r="FA31" i="3"/>
  <c r="EX48" i="9"/>
  <c r="FA28" i="3"/>
  <c r="FC16" i="3"/>
  <c r="EZ41" i="9"/>
  <c r="EZ43" i="9" s="1"/>
  <c r="EZ44" i="9" s="1"/>
  <c r="EZ46" i="9" s="1"/>
  <c r="EZ48" i="9" s="1"/>
  <c r="EZ56" i="9" s="1"/>
  <c r="EZ20" i="3"/>
  <c r="EZ26" i="3" s="1"/>
  <c r="EZ35" i="3" s="1"/>
  <c r="EZ19" i="3"/>
  <c r="EZ25" i="3" s="1"/>
  <c r="EZ34" i="3" s="1"/>
  <c r="FA42" i="9"/>
  <c r="EY43" i="9"/>
  <c r="FA32" i="3"/>
  <c r="FA23" i="3"/>
  <c r="FP102" i="8"/>
  <c r="FB28" i="3" s="1"/>
  <c r="FP107" i="8"/>
  <c r="FB47" i="9" s="1"/>
  <c r="FP97" i="8"/>
  <c r="FP96" i="8"/>
  <c r="FB23" i="3" s="1"/>
  <c r="FO91" i="8"/>
  <c r="HA75" i="8"/>
  <c r="HA85" i="8" s="1"/>
  <c r="FQ68" i="8"/>
  <c r="FQ83" i="8" s="1"/>
  <c r="FC17" i="3" s="1"/>
  <c r="HC72" i="8"/>
  <c r="HB74" i="8"/>
  <c r="HB84" i="8" s="1"/>
  <c r="FS65" i="8"/>
  <c r="FR67" i="8"/>
  <c r="FR82" i="8" s="1"/>
  <c r="IM22" i="3"/>
  <c r="IM28" i="3"/>
  <c r="IM23" i="3"/>
  <c r="IM32" i="3"/>
  <c r="IM47" i="9"/>
  <c r="IM42" i="9"/>
  <c r="IM29" i="3"/>
  <c r="IO16" i="3"/>
  <c r="IN17" i="3"/>
  <c r="IN40" i="9"/>
  <c r="IM31" i="3"/>
  <c r="IJ48" i="9"/>
  <c r="IM41" i="9"/>
  <c r="IM43" i="9" s="1"/>
  <c r="IM44" i="9" s="1"/>
  <c r="IM46" i="9" s="1"/>
  <c r="IM48" i="9" s="1"/>
  <c r="IM19" i="3"/>
  <c r="IM25" i="3" s="1"/>
  <c r="IM20" i="3"/>
  <c r="IL19" i="3"/>
  <c r="IL25" i="3" s="1"/>
  <c r="IL34" i="3" s="1"/>
  <c r="IL20" i="3"/>
  <c r="IL26" i="3" s="1"/>
  <c r="IL35" i="3" s="1"/>
  <c r="IL41" i="9"/>
  <c r="IL43" i="9" s="1"/>
  <c r="IL44" i="9" s="1"/>
  <c r="IL46" i="9" s="1"/>
  <c r="IL48" i="9" s="1"/>
  <c r="IK56" i="9"/>
  <c r="JO46" i="9"/>
  <c r="JO48" i="9" s="1"/>
  <c r="JR23" i="3"/>
  <c r="JR22" i="3"/>
  <c r="JP41" i="9"/>
  <c r="JP20" i="3"/>
  <c r="JP19" i="3"/>
  <c r="JQ47" i="9"/>
  <c r="JQ32" i="3"/>
  <c r="JQ31" i="3"/>
  <c r="JQ42" i="9"/>
  <c r="JQ23" i="3"/>
  <c r="JQ22" i="3"/>
  <c r="JM48" i="9"/>
  <c r="KK58" i="8"/>
  <c r="KJ59" i="8"/>
  <c r="KJ61" i="8" s="1"/>
  <c r="KJ81" i="8" s="1"/>
  <c r="FB42" i="9" l="1"/>
  <c r="EY44" i="9"/>
  <c r="EX56" i="9"/>
  <c r="FB32" i="3"/>
  <c r="FA41" i="9"/>
  <c r="FA19" i="3"/>
  <c r="FA25" i="3" s="1"/>
  <c r="FA34" i="3" s="1"/>
  <c r="FA20" i="3"/>
  <c r="FA26" i="3" s="1"/>
  <c r="FA35" i="3" s="1"/>
  <c r="FB31" i="3"/>
  <c r="FB45" i="9"/>
  <c r="FB29" i="3"/>
  <c r="FC40" i="9"/>
  <c r="FB22" i="3"/>
  <c r="FD16" i="3"/>
  <c r="FP91" i="8"/>
  <c r="FQ102" i="8"/>
  <c r="FC29" i="3" s="1"/>
  <c r="FQ96" i="8"/>
  <c r="FC23" i="3" s="1"/>
  <c r="FQ97" i="8"/>
  <c r="FR68" i="8"/>
  <c r="FR83" i="8" s="1"/>
  <c r="FD17" i="3" s="1"/>
  <c r="HB75" i="8"/>
  <c r="HB85" i="8" s="1"/>
  <c r="HD72" i="8"/>
  <c r="HC74" i="8"/>
  <c r="HC84" i="8" s="1"/>
  <c r="FQ107" i="8"/>
  <c r="FC47" i="9" s="1"/>
  <c r="FT65" i="8"/>
  <c r="FS67" i="8"/>
  <c r="FS82" i="8" s="1"/>
  <c r="IM26" i="3"/>
  <c r="IM35" i="3" s="1"/>
  <c r="IM34" i="3"/>
  <c r="IN42" i="9"/>
  <c r="IN23" i="3"/>
  <c r="IN22" i="3"/>
  <c r="IO17" i="3"/>
  <c r="IO40" i="9"/>
  <c r="IP16" i="3"/>
  <c r="IM56" i="9"/>
  <c r="IN45" i="9"/>
  <c r="IN29" i="3"/>
  <c r="IN28" i="3"/>
  <c r="IN47" i="9"/>
  <c r="IN31" i="3"/>
  <c r="IN32" i="3"/>
  <c r="IL56" i="9"/>
  <c r="IJ56" i="9"/>
  <c r="JP43" i="9"/>
  <c r="JP44" i="9" s="1"/>
  <c r="JR45" i="9"/>
  <c r="JR28" i="3"/>
  <c r="JR29" i="3"/>
  <c r="JS45" i="9"/>
  <c r="JS29" i="3"/>
  <c r="JS28" i="3"/>
  <c r="JM56" i="9"/>
  <c r="JP25" i="3"/>
  <c r="JP34" i="3" s="1"/>
  <c r="JS42" i="9"/>
  <c r="JS23" i="3"/>
  <c r="JS22" i="3"/>
  <c r="JS47" i="9"/>
  <c r="JS32" i="3"/>
  <c r="JS31" i="3"/>
  <c r="JR47" i="9"/>
  <c r="JR31" i="3"/>
  <c r="JR32" i="3"/>
  <c r="JP26" i="3"/>
  <c r="JP35" i="3" s="1"/>
  <c r="JQ41" i="9"/>
  <c r="JQ20" i="3"/>
  <c r="JQ19" i="3"/>
  <c r="JO56" i="9"/>
  <c r="KL58" i="8"/>
  <c r="KK59" i="8"/>
  <c r="KK61" i="8" s="1"/>
  <c r="KK81" i="8" s="1"/>
  <c r="FC45" i="9" l="1"/>
  <c r="FB41" i="9"/>
  <c r="FB43" i="9" s="1"/>
  <c r="FB44" i="9" s="1"/>
  <c r="FB46" i="9" s="1"/>
  <c r="FB48" i="9" s="1"/>
  <c r="FB56" i="9" s="1"/>
  <c r="FB19" i="3"/>
  <c r="FB25" i="3" s="1"/>
  <c r="FB34" i="3" s="1"/>
  <c r="FB20" i="3"/>
  <c r="FB26" i="3" s="1"/>
  <c r="FB35" i="3" s="1"/>
  <c r="FC28" i="3"/>
  <c r="FC31" i="3"/>
  <c r="FD40" i="9"/>
  <c r="FC32" i="3"/>
  <c r="FE16" i="3"/>
  <c r="FA43" i="9"/>
  <c r="FC22" i="3"/>
  <c r="FC42" i="9"/>
  <c r="EY46" i="9"/>
  <c r="HC75" i="8"/>
  <c r="HC85" i="8" s="1"/>
  <c r="FR96" i="8"/>
  <c r="FD22" i="3" s="1"/>
  <c r="FR102" i="8"/>
  <c r="FD45" i="9" s="1"/>
  <c r="FR97" i="8"/>
  <c r="FQ91" i="8"/>
  <c r="FR107" i="8"/>
  <c r="FD47" i="9" s="1"/>
  <c r="FS68" i="8"/>
  <c r="FS83" i="8" s="1"/>
  <c r="FE17" i="3" s="1"/>
  <c r="FU65" i="8"/>
  <c r="FT67" i="8"/>
  <c r="FT82" i="8" s="1"/>
  <c r="HE72" i="8"/>
  <c r="HD74" i="8"/>
  <c r="HD84" i="8" s="1"/>
  <c r="IO23" i="3"/>
  <c r="IO22" i="3"/>
  <c r="IQ16" i="3"/>
  <c r="IP17" i="3"/>
  <c r="IP40" i="9"/>
  <c r="IN20" i="3"/>
  <c r="IN26" i="3" s="1"/>
  <c r="IN35" i="3" s="1"/>
  <c r="IN19" i="3"/>
  <c r="IN25" i="3" s="1"/>
  <c r="IN34" i="3" s="1"/>
  <c r="IN41" i="9"/>
  <c r="IN43" i="9" s="1"/>
  <c r="IN44" i="9" s="1"/>
  <c r="IN46" i="9" s="1"/>
  <c r="IO31" i="3"/>
  <c r="IO32" i="3"/>
  <c r="IO47" i="9"/>
  <c r="IO29" i="3"/>
  <c r="IO45" i="9"/>
  <c r="IO28" i="3"/>
  <c r="JP46" i="9"/>
  <c r="JQ43" i="9"/>
  <c r="JQ44" i="9" s="1"/>
  <c r="JQ46" i="9" s="1"/>
  <c r="JQ48" i="9" s="1"/>
  <c r="JS41" i="9"/>
  <c r="JS19" i="3"/>
  <c r="JS20" i="3"/>
  <c r="JQ25" i="3"/>
  <c r="JQ34" i="3" s="1"/>
  <c r="JQ26" i="3"/>
  <c r="JQ35" i="3" s="1"/>
  <c r="JR41" i="9"/>
  <c r="JR19" i="3"/>
  <c r="JR20" i="3"/>
  <c r="JT47" i="9"/>
  <c r="JT31" i="3"/>
  <c r="JT32" i="3"/>
  <c r="KM58" i="8"/>
  <c r="KL59" i="8"/>
  <c r="KL61" i="8" s="1"/>
  <c r="KL81" i="8" s="1"/>
  <c r="FD29" i="3" l="1"/>
  <c r="FD28" i="3"/>
  <c r="FF16" i="3"/>
  <c r="FD31" i="3"/>
  <c r="FD32" i="3"/>
  <c r="EY48" i="9"/>
  <c r="FE40" i="9"/>
  <c r="FD23" i="3"/>
  <c r="FD42" i="9"/>
  <c r="FC41" i="9"/>
  <c r="FC43" i="9" s="1"/>
  <c r="FC44" i="9" s="1"/>
  <c r="FC46" i="9" s="1"/>
  <c r="FC48" i="9" s="1"/>
  <c r="FC56" i="9" s="1"/>
  <c r="FC20" i="3"/>
  <c r="FC26" i="3" s="1"/>
  <c r="FC35" i="3" s="1"/>
  <c r="FC19" i="3"/>
  <c r="FC25" i="3" s="1"/>
  <c r="FC34" i="3" s="1"/>
  <c r="FA44" i="9"/>
  <c r="FR91" i="8"/>
  <c r="FS96" i="8"/>
  <c r="FE22" i="3" s="1"/>
  <c r="FS107" i="8"/>
  <c r="FE47" i="9" s="1"/>
  <c r="HD75" i="8"/>
  <c r="HD85" i="8" s="1"/>
  <c r="FS102" i="8"/>
  <c r="FE28" i="3" s="1"/>
  <c r="FT68" i="8"/>
  <c r="FT83" i="8" s="1"/>
  <c r="FF17" i="3" s="1"/>
  <c r="FV65" i="8"/>
  <c r="FU67" i="8"/>
  <c r="FU82" i="8" s="1"/>
  <c r="FS97" i="8"/>
  <c r="HF72" i="8"/>
  <c r="HE74" i="8"/>
  <c r="HE84" i="8" s="1"/>
  <c r="IQ17" i="3"/>
  <c r="IR16" i="3"/>
  <c r="IQ40" i="9"/>
  <c r="IP45" i="9"/>
  <c r="IP29" i="3"/>
  <c r="IP22" i="3"/>
  <c r="IP42" i="9"/>
  <c r="IP23" i="3"/>
  <c r="IO20" i="3"/>
  <c r="IO26" i="3" s="1"/>
  <c r="IO35" i="3" s="1"/>
  <c r="IO19" i="3"/>
  <c r="IO25" i="3" s="1"/>
  <c r="IO34" i="3" s="1"/>
  <c r="IO41" i="9"/>
  <c r="IN48" i="9"/>
  <c r="IP47" i="9"/>
  <c r="IP32" i="3"/>
  <c r="IP31" i="3"/>
  <c r="IP28" i="3"/>
  <c r="JQ56" i="9"/>
  <c r="JR43" i="9"/>
  <c r="JR44" i="9" s="1"/>
  <c r="JR46" i="9" s="1"/>
  <c r="JS26" i="3"/>
  <c r="JS35" i="3" s="1"/>
  <c r="JU45" i="9"/>
  <c r="JU29" i="3"/>
  <c r="JU28" i="3"/>
  <c r="JU31" i="3"/>
  <c r="JR26" i="3"/>
  <c r="JR35" i="3" s="1"/>
  <c r="JS25" i="3"/>
  <c r="JS34" i="3" s="1"/>
  <c r="JT42" i="9"/>
  <c r="AA19" i="9" s="1"/>
  <c r="JT23" i="3"/>
  <c r="JT22" i="3"/>
  <c r="JU42" i="9"/>
  <c r="JU23" i="3"/>
  <c r="JU22" i="3"/>
  <c r="JT45" i="9"/>
  <c r="AA22" i="9" s="1"/>
  <c r="JT29" i="3"/>
  <c r="JT28" i="3"/>
  <c r="JR25" i="3"/>
  <c r="JR34" i="3" s="1"/>
  <c r="JS43" i="9"/>
  <c r="JS44" i="9" s="1"/>
  <c r="JS46" i="9" s="1"/>
  <c r="JS48" i="9" s="1"/>
  <c r="JP48" i="9"/>
  <c r="KN58" i="8"/>
  <c r="KM59" i="8"/>
  <c r="KM61" i="8" s="1"/>
  <c r="KM81" i="8" s="1"/>
  <c r="P20" i="9" l="1"/>
  <c r="FA46" i="9"/>
  <c r="P21" i="9"/>
  <c r="EY56" i="9"/>
  <c r="FE23" i="3"/>
  <c r="FS91" i="8"/>
  <c r="FE45" i="9"/>
  <c r="FE31" i="3"/>
  <c r="FE32" i="3"/>
  <c r="FG16" i="3"/>
  <c r="O22" i="9"/>
  <c r="P22" i="9"/>
  <c r="FE42" i="9"/>
  <c r="O19" i="9"/>
  <c r="P19" i="9"/>
  <c r="FE29" i="3"/>
  <c r="FD41" i="9"/>
  <c r="FD20" i="3"/>
  <c r="FD26" i="3" s="1"/>
  <c r="FD35" i="3" s="1"/>
  <c r="FD19" i="3"/>
  <c r="FD25" i="3" s="1"/>
  <c r="FD34" i="3" s="1"/>
  <c r="FF40" i="9"/>
  <c r="FT107" i="8"/>
  <c r="FF47" i="9" s="1"/>
  <c r="FT102" i="8"/>
  <c r="FF29" i="3" s="1"/>
  <c r="FT96" i="8"/>
  <c r="FT97" i="8"/>
  <c r="J19" i="9"/>
  <c r="K19" i="9"/>
  <c r="L19" i="9"/>
  <c r="M19" i="9"/>
  <c r="N19" i="9"/>
  <c r="J22" i="9"/>
  <c r="K22" i="9"/>
  <c r="L22" i="9"/>
  <c r="M22" i="9"/>
  <c r="N22" i="9"/>
  <c r="HG72" i="8"/>
  <c r="HF74" i="8"/>
  <c r="HF84" i="8" s="1"/>
  <c r="FU68" i="8"/>
  <c r="FU83" i="8" s="1"/>
  <c r="FG17" i="3" s="1"/>
  <c r="HE75" i="8"/>
  <c r="HE85" i="8" s="1"/>
  <c r="FW65" i="8"/>
  <c r="FV67" i="8"/>
  <c r="FV82" i="8" s="1"/>
  <c r="IQ42" i="9"/>
  <c r="IQ23" i="3"/>
  <c r="IQ31" i="3"/>
  <c r="IQ22" i="3"/>
  <c r="IQ32" i="3"/>
  <c r="IR17" i="3"/>
  <c r="IS16" i="3"/>
  <c r="IQ29" i="3"/>
  <c r="IQ28" i="3"/>
  <c r="IP20" i="3"/>
  <c r="IP26" i="3" s="1"/>
  <c r="IP35" i="3" s="1"/>
  <c r="IP41" i="9"/>
  <c r="IP43" i="9" s="1"/>
  <c r="IP44" i="9" s="1"/>
  <c r="IP46" i="9" s="1"/>
  <c r="IP48" i="9" s="1"/>
  <c r="IP19" i="3"/>
  <c r="IP25" i="3" s="1"/>
  <c r="IP34" i="3" s="1"/>
  <c r="IN56" i="9"/>
  <c r="IO43" i="9"/>
  <c r="IO44" i="9" s="1"/>
  <c r="IO46" i="9" s="1"/>
  <c r="IR45" i="9"/>
  <c r="JU32" i="3"/>
  <c r="JU47" i="9"/>
  <c r="JR48" i="9"/>
  <c r="Z23" i="9"/>
  <c r="JP56" i="9"/>
  <c r="Z25" i="9"/>
  <c r="JT41" i="9"/>
  <c r="JT19" i="3"/>
  <c r="JT20" i="3"/>
  <c r="W22" i="9"/>
  <c r="Z22" i="9"/>
  <c r="JS56" i="9"/>
  <c r="W24" i="9"/>
  <c r="Z24" i="9"/>
  <c r="AA24" i="9"/>
  <c r="JU41" i="9"/>
  <c r="P18" i="9" s="1"/>
  <c r="JU20" i="3"/>
  <c r="JU19" i="3"/>
  <c r="W19" i="9"/>
  <c r="Z19" i="9"/>
  <c r="KO58" i="8"/>
  <c r="KN59" i="8"/>
  <c r="KN61" i="8" s="1"/>
  <c r="KN81" i="8" s="1"/>
  <c r="FT91" i="8" l="1"/>
  <c r="FF41" i="9" s="1"/>
  <c r="FF45" i="9"/>
  <c r="FF31" i="3"/>
  <c r="FF28" i="3"/>
  <c r="FF23" i="3"/>
  <c r="FF42" i="9"/>
  <c r="FF32" i="3"/>
  <c r="FG40" i="9"/>
  <c r="FH16" i="3"/>
  <c r="FD43" i="9"/>
  <c r="O24" i="9"/>
  <c r="P24" i="9"/>
  <c r="FF22" i="3"/>
  <c r="FE41" i="9"/>
  <c r="FE43" i="9" s="1"/>
  <c r="FE44" i="9" s="1"/>
  <c r="FE46" i="9" s="1"/>
  <c r="FE48" i="9" s="1"/>
  <c r="FE56" i="9" s="1"/>
  <c r="FE20" i="3"/>
  <c r="FE26" i="3" s="1"/>
  <c r="FE35" i="3" s="1"/>
  <c r="FE19" i="3"/>
  <c r="FE25" i="3" s="1"/>
  <c r="FE34" i="3" s="1"/>
  <c r="FA48" i="9"/>
  <c r="P23" i="9"/>
  <c r="FU96" i="8"/>
  <c r="FU107" i="8"/>
  <c r="FG47" i="9" s="1"/>
  <c r="K18" i="9"/>
  <c r="L18" i="9"/>
  <c r="M18" i="9"/>
  <c r="N18" i="9"/>
  <c r="J24" i="9"/>
  <c r="K24" i="9"/>
  <c r="L24" i="9"/>
  <c r="M24" i="9"/>
  <c r="N24" i="9"/>
  <c r="FV68" i="8"/>
  <c r="FV83" i="8" s="1"/>
  <c r="FH17" i="3" s="1"/>
  <c r="FX65" i="8"/>
  <c r="FW67" i="8"/>
  <c r="FW82" i="8" s="1"/>
  <c r="HF75" i="8"/>
  <c r="HF85" i="8" s="1"/>
  <c r="FU102" i="8"/>
  <c r="FG45" i="9" s="1"/>
  <c r="FU97" i="8"/>
  <c r="HH72" i="8"/>
  <c r="HG74" i="8"/>
  <c r="HG84" i="8" s="1"/>
  <c r="IR23" i="3"/>
  <c r="IR29" i="3"/>
  <c r="IR31" i="3"/>
  <c r="IQ20" i="3"/>
  <c r="IQ26" i="3" s="1"/>
  <c r="IQ35" i="3" s="1"/>
  <c r="IQ19" i="3"/>
  <c r="IQ25" i="3" s="1"/>
  <c r="IQ34" i="3" s="1"/>
  <c r="IR22" i="3"/>
  <c r="IR28" i="3"/>
  <c r="IR32" i="3"/>
  <c r="IS17" i="3"/>
  <c r="IS40" i="9"/>
  <c r="IT16" i="3"/>
  <c r="IR41" i="9"/>
  <c r="IR43" i="9" s="1"/>
  <c r="IR44" i="9" s="1"/>
  <c r="IR46" i="9" s="1"/>
  <c r="IR48" i="9" s="1"/>
  <c r="IR20" i="3"/>
  <c r="IR26" i="3" s="1"/>
  <c r="IR19" i="3"/>
  <c r="IQ56" i="9"/>
  <c r="IO48" i="9"/>
  <c r="IP56" i="9"/>
  <c r="JU25" i="3"/>
  <c r="JU34" i="3" s="1"/>
  <c r="JT26" i="3"/>
  <c r="JT35" i="3" s="1"/>
  <c r="JU26" i="3"/>
  <c r="JU35" i="3" s="1"/>
  <c r="JT25" i="3"/>
  <c r="JT34" i="3" s="1"/>
  <c r="JU43" i="9"/>
  <c r="W18" i="9"/>
  <c r="Z18" i="9"/>
  <c r="AA18" i="9"/>
  <c r="JT43" i="9"/>
  <c r="AA20" i="9" s="1"/>
  <c r="JR56" i="9"/>
  <c r="KP58" i="8"/>
  <c r="KO59" i="8"/>
  <c r="KO61" i="8" s="1"/>
  <c r="KO81" i="8" s="1"/>
  <c r="FF20" i="3" l="1"/>
  <c r="FF26" i="3" s="1"/>
  <c r="FF43" i="9"/>
  <c r="FF44" i="9" s="1"/>
  <c r="FF46" i="9" s="1"/>
  <c r="FF48" i="9" s="1"/>
  <c r="FF56" i="9" s="1"/>
  <c r="FF19" i="3"/>
  <c r="FD44" i="9"/>
  <c r="FG42" i="9"/>
  <c r="FF25" i="3"/>
  <c r="FF34" i="3" s="1"/>
  <c r="FA56" i="9"/>
  <c r="P25" i="9"/>
  <c r="FI16" i="3"/>
  <c r="FG22" i="3"/>
  <c r="FG32" i="3"/>
  <c r="FG28" i="3"/>
  <c r="FG23" i="3"/>
  <c r="FG31" i="3"/>
  <c r="FH40" i="9"/>
  <c r="FV102" i="8"/>
  <c r="FH45" i="9" s="1"/>
  <c r="FV96" i="8"/>
  <c r="FV97" i="8"/>
  <c r="FW68" i="8"/>
  <c r="FW83" i="8" s="1"/>
  <c r="FI17" i="3" s="1"/>
  <c r="K20" i="9"/>
  <c r="N20" i="9"/>
  <c r="FV107" i="8"/>
  <c r="FH47" i="9" s="1"/>
  <c r="HG75" i="8"/>
  <c r="HG85" i="8" s="1"/>
  <c r="FY65" i="8"/>
  <c r="FX67" i="8"/>
  <c r="FX82" i="8" s="1"/>
  <c r="HI72" i="8"/>
  <c r="HH74" i="8"/>
  <c r="HH84" i="8" s="1"/>
  <c r="FG29" i="3"/>
  <c r="FU91" i="8"/>
  <c r="IR25" i="3"/>
  <c r="IR34" i="3" s="1"/>
  <c r="IR35" i="3"/>
  <c r="IS31" i="3"/>
  <c r="IS32" i="3"/>
  <c r="IU16" i="3"/>
  <c r="IT17" i="3"/>
  <c r="IT40" i="9"/>
  <c r="IS45" i="9"/>
  <c r="IS28" i="3"/>
  <c r="IS29" i="3"/>
  <c r="IS42" i="9"/>
  <c r="IS23" i="3"/>
  <c r="IS22" i="3"/>
  <c r="IO56" i="9"/>
  <c r="IR56" i="9"/>
  <c r="JU44" i="9"/>
  <c r="JU46" i="9"/>
  <c r="W21" i="9"/>
  <c r="Z21" i="9"/>
  <c r="JT44" i="9"/>
  <c r="W20" i="9"/>
  <c r="Z20" i="9"/>
  <c r="KQ58" i="8"/>
  <c r="KP59" i="8"/>
  <c r="KP61" i="8" s="1"/>
  <c r="KP81" i="8" s="1"/>
  <c r="FF35" i="3" l="1"/>
  <c r="FH42" i="9"/>
  <c r="FH32" i="3"/>
  <c r="FJ16" i="3"/>
  <c r="FG41" i="9"/>
  <c r="FG20" i="3"/>
  <c r="FG26" i="3" s="1"/>
  <c r="FG35" i="3" s="1"/>
  <c r="FG19" i="3"/>
  <c r="FG25" i="3" s="1"/>
  <c r="FG34" i="3" s="1"/>
  <c r="FH31" i="3"/>
  <c r="FI40" i="9"/>
  <c r="FH28" i="3"/>
  <c r="FH23" i="3"/>
  <c r="FH22" i="3"/>
  <c r="FH29" i="3"/>
  <c r="FD46" i="9"/>
  <c r="FV91" i="8"/>
  <c r="FW107" i="8"/>
  <c r="FI47" i="9" s="1"/>
  <c r="FW96" i="8"/>
  <c r="FW102" i="8"/>
  <c r="FI28" i="3" s="1"/>
  <c r="FW97" i="8"/>
  <c r="FX68" i="8"/>
  <c r="FX83" i="8" s="1"/>
  <c r="FJ17" i="3" s="1"/>
  <c r="FZ65" i="8"/>
  <c r="FY67" i="8"/>
  <c r="FY82" i="8" s="1"/>
  <c r="HH75" i="8"/>
  <c r="HH85" i="8" s="1"/>
  <c r="HJ72" i="8"/>
  <c r="HI74" i="8"/>
  <c r="HI84" i="8" s="1"/>
  <c r="IT42" i="9"/>
  <c r="IT22" i="3"/>
  <c r="IT23" i="3"/>
  <c r="IV16" i="3"/>
  <c r="IU17" i="3"/>
  <c r="IU40" i="9"/>
  <c r="IT45" i="9"/>
  <c r="IT29" i="3"/>
  <c r="IT28" i="3"/>
  <c r="IT32" i="3"/>
  <c r="IT31" i="3"/>
  <c r="IT47" i="9"/>
  <c r="X24" i="9" s="1"/>
  <c r="IU47" i="9"/>
  <c r="IU32" i="3"/>
  <c r="IS19" i="3"/>
  <c r="IS25" i="3" s="1"/>
  <c r="IS34" i="3" s="1"/>
  <c r="IS20" i="3"/>
  <c r="IS26" i="3" s="1"/>
  <c r="IS35" i="3" s="1"/>
  <c r="IS41" i="9"/>
  <c r="JT46" i="9"/>
  <c r="AA21" i="9"/>
  <c r="JU48" i="9"/>
  <c r="W23" i="9"/>
  <c r="KR58" i="8"/>
  <c r="KQ59" i="8"/>
  <c r="KQ61" i="8" s="1"/>
  <c r="KQ81" i="8" s="1"/>
  <c r="FI42" i="9" l="1"/>
  <c r="FI45" i="9"/>
  <c r="FI32" i="3"/>
  <c r="FH41" i="9"/>
  <c r="FH43" i="9" s="1"/>
  <c r="FH44" i="9" s="1"/>
  <c r="FH46" i="9" s="1"/>
  <c r="FH48" i="9" s="1"/>
  <c r="FH56" i="9" s="1"/>
  <c r="FH20" i="3"/>
  <c r="FH26" i="3" s="1"/>
  <c r="FH35" i="3" s="1"/>
  <c r="FH19" i="3"/>
  <c r="FH25" i="3" s="1"/>
  <c r="FH34" i="3" s="1"/>
  <c r="FD48" i="9"/>
  <c r="FI31" i="3"/>
  <c r="FG43" i="9"/>
  <c r="FK16" i="3"/>
  <c r="FI22" i="3"/>
  <c r="FJ40" i="9"/>
  <c r="FI23" i="3"/>
  <c r="FW91" i="8"/>
  <c r="FI29" i="3"/>
  <c r="FX107" i="8"/>
  <c r="FJ47" i="9" s="1"/>
  <c r="FX97" i="8"/>
  <c r="HI75" i="8"/>
  <c r="HI85" i="8" s="1"/>
  <c r="FY68" i="8"/>
  <c r="FY83" i="8" s="1"/>
  <c r="FK17" i="3" s="1"/>
  <c r="GA65" i="8"/>
  <c r="FZ67" i="8"/>
  <c r="FZ82" i="8" s="1"/>
  <c r="FX96" i="8"/>
  <c r="HK72" i="8"/>
  <c r="HJ74" i="8"/>
  <c r="HJ84" i="8" s="1"/>
  <c r="FX102" i="8"/>
  <c r="FJ28" i="3" s="1"/>
  <c r="IU31" i="3"/>
  <c r="IV17" i="3"/>
  <c r="IV40" i="9"/>
  <c r="IW16" i="3"/>
  <c r="IS43" i="9"/>
  <c r="IU28" i="3"/>
  <c r="IU45" i="9"/>
  <c r="X22" i="9" s="1"/>
  <c r="IU29" i="3"/>
  <c r="IT41" i="9"/>
  <c r="IT43" i="9" s="1"/>
  <c r="IT44" i="9" s="1"/>
  <c r="IT46" i="9" s="1"/>
  <c r="IT48" i="9" s="1"/>
  <c r="IT20" i="3"/>
  <c r="IT26" i="3" s="1"/>
  <c r="IT35" i="3" s="1"/>
  <c r="IT19" i="3"/>
  <c r="IT25" i="3" s="1"/>
  <c r="IT34" i="3" s="1"/>
  <c r="IU23" i="3"/>
  <c r="IU22" i="3"/>
  <c r="IU42" i="9"/>
  <c r="X19" i="9" s="1"/>
  <c r="JT48" i="9"/>
  <c r="AA23" i="9"/>
  <c r="JU56" i="9"/>
  <c r="P33" i="9" s="1"/>
  <c r="W25" i="9"/>
  <c r="KS58" i="8"/>
  <c r="KR59" i="8"/>
  <c r="KR61" i="8" s="1"/>
  <c r="KR81" i="8" s="1"/>
  <c r="FL16" i="3" l="1"/>
  <c r="FJ31" i="3"/>
  <c r="FJ42" i="9"/>
  <c r="FJ22" i="3"/>
  <c r="FJ29" i="3"/>
  <c r="FJ23" i="3"/>
  <c r="FK40" i="9"/>
  <c r="FD56" i="9"/>
  <c r="FG44" i="9"/>
  <c r="FI41" i="9"/>
  <c r="FI20" i="3"/>
  <c r="FI26" i="3" s="1"/>
  <c r="FI35" i="3" s="1"/>
  <c r="FI19" i="3"/>
  <c r="FI25" i="3" s="1"/>
  <c r="FI34" i="3" s="1"/>
  <c r="FJ32" i="3"/>
  <c r="FY102" i="8"/>
  <c r="FK29" i="3" s="1"/>
  <c r="HJ75" i="8"/>
  <c r="HJ85" i="8" s="1"/>
  <c r="FY96" i="8"/>
  <c r="FK22" i="3" s="1"/>
  <c r="J33" i="9"/>
  <c r="K33" i="9"/>
  <c r="M33" i="9"/>
  <c r="FZ68" i="8"/>
  <c r="FZ83" i="8" s="1"/>
  <c r="FL17" i="3" s="1"/>
  <c r="GB65" i="8"/>
  <c r="GA67" i="8"/>
  <c r="GA82" i="8" s="1"/>
  <c r="FJ45" i="9"/>
  <c r="FX91" i="8"/>
  <c r="FK45" i="9"/>
  <c r="FY107" i="8"/>
  <c r="FK31" i="3" s="1"/>
  <c r="HL72" i="8"/>
  <c r="HK74" i="8"/>
  <c r="HK84" i="8" s="1"/>
  <c r="FY97" i="8"/>
  <c r="IV29" i="3"/>
  <c r="IV28" i="3"/>
  <c r="IV45" i="9"/>
  <c r="IW17" i="3"/>
  <c r="IW40" i="9"/>
  <c r="Y17" i="9"/>
  <c r="IW29" i="3"/>
  <c r="IV32" i="3"/>
  <c r="IV47" i="9"/>
  <c r="IV31" i="3"/>
  <c r="IV42" i="9"/>
  <c r="IV22" i="3"/>
  <c r="IV23" i="3"/>
  <c r="IU41" i="9"/>
  <c r="IU19" i="3"/>
  <c r="IU25" i="3" s="1"/>
  <c r="IU34" i="3" s="1"/>
  <c r="IU20" i="3"/>
  <c r="IU26" i="3" s="1"/>
  <c r="IU35" i="3" s="1"/>
  <c r="IT56" i="9"/>
  <c r="IS44" i="9"/>
  <c r="W33" i="9"/>
  <c r="Z33" i="9"/>
  <c r="JT56" i="9"/>
  <c r="AA33" i="9" s="1"/>
  <c r="AA25" i="9"/>
  <c r="KT58" i="8"/>
  <c r="KS59" i="8"/>
  <c r="KS61" i="8" s="1"/>
  <c r="KS81" i="8" s="1"/>
  <c r="FL40" i="9" l="1"/>
  <c r="FM16" i="3"/>
  <c r="FI43" i="9"/>
  <c r="FK28" i="3"/>
  <c r="O17" i="9"/>
  <c r="P17" i="9"/>
  <c r="FK32" i="3"/>
  <c r="FK47" i="9"/>
  <c r="FK23" i="3"/>
  <c r="FK42" i="9"/>
  <c r="FJ41" i="9"/>
  <c r="FJ43" i="9" s="1"/>
  <c r="FJ44" i="9" s="1"/>
  <c r="FJ46" i="9" s="1"/>
  <c r="FJ48" i="9" s="1"/>
  <c r="FJ56" i="9" s="1"/>
  <c r="FJ20" i="3"/>
  <c r="FJ26" i="3" s="1"/>
  <c r="FJ35" i="3" s="1"/>
  <c r="FJ19" i="3"/>
  <c r="FJ25" i="3" s="1"/>
  <c r="FJ34" i="3" s="1"/>
  <c r="FG46" i="9"/>
  <c r="FY91" i="8"/>
  <c r="FZ96" i="8"/>
  <c r="FL23" i="3" s="1"/>
  <c r="L17" i="9"/>
  <c r="M17" i="9"/>
  <c r="N17" i="9"/>
  <c r="FZ107" i="8"/>
  <c r="FL47" i="9" s="1"/>
  <c r="HK75" i="8"/>
  <c r="HK85" i="8" s="1"/>
  <c r="GA68" i="8"/>
  <c r="GA83" i="8" s="1"/>
  <c r="FM17" i="3" s="1"/>
  <c r="HM72" i="8"/>
  <c r="HL74" i="8"/>
  <c r="HL84" i="8" s="1"/>
  <c r="GC65" i="8"/>
  <c r="GB67" i="8"/>
  <c r="GB82" i="8" s="1"/>
  <c r="FZ102" i="8"/>
  <c r="FL45" i="9" s="1"/>
  <c r="FZ97" i="8"/>
  <c r="IW28" i="3"/>
  <c r="X17" i="9"/>
  <c r="W17" i="9"/>
  <c r="IW47" i="9"/>
  <c r="IW31" i="3"/>
  <c r="IW32" i="3"/>
  <c r="IS46" i="9"/>
  <c r="Y24" i="9"/>
  <c r="IW42" i="9"/>
  <c r="Y19" i="9" s="1"/>
  <c r="IW23" i="3"/>
  <c r="IW22" i="3"/>
  <c r="IU43" i="9"/>
  <c r="X18" i="9"/>
  <c r="IV20" i="3"/>
  <c r="IV26" i="3" s="1"/>
  <c r="IV35" i="3" s="1"/>
  <c r="IV41" i="9"/>
  <c r="IV19" i="3"/>
  <c r="IV25" i="3" s="1"/>
  <c r="IV34" i="3" s="1"/>
  <c r="KU58" i="8"/>
  <c r="KT59" i="8"/>
  <c r="KT61" i="8" s="1"/>
  <c r="KT81" i="8" s="1"/>
  <c r="FN16" i="3" l="1"/>
  <c r="FM40" i="9"/>
  <c r="FL22" i="3"/>
  <c r="FL42" i="9"/>
  <c r="FL32" i="3"/>
  <c r="FL28" i="3"/>
  <c r="FL31" i="3"/>
  <c r="FG48" i="9"/>
  <c r="FK41" i="9"/>
  <c r="FK43" i="9" s="1"/>
  <c r="FK44" i="9" s="1"/>
  <c r="FK46" i="9" s="1"/>
  <c r="FK48" i="9" s="1"/>
  <c r="FK19" i="3"/>
  <c r="FK25" i="3" s="1"/>
  <c r="FK34" i="3" s="1"/>
  <c r="FK20" i="3"/>
  <c r="FK26" i="3" s="1"/>
  <c r="FK35" i="3" s="1"/>
  <c r="FI44" i="9"/>
  <c r="GB68" i="8"/>
  <c r="GB83" i="8" s="1"/>
  <c r="FN17" i="3" s="1"/>
  <c r="GA97" i="8"/>
  <c r="GA102" i="8"/>
  <c r="FM45" i="9" s="1"/>
  <c r="GA96" i="8"/>
  <c r="FM42" i="9" s="1"/>
  <c r="HN72" i="8"/>
  <c r="HM74" i="8"/>
  <c r="HM84" i="8" s="1"/>
  <c r="FL29" i="3"/>
  <c r="FZ91" i="8"/>
  <c r="GA107" i="8"/>
  <c r="FM47" i="9" s="1"/>
  <c r="GD65" i="8"/>
  <c r="GC67" i="8"/>
  <c r="GC82" i="8" s="1"/>
  <c r="HL75" i="8"/>
  <c r="HL85" i="8" s="1"/>
  <c r="IU44" i="9"/>
  <c r="X20" i="9"/>
  <c r="IS48" i="9"/>
  <c r="IV43" i="9"/>
  <c r="Y18" i="9"/>
  <c r="IW41" i="9"/>
  <c r="IW43" i="9" s="1"/>
  <c r="IW44" i="9" s="1"/>
  <c r="IW46" i="9" s="1"/>
  <c r="IW48" i="9" s="1"/>
  <c r="IW19" i="3"/>
  <c r="IW25" i="3" s="1"/>
  <c r="IW34" i="3" s="1"/>
  <c r="IW20" i="3"/>
  <c r="IW26" i="3" s="1"/>
  <c r="IW35" i="3" s="1"/>
  <c r="IX49" i="9"/>
  <c r="IX50" i="9" s="1"/>
  <c r="IX57" i="9" s="1"/>
  <c r="IY49" i="9"/>
  <c r="IY50" i="9" s="1"/>
  <c r="IY57" i="9" s="1"/>
  <c r="IZ49" i="9"/>
  <c r="IZ50" i="9" s="1"/>
  <c r="IZ57" i="9" s="1"/>
  <c r="JA49" i="9"/>
  <c r="JA50" i="9" s="1"/>
  <c r="JA57" i="9" s="1"/>
  <c r="JB49" i="9"/>
  <c r="JB50" i="9" s="1"/>
  <c r="JB57" i="9" s="1"/>
  <c r="JC49" i="9"/>
  <c r="JC50" i="9" s="1"/>
  <c r="JC57" i="9" s="1"/>
  <c r="JD49" i="9"/>
  <c r="JD50" i="9" s="1"/>
  <c r="JD57" i="9" s="1"/>
  <c r="JE49" i="9"/>
  <c r="JE50" i="9" s="1"/>
  <c r="JE57" i="9" s="1"/>
  <c r="JF49" i="9"/>
  <c r="JF50" i="9" s="1"/>
  <c r="JF57" i="9" s="1"/>
  <c r="JG49" i="9"/>
  <c r="JG50" i="9" s="1"/>
  <c r="JG57" i="9" s="1"/>
  <c r="JH49" i="9"/>
  <c r="JI49" i="9"/>
  <c r="JI50" i="9" s="1"/>
  <c r="JI57" i="9" s="1"/>
  <c r="JJ49" i="9"/>
  <c r="JJ50" i="9" s="1"/>
  <c r="JJ57" i="9" s="1"/>
  <c r="JK49" i="9"/>
  <c r="JK50" i="9" s="1"/>
  <c r="JK57" i="9" s="1"/>
  <c r="JL49" i="9"/>
  <c r="JL50" i="9" s="1"/>
  <c r="JL57" i="9" s="1"/>
  <c r="JM49" i="9"/>
  <c r="JM50" i="9" s="1"/>
  <c r="JM57" i="9" s="1"/>
  <c r="JN49" i="9"/>
  <c r="JN50" i="9" s="1"/>
  <c r="JN57" i="9" s="1"/>
  <c r="JO49" i="9"/>
  <c r="JO50" i="9" s="1"/>
  <c r="JO57" i="9" s="1"/>
  <c r="JP49" i="9"/>
  <c r="JP50" i="9" s="1"/>
  <c r="JP57" i="9" s="1"/>
  <c r="JQ49" i="9"/>
  <c r="JQ50" i="9" s="1"/>
  <c r="JQ57" i="9" s="1"/>
  <c r="JR49" i="9"/>
  <c r="JR50" i="9" s="1"/>
  <c r="JR57" i="9" s="1"/>
  <c r="JS49" i="9"/>
  <c r="JS50" i="9" s="1"/>
  <c r="JS57" i="9" s="1"/>
  <c r="JT49" i="9"/>
  <c r="JU49" i="9"/>
  <c r="JU50" i="9" s="1"/>
  <c r="KV58" i="8"/>
  <c r="KU59" i="8"/>
  <c r="KU61" i="8" s="1"/>
  <c r="KU81" i="8" s="1"/>
  <c r="FO16" i="3" l="1"/>
  <c r="FN40" i="9"/>
  <c r="FM29" i="3"/>
  <c r="FM23" i="3"/>
  <c r="FM32" i="3"/>
  <c r="FL41" i="9"/>
  <c r="FL20" i="3"/>
  <c r="FL26" i="3" s="1"/>
  <c r="FL35" i="3" s="1"/>
  <c r="FL19" i="3"/>
  <c r="FL25" i="3" s="1"/>
  <c r="FL34" i="3" s="1"/>
  <c r="FM22" i="3"/>
  <c r="FM28" i="3"/>
  <c r="FM31" i="3"/>
  <c r="GB107" i="8"/>
  <c r="FN47" i="9" s="1"/>
  <c r="GB96" i="8"/>
  <c r="FN23" i="3" s="1"/>
  <c r="GB102" i="8"/>
  <c r="FN28" i="3" s="1"/>
  <c r="GB97" i="8"/>
  <c r="FI46" i="9"/>
  <c r="FG56" i="9"/>
  <c r="GC68" i="8"/>
  <c r="GC83" i="8" s="1"/>
  <c r="FO17" i="3" s="1"/>
  <c r="GE65" i="8"/>
  <c r="GD67" i="8"/>
  <c r="GD82" i="8" s="1"/>
  <c r="GA91" i="8"/>
  <c r="HM75" i="8"/>
  <c r="HM85" i="8" s="1"/>
  <c r="HO72" i="8"/>
  <c r="HN74" i="8"/>
  <c r="HN84" i="8" s="1"/>
  <c r="IV44" i="9"/>
  <c r="Y20" i="9"/>
  <c r="IS56" i="9"/>
  <c r="IW56" i="9"/>
  <c r="IU46" i="9"/>
  <c r="X21" i="9"/>
  <c r="EK54" i="9"/>
  <c r="EJ54" i="9"/>
  <c r="DX54" i="9"/>
  <c r="EM54" i="9"/>
  <c r="HL54" i="9"/>
  <c r="FC54" i="9"/>
  <c r="P31" i="9" s="1"/>
  <c r="JU54" i="9"/>
  <c r="AA31" i="9" s="1"/>
  <c r="AA26" i="9"/>
  <c r="JT50" i="9"/>
  <c r="JU57" i="9"/>
  <c r="Z26" i="9"/>
  <c r="JH50" i="9"/>
  <c r="KW58" i="8"/>
  <c r="KV59" i="8"/>
  <c r="KV61" i="8" s="1"/>
  <c r="KV81" i="8" s="1"/>
  <c r="FO40" i="9" l="1"/>
  <c r="Q17" i="9" s="1"/>
  <c r="FP16" i="3"/>
  <c r="FN29" i="3"/>
  <c r="FN45" i="9"/>
  <c r="FN31" i="3"/>
  <c r="FL43" i="9"/>
  <c r="Q24" i="9"/>
  <c r="GB91" i="8"/>
  <c r="FM41" i="9"/>
  <c r="FM43" i="9" s="1"/>
  <c r="FM44" i="9" s="1"/>
  <c r="FM46" i="9" s="1"/>
  <c r="FM48" i="9" s="1"/>
  <c r="FM56" i="9" s="1"/>
  <c r="FM20" i="3"/>
  <c r="FM26" i="3" s="1"/>
  <c r="FM35" i="3" s="1"/>
  <c r="FM19" i="3"/>
  <c r="FM25" i="3" s="1"/>
  <c r="FM34" i="3" s="1"/>
  <c r="FN32" i="3"/>
  <c r="FN22" i="3"/>
  <c r="FN42" i="9"/>
  <c r="FI48" i="9"/>
  <c r="GC102" i="8"/>
  <c r="FO28" i="3" s="1"/>
  <c r="GC96" i="8"/>
  <c r="FO23" i="3" s="1"/>
  <c r="HN75" i="8"/>
  <c r="HN85" i="8" s="1"/>
  <c r="GC107" i="8"/>
  <c r="FO47" i="9" s="1"/>
  <c r="GD68" i="8"/>
  <c r="GD83" i="8" s="1"/>
  <c r="FP17" i="3" s="1"/>
  <c r="GF65" i="8"/>
  <c r="GE67" i="8"/>
  <c r="GE82" i="8" s="1"/>
  <c r="HP72" i="8"/>
  <c r="HO74" i="8"/>
  <c r="HO84" i="8" s="1"/>
  <c r="GC97" i="8"/>
  <c r="IV46" i="9"/>
  <c r="Y21" i="9"/>
  <c r="IU48" i="9"/>
  <c r="X23" i="9"/>
  <c r="JT57" i="9"/>
  <c r="AA34" i="9" s="1"/>
  <c r="AA27" i="9"/>
  <c r="JH57" i="9"/>
  <c r="Z34" i="9" s="1"/>
  <c r="Z27" i="9"/>
  <c r="KX58" i="8"/>
  <c r="KW59" i="8"/>
  <c r="KW61" i="8" s="1"/>
  <c r="KW81" i="8" s="1"/>
  <c r="FQ16" i="3" l="1"/>
  <c r="FP40" i="9"/>
  <c r="FO31" i="3"/>
  <c r="FO45" i="9"/>
  <c r="FN41" i="9"/>
  <c r="FN19" i="3"/>
  <c r="FN25" i="3" s="1"/>
  <c r="FN34" i="3" s="1"/>
  <c r="FN20" i="3"/>
  <c r="FN26" i="3" s="1"/>
  <c r="FN35" i="3" s="1"/>
  <c r="FL44" i="9"/>
  <c r="FO29" i="3"/>
  <c r="FO32" i="3"/>
  <c r="FO42" i="9"/>
  <c r="FO22" i="3"/>
  <c r="FI56" i="9"/>
  <c r="GC91" i="8"/>
  <c r="HO75" i="8"/>
  <c r="HO85" i="8" s="1"/>
  <c r="GD96" i="8"/>
  <c r="FP22" i="3" s="1"/>
  <c r="GD107" i="8"/>
  <c r="FP47" i="9" s="1"/>
  <c r="GD97" i="8"/>
  <c r="GE68" i="8"/>
  <c r="GE83" i="8" s="1"/>
  <c r="FQ17" i="3" s="1"/>
  <c r="GG65" i="8"/>
  <c r="GF67" i="8"/>
  <c r="GF82" i="8" s="1"/>
  <c r="GD102" i="8"/>
  <c r="FP45" i="9" s="1"/>
  <c r="HQ72" i="8"/>
  <c r="HP74" i="8"/>
  <c r="HP84" i="8" s="1"/>
  <c r="IU56" i="9"/>
  <c r="X33" i="9" s="1"/>
  <c r="X25" i="9"/>
  <c r="IV48" i="9"/>
  <c r="Y23" i="9"/>
  <c r="KY58" i="8"/>
  <c r="KX59" i="8"/>
  <c r="KX61" i="8" s="1"/>
  <c r="KX81" i="8" s="1"/>
  <c r="FR16" i="3" l="1"/>
  <c r="FQ40" i="9"/>
  <c r="FP23" i="3"/>
  <c r="FP32" i="3"/>
  <c r="FO41" i="9"/>
  <c r="FO43" i="9" s="1"/>
  <c r="FO44" i="9" s="1"/>
  <c r="FO46" i="9" s="1"/>
  <c r="FO48" i="9" s="1"/>
  <c r="FO56" i="9" s="1"/>
  <c r="FO19" i="3"/>
  <c r="FO25" i="3" s="1"/>
  <c r="FO34" i="3" s="1"/>
  <c r="FO20" i="3"/>
  <c r="FO26" i="3" s="1"/>
  <c r="FO35" i="3" s="1"/>
  <c r="FP29" i="3"/>
  <c r="FL46" i="9"/>
  <c r="FN43" i="9"/>
  <c r="Q18" i="9"/>
  <c r="FP42" i="9"/>
  <c r="FP31" i="3"/>
  <c r="GE97" i="8"/>
  <c r="GE96" i="8"/>
  <c r="FQ23" i="3" s="1"/>
  <c r="GE107" i="8"/>
  <c r="FQ47" i="9" s="1"/>
  <c r="GF68" i="8"/>
  <c r="GF83" i="8" s="1"/>
  <c r="FR17" i="3" s="1"/>
  <c r="GH65" i="8"/>
  <c r="GG67" i="8"/>
  <c r="GG82" i="8" s="1"/>
  <c r="HP75" i="8"/>
  <c r="HP85" i="8" s="1"/>
  <c r="HR72" i="8"/>
  <c r="HQ74" i="8"/>
  <c r="HQ84" i="8" s="1"/>
  <c r="GE102" i="8"/>
  <c r="FQ29" i="3" s="1"/>
  <c r="FP28" i="3"/>
  <c r="GD91" i="8"/>
  <c r="IV56" i="9"/>
  <c r="Y33" i="9" s="1"/>
  <c r="Y25" i="9"/>
  <c r="KZ58" i="8"/>
  <c r="KY59" i="8"/>
  <c r="KY61" i="8" s="1"/>
  <c r="KY81" i="8" s="1"/>
  <c r="FS16" i="3" l="1"/>
  <c r="FR40" i="9"/>
  <c r="FQ32" i="3"/>
  <c r="FN44" i="9"/>
  <c r="Q20" i="9"/>
  <c r="FQ22" i="3"/>
  <c r="FQ42" i="9"/>
  <c r="FQ31" i="3"/>
  <c r="FQ28" i="3"/>
  <c r="FL48" i="9"/>
  <c r="FP41" i="9"/>
  <c r="FP19" i="3"/>
  <c r="FP25" i="3" s="1"/>
  <c r="FP34" i="3" s="1"/>
  <c r="FP20" i="3"/>
  <c r="FP26" i="3" s="1"/>
  <c r="FP35" i="3" s="1"/>
  <c r="GF102" i="8"/>
  <c r="FR45" i="9" s="1"/>
  <c r="HQ75" i="8"/>
  <c r="HQ85" i="8" s="1"/>
  <c r="GF97" i="8"/>
  <c r="GG68" i="8"/>
  <c r="GG83" i="8" s="1"/>
  <c r="FS17" i="3" s="1"/>
  <c r="GI65" i="8"/>
  <c r="GH67" i="8"/>
  <c r="GH82" i="8" s="1"/>
  <c r="FQ45" i="9"/>
  <c r="GE91" i="8"/>
  <c r="FR29" i="3"/>
  <c r="GF96" i="8"/>
  <c r="HS72" i="8"/>
  <c r="HR74" i="8"/>
  <c r="HR84" i="8" s="1"/>
  <c r="GF107" i="8"/>
  <c r="FR47" i="9" s="1"/>
  <c r="HV49" i="9"/>
  <c r="HV50" i="9" s="1"/>
  <c r="ID49" i="9"/>
  <c r="ID50" i="9" s="1"/>
  <c r="IL49" i="9"/>
  <c r="IL50" i="9" s="1"/>
  <c r="IT49" i="9"/>
  <c r="IT50" i="9" s="1"/>
  <c r="HW49" i="9"/>
  <c r="HW50" i="9" s="1"/>
  <c r="IE49" i="9"/>
  <c r="IE50" i="9" s="1"/>
  <c r="IM49" i="9"/>
  <c r="IM50" i="9" s="1"/>
  <c r="IU49" i="9"/>
  <c r="IU50" i="9" s="1"/>
  <c r="HX49" i="9"/>
  <c r="IF49" i="9"/>
  <c r="IF50" i="9" s="1"/>
  <c r="IN49" i="9"/>
  <c r="IN50" i="9" s="1"/>
  <c r="IV49" i="9"/>
  <c r="HY49" i="9"/>
  <c r="HY50" i="9" s="1"/>
  <c r="IG49" i="9"/>
  <c r="IG50" i="9" s="1"/>
  <c r="IO49" i="9"/>
  <c r="IO50" i="9" s="1"/>
  <c r="IW49" i="9"/>
  <c r="IW50" i="9" s="1"/>
  <c r="HZ49" i="9"/>
  <c r="HZ50" i="9" s="1"/>
  <c r="IH49" i="9"/>
  <c r="IH50" i="9" s="1"/>
  <c r="IP49" i="9"/>
  <c r="IP50" i="9" s="1"/>
  <c r="IA49" i="9"/>
  <c r="IA50" i="9" s="1"/>
  <c r="II49" i="9"/>
  <c r="II50" i="9" s="1"/>
  <c r="IQ49" i="9"/>
  <c r="IQ50" i="9" s="1"/>
  <c r="IB49" i="9"/>
  <c r="IB50" i="9" s="1"/>
  <c r="IJ49" i="9"/>
  <c r="IR49" i="9"/>
  <c r="IR50" i="9" s="1"/>
  <c r="HU49" i="9"/>
  <c r="HU50" i="9" s="1"/>
  <c r="IC49" i="9"/>
  <c r="IC50" i="9" s="1"/>
  <c r="IK49" i="9"/>
  <c r="IK50" i="9" s="1"/>
  <c r="IS49" i="9"/>
  <c r="IS50" i="9" s="1"/>
  <c r="LA58" i="8"/>
  <c r="KZ59" i="8"/>
  <c r="KZ61" i="8" s="1"/>
  <c r="KZ81" i="8" s="1"/>
  <c r="FT16" i="3" l="1"/>
  <c r="FR42" i="9"/>
  <c r="FS40" i="9"/>
  <c r="FR22" i="3"/>
  <c r="FQ41" i="9"/>
  <c r="FQ43" i="9" s="1"/>
  <c r="FQ44" i="9" s="1"/>
  <c r="FQ46" i="9" s="1"/>
  <c r="FQ48" i="9" s="1"/>
  <c r="FQ56" i="9" s="1"/>
  <c r="FQ20" i="3"/>
  <c r="FQ26" i="3" s="1"/>
  <c r="FQ35" i="3" s="1"/>
  <c r="FQ19" i="3"/>
  <c r="FQ25" i="3" s="1"/>
  <c r="FQ34" i="3" s="1"/>
  <c r="FL56" i="9"/>
  <c r="FN46" i="9"/>
  <c r="Q21" i="9"/>
  <c r="FP43" i="9"/>
  <c r="FR31" i="3"/>
  <c r="FR28" i="3"/>
  <c r="FR23" i="3"/>
  <c r="FR32" i="3"/>
  <c r="GG102" i="8"/>
  <c r="FS28" i="3" s="1"/>
  <c r="GG107" i="8"/>
  <c r="FS47" i="9" s="1"/>
  <c r="BX54" i="9"/>
  <c r="J31" i="9" s="1"/>
  <c r="GF91" i="8"/>
  <c r="GG97" i="8"/>
  <c r="HR75" i="8"/>
  <c r="HR85" i="8" s="1"/>
  <c r="GH68" i="8"/>
  <c r="GH83" i="8" s="1"/>
  <c r="FT17" i="3" s="1"/>
  <c r="HT72" i="8"/>
  <c r="HS74" i="8"/>
  <c r="HS84" i="8" s="1"/>
  <c r="GJ65" i="8"/>
  <c r="GI67" i="8"/>
  <c r="GI82" i="8" s="1"/>
  <c r="GG96" i="8"/>
  <c r="IV60" i="9"/>
  <c r="IU60" i="9"/>
  <c r="IW60" i="9"/>
  <c r="IS60" i="9"/>
  <c r="IL60" i="9"/>
  <c r="IH60" i="9"/>
  <c r="IF60" i="9"/>
  <c r="IN60" i="9"/>
  <c r="IC60" i="9"/>
  <c r="IO60" i="9"/>
  <c r="IA60" i="9"/>
  <c r="IQ60" i="9"/>
  <c r="HY60" i="9"/>
  <c r="IP60" i="9"/>
  <c r="IJ60" i="9"/>
  <c r="HZ60" i="9"/>
  <c r="II60" i="9"/>
  <c r="HW60" i="9"/>
  <c r="IT60" i="9"/>
  <c r="IG60" i="9"/>
  <c r="IE60" i="9"/>
  <c r="HX60" i="9"/>
  <c r="HV60" i="9"/>
  <c r="IM60" i="9"/>
  <c r="ID60" i="9"/>
  <c r="IR60" i="9"/>
  <c r="IK60" i="9"/>
  <c r="IB60" i="9"/>
  <c r="HU60" i="9"/>
  <c r="GN54" i="9"/>
  <c r="T31" i="9" s="1"/>
  <c r="EE54" i="9"/>
  <c r="X26" i="9"/>
  <c r="IJ50" i="9"/>
  <c r="IA57" i="9"/>
  <c r="IA65" i="9"/>
  <c r="IS57" i="9"/>
  <c r="IS65" i="9"/>
  <c r="IB57" i="9"/>
  <c r="IB65" i="9"/>
  <c r="IN57" i="9"/>
  <c r="IN65" i="9"/>
  <c r="IE57" i="9"/>
  <c r="IE65" i="9"/>
  <c r="IK57" i="9"/>
  <c r="IK65" i="9"/>
  <c r="IW65" i="9"/>
  <c r="IF57" i="9"/>
  <c r="IF65" i="9"/>
  <c r="HW57" i="9"/>
  <c r="HW65" i="9"/>
  <c r="IC57" i="9"/>
  <c r="IC65" i="9"/>
  <c r="IP57" i="9"/>
  <c r="IP65" i="9"/>
  <c r="IO57" i="9"/>
  <c r="IO65" i="9"/>
  <c r="HX50" i="9"/>
  <c r="W26" i="9"/>
  <c r="IT57" i="9"/>
  <c r="IT65" i="9"/>
  <c r="HU57" i="9"/>
  <c r="HU65" i="9"/>
  <c r="IH57" i="9"/>
  <c r="IH65" i="9"/>
  <c r="IG57" i="9"/>
  <c r="IG65" i="9"/>
  <c r="IL57" i="9"/>
  <c r="IL65" i="9"/>
  <c r="IR57" i="9"/>
  <c r="IR65" i="9"/>
  <c r="HZ57" i="9"/>
  <c r="HZ65" i="9"/>
  <c r="HY57" i="9"/>
  <c r="HY65" i="9"/>
  <c r="ID57" i="9"/>
  <c r="ID65" i="9"/>
  <c r="II57" i="9"/>
  <c r="II65" i="9"/>
  <c r="IU57" i="9"/>
  <c r="IU65" i="9"/>
  <c r="IW54" i="9"/>
  <c r="Y31" i="9" s="1"/>
  <c r="IQ57" i="9"/>
  <c r="IQ65" i="9"/>
  <c r="HV57" i="9"/>
  <c r="HV65" i="9"/>
  <c r="Y26" i="9"/>
  <c r="IV50" i="9"/>
  <c r="IM57" i="9"/>
  <c r="IM65" i="9"/>
  <c r="LB58" i="8"/>
  <c r="LA59" i="8"/>
  <c r="LA61" i="8" s="1"/>
  <c r="LA81" i="8" s="1"/>
  <c r="FU16" i="3" l="1"/>
  <c r="FT40" i="9"/>
  <c r="FS32" i="3"/>
  <c r="FN48" i="9"/>
  <c r="Q23" i="9"/>
  <c r="FS23" i="3"/>
  <c r="FS42" i="9"/>
  <c r="FS29" i="3"/>
  <c r="FS45" i="9"/>
  <c r="FR41" i="9"/>
  <c r="FR20" i="3"/>
  <c r="FR26" i="3" s="1"/>
  <c r="FR35" i="3" s="1"/>
  <c r="FR19" i="3"/>
  <c r="FR25" i="3" s="1"/>
  <c r="FR34" i="3" s="1"/>
  <c r="FS31" i="3"/>
  <c r="FS22" i="3"/>
  <c r="FP44" i="9"/>
  <c r="GG91" i="8"/>
  <c r="GH107" i="8"/>
  <c r="FT47" i="9" s="1"/>
  <c r="GH102" i="8"/>
  <c r="FT28" i="3" s="1"/>
  <c r="GH96" i="8"/>
  <c r="FT23" i="3" s="1"/>
  <c r="GH97" i="8"/>
  <c r="HU72" i="8"/>
  <c r="HT74" i="8"/>
  <c r="HT84" i="8" s="1"/>
  <c r="GI68" i="8"/>
  <c r="GI83" i="8" s="1"/>
  <c r="FU17" i="3" s="1"/>
  <c r="GK65" i="8"/>
  <c r="GJ67" i="8"/>
  <c r="GJ82" i="8" s="1"/>
  <c r="HS75" i="8"/>
  <c r="HS85" i="8" s="1"/>
  <c r="IW57" i="9"/>
  <c r="IV65" i="9"/>
  <c r="IV57" i="9"/>
  <c r="Y27" i="9"/>
  <c r="IJ65" i="9"/>
  <c r="IJ57" i="9"/>
  <c r="X34" i="9" s="1"/>
  <c r="X27" i="9"/>
  <c r="HX65" i="9"/>
  <c r="HX57" i="9"/>
  <c r="W34" i="9" s="1"/>
  <c r="W27" i="9"/>
  <c r="LC58" i="8"/>
  <c r="LB59" i="8"/>
  <c r="LB61" i="8" s="1"/>
  <c r="LB81" i="8" s="1"/>
  <c r="FV16" i="3" l="1"/>
  <c r="FT45" i="9"/>
  <c r="FU40" i="9"/>
  <c r="FS41" i="9"/>
  <c r="FS20" i="3"/>
  <c r="FS26" i="3" s="1"/>
  <c r="FS35" i="3" s="1"/>
  <c r="FS19" i="3"/>
  <c r="FS25" i="3" s="1"/>
  <c r="FS34" i="3" s="1"/>
  <c r="FT32" i="3"/>
  <c r="FN56" i="9"/>
  <c r="Q25" i="9"/>
  <c r="FT29" i="3"/>
  <c r="FR43" i="9"/>
  <c r="FR44" i="9" s="1"/>
  <c r="FR46" i="9" s="1"/>
  <c r="FR48" i="9" s="1"/>
  <c r="FT31" i="3"/>
  <c r="FT42" i="9"/>
  <c r="FP46" i="9"/>
  <c r="FS43" i="9"/>
  <c r="FS44" i="9" s="1"/>
  <c r="FS46" i="9" s="1"/>
  <c r="FS48" i="9" s="1"/>
  <c r="FT22" i="3"/>
  <c r="GH91" i="8"/>
  <c r="GJ68" i="8"/>
  <c r="GJ83" i="8" s="1"/>
  <c r="FV17" i="3" s="1"/>
  <c r="GI96" i="8"/>
  <c r="FU22" i="3" s="1"/>
  <c r="GI97" i="8"/>
  <c r="GL65" i="8"/>
  <c r="GK67" i="8"/>
  <c r="GK82" i="8" s="1"/>
  <c r="HT75" i="8"/>
  <c r="HT85" i="8" s="1"/>
  <c r="GI107" i="8"/>
  <c r="FU47" i="9" s="1"/>
  <c r="GI102" i="8"/>
  <c r="FU45" i="9" s="1"/>
  <c r="HV72" i="8"/>
  <c r="HU74" i="8"/>
  <c r="HU84" i="8" s="1"/>
  <c r="Y34" i="9"/>
  <c r="LD58" i="8"/>
  <c r="LC59" i="8"/>
  <c r="LC61" i="8" s="1"/>
  <c r="LC81" i="8" s="1"/>
  <c r="FW16" i="3" l="1"/>
  <c r="GJ107" i="8"/>
  <c r="GJ97" i="8"/>
  <c r="GJ96" i="8"/>
  <c r="FV22" i="3" s="1"/>
  <c r="GJ102" i="8"/>
  <c r="FV45" i="9" s="1"/>
  <c r="FV40" i="9"/>
  <c r="FT41" i="9"/>
  <c r="FT20" i="3"/>
  <c r="FT26" i="3" s="1"/>
  <c r="FT35" i="3" s="1"/>
  <c r="FT19" i="3"/>
  <c r="FV31" i="3"/>
  <c r="FV47" i="9"/>
  <c r="FU31" i="3"/>
  <c r="FP48" i="9"/>
  <c r="FU32" i="3"/>
  <c r="FS56" i="9"/>
  <c r="FR56" i="9"/>
  <c r="FU23" i="3"/>
  <c r="FU42" i="9"/>
  <c r="FV32" i="3"/>
  <c r="FU29" i="3"/>
  <c r="HU75" i="8"/>
  <c r="HU85" i="8" s="1"/>
  <c r="GM65" i="8"/>
  <c r="GL67" i="8"/>
  <c r="GL82" i="8" s="1"/>
  <c r="HW72" i="8"/>
  <c r="HV74" i="8"/>
  <c r="HV84" i="8" s="1"/>
  <c r="FU28" i="3"/>
  <c r="GI91" i="8"/>
  <c r="GK68" i="8"/>
  <c r="GK83" i="8" s="1"/>
  <c r="FW17" i="3" s="1"/>
  <c r="LE58" i="8"/>
  <c r="LD59" i="8"/>
  <c r="LD61" i="8" s="1"/>
  <c r="LD81" i="8" s="1"/>
  <c r="FV23" i="3" l="1"/>
  <c r="FW40" i="9"/>
  <c r="GJ91" i="8"/>
  <c r="FV41" i="9" s="1"/>
  <c r="FV29" i="3"/>
  <c r="FV42" i="9"/>
  <c r="FX16" i="3"/>
  <c r="FV28" i="3"/>
  <c r="FU41" i="9"/>
  <c r="FU20" i="3"/>
  <c r="FU26" i="3" s="1"/>
  <c r="FU35" i="3" s="1"/>
  <c r="FU19" i="3"/>
  <c r="FU25" i="3" s="1"/>
  <c r="FU34" i="3" s="1"/>
  <c r="FT43" i="9"/>
  <c r="FV19" i="3"/>
  <c r="FV25" i="3" s="1"/>
  <c r="FT25" i="3"/>
  <c r="FT34" i="3" s="1"/>
  <c r="FP56" i="9"/>
  <c r="GL68" i="8"/>
  <c r="GL83" i="8" s="1"/>
  <c r="FX17" i="3" s="1"/>
  <c r="GN65" i="8"/>
  <c r="GM67" i="8"/>
  <c r="GM82" i="8" s="1"/>
  <c r="GK96" i="8"/>
  <c r="HV75" i="8"/>
  <c r="HV85" i="8" s="1"/>
  <c r="GK107" i="8"/>
  <c r="GK102" i="8"/>
  <c r="FW28" i="3" s="1"/>
  <c r="HX72" i="8"/>
  <c r="HW74" i="8"/>
  <c r="HW84" i="8" s="1"/>
  <c r="GK97" i="8"/>
  <c r="LF58" i="8"/>
  <c r="LE59" i="8"/>
  <c r="LE61" i="8" s="1"/>
  <c r="LE81" i="8" s="1"/>
  <c r="FW42" i="9" l="1"/>
  <c r="FX40" i="9"/>
  <c r="FV34" i="3"/>
  <c r="FY16" i="3"/>
  <c r="FV43" i="9"/>
  <c r="FV44" i="9" s="1"/>
  <c r="FV46" i="9" s="1"/>
  <c r="FV48" i="9" s="1"/>
  <c r="FV56" i="9" s="1"/>
  <c r="FV20" i="3"/>
  <c r="FV26" i="3" s="1"/>
  <c r="FV35" i="3" s="1"/>
  <c r="FW32" i="3"/>
  <c r="FW47" i="9"/>
  <c r="FW22" i="3"/>
  <c r="FW29" i="3"/>
  <c r="FW23" i="3"/>
  <c r="FT44" i="9"/>
  <c r="FW31" i="3"/>
  <c r="FU43" i="9"/>
  <c r="FU44" i="9" s="1"/>
  <c r="FU46" i="9" s="1"/>
  <c r="FU48" i="9" s="1"/>
  <c r="GL102" i="8"/>
  <c r="FX45" i="9" s="1"/>
  <c r="GL96" i="8"/>
  <c r="GL97" i="8"/>
  <c r="GL107" i="8"/>
  <c r="FX47" i="9" s="1"/>
  <c r="FW45" i="9"/>
  <c r="GK91" i="8"/>
  <c r="GM68" i="8"/>
  <c r="GM83" i="8" s="1"/>
  <c r="FY17" i="3" s="1"/>
  <c r="HW75" i="8"/>
  <c r="HW85" i="8" s="1"/>
  <c r="HY72" i="8"/>
  <c r="HX74" i="8"/>
  <c r="HX84" i="8" s="1"/>
  <c r="GO65" i="8"/>
  <c r="GN67" i="8"/>
  <c r="GN82" i="8" s="1"/>
  <c r="LG58" i="8"/>
  <c r="LF59" i="8"/>
  <c r="LF61" i="8" s="1"/>
  <c r="LF81" i="8" s="1"/>
  <c r="FY40" i="9" l="1"/>
  <c r="FZ16" i="3"/>
  <c r="FU56" i="9"/>
  <c r="FX29" i="3"/>
  <c r="FX32" i="3"/>
  <c r="FW41" i="9"/>
  <c r="FW20" i="3"/>
  <c r="FW26" i="3" s="1"/>
  <c r="FW35" i="3" s="1"/>
  <c r="FW19" i="3"/>
  <c r="FW25" i="3" s="1"/>
  <c r="FW34" i="3" s="1"/>
  <c r="FX31" i="3"/>
  <c r="FX23" i="3"/>
  <c r="FX42" i="9"/>
  <c r="FX28" i="3"/>
  <c r="FT46" i="9"/>
  <c r="FX22" i="3"/>
  <c r="GL91" i="8"/>
  <c r="GM102" i="8"/>
  <c r="FY29" i="3" s="1"/>
  <c r="GM97" i="8"/>
  <c r="GM96" i="8"/>
  <c r="FY23" i="3" s="1"/>
  <c r="HX75" i="8"/>
  <c r="HX85" i="8" s="1"/>
  <c r="GP65" i="8"/>
  <c r="GO67" i="8"/>
  <c r="GO82" i="8" s="1"/>
  <c r="GM107" i="8"/>
  <c r="FY47" i="9" s="1"/>
  <c r="GN68" i="8"/>
  <c r="GN83" i="8" s="1"/>
  <c r="FZ17" i="3" s="1"/>
  <c r="HZ72" i="8"/>
  <c r="HY74" i="8"/>
  <c r="HY84" i="8" s="1"/>
  <c r="LH58" i="8"/>
  <c r="LG59" i="8"/>
  <c r="LG61" i="8" s="1"/>
  <c r="LG81" i="8" s="1"/>
  <c r="GA16" i="3" l="1"/>
  <c r="FZ40" i="9"/>
  <c r="FY32" i="3"/>
  <c r="FX41" i="9"/>
  <c r="FX43" i="9" s="1"/>
  <c r="FX44" i="9" s="1"/>
  <c r="FX46" i="9" s="1"/>
  <c r="FX48" i="9" s="1"/>
  <c r="FX19" i="3"/>
  <c r="FX25" i="3" s="1"/>
  <c r="FX34" i="3" s="1"/>
  <c r="FX20" i="3"/>
  <c r="FX26" i="3" s="1"/>
  <c r="FX35" i="3" s="1"/>
  <c r="FY28" i="3"/>
  <c r="FY22" i="3"/>
  <c r="FY31" i="3"/>
  <c r="FY45" i="9"/>
  <c r="FT48" i="9"/>
  <c r="FW43" i="9"/>
  <c r="FW44" i="9" s="1"/>
  <c r="FY42" i="9"/>
  <c r="GN107" i="8"/>
  <c r="FZ32" i="3" s="1"/>
  <c r="GN102" i="8"/>
  <c r="GN91" i="8" s="1"/>
  <c r="FZ41" i="9" s="1"/>
  <c r="HY75" i="8"/>
  <c r="HY85" i="8" s="1"/>
  <c r="GN97" i="8"/>
  <c r="GO68" i="8"/>
  <c r="GO83" i="8" s="1"/>
  <c r="GA17" i="3" s="1"/>
  <c r="GQ65" i="8"/>
  <c r="GP67" i="8"/>
  <c r="GP82" i="8" s="1"/>
  <c r="GM91" i="8"/>
  <c r="IA72" i="8"/>
  <c r="HZ74" i="8"/>
  <c r="HZ84" i="8" s="1"/>
  <c r="GN96" i="8"/>
  <c r="FZ23" i="3" s="1"/>
  <c r="LI58" i="8"/>
  <c r="LH59" i="8"/>
  <c r="LH61" i="8" s="1"/>
  <c r="LH81" i="8" s="1"/>
  <c r="GB16" i="3" l="1"/>
  <c r="GA40" i="9"/>
  <c r="FZ45" i="9"/>
  <c r="FW46" i="9"/>
  <c r="FZ29" i="3"/>
  <c r="FZ22" i="3"/>
  <c r="FZ42" i="9"/>
  <c r="FZ43" i="9" s="1"/>
  <c r="FZ19" i="3"/>
  <c r="FZ28" i="3"/>
  <c r="FY41" i="9"/>
  <c r="FY20" i="3"/>
  <c r="FY26" i="3" s="1"/>
  <c r="FY35" i="3" s="1"/>
  <c r="FY19" i="3"/>
  <c r="FY25" i="3" s="1"/>
  <c r="FY34" i="3" s="1"/>
  <c r="FZ31" i="3"/>
  <c r="FZ47" i="9"/>
  <c r="FT56" i="9"/>
  <c r="FZ20" i="3"/>
  <c r="FZ26" i="3" s="1"/>
  <c r="FX56" i="9"/>
  <c r="GO96" i="8"/>
  <c r="GA23" i="3" s="1"/>
  <c r="HZ75" i="8"/>
  <c r="HZ85" i="8" s="1"/>
  <c r="GO97" i="8"/>
  <c r="GO107" i="8"/>
  <c r="GA47" i="9" s="1"/>
  <c r="GR65" i="8"/>
  <c r="GQ67" i="8"/>
  <c r="GQ82" i="8" s="1"/>
  <c r="IB72" i="8"/>
  <c r="IA74" i="8"/>
  <c r="IA84" i="8" s="1"/>
  <c r="GO102" i="8"/>
  <c r="GA29" i="3" s="1"/>
  <c r="GP68" i="8"/>
  <c r="GP83" i="8" s="1"/>
  <c r="GB17" i="3" s="1"/>
  <c r="LJ58" i="8"/>
  <c r="LI59" i="8"/>
  <c r="LI61" i="8" s="1"/>
  <c r="LI81" i="8" s="1"/>
  <c r="GC16" i="3" l="1"/>
  <c r="FZ25" i="3"/>
  <c r="GB40" i="9"/>
  <c r="FZ35" i="3"/>
  <c r="FZ34" i="3"/>
  <c r="GA28" i="3"/>
  <c r="FZ44" i="9"/>
  <c r="FZ46" i="9" s="1"/>
  <c r="FZ48" i="9" s="1"/>
  <c r="GA32" i="3"/>
  <c r="GA22" i="3"/>
  <c r="GA42" i="9"/>
  <c r="FY43" i="9"/>
  <c r="FY44" i="9" s="1"/>
  <c r="GA31" i="3"/>
  <c r="FW48" i="9"/>
  <c r="IC72" i="8"/>
  <c r="IB74" i="8"/>
  <c r="IB84" i="8" s="1"/>
  <c r="IA75" i="8"/>
  <c r="IA85" i="8" s="1"/>
  <c r="GP102" i="8"/>
  <c r="GB28" i="3" s="1"/>
  <c r="GQ68" i="8"/>
  <c r="GQ83" i="8" s="1"/>
  <c r="GC17" i="3" s="1"/>
  <c r="GA45" i="9"/>
  <c r="GO91" i="8"/>
  <c r="GP107" i="8"/>
  <c r="GB47" i="9" s="1"/>
  <c r="GP96" i="8"/>
  <c r="GP97" i="8"/>
  <c r="GS65" i="8"/>
  <c r="GR67" i="8"/>
  <c r="GR82" i="8" s="1"/>
  <c r="LK58" i="8"/>
  <c r="LJ59" i="8"/>
  <c r="LJ61" i="8" s="1"/>
  <c r="LJ81" i="8" s="1"/>
  <c r="GD16" i="3" l="1"/>
  <c r="GC40" i="9"/>
  <c r="GB29" i="3"/>
  <c r="GB32" i="3"/>
  <c r="GB23" i="3"/>
  <c r="GB42" i="9"/>
  <c r="FW56" i="9"/>
  <c r="GB22" i="3"/>
  <c r="GB31" i="3"/>
  <c r="GA41" i="9"/>
  <c r="GA43" i="9" s="1"/>
  <c r="GA44" i="9" s="1"/>
  <c r="GA46" i="9" s="1"/>
  <c r="GA48" i="9" s="1"/>
  <c r="GA19" i="3"/>
  <c r="GA25" i="3" s="1"/>
  <c r="GA34" i="3" s="1"/>
  <c r="GA20" i="3"/>
  <c r="GA26" i="3" s="1"/>
  <c r="GA35" i="3" s="1"/>
  <c r="FY46" i="9"/>
  <c r="R21" i="9"/>
  <c r="FZ56" i="9"/>
  <c r="IB75" i="8"/>
  <c r="IB85" i="8" s="1"/>
  <c r="GB45" i="9"/>
  <c r="GP91" i="8"/>
  <c r="GQ97" i="8"/>
  <c r="GQ96" i="8"/>
  <c r="GC22" i="3" s="1"/>
  <c r="GQ102" i="8"/>
  <c r="GC29" i="3" s="1"/>
  <c r="GR68" i="8"/>
  <c r="GR83" i="8" s="1"/>
  <c r="GD17" i="3" s="1"/>
  <c r="GQ107" i="8"/>
  <c r="GC47" i="9" s="1"/>
  <c r="GT65" i="8"/>
  <c r="GS67" i="8"/>
  <c r="GS82" i="8" s="1"/>
  <c r="ID72" i="8"/>
  <c r="IC74" i="8"/>
  <c r="IC84" i="8" s="1"/>
  <c r="LL58" i="8"/>
  <c r="LK59" i="8"/>
  <c r="LK61" i="8" s="1"/>
  <c r="LK81" i="8" s="1"/>
  <c r="GE16" i="3" l="1"/>
  <c r="GC31" i="3"/>
  <c r="GD40" i="9"/>
  <c r="GC28" i="3"/>
  <c r="GB41" i="9"/>
  <c r="GB20" i="3"/>
  <c r="GB26" i="3" s="1"/>
  <c r="GB35" i="3" s="1"/>
  <c r="GB19" i="3"/>
  <c r="GB25" i="3" s="1"/>
  <c r="GB34" i="3" s="1"/>
  <c r="GC23" i="3"/>
  <c r="GC42" i="9"/>
  <c r="FY48" i="9"/>
  <c r="R23" i="9"/>
  <c r="GC32" i="3"/>
  <c r="GA56" i="9"/>
  <c r="IE72" i="8"/>
  <c r="ID74" i="8"/>
  <c r="ID84" i="8" s="1"/>
  <c r="GC45" i="9"/>
  <c r="GQ91" i="8"/>
  <c r="GR97" i="8"/>
  <c r="GR107" i="8"/>
  <c r="GD47" i="9" s="1"/>
  <c r="GR96" i="8"/>
  <c r="GD22" i="3" s="1"/>
  <c r="GS68" i="8"/>
  <c r="GS83" i="8" s="1"/>
  <c r="GE17" i="3" s="1"/>
  <c r="GU65" i="8"/>
  <c r="GT67" i="8"/>
  <c r="GT82" i="8" s="1"/>
  <c r="GR102" i="8"/>
  <c r="GD45" i="9" s="1"/>
  <c r="IC75" i="8"/>
  <c r="IC85" i="8" s="1"/>
  <c r="LM58" i="8"/>
  <c r="LL59" i="8"/>
  <c r="LL61" i="8" s="1"/>
  <c r="LL81" i="8" s="1"/>
  <c r="GF16" i="3" l="1"/>
  <c r="GE40" i="9"/>
  <c r="GD31" i="3"/>
  <c r="FY56" i="9"/>
  <c r="R25" i="9"/>
  <c r="GB43" i="9"/>
  <c r="GB44" i="9" s="1"/>
  <c r="GC41" i="9"/>
  <c r="GC43" i="9" s="1"/>
  <c r="GC44" i="9" s="1"/>
  <c r="GC46" i="9" s="1"/>
  <c r="GC48" i="9" s="1"/>
  <c r="GC19" i="3"/>
  <c r="GC25" i="3" s="1"/>
  <c r="GC34" i="3" s="1"/>
  <c r="GC20" i="3"/>
  <c r="GC26" i="3" s="1"/>
  <c r="GC35" i="3" s="1"/>
  <c r="GD28" i="3"/>
  <c r="GD23" i="3"/>
  <c r="GD42" i="9"/>
  <c r="GD32" i="3"/>
  <c r="GT68" i="8"/>
  <c r="GT83" i="8" s="1"/>
  <c r="GF17" i="3" s="1"/>
  <c r="GS107" i="8"/>
  <c r="GE47" i="9" s="1"/>
  <c r="GS97" i="8"/>
  <c r="GS102" i="8"/>
  <c r="GE28" i="3" s="1"/>
  <c r="GS96" i="8"/>
  <c r="GE23" i="3" s="1"/>
  <c r="ID75" i="8"/>
  <c r="ID85" i="8" s="1"/>
  <c r="GD29" i="3"/>
  <c r="GR91" i="8"/>
  <c r="GV65" i="8"/>
  <c r="GU67" i="8"/>
  <c r="GU82" i="8" s="1"/>
  <c r="IF72" i="8"/>
  <c r="IE74" i="8"/>
  <c r="IE84" i="8" s="1"/>
  <c r="LN58" i="8"/>
  <c r="LM59" i="8"/>
  <c r="LM61" i="8" s="1"/>
  <c r="LM81" i="8" s="1"/>
  <c r="GE45" i="9" l="1"/>
  <c r="GG16" i="3"/>
  <c r="GF40" i="9"/>
  <c r="GB46" i="9"/>
  <c r="GE29" i="3"/>
  <c r="GC56" i="9"/>
  <c r="GD41" i="9"/>
  <c r="GD20" i="3"/>
  <c r="GD26" i="3" s="1"/>
  <c r="GD35" i="3" s="1"/>
  <c r="GD19" i="3"/>
  <c r="GD25" i="3" s="1"/>
  <c r="GD34" i="3" s="1"/>
  <c r="GE32" i="3"/>
  <c r="GE31" i="3"/>
  <c r="GE42" i="9"/>
  <c r="GS91" i="8"/>
  <c r="GE22" i="3"/>
  <c r="GT97" i="8"/>
  <c r="GT96" i="8"/>
  <c r="GT107" i="8"/>
  <c r="GF47" i="9" s="1"/>
  <c r="GT102" i="8"/>
  <c r="GF45" i="9" s="1"/>
  <c r="GU68" i="8"/>
  <c r="GU83" i="8" s="1"/>
  <c r="GG17" i="3" s="1"/>
  <c r="IE75" i="8"/>
  <c r="IE85" i="8" s="1"/>
  <c r="IG72" i="8"/>
  <c r="IF74" i="8"/>
  <c r="IF84" i="8" s="1"/>
  <c r="GW65" i="8"/>
  <c r="GV67" i="8"/>
  <c r="GV82" i="8" s="1"/>
  <c r="LO58" i="8"/>
  <c r="LN59" i="8"/>
  <c r="LN61" i="8" s="1"/>
  <c r="LN81" i="8" s="1"/>
  <c r="GG40" i="9" l="1"/>
  <c r="GH16" i="3"/>
  <c r="GF29" i="3"/>
  <c r="GF32" i="3"/>
  <c r="GT91" i="8"/>
  <c r="GF41" i="9" s="1"/>
  <c r="GD43" i="9"/>
  <c r="GD44" i="9" s="1"/>
  <c r="GF22" i="3"/>
  <c r="GF42" i="9"/>
  <c r="GF43" i="9" s="1"/>
  <c r="GF44" i="9" s="1"/>
  <c r="GF46" i="9" s="1"/>
  <c r="GF48" i="9" s="1"/>
  <c r="GF31" i="3"/>
  <c r="GF28" i="3"/>
  <c r="GE41" i="9"/>
  <c r="GE43" i="9" s="1"/>
  <c r="GE44" i="9" s="1"/>
  <c r="GE46" i="9" s="1"/>
  <c r="GE48" i="9" s="1"/>
  <c r="GE19" i="3"/>
  <c r="GE25" i="3" s="1"/>
  <c r="GE34" i="3" s="1"/>
  <c r="GE20" i="3"/>
  <c r="GE26" i="3" s="1"/>
  <c r="GE35" i="3" s="1"/>
  <c r="GF23" i="3"/>
  <c r="GB48" i="9"/>
  <c r="GU107" i="8"/>
  <c r="GG47" i="9" s="1"/>
  <c r="GU102" i="8"/>
  <c r="GG28" i="3" s="1"/>
  <c r="GU97" i="8"/>
  <c r="GU96" i="8"/>
  <c r="GG23" i="3" s="1"/>
  <c r="IH72" i="8"/>
  <c r="IG74" i="8"/>
  <c r="IG84" i="8" s="1"/>
  <c r="GX65" i="8"/>
  <c r="GW67" i="8"/>
  <c r="GW82" i="8" s="1"/>
  <c r="GV68" i="8"/>
  <c r="GV83" i="8" s="1"/>
  <c r="GH17" i="3" s="1"/>
  <c r="IF75" i="8"/>
  <c r="IF85" i="8" s="1"/>
  <c r="LP58" i="8"/>
  <c r="LO59" i="8"/>
  <c r="LO61" i="8" s="1"/>
  <c r="LO81" i="8" s="1"/>
  <c r="GF20" i="3" l="1"/>
  <c r="GH40" i="9"/>
  <c r="GI16" i="3"/>
  <c r="GG45" i="9"/>
  <c r="GF19" i="3"/>
  <c r="GF25" i="3" s="1"/>
  <c r="GF34" i="3" s="1"/>
  <c r="GG22" i="3"/>
  <c r="GF26" i="3"/>
  <c r="GF35" i="3" s="1"/>
  <c r="GF56" i="9"/>
  <c r="GD46" i="9"/>
  <c r="GB56" i="9"/>
  <c r="GG32" i="3"/>
  <c r="GG42" i="9"/>
  <c r="GG29" i="3"/>
  <c r="GE56" i="9"/>
  <c r="GG31" i="3"/>
  <c r="GU91" i="8"/>
  <c r="GV96" i="8"/>
  <c r="IG75" i="8"/>
  <c r="IG85" i="8" s="1"/>
  <c r="GW68" i="8"/>
  <c r="GW83" i="8" s="1"/>
  <c r="GI17" i="3" s="1"/>
  <c r="GV107" i="8"/>
  <c r="GH47" i="9" s="1"/>
  <c r="GV97" i="8"/>
  <c r="GY65" i="8"/>
  <c r="GX67" i="8"/>
  <c r="GX82" i="8" s="1"/>
  <c r="GV102" i="8"/>
  <c r="GH45" i="9" s="1"/>
  <c r="II72" i="8"/>
  <c r="IH74" i="8"/>
  <c r="IH84" i="8" s="1"/>
  <c r="LQ58" i="8"/>
  <c r="LP59" i="8"/>
  <c r="LP61" i="8" s="1"/>
  <c r="LP81" i="8" s="1"/>
  <c r="GH42" i="9" l="1"/>
  <c r="GI40" i="9"/>
  <c r="GJ16" i="3"/>
  <c r="GH31" i="3"/>
  <c r="GH29" i="3"/>
  <c r="GG41" i="9"/>
  <c r="GG19" i="3"/>
  <c r="GG25" i="3" s="1"/>
  <c r="GG34" i="3" s="1"/>
  <c r="GG20" i="3"/>
  <c r="GG26" i="3" s="1"/>
  <c r="GG35" i="3" s="1"/>
  <c r="GH22" i="3"/>
  <c r="GD48" i="9"/>
  <c r="GH23" i="3"/>
  <c r="GH28" i="3"/>
  <c r="GH32" i="3"/>
  <c r="GW107" i="8"/>
  <c r="GI47" i="9" s="1"/>
  <c r="GV91" i="8"/>
  <c r="GW97" i="8"/>
  <c r="GW102" i="8"/>
  <c r="GI28" i="3" s="1"/>
  <c r="GW96" i="8"/>
  <c r="GX68" i="8"/>
  <c r="GX83" i="8" s="1"/>
  <c r="GJ17" i="3" s="1"/>
  <c r="IJ72" i="8"/>
  <c r="II74" i="8"/>
  <c r="II84" i="8" s="1"/>
  <c r="GZ65" i="8"/>
  <c r="GY67" i="8"/>
  <c r="GY82" i="8" s="1"/>
  <c r="IH75" i="8"/>
  <c r="IH85" i="8" s="1"/>
  <c r="LR58" i="8"/>
  <c r="LQ59" i="8"/>
  <c r="LQ61" i="8" s="1"/>
  <c r="LQ81" i="8" s="1"/>
  <c r="GI42" i="9" l="1"/>
  <c r="GJ40" i="9"/>
  <c r="GK16" i="3"/>
  <c r="GI22" i="3"/>
  <c r="GI31" i="3"/>
  <c r="GH41" i="9"/>
  <c r="GH19" i="3"/>
  <c r="GH25" i="3" s="1"/>
  <c r="GH34" i="3" s="1"/>
  <c r="GH20" i="3"/>
  <c r="GH26" i="3" s="1"/>
  <c r="GH35" i="3" s="1"/>
  <c r="GW91" i="8"/>
  <c r="GI45" i="9"/>
  <c r="GI23" i="3"/>
  <c r="GD56" i="9"/>
  <c r="GI32" i="3"/>
  <c r="GI29" i="3"/>
  <c r="GG43" i="9"/>
  <c r="GX96" i="8"/>
  <c r="GJ23" i="3" s="1"/>
  <c r="GX97" i="8"/>
  <c r="GX107" i="8"/>
  <c r="GJ47" i="9" s="1"/>
  <c r="GY68" i="8"/>
  <c r="GY83" i="8" s="1"/>
  <c r="GK17" i="3" s="1"/>
  <c r="II75" i="8"/>
  <c r="II85" i="8" s="1"/>
  <c r="IK72" i="8"/>
  <c r="IJ74" i="8"/>
  <c r="IJ84" i="8" s="1"/>
  <c r="GX102" i="8"/>
  <c r="GJ45" i="9" s="1"/>
  <c r="HA65" i="8"/>
  <c r="GZ67" i="8"/>
  <c r="GZ82" i="8" s="1"/>
  <c r="LS58" i="8"/>
  <c r="LR59" i="8"/>
  <c r="LR61" i="8" s="1"/>
  <c r="LR81" i="8" s="1"/>
  <c r="GK40" i="9" l="1"/>
  <c r="GL16" i="3"/>
  <c r="GJ32" i="3"/>
  <c r="GG44" i="9"/>
  <c r="GI41" i="9"/>
  <c r="GI20" i="3"/>
  <c r="GI26" i="3" s="1"/>
  <c r="GI35" i="3" s="1"/>
  <c r="GI19" i="3"/>
  <c r="GI25" i="3" s="1"/>
  <c r="GI34" i="3" s="1"/>
  <c r="GJ29" i="3"/>
  <c r="GJ22" i="3"/>
  <c r="GJ42" i="9"/>
  <c r="GH43" i="9"/>
  <c r="GH44" i="9" s="1"/>
  <c r="GH46" i="9" s="1"/>
  <c r="GH48" i="9" s="1"/>
  <c r="GJ31" i="3"/>
  <c r="IJ75" i="8"/>
  <c r="IJ85" i="8" s="1"/>
  <c r="GZ68" i="8"/>
  <c r="GZ83" i="8" s="1"/>
  <c r="GL17" i="3" s="1"/>
  <c r="GY107" i="8"/>
  <c r="GY97" i="8"/>
  <c r="GY102" i="8"/>
  <c r="GK29" i="3" s="1"/>
  <c r="GY96" i="8"/>
  <c r="GK23" i="3" s="1"/>
  <c r="HB65" i="8"/>
  <c r="HA67" i="8"/>
  <c r="HA82" i="8" s="1"/>
  <c r="IL72" i="8"/>
  <c r="IK74" i="8"/>
  <c r="IK84" i="8" s="1"/>
  <c r="GJ28" i="3"/>
  <c r="GX91" i="8"/>
  <c r="LT58" i="8"/>
  <c r="LS59" i="8"/>
  <c r="LS61" i="8" s="1"/>
  <c r="LS81" i="8" s="1"/>
  <c r="GM16" i="3" l="1"/>
  <c r="GL40" i="9"/>
  <c r="GK45" i="9"/>
  <c r="GK22" i="3"/>
  <c r="GK28" i="3"/>
  <c r="GK32" i="3"/>
  <c r="GK47" i="9"/>
  <c r="GI43" i="9"/>
  <c r="GI44" i="9" s="1"/>
  <c r="GI46" i="9" s="1"/>
  <c r="GI48" i="9" s="1"/>
  <c r="GH56" i="9"/>
  <c r="GG46" i="9"/>
  <c r="GK42" i="9"/>
  <c r="GJ41" i="9"/>
  <c r="GJ43" i="9" s="1"/>
  <c r="GJ44" i="9" s="1"/>
  <c r="GJ46" i="9" s="1"/>
  <c r="GJ48" i="9" s="1"/>
  <c r="GJ19" i="3"/>
  <c r="GJ25" i="3" s="1"/>
  <c r="GJ34" i="3" s="1"/>
  <c r="GJ20" i="3"/>
  <c r="GJ26" i="3" s="1"/>
  <c r="GJ35" i="3" s="1"/>
  <c r="GY91" i="8"/>
  <c r="GK31" i="3"/>
  <c r="GZ107" i="8"/>
  <c r="GL47" i="9" s="1"/>
  <c r="GZ102" i="8"/>
  <c r="GL28" i="3" s="1"/>
  <c r="GZ96" i="8"/>
  <c r="GZ97" i="8"/>
  <c r="HC65" i="8"/>
  <c r="HB67" i="8"/>
  <c r="HB82" i="8" s="1"/>
  <c r="IM72" i="8"/>
  <c r="IL74" i="8"/>
  <c r="IL84" i="8" s="1"/>
  <c r="IK75" i="8"/>
  <c r="IK85" i="8" s="1"/>
  <c r="HA68" i="8"/>
  <c r="HA83" i="8" s="1"/>
  <c r="GM17" i="3" s="1"/>
  <c r="LU58" i="8"/>
  <c r="LT59" i="8"/>
  <c r="LT61" i="8" s="1"/>
  <c r="LT81" i="8" s="1"/>
  <c r="GN16" i="3" l="1"/>
  <c r="GM40" i="9"/>
  <c r="GL22" i="3"/>
  <c r="GL42" i="9"/>
  <c r="GL31" i="3"/>
  <c r="GJ56" i="9"/>
  <c r="GG48" i="9"/>
  <c r="GL32" i="3"/>
  <c r="GZ91" i="8"/>
  <c r="GL45" i="9"/>
  <c r="GL29" i="3"/>
  <c r="GK41" i="9"/>
  <c r="GK19" i="3"/>
  <c r="GK25" i="3" s="1"/>
  <c r="GK34" i="3" s="1"/>
  <c r="GK20" i="3"/>
  <c r="GK26" i="3" s="1"/>
  <c r="GK35" i="3" s="1"/>
  <c r="GL23" i="3"/>
  <c r="GI56" i="9"/>
  <c r="IL75" i="8"/>
  <c r="IL85" i="8" s="1"/>
  <c r="HB68" i="8"/>
  <c r="HB83" i="8" s="1"/>
  <c r="GN17" i="3" s="1"/>
  <c r="HA97" i="8"/>
  <c r="HB96" i="8"/>
  <c r="HB102" i="8"/>
  <c r="GN45" i="9" s="1"/>
  <c r="HB97" i="8"/>
  <c r="HD65" i="8"/>
  <c r="HC67" i="8"/>
  <c r="HC82" i="8" s="1"/>
  <c r="IN72" i="8"/>
  <c r="IM74" i="8"/>
  <c r="IM84" i="8" s="1"/>
  <c r="HA107" i="8"/>
  <c r="HA96" i="8"/>
  <c r="GM42" i="9" s="1"/>
  <c r="HA102" i="8"/>
  <c r="GM29" i="3" s="1"/>
  <c r="LV58" i="8"/>
  <c r="LU59" i="8"/>
  <c r="LU61" i="8" s="1"/>
  <c r="LU81" i="8" s="1"/>
  <c r="HB107" i="8" l="1"/>
  <c r="GN47" i="9" s="1"/>
  <c r="GO16" i="3"/>
  <c r="GN40" i="9"/>
  <c r="GG56" i="9"/>
  <c r="GM22" i="3"/>
  <c r="GL41" i="9"/>
  <c r="GL43" i="9" s="1"/>
  <c r="GL44" i="9" s="1"/>
  <c r="GL46" i="9" s="1"/>
  <c r="GL48" i="9" s="1"/>
  <c r="GL19" i="3"/>
  <c r="GL25" i="3" s="1"/>
  <c r="GL34" i="3" s="1"/>
  <c r="GL20" i="3"/>
  <c r="GL26" i="3" s="1"/>
  <c r="GL35" i="3" s="1"/>
  <c r="GM28" i="3"/>
  <c r="GM31" i="3"/>
  <c r="GM47" i="9"/>
  <c r="GK43" i="9"/>
  <c r="GK44" i="9" s="1"/>
  <c r="GM32" i="3"/>
  <c r="GN22" i="3"/>
  <c r="GN42" i="9"/>
  <c r="GM23" i="3"/>
  <c r="GN29" i="3"/>
  <c r="GN23" i="3"/>
  <c r="GN32" i="3"/>
  <c r="GN31" i="3"/>
  <c r="IM75" i="8"/>
  <c r="IM85" i="8" s="1"/>
  <c r="HE65" i="8"/>
  <c r="HD67" i="8"/>
  <c r="HD82" i="8" s="1"/>
  <c r="GN28" i="3"/>
  <c r="HB91" i="8"/>
  <c r="GN41" i="9" s="1"/>
  <c r="GM45" i="9"/>
  <c r="HA91" i="8"/>
  <c r="IO72" i="8"/>
  <c r="IN74" i="8"/>
  <c r="IN84" i="8" s="1"/>
  <c r="HC68" i="8"/>
  <c r="HC83" i="8" s="1"/>
  <c r="GO17" i="3" s="1"/>
  <c r="LW58" i="8"/>
  <c r="LV59" i="8"/>
  <c r="LV61" i="8" s="1"/>
  <c r="LV81" i="8" s="1"/>
  <c r="GP16" i="3" l="1"/>
  <c r="GO40" i="9"/>
  <c r="GN19" i="3"/>
  <c r="GN25" i="3" s="1"/>
  <c r="GN34" i="3" s="1"/>
  <c r="GN20" i="3"/>
  <c r="GN26" i="3" s="1"/>
  <c r="GN35" i="3" s="1"/>
  <c r="GL56" i="9"/>
  <c r="GM41" i="9"/>
  <c r="GM43" i="9" s="1"/>
  <c r="GM44" i="9" s="1"/>
  <c r="GM46" i="9" s="1"/>
  <c r="GM48" i="9" s="1"/>
  <c r="GM20" i="3"/>
  <c r="GM26" i="3" s="1"/>
  <c r="GM35" i="3" s="1"/>
  <c r="GM19" i="3"/>
  <c r="GM25" i="3" s="1"/>
  <c r="GM34" i="3" s="1"/>
  <c r="GN43" i="9"/>
  <c r="GN44" i="9" s="1"/>
  <c r="GK46" i="9"/>
  <c r="S21" i="9"/>
  <c r="IN75" i="8"/>
  <c r="IN85" i="8" s="1"/>
  <c r="HF65" i="8"/>
  <c r="HE67" i="8"/>
  <c r="HE82" i="8" s="1"/>
  <c r="HC102" i="8"/>
  <c r="GO45" i="9" s="1"/>
  <c r="HC96" i="8"/>
  <c r="HD68" i="8"/>
  <c r="HD83" i="8" s="1"/>
  <c r="GP17" i="3" s="1"/>
  <c r="IP72" i="8"/>
  <c r="IO74" i="8"/>
  <c r="IO84" i="8" s="1"/>
  <c r="HC97" i="8"/>
  <c r="HC107" i="8"/>
  <c r="GO47" i="9" s="1"/>
  <c r="LX58" i="8"/>
  <c r="LW59" i="8"/>
  <c r="LW61" i="8" s="1"/>
  <c r="LW81" i="8" s="1"/>
  <c r="GQ16" i="3" l="1"/>
  <c r="GP40" i="9"/>
  <c r="GO42" i="9"/>
  <c r="GO31" i="3"/>
  <c r="GO22" i="3"/>
  <c r="GN46" i="9"/>
  <c r="S25" i="9"/>
  <c r="GM56" i="9"/>
  <c r="GO29" i="3"/>
  <c r="GO23" i="3"/>
  <c r="GK48" i="9"/>
  <c r="S23" i="9"/>
  <c r="GO32" i="3"/>
  <c r="HD107" i="8"/>
  <c r="GP47" i="9" s="1"/>
  <c r="HD96" i="8"/>
  <c r="GP42" i="9" s="1"/>
  <c r="IO75" i="8"/>
  <c r="IO85" i="8" s="1"/>
  <c r="HD97" i="8"/>
  <c r="GO28" i="3"/>
  <c r="HC91" i="8"/>
  <c r="IQ72" i="8"/>
  <c r="IP74" i="8"/>
  <c r="IP84" i="8" s="1"/>
  <c r="HE68" i="8"/>
  <c r="HE83" i="8" s="1"/>
  <c r="GQ17" i="3" s="1"/>
  <c r="HG65" i="8"/>
  <c r="HF67" i="8"/>
  <c r="HF82" i="8" s="1"/>
  <c r="HD102" i="8"/>
  <c r="GP45" i="9" s="1"/>
  <c r="LY58" i="8"/>
  <c r="LX59" i="8"/>
  <c r="LX61" i="8" s="1"/>
  <c r="LX81" i="8" s="1"/>
  <c r="GQ40" i="9" l="1"/>
  <c r="GR16" i="3"/>
  <c r="GP29" i="3"/>
  <c r="GP22" i="3"/>
  <c r="GP32" i="3"/>
  <c r="GP23" i="3"/>
  <c r="GN48" i="9"/>
  <c r="GO41" i="9"/>
  <c r="GO20" i="3"/>
  <c r="GO26" i="3" s="1"/>
  <c r="GO35" i="3" s="1"/>
  <c r="GO19" i="3"/>
  <c r="GO25" i="3" s="1"/>
  <c r="GO34" i="3" s="1"/>
  <c r="GK56" i="9"/>
  <c r="GP31" i="3"/>
  <c r="HE102" i="8"/>
  <c r="GQ45" i="9" s="1"/>
  <c r="HE96" i="8"/>
  <c r="GQ22" i="3" s="1"/>
  <c r="HE107" i="8"/>
  <c r="GQ47" i="9" s="1"/>
  <c r="HE97" i="8"/>
  <c r="HF68" i="8"/>
  <c r="HF83" i="8" s="1"/>
  <c r="GR17" i="3" s="1"/>
  <c r="IP75" i="8"/>
  <c r="IP85" i="8" s="1"/>
  <c r="HH65" i="8"/>
  <c r="HG67" i="8"/>
  <c r="HG82" i="8" s="1"/>
  <c r="IR72" i="8"/>
  <c r="IQ74" i="8"/>
  <c r="IQ84" i="8" s="1"/>
  <c r="GP28" i="3"/>
  <c r="HD91" i="8"/>
  <c r="LZ58" i="8"/>
  <c r="LY59" i="8"/>
  <c r="LY61" i="8" s="1"/>
  <c r="LY81" i="8" s="1"/>
  <c r="GQ28" i="3" l="1"/>
  <c r="GS16" i="3"/>
  <c r="GR40" i="9"/>
  <c r="GP41" i="9"/>
  <c r="GP19" i="3"/>
  <c r="GP25" i="3" s="1"/>
  <c r="GP34" i="3" s="1"/>
  <c r="GP20" i="3"/>
  <c r="GP26" i="3" s="1"/>
  <c r="GP35" i="3" s="1"/>
  <c r="GQ31" i="3"/>
  <c r="GO43" i="9"/>
  <c r="GO44" i="9" s="1"/>
  <c r="GQ32" i="3"/>
  <c r="GQ23" i="3"/>
  <c r="GQ42" i="9"/>
  <c r="GN56" i="9"/>
  <c r="GQ29" i="3"/>
  <c r="HF102" i="8"/>
  <c r="GR28" i="3" s="1"/>
  <c r="HF107" i="8"/>
  <c r="GR47" i="9" s="1"/>
  <c r="HE91" i="8"/>
  <c r="HF96" i="8"/>
  <c r="GR23" i="3" s="1"/>
  <c r="HF97" i="8"/>
  <c r="IQ75" i="8"/>
  <c r="IQ85" i="8" s="1"/>
  <c r="IS72" i="8"/>
  <c r="IR74" i="8"/>
  <c r="IR84" i="8" s="1"/>
  <c r="HG68" i="8"/>
  <c r="HG83" i="8" s="1"/>
  <c r="GS17" i="3" s="1"/>
  <c r="HI65" i="8"/>
  <c r="HH67" i="8"/>
  <c r="HH82" i="8" s="1"/>
  <c r="MA58" i="8"/>
  <c r="LZ59" i="8"/>
  <c r="LZ61" i="8" s="1"/>
  <c r="LZ81" i="8" s="1"/>
  <c r="GS40" i="9" l="1"/>
  <c r="GT16" i="3"/>
  <c r="GR29" i="3"/>
  <c r="GR45" i="9"/>
  <c r="GR31" i="3"/>
  <c r="GR22" i="3"/>
  <c r="GO46" i="9"/>
  <c r="GR32" i="3"/>
  <c r="GR42" i="9"/>
  <c r="GQ41" i="9"/>
  <c r="GQ19" i="3"/>
  <c r="GQ25" i="3" s="1"/>
  <c r="GQ34" i="3" s="1"/>
  <c r="GQ20" i="3"/>
  <c r="GQ26" i="3" s="1"/>
  <c r="GQ35" i="3" s="1"/>
  <c r="GP43" i="9"/>
  <c r="GP44" i="9" s="1"/>
  <c r="IR75" i="8"/>
  <c r="IR85" i="8" s="1"/>
  <c r="HF91" i="8"/>
  <c r="HG107" i="8"/>
  <c r="GS47" i="9" s="1"/>
  <c r="HG96" i="8"/>
  <c r="GS22" i="3" s="1"/>
  <c r="HG102" i="8"/>
  <c r="GS29" i="3" s="1"/>
  <c r="IT72" i="8"/>
  <c r="IS74" i="8"/>
  <c r="IS84" i="8" s="1"/>
  <c r="HH68" i="8"/>
  <c r="HH83" i="8" s="1"/>
  <c r="GT17" i="3" s="1"/>
  <c r="HJ65" i="8"/>
  <c r="HI67" i="8"/>
  <c r="HI82" i="8" s="1"/>
  <c r="HG97" i="8"/>
  <c r="MB58" i="8"/>
  <c r="MA59" i="8"/>
  <c r="MA61" i="8" s="1"/>
  <c r="MA81" i="8" s="1"/>
  <c r="GT40" i="9" l="1"/>
  <c r="GU16" i="3"/>
  <c r="GS31" i="3"/>
  <c r="GP46" i="9"/>
  <c r="GP48" i="9" s="1"/>
  <c r="GQ43" i="9"/>
  <c r="GQ44" i="9" s="1"/>
  <c r="GQ46" i="9" s="1"/>
  <c r="GQ48" i="9" s="1"/>
  <c r="GS28" i="3"/>
  <c r="GS23" i="3"/>
  <c r="GS42" i="9"/>
  <c r="GR41" i="9"/>
  <c r="GR20" i="3"/>
  <c r="GR26" i="3" s="1"/>
  <c r="GR35" i="3" s="1"/>
  <c r="GR19" i="3"/>
  <c r="GR25" i="3" s="1"/>
  <c r="GR34" i="3" s="1"/>
  <c r="GS32" i="3"/>
  <c r="GO48" i="9"/>
  <c r="HI68" i="8"/>
  <c r="HI83" i="8" s="1"/>
  <c r="GU17" i="3" s="1"/>
  <c r="HH97" i="8"/>
  <c r="HH102" i="8"/>
  <c r="GT45" i="9" s="1"/>
  <c r="HH96" i="8"/>
  <c r="IU72" i="8"/>
  <c r="IT74" i="8"/>
  <c r="IT84" i="8" s="1"/>
  <c r="HK65" i="8"/>
  <c r="HJ67" i="8"/>
  <c r="HJ82" i="8" s="1"/>
  <c r="HH107" i="8"/>
  <c r="GT47" i="9" s="1"/>
  <c r="GS45" i="9"/>
  <c r="HG91" i="8"/>
  <c r="IS75" i="8"/>
  <c r="IS85" i="8" s="1"/>
  <c r="MC58" i="8"/>
  <c r="MB59" i="8"/>
  <c r="MB61" i="8" s="1"/>
  <c r="MB81" i="8" s="1"/>
  <c r="HI107" i="8" l="1"/>
  <c r="GU47" i="9" s="1"/>
  <c r="GV16" i="3"/>
  <c r="GU40" i="9"/>
  <c r="HI97" i="8"/>
  <c r="GT28" i="3"/>
  <c r="GR43" i="9"/>
  <c r="GR44" i="9" s="1"/>
  <c r="GT23" i="3"/>
  <c r="GT42" i="9"/>
  <c r="GU32" i="3"/>
  <c r="GU31" i="3"/>
  <c r="GT29" i="3"/>
  <c r="GT32" i="3"/>
  <c r="GO56" i="9"/>
  <c r="GQ56" i="9"/>
  <c r="GS41" i="9"/>
  <c r="GS20" i="3"/>
  <c r="GS26" i="3" s="1"/>
  <c r="GS35" i="3" s="1"/>
  <c r="GS19" i="3"/>
  <c r="GS25" i="3" s="1"/>
  <c r="GS34" i="3" s="1"/>
  <c r="GT22" i="3"/>
  <c r="GT31" i="3"/>
  <c r="GP56" i="9"/>
  <c r="HI96" i="8"/>
  <c r="GU42" i="9" s="1"/>
  <c r="HI102" i="8"/>
  <c r="HI91" i="8" s="1"/>
  <c r="GU41" i="9" s="1"/>
  <c r="GU43" i="9" s="1"/>
  <c r="GU44" i="9" s="1"/>
  <c r="IT75" i="8"/>
  <c r="IT85" i="8" s="1"/>
  <c r="HJ68" i="8"/>
  <c r="HJ83" i="8" s="1"/>
  <c r="GV17" i="3" s="1"/>
  <c r="HH91" i="8"/>
  <c r="HL65" i="8"/>
  <c r="HK67" i="8"/>
  <c r="HK82" i="8" s="1"/>
  <c r="IV72" i="8"/>
  <c r="IU74" i="8"/>
  <c r="IU84" i="8" s="1"/>
  <c r="MD58" i="8"/>
  <c r="MC59" i="8"/>
  <c r="MC61" i="8" s="1"/>
  <c r="MC81" i="8" s="1"/>
  <c r="GW16" i="3" l="1"/>
  <c r="GV40" i="9"/>
  <c r="GU45" i="9"/>
  <c r="GU20" i="3"/>
  <c r="GU23" i="3"/>
  <c r="GU29" i="3"/>
  <c r="GS43" i="9"/>
  <c r="GS44" i="9" s="1"/>
  <c r="GS46" i="9" s="1"/>
  <c r="GS48" i="9" s="1"/>
  <c r="GU19" i="3"/>
  <c r="GU22" i="3"/>
  <c r="GT41" i="9"/>
  <c r="GT20" i="3"/>
  <c r="GT26" i="3" s="1"/>
  <c r="GT35" i="3" s="1"/>
  <c r="GT19" i="3"/>
  <c r="GT25" i="3" s="1"/>
  <c r="GT34" i="3" s="1"/>
  <c r="GU46" i="9"/>
  <c r="GU48" i="9" s="1"/>
  <c r="GR46" i="9"/>
  <c r="GU28" i="3"/>
  <c r="HJ96" i="8"/>
  <c r="GV22" i="3" s="1"/>
  <c r="HJ97" i="8"/>
  <c r="HJ102" i="8"/>
  <c r="GV45" i="9" s="1"/>
  <c r="HK68" i="8"/>
  <c r="HK83" i="8" s="1"/>
  <c r="GW17" i="3" s="1"/>
  <c r="HJ107" i="8"/>
  <c r="GV47" i="9" s="1"/>
  <c r="HM65" i="8"/>
  <c r="HL67" i="8"/>
  <c r="HL82" i="8" s="1"/>
  <c r="IU75" i="8"/>
  <c r="IU85" i="8" s="1"/>
  <c r="IW72" i="8"/>
  <c r="IV74" i="8"/>
  <c r="IV84" i="8" s="1"/>
  <c r="ME58" i="8"/>
  <c r="MD59" i="8"/>
  <c r="MD61" i="8" s="1"/>
  <c r="MD81" i="8" s="1"/>
  <c r="GU26" i="3" l="1"/>
  <c r="GU35" i="3" s="1"/>
  <c r="GX16" i="3"/>
  <c r="GW40" i="9"/>
  <c r="GV31" i="3"/>
  <c r="GV42" i="9"/>
  <c r="GV29" i="3"/>
  <c r="GU25" i="3"/>
  <c r="GU34" i="3" s="1"/>
  <c r="GV23" i="3"/>
  <c r="GV32" i="3"/>
  <c r="GT43" i="9"/>
  <c r="GT44" i="9" s="1"/>
  <c r="GV28" i="3"/>
  <c r="GR48" i="9"/>
  <c r="GU56" i="9"/>
  <c r="GS56" i="9"/>
  <c r="HK96" i="8"/>
  <c r="GW23" i="3" s="1"/>
  <c r="HK107" i="8"/>
  <c r="HK102" i="8"/>
  <c r="GW45" i="9" s="1"/>
  <c r="HK97" i="8"/>
  <c r="HJ91" i="8"/>
  <c r="HL68" i="8"/>
  <c r="HL83" i="8" s="1"/>
  <c r="GX17" i="3" s="1"/>
  <c r="IX72" i="8"/>
  <c r="IW74" i="8"/>
  <c r="IW84" i="8" s="1"/>
  <c r="IV75" i="8"/>
  <c r="IV85" i="8" s="1"/>
  <c r="HN65" i="8"/>
  <c r="HM67" i="8"/>
  <c r="HM82" i="8" s="1"/>
  <c r="MF58" i="8"/>
  <c r="ME59" i="8"/>
  <c r="ME61" i="8" s="1"/>
  <c r="ME81" i="8" s="1"/>
  <c r="GX40" i="9" l="1"/>
  <c r="GY16" i="3"/>
  <c r="GT46" i="9"/>
  <c r="GW32" i="3"/>
  <c r="GW47" i="9"/>
  <c r="GW42" i="9"/>
  <c r="HK91" i="8"/>
  <c r="GW22" i="3"/>
  <c r="GW29" i="3"/>
  <c r="GW31" i="3"/>
  <c r="GW28" i="3"/>
  <c r="GV41" i="9"/>
  <c r="GV19" i="3"/>
  <c r="GV25" i="3" s="1"/>
  <c r="GV34" i="3" s="1"/>
  <c r="GV20" i="3"/>
  <c r="GV26" i="3" s="1"/>
  <c r="GV35" i="3" s="1"/>
  <c r="GR56" i="9"/>
  <c r="HL107" i="8"/>
  <c r="HL102" i="8"/>
  <c r="GX45" i="9" s="1"/>
  <c r="HL96" i="8"/>
  <c r="GX23" i="3" s="1"/>
  <c r="HL97" i="8"/>
  <c r="HM68" i="8"/>
  <c r="HM83" i="8" s="1"/>
  <c r="GY17" i="3" s="1"/>
  <c r="HO65" i="8"/>
  <c r="HN67" i="8"/>
  <c r="HN82" i="8" s="1"/>
  <c r="IY72" i="8"/>
  <c r="IX74" i="8"/>
  <c r="IX84" i="8" s="1"/>
  <c r="IW75" i="8"/>
  <c r="IW85" i="8" s="1"/>
  <c r="MG58" i="8"/>
  <c r="MF59" i="8"/>
  <c r="MF61" i="8" s="1"/>
  <c r="MF81" i="8" s="1"/>
  <c r="GY40" i="9" l="1"/>
  <c r="T17" i="9" s="1"/>
  <c r="GZ16" i="3"/>
  <c r="GX22" i="3"/>
  <c r="GX31" i="3"/>
  <c r="GX47" i="9"/>
  <c r="GW41" i="9"/>
  <c r="GW43" i="9" s="1"/>
  <c r="GW44" i="9" s="1"/>
  <c r="GW46" i="9" s="1"/>
  <c r="GW48" i="9" s="1"/>
  <c r="GW19" i="3"/>
  <c r="GW25" i="3" s="1"/>
  <c r="GW34" i="3" s="1"/>
  <c r="GW20" i="3"/>
  <c r="GW26" i="3" s="1"/>
  <c r="GW35" i="3" s="1"/>
  <c r="HL91" i="8"/>
  <c r="GX29" i="3"/>
  <c r="GX28" i="3"/>
  <c r="GX32" i="3"/>
  <c r="GX42" i="9"/>
  <c r="GV43" i="9"/>
  <c r="GV44" i="9" s="1"/>
  <c r="GV46" i="9" s="1"/>
  <c r="GV48" i="9" s="1"/>
  <c r="GT48" i="9"/>
  <c r="HM97" i="8"/>
  <c r="HM102" i="8"/>
  <c r="GY29" i="3" s="1"/>
  <c r="HM96" i="8"/>
  <c r="HM107" i="8"/>
  <c r="GY47" i="9" s="1"/>
  <c r="IX75" i="8"/>
  <c r="IX85" i="8" s="1"/>
  <c r="IZ72" i="8"/>
  <c r="IY74" i="8"/>
  <c r="IY84" i="8" s="1"/>
  <c r="HN68" i="8"/>
  <c r="HN83" i="8" s="1"/>
  <c r="GZ17" i="3" s="1"/>
  <c r="HP65" i="8"/>
  <c r="HO67" i="8"/>
  <c r="HO82" i="8" s="1"/>
  <c r="MH58" i="8"/>
  <c r="MG59" i="8"/>
  <c r="MG61" i="8" s="1"/>
  <c r="MG81" i="8" s="1"/>
  <c r="GZ40" i="9" l="1"/>
  <c r="HA16" i="3"/>
  <c r="GY28" i="3"/>
  <c r="GY45" i="9"/>
  <c r="GY42" i="9"/>
  <c r="GY22" i="3"/>
  <c r="GX41" i="9"/>
  <c r="GX20" i="3"/>
  <c r="GX26" i="3" s="1"/>
  <c r="GX35" i="3" s="1"/>
  <c r="GX19" i="3"/>
  <c r="GX25" i="3" s="1"/>
  <c r="GX34" i="3" s="1"/>
  <c r="GT56" i="9"/>
  <c r="GW56" i="9"/>
  <c r="GY32" i="3"/>
  <c r="GV56" i="9"/>
  <c r="GY23" i="3"/>
  <c r="GY31" i="3"/>
  <c r="HM91" i="8"/>
  <c r="HN97" i="8"/>
  <c r="HN107" i="8"/>
  <c r="GZ47" i="9" s="1"/>
  <c r="HO68" i="8"/>
  <c r="HO83" i="8" s="1"/>
  <c r="HA17" i="3" s="1"/>
  <c r="IY75" i="8"/>
  <c r="IY85" i="8" s="1"/>
  <c r="HN102" i="8"/>
  <c r="GZ45" i="9" s="1"/>
  <c r="HQ65" i="8"/>
  <c r="HP67" i="8"/>
  <c r="HP82" i="8" s="1"/>
  <c r="JA72" i="8"/>
  <c r="IZ74" i="8"/>
  <c r="IZ84" i="8" s="1"/>
  <c r="HN96" i="8"/>
  <c r="MI58" i="8"/>
  <c r="MH59" i="8"/>
  <c r="MH61" i="8" s="1"/>
  <c r="MH81" i="8" s="1"/>
  <c r="HA40" i="9" l="1"/>
  <c r="HB16" i="3"/>
  <c r="GZ32" i="3"/>
  <c r="GZ23" i="3"/>
  <c r="GZ42" i="9"/>
  <c r="GZ22" i="3"/>
  <c r="GY41" i="9"/>
  <c r="GY43" i="9" s="1"/>
  <c r="GY44" i="9" s="1"/>
  <c r="GY46" i="9" s="1"/>
  <c r="GY48" i="9" s="1"/>
  <c r="GY20" i="3"/>
  <c r="GY26" i="3" s="1"/>
  <c r="GY35" i="3" s="1"/>
  <c r="GY19" i="3"/>
  <c r="GY25" i="3" s="1"/>
  <c r="GY34" i="3" s="1"/>
  <c r="GZ31" i="3"/>
  <c r="GZ29" i="3"/>
  <c r="GX43" i="9"/>
  <c r="T20" i="9" s="1"/>
  <c r="HO97" i="8"/>
  <c r="HO96" i="8"/>
  <c r="HO102" i="8"/>
  <c r="HA28" i="3" s="1"/>
  <c r="HO107" i="8"/>
  <c r="HA47" i="9" s="1"/>
  <c r="HP68" i="8"/>
  <c r="HP83" i="8" s="1"/>
  <c r="HB17" i="3" s="1"/>
  <c r="IZ75" i="8"/>
  <c r="IZ85" i="8" s="1"/>
  <c r="JB72" i="8"/>
  <c r="JA74" i="8"/>
  <c r="JA84" i="8" s="1"/>
  <c r="HR65" i="8"/>
  <c r="HQ67" i="8"/>
  <c r="HQ82" i="8" s="1"/>
  <c r="GZ28" i="3"/>
  <c r="HN91" i="8"/>
  <c r="MJ58" i="8"/>
  <c r="MI59" i="8"/>
  <c r="MI61" i="8" s="1"/>
  <c r="MI81" i="8" s="1"/>
  <c r="HA42" i="9" l="1"/>
  <c r="HC16" i="3"/>
  <c r="HB40" i="9"/>
  <c r="GX44" i="9"/>
  <c r="GX46" i="9" s="1"/>
  <c r="GX48" i="9" s="1"/>
  <c r="HA45" i="9"/>
  <c r="HA32" i="3"/>
  <c r="GY56" i="9"/>
  <c r="HA23" i="3"/>
  <c r="HA29" i="3"/>
  <c r="HA31" i="3"/>
  <c r="T23" i="9"/>
  <c r="HA22" i="3"/>
  <c r="GZ41" i="9"/>
  <c r="GZ20" i="3"/>
  <c r="GZ26" i="3" s="1"/>
  <c r="GZ35" i="3" s="1"/>
  <c r="GZ19" i="3"/>
  <c r="GZ25" i="3" s="1"/>
  <c r="GZ34" i="3" s="1"/>
  <c r="HO91" i="8"/>
  <c r="HP97" i="8"/>
  <c r="HP96" i="8"/>
  <c r="JA75" i="8"/>
  <c r="JA85" i="8" s="1"/>
  <c r="HQ68" i="8"/>
  <c r="HQ83" i="8" s="1"/>
  <c r="HC17" i="3" s="1"/>
  <c r="HP107" i="8"/>
  <c r="HB47" i="9" s="1"/>
  <c r="HP102" i="8"/>
  <c r="HB45" i="9" s="1"/>
  <c r="HS65" i="8"/>
  <c r="HR67" i="8"/>
  <c r="HR82" i="8" s="1"/>
  <c r="JC72" i="8"/>
  <c r="JB74" i="8"/>
  <c r="JB84" i="8" s="1"/>
  <c r="MK58" i="8"/>
  <c r="MJ59" i="8"/>
  <c r="MJ61" i="8" s="1"/>
  <c r="MJ81" i="8" s="1"/>
  <c r="HC40" i="9" l="1"/>
  <c r="HD16" i="3"/>
  <c r="HB28" i="3"/>
  <c r="HB32" i="3"/>
  <c r="HB29" i="3"/>
  <c r="HB42" i="9"/>
  <c r="HB23" i="3"/>
  <c r="GX56" i="9"/>
  <c r="T25" i="9"/>
  <c r="HA41" i="9"/>
  <c r="HA43" i="9" s="1"/>
  <c r="HA44" i="9" s="1"/>
  <c r="HA46" i="9" s="1"/>
  <c r="HA48" i="9" s="1"/>
  <c r="HA19" i="3"/>
  <c r="HA25" i="3" s="1"/>
  <c r="HA34" i="3" s="1"/>
  <c r="HA20" i="3"/>
  <c r="HA26" i="3" s="1"/>
  <c r="HA35" i="3" s="1"/>
  <c r="HB22" i="3"/>
  <c r="GZ43" i="9"/>
  <c r="GZ44" i="9" s="1"/>
  <c r="HB31" i="3"/>
  <c r="HP91" i="8"/>
  <c r="HQ102" i="8"/>
  <c r="HC29" i="3" s="1"/>
  <c r="HQ97" i="8"/>
  <c r="HQ107" i="8"/>
  <c r="HC47" i="9" s="1"/>
  <c r="HQ96" i="8"/>
  <c r="HC22" i="3" s="1"/>
  <c r="HR68" i="8"/>
  <c r="HR83" i="8" s="1"/>
  <c r="HD17" i="3" s="1"/>
  <c r="JB75" i="8"/>
  <c r="JB85" i="8" s="1"/>
  <c r="JD72" i="8"/>
  <c r="JC74" i="8"/>
  <c r="JC84" i="8" s="1"/>
  <c r="HT65" i="8"/>
  <c r="HS67" i="8"/>
  <c r="HS82" i="8" s="1"/>
  <c r="ML58" i="8"/>
  <c r="MK59" i="8"/>
  <c r="MK61" i="8" s="1"/>
  <c r="MK81" i="8" s="1"/>
  <c r="HE16" i="3" l="1"/>
  <c r="HD40" i="9"/>
  <c r="HC45" i="9"/>
  <c r="HC31" i="3"/>
  <c r="HC42" i="9"/>
  <c r="HB41" i="9"/>
  <c r="HB19" i="3"/>
  <c r="HB25" i="3" s="1"/>
  <c r="HB34" i="3" s="1"/>
  <c r="HB20" i="3"/>
  <c r="HB26" i="3" s="1"/>
  <c r="HB35" i="3" s="1"/>
  <c r="GZ46" i="9"/>
  <c r="HC28" i="3"/>
  <c r="HA56" i="9"/>
  <c r="HC32" i="3"/>
  <c r="HC23" i="3"/>
  <c r="HR96" i="8"/>
  <c r="HQ91" i="8"/>
  <c r="HR97" i="8"/>
  <c r="JC75" i="8"/>
  <c r="JC85" i="8" s="1"/>
  <c r="HR102" i="8"/>
  <c r="HD45" i="9" s="1"/>
  <c r="HR107" i="8"/>
  <c r="HS68" i="8"/>
  <c r="HS83" i="8" s="1"/>
  <c r="HE17" i="3" s="1"/>
  <c r="HU65" i="8"/>
  <c r="HT67" i="8"/>
  <c r="HT82" i="8" s="1"/>
  <c r="JE72" i="8"/>
  <c r="JD74" i="8"/>
  <c r="JD84" i="8" s="1"/>
  <c r="MM58" i="8"/>
  <c r="ML59" i="8"/>
  <c r="ML61" i="8" s="1"/>
  <c r="ML81" i="8" s="1"/>
  <c r="HF16" i="3" l="1"/>
  <c r="HE40" i="9"/>
  <c r="HD42" i="9"/>
  <c r="HD22" i="3"/>
  <c r="HD32" i="3"/>
  <c r="HD47" i="9"/>
  <c r="HD28" i="3"/>
  <c r="HC41" i="9"/>
  <c r="HC43" i="9" s="1"/>
  <c r="HC44" i="9" s="1"/>
  <c r="HC46" i="9" s="1"/>
  <c r="HC48" i="9" s="1"/>
  <c r="HC19" i="3"/>
  <c r="HC25" i="3" s="1"/>
  <c r="HC34" i="3" s="1"/>
  <c r="HC20" i="3"/>
  <c r="HC26" i="3" s="1"/>
  <c r="HC35" i="3" s="1"/>
  <c r="HD23" i="3"/>
  <c r="HD29" i="3"/>
  <c r="GZ48" i="9"/>
  <c r="HD31" i="3"/>
  <c r="HB43" i="9"/>
  <c r="HB44" i="9" s="1"/>
  <c r="HR91" i="8"/>
  <c r="HT68" i="8"/>
  <c r="HT83" i="8" s="1"/>
  <c r="HF17" i="3" s="1"/>
  <c r="HS96" i="8"/>
  <c r="HE23" i="3" s="1"/>
  <c r="HS102" i="8"/>
  <c r="HE45" i="9" s="1"/>
  <c r="HT107" i="8"/>
  <c r="HF47" i="9" s="1"/>
  <c r="HV65" i="8"/>
  <c r="HU67" i="8"/>
  <c r="HU82" i="8" s="1"/>
  <c r="JD75" i="8"/>
  <c r="JD85" i="8" s="1"/>
  <c r="JF72" i="8"/>
  <c r="JE74" i="8"/>
  <c r="JE84" i="8" s="1"/>
  <c r="HS107" i="8"/>
  <c r="HE47" i="9" s="1"/>
  <c r="HS97" i="8"/>
  <c r="MN58" i="8"/>
  <c r="MM59" i="8"/>
  <c r="MM61" i="8" s="1"/>
  <c r="MM81" i="8" s="1"/>
  <c r="HE28" i="3" l="1"/>
  <c r="HT102" i="8"/>
  <c r="HF45" i="9" s="1"/>
  <c r="HT96" i="8"/>
  <c r="HF22" i="3" s="1"/>
  <c r="HT97" i="8"/>
  <c r="HG16" i="3"/>
  <c r="HF40" i="9"/>
  <c r="HE31" i="3"/>
  <c r="HE22" i="3"/>
  <c r="HF32" i="3"/>
  <c r="HF28" i="3"/>
  <c r="HF31" i="3"/>
  <c r="HD41" i="9"/>
  <c r="HD19" i="3"/>
  <c r="HD25" i="3" s="1"/>
  <c r="HD34" i="3" s="1"/>
  <c r="HD20" i="3"/>
  <c r="HD26" i="3" s="1"/>
  <c r="HD35" i="3" s="1"/>
  <c r="HB46" i="9"/>
  <c r="HC56" i="9"/>
  <c r="HE29" i="3"/>
  <c r="HF23" i="3"/>
  <c r="HF42" i="9"/>
  <c r="HE32" i="3"/>
  <c r="HE42" i="9"/>
  <c r="GZ56" i="9"/>
  <c r="HS91" i="8"/>
  <c r="HW65" i="8"/>
  <c r="HV67" i="8"/>
  <c r="HV82" i="8" s="1"/>
  <c r="JE75" i="8"/>
  <c r="JE85" i="8" s="1"/>
  <c r="HF29" i="3"/>
  <c r="HT91" i="8"/>
  <c r="HF41" i="9" s="1"/>
  <c r="HU68" i="8"/>
  <c r="HU83" i="8" s="1"/>
  <c r="HG17" i="3" s="1"/>
  <c r="JG72" i="8"/>
  <c r="JF74" i="8"/>
  <c r="JF84" i="8" s="1"/>
  <c r="MO58" i="8"/>
  <c r="MN59" i="8"/>
  <c r="MN61" i="8" s="1"/>
  <c r="MN81" i="8" s="1"/>
  <c r="HH16" i="3" l="1"/>
  <c r="HG40" i="9"/>
  <c r="HD43" i="9"/>
  <c r="HD44" i="9" s="1"/>
  <c r="HF19" i="3"/>
  <c r="HF25" i="3" s="1"/>
  <c r="HF34" i="3" s="1"/>
  <c r="HF43" i="9"/>
  <c r="HF44" i="9"/>
  <c r="HF46" i="9" s="1"/>
  <c r="HF48" i="9" s="1"/>
  <c r="HB48" i="9"/>
  <c r="HF20" i="3"/>
  <c r="HF26" i="3" s="1"/>
  <c r="HF35" i="3" s="1"/>
  <c r="HE41" i="9"/>
  <c r="HE43" i="9" s="1"/>
  <c r="HE44" i="9" s="1"/>
  <c r="HE46" i="9" s="1"/>
  <c r="HE48" i="9" s="1"/>
  <c r="HE20" i="3"/>
  <c r="HE26" i="3" s="1"/>
  <c r="HE35" i="3" s="1"/>
  <c r="HE19" i="3"/>
  <c r="HE25" i="3" s="1"/>
  <c r="HE34" i="3" s="1"/>
  <c r="JF75" i="8"/>
  <c r="JF85" i="8" s="1"/>
  <c r="HU97" i="8"/>
  <c r="HV68" i="8"/>
  <c r="HV83" i="8" s="1"/>
  <c r="HH17" i="3" s="1"/>
  <c r="HX65" i="8"/>
  <c r="HW67" i="8"/>
  <c r="HW82" i="8" s="1"/>
  <c r="JH72" i="8"/>
  <c r="JG74" i="8"/>
  <c r="JG84" i="8" s="1"/>
  <c r="HU107" i="8"/>
  <c r="HG47" i="9" s="1"/>
  <c r="HU102" i="8"/>
  <c r="HG29" i="3" s="1"/>
  <c r="HU96" i="8"/>
  <c r="HG42" i="9" s="1"/>
  <c r="MP58" i="8"/>
  <c r="MO59" i="8"/>
  <c r="MO61" i="8" s="1"/>
  <c r="MO81" i="8" s="1"/>
  <c r="HH40" i="9" l="1"/>
  <c r="HI16" i="3"/>
  <c r="HG31" i="3"/>
  <c r="HG28" i="3"/>
  <c r="HG23" i="3"/>
  <c r="HD46" i="9"/>
  <c r="HB56" i="9"/>
  <c r="HF56" i="9"/>
  <c r="HG32" i="3"/>
  <c r="HE56" i="9"/>
  <c r="HG22" i="3"/>
  <c r="HW68" i="8"/>
  <c r="HW83" i="8" s="1"/>
  <c r="HI17" i="3" s="1"/>
  <c r="JG75" i="8"/>
  <c r="JG85" i="8" s="1"/>
  <c r="HV102" i="8"/>
  <c r="HH29" i="3" s="1"/>
  <c r="HW107" i="8"/>
  <c r="HI47" i="9" s="1"/>
  <c r="HG45" i="9"/>
  <c r="HU91" i="8"/>
  <c r="HV96" i="8"/>
  <c r="HH22" i="3" s="1"/>
  <c r="HY65" i="8"/>
  <c r="HX67" i="8"/>
  <c r="HX82" i="8" s="1"/>
  <c r="HV97" i="8"/>
  <c r="JI72" i="8"/>
  <c r="JH74" i="8"/>
  <c r="JH84" i="8" s="1"/>
  <c r="HV107" i="8"/>
  <c r="HH47" i="9" s="1"/>
  <c r="MQ58" i="8"/>
  <c r="MP59" i="8"/>
  <c r="MP61" i="8" s="1"/>
  <c r="MP81" i="8" s="1"/>
  <c r="HJ16" i="3" l="1"/>
  <c r="HW97" i="8"/>
  <c r="HI40" i="9"/>
  <c r="HW102" i="8"/>
  <c r="HI45" i="9" s="1"/>
  <c r="HH42" i="9"/>
  <c r="HW96" i="8"/>
  <c r="HI42" i="9" s="1"/>
  <c r="HH28" i="3"/>
  <c r="HG41" i="9"/>
  <c r="HG20" i="3"/>
  <c r="HG26" i="3" s="1"/>
  <c r="HG35" i="3" s="1"/>
  <c r="HG19" i="3"/>
  <c r="HG25" i="3" s="1"/>
  <c r="HG34" i="3" s="1"/>
  <c r="HH31" i="3"/>
  <c r="HI32" i="3"/>
  <c r="HI31" i="3"/>
  <c r="HH32" i="3"/>
  <c r="HH23" i="3"/>
  <c r="HD48" i="9"/>
  <c r="HX68" i="8"/>
  <c r="HX83" i="8" s="1"/>
  <c r="HJ17" i="3" s="1"/>
  <c r="JH75" i="8"/>
  <c r="JH85" i="8" s="1"/>
  <c r="JJ72" i="8"/>
  <c r="JI74" i="8"/>
  <c r="JI84" i="8" s="1"/>
  <c r="HW91" i="8"/>
  <c r="HI41" i="9" s="1"/>
  <c r="HX107" i="8"/>
  <c r="HJ47" i="9" s="1"/>
  <c r="HX102" i="8"/>
  <c r="HJ45" i="9" s="1"/>
  <c r="HZ65" i="8"/>
  <c r="HY67" i="8"/>
  <c r="HY82" i="8" s="1"/>
  <c r="HH45" i="9"/>
  <c r="HV91" i="8"/>
  <c r="MR58" i="8"/>
  <c r="MQ59" i="8"/>
  <c r="MQ61" i="8" s="1"/>
  <c r="MQ81" i="8" s="1"/>
  <c r="HI22" i="3" l="1"/>
  <c r="HX96" i="8"/>
  <c r="HI23" i="3"/>
  <c r="HX97" i="8"/>
  <c r="HJ42" i="9" s="1"/>
  <c r="HJ40" i="9"/>
  <c r="HI29" i="3"/>
  <c r="HK16" i="3"/>
  <c r="HI28" i="3"/>
  <c r="HI20" i="3"/>
  <c r="HD56" i="9"/>
  <c r="HI43" i="9"/>
  <c r="HI44" i="9" s="1"/>
  <c r="HI46" i="9" s="1"/>
  <c r="HI48" i="9" s="1"/>
  <c r="HH41" i="9"/>
  <c r="HH43" i="9" s="1"/>
  <c r="HH44" i="9" s="1"/>
  <c r="HH46" i="9" s="1"/>
  <c r="HH48" i="9" s="1"/>
  <c r="HH19" i="3"/>
  <c r="HH25" i="3" s="1"/>
  <c r="HH34" i="3" s="1"/>
  <c r="HH20" i="3"/>
  <c r="HH26" i="3" s="1"/>
  <c r="HH35" i="3" s="1"/>
  <c r="HI19" i="3"/>
  <c r="HI25" i="3" s="1"/>
  <c r="HJ22" i="3"/>
  <c r="HJ32" i="3"/>
  <c r="HJ23" i="3"/>
  <c r="HJ31" i="3"/>
  <c r="HJ28" i="3"/>
  <c r="HG43" i="9"/>
  <c r="HG44" i="9" s="1"/>
  <c r="JI75" i="8"/>
  <c r="JI85" i="8" s="1"/>
  <c r="HY68" i="8"/>
  <c r="HY83" i="8" s="1"/>
  <c r="HK17" i="3" s="1"/>
  <c r="IA65" i="8"/>
  <c r="HZ67" i="8"/>
  <c r="HZ82" i="8" s="1"/>
  <c r="JK72" i="8"/>
  <c r="JJ74" i="8"/>
  <c r="JJ84" i="8" s="1"/>
  <c r="HJ29" i="3"/>
  <c r="HX91" i="8"/>
  <c r="HJ41" i="9" s="1"/>
  <c r="MS58" i="8"/>
  <c r="MR59" i="8"/>
  <c r="MR61" i="8" s="1"/>
  <c r="MR81" i="8" s="1"/>
  <c r="HI34" i="3" l="1"/>
  <c r="HI26" i="3"/>
  <c r="HI35" i="3" s="1"/>
  <c r="HK40" i="9"/>
  <c r="HJ43" i="9"/>
  <c r="HJ44" i="9" s="1"/>
  <c r="HJ46" i="9" s="1"/>
  <c r="HJ48" i="9" s="1"/>
  <c r="HJ56" i="9" s="1"/>
  <c r="HL16" i="3"/>
  <c r="HI56" i="9"/>
  <c r="HH56" i="9"/>
  <c r="HJ19" i="3"/>
  <c r="HJ25" i="3" s="1"/>
  <c r="HJ34" i="3" s="1"/>
  <c r="HJ20" i="3"/>
  <c r="HJ26" i="3" s="1"/>
  <c r="HJ35" i="3" s="1"/>
  <c r="HG46" i="9"/>
  <c r="HY97" i="8"/>
  <c r="HY96" i="8"/>
  <c r="HK22" i="3" s="1"/>
  <c r="HY107" i="8"/>
  <c r="HK47" i="9" s="1"/>
  <c r="JJ75" i="8"/>
  <c r="JJ85" i="8" s="1"/>
  <c r="HZ68" i="8"/>
  <c r="HZ83" i="8" s="1"/>
  <c r="HL17" i="3" s="1"/>
  <c r="HY102" i="8"/>
  <c r="HK45" i="9" s="1"/>
  <c r="JL72" i="8"/>
  <c r="JK74" i="8"/>
  <c r="JK84" i="8" s="1"/>
  <c r="IB65" i="8"/>
  <c r="IA67" i="8"/>
  <c r="IA82" i="8" s="1"/>
  <c r="MT58" i="8"/>
  <c r="MS59" i="8"/>
  <c r="MS61" i="8" s="1"/>
  <c r="MS81" i="8" s="1"/>
  <c r="HM16" i="3" l="1"/>
  <c r="HL40" i="9"/>
  <c r="HK42" i="9"/>
  <c r="HK31" i="3"/>
  <c r="HG48" i="9"/>
  <c r="HK28" i="3"/>
  <c r="HK23" i="3"/>
  <c r="HK32" i="3"/>
  <c r="HK29" i="3"/>
  <c r="HZ107" i="8"/>
  <c r="HL47" i="9" s="1"/>
  <c r="HZ102" i="8"/>
  <c r="HY91" i="8"/>
  <c r="JK75" i="8"/>
  <c r="JK85" i="8" s="1"/>
  <c r="HZ97" i="8"/>
  <c r="HZ96" i="8"/>
  <c r="IA68" i="8"/>
  <c r="IA83" i="8" s="1"/>
  <c r="HM17" i="3" s="1"/>
  <c r="IC65" i="8"/>
  <c r="IB67" i="8"/>
  <c r="IB82" i="8" s="1"/>
  <c r="JM72" i="8"/>
  <c r="JL74" i="8"/>
  <c r="JL84" i="8" s="1"/>
  <c r="MU58" i="8"/>
  <c r="MT59" i="8"/>
  <c r="MT61" i="8" s="1"/>
  <c r="MT81" i="8" s="1"/>
  <c r="HN16" i="3" l="1"/>
  <c r="HM40" i="9"/>
  <c r="HK41" i="9"/>
  <c r="HK20" i="3"/>
  <c r="HK26" i="3" s="1"/>
  <c r="HK35" i="3" s="1"/>
  <c r="HK19" i="3"/>
  <c r="HK25" i="3" s="1"/>
  <c r="HK34" i="3" s="1"/>
  <c r="HL31" i="3"/>
  <c r="HZ91" i="8"/>
  <c r="HL45" i="9"/>
  <c r="HL29" i="3"/>
  <c r="HL28" i="3"/>
  <c r="HG56" i="9"/>
  <c r="HL22" i="3"/>
  <c r="HL42" i="9"/>
  <c r="HL32" i="3"/>
  <c r="HL23" i="3"/>
  <c r="IA102" i="8"/>
  <c r="HM45" i="9" s="1"/>
  <c r="IA97" i="8"/>
  <c r="IA107" i="8"/>
  <c r="HM47" i="9" s="1"/>
  <c r="IA96" i="8"/>
  <c r="ID65" i="8"/>
  <c r="IC67" i="8"/>
  <c r="IC82" i="8" s="1"/>
  <c r="JN72" i="8"/>
  <c r="JM74" i="8"/>
  <c r="JM84" i="8" s="1"/>
  <c r="JL75" i="8"/>
  <c r="JL85" i="8" s="1"/>
  <c r="IX17" i="3" s="1"/>
  <c r="IB68" i="8"/>
  <c r="IB83" i="8" s="1"/>
  <c r="HN17" i="3" s="1"/>
  <c r="MV58" i="8"/>
  <c r="MU59" i="8"/>
  <c r="MU61" i="8" s="1"/>
  <c r="MU81" i="8" s="1"/>
  <c r="HN40" i="9" l="1"/>
  <c r="HO16" i="3"/>
  <c r="HM42" i="9"/>
  <c r="HM23" i="3"/>
  <c r="HM31" i="3"/>
  <c r="HL41" i="9"/>
  <c r="HL20" i="3"/>
  <c r="HL26" i="3" s="1"/>
  <c r="HL35" i="3" s="1"/>
  <c r="HL19" i="3"/>
  <c r="HL25" i="3" s="1"/>
  <c r="HL34" i="3" s="1"/>
  <c r="HM28" i="3"/>
  <c r="HM22" i="3"/>
  <c r="HM29" i="3"/>
  <c r="HM32" i="3"/>
  <c r="HK43" i="9"/>
  <c r="HK44" i="9" s="1"/>
  <c r="U18" i="9"/>
  <c r="IA91" i="8"/>
  <c r="JM75" i="8"/>
  <c r="JM85" i="8" s="1"/>
  <c r="IY17" i="3" s="1"/>
  <c r="IE65" i="8"/>
  <c r="ID67" i="8"/>
  <c r="ID82" i="8" s="1"/>
  <c r="IB97" i="8"/>
  <c r="IB102" i="8"/>
  <c r="HN45" i="9" s="1"/>
  <c r="JO72" i="8"/>
  <c r="JN74" i="8"/>
  <c r="JN84" i="8" s="1"/>
  <c r="IB96" i="8"/>
  <c r="HN42" i="9" s="1"/>
  <c r="IC68" i="8"/>
  <c r="IC83" i="8" s="1"/>
  <c r="HO17" i="3" s="1"/>
  <c r="IB107" i="8"/>
  <c r="HN47" i="9" s="1"/>
  <c r="MW58" i="8"/>
  <c r="MV59" i="8"/>
  <c r="MV61" i="8" s="1"/>
  <c r="MV81" i="8" s="1"/>
  <c r="HO40" i="9" l="1"/>
  <c r="HP16" i="3"/>
  <c r="HN22" i="3"/>
  <c r="HM41" i="9"/>
  <c r="HM43" i="9" s="1"/>
  <c r="HM44" i="9" s="1"/>
  <c r="HM46" i="9" s="1"/>
  <c r="HM48" i="9" s="1"/>
  <c r="HM20" i="3"/>
  <c r="HM26" i="3" s="1"/>
  <c r="HM35" i="3" s="1"/>
  <c r="HM19" i="3"/>
  <c r="HM25" i="3" s="1"/>
  <c r="HM34" i="3" s="1"/>
  <c r="HN23" i="3"/>
  <c r="HN29" i="3"/>
  <c r="HL43" i="9"/>
  <c r="HK46" i="9"/>
  <c r="U21" i="9"/>
  <c r="HN32" i="3"/>
  <c r="HN31" i="3"/>
  <c r="IC107" i="8"/>
  <c r="HO47" i="9" s="1"/>
  <c r="IF65" i="8"/>
  <c r="IE67" i="8"/>
  <c r="IE82" i="8" s="1"/>
  <c r="IC96" i="8"/>
  <c r="JP72" i="8"/>
  <c r="JO74" i="8"/>
  <c r="JO84" i="8" s="1"/>
  <c r="IC97" i="8"/>
  <c r="ID68" i="8"/>
  <c r="ID83" i="8" s="1"/>
  <c r="HP17" i="3" s="1"/>
  <c r="JN75" i="8"/>
  <c r="JN85" i="8" s="1"/>
  <c r="IZ17" i="3" s="1"/>
  <c r="HN28" i="3"/>
  <c r="IB91" i="8"/>
  <c r="IC102" i="8"/>
  <c r="HO45" i="9" s="1"/>
  <c r="MX58" i="8"/>
  <c r="MW59" i="8"/>
  <c r="MW61" i="8" s="1"/>
  <c r="MW81" i="8" s="1"/>
  <c r="HO42" i="9" l="1"/>
  <c r="HO31" i="3"/>
  <c r="HP40" i="9"/>
  <c r="HQ16" i="3"/>
  <c r="HL44" i="9"/>
  <c r="HO22" i="3"/>
  <c r="HK48" i="9"/>
  <c r="U23" i="9"/>
  <c r="HN41" i="9"/>
  <c r="HN20" i="3"/>
  <c r="HN26" i="3" s="1"/>
  <c r="HN35" i="3" s="1"/>
  <c r="HN19" i="3"/>
  <c r="HN25" i="3" s="1"/>
  <c r="HN34" i="3" s="1"/>
  <c r="HO28" i="3"/>
  <c r="HO23" i="3"/>
  <c r="HO32" i="3"/>
  <c r="HM56" i="9"/>
  <c r="JO75" i="8"/>
  <c r="JO85" i="8" s="1"/>
  <c r="JA17" i="3" s="1"/>
  <c r="IE68" i="8"/>
  <c r="IE83" i="8" s="1"/>
  <c r="HQ17" i="3" s="1"/>
  <c r="ID96" i="8"/>
  <c r="HP23" i="3" s="1"/>
  <c r="ID97" i="8"/>
  <c r="IG65" i="8"/>
  <c r="IF67" i="8"/>
  <c r="IF82" i="8" s="1"/>
  <c r="HR16" i="3" s="1"/>
  <c r="JQ72" i="8"/>
  <c r="JP74" i="8"/>
  <c r="JP84" i="8" s="1"/>
  <c r="ID107" i="8"/>
  <c r="HP47" i="9" s="1"/>
  <c r="HO29" i="3"/>
  <c r="IC91" i="8"/>
  <c r="ID102" i="8"/>
  <c r="HP45" i="9" s="1"/>
  <c r="MY58" i="8"/>
  <c r="MX59" i="8"/>
  <c r="MX61" i="8" s="1"/>
  <c r="MX81" i="8" s="1"/>
  <c r="HQ40" i="9" l="1"/>
  <c r="HN43" i="9"/>
  <c r="HK56" i="9"/>
  <c r="U25" i="9"/>
  <c r="HP29" i="3"/>
  <c r="HP32" i="3"/>
  <c r="HO41" i="9"/>
  <c r="HO43" i="9" s="1"/>
  <c r="HO44" i="9" s="1"/>
  <c r="HO46" i="9" s="1"/>
  <c r="HO48" i="9" s="1"/>
  <c r="HO20" i="3"/>
  <c r="HO26" i="3" s="1"/>
  <c r="HO35" i="3" s="1"/>
  <c r="HO19" i="3"/>
  <c r="HO25" i="3" s="1"/>
  <c r="HO34" i="3" s="1"/>
  <c r="HP22" i="3"/>
  <c r="HP42" i="9"/>
  <c r="HP28" i="3"/>
  <c r="HP31" i="3"/>
  <c r="HL46" i="9"/>
  <c r="IE107" i="8"/>
  <c r="HQ47" i="9" s="1"/>
  <c r="IE102" i="8"/>
  <c r="HQ45" i="9" s="1"/>
  <c r="IE96" i="8"/>
  <c r="HQ23" i="3" s="1"/>
  <c r="IE97" i="8"/>
  <c r="IF68" i="8"/>
  <c r="IF83" i="8" s="1"/>
  <c r="IH65" i="8"/>
  <c r="IG67" i="8"/>
  <c r="IG82" i="8" s="1"/>
  <c r="JP75" i="8"/>
  <c r="JP85" i="8" s="1"/>
  <c r="JB17" i="3" s="1"/>
  <c r="JR72" i="8"/>
  <c r="JQ74" i="8"/>
  <c r="JQ84" i="8" s="1"/>
  <c r="ID91" i="8"/>
  <c r="MZ58" i="8"/>
  <c r="MY59" i="8"/>
  <c r="MY61" i="8" s="1"/>
  <c r="MY81" i="8" s="1"/>
  <c r="HS16" i="3" l="1"/>
  <c r="HR40" i="9"/>
  <c r="HR17" i="3"/>
  <c r="HQ28" i="3"/>
  <c r="HQ29" i="3"/>
  <c r="HL48" i="9"/>
  <c r="HP41" i="9"/>
  <c r="HP20" i="3"/>
  <c r="HP19" i="3"/>
  <c r="HP25" i="3" s="1"/>
  <c r="HP34" i="3" s="1"/>
  <c r="HQ31" i="3"/>
  <c r="HQ42" i="9"/>
  <c r="HQ22" i="3"/>
  <c r="HQ32" i="3"/>
  <c r="HO56" i="9"/>
  <c r="HN44" i="9"/>
  <c r="IF102" i="8"/>
  <c r="IF96" i="8"/>
  <c r="IF97" i="8"/>
  <c r="IE91" i="8"/>
  <c r="IF107" i="8"/>
  <c r="JS72" i="8"/>
  <c r="JR74" i="8"/>
  <c r="JR84" i="8" s="1"/>
  <c r="IG68" i="8"/>
  <c r="IG83" i="8" s="1"/>
  <c r="JQ75" i="8"/>
  <c r="JQ85" i="8" s="1"/>
  <c r="JC17" i="3" s="1"/>
  <c r="II65" i="8"/>
  <c r="IH67" i="8"/>
  <c r="IH82" i="8" s="1"/>
  <c r="HT16" i="3" s="1"/>
  <c r="NA58" i="8"/>
  <c r="MZ59" i="8"/>
  <c r="MZ61" i="8" s="1"/>
  <c r="MZ81" i="8" s="1"/>
  <c r="IG96" i="8" l="1"/>
  <c r="HS17" i="3"/>
  <c r="HS22" i="3" s="1"/>
  <c r="HS40" i="9"/>
  <c r="HQ41" i="9"/>
  <c r="HQ43" i="9" s="1"/>
  <c r="HQ44" i="9" s="1"/>
  <c r="HQ46" i="9" s="1"/>
  <c r="HQ48" i="9" s="1"/>
  <c r="HQ19" i="3"/>
  <c r="HQ25" i="3" s="1"/>
  <c r="HQ34" i="3" s="1"/>
  <c r="HQ20" i="3"/>
  <c r="HQ26" i="3" s="1"/>
  <c r="HQ35" i="3" s="1"/>
  <c r="HP26" i="3"/>
  <c r="HP35" i="3" s="1"/>
  <c r="HS23" i="3"/>
  <c r="HR47" i="9"/>
  <c r="HR31" i="3"/>
  <c r="HR32" i="3"/>
  <c r="HR42" i="9"/>
  <c r="HR23" i="3"/>
  <c r="HR22" i="3"/>
  <c r="HR45" i="9"/>
  <c r="HR29" i="3"/>
  <c r="HR28" i="3"/>
  <c r="HL56" i="9"/>
  <c r="HN46" i="9"/>
  <c r="HP43" i="9"/>
  <c r="IG97" i="8"/>
  <c r="HS42" i="9" s="1"/>
  <c r="JR75" i="8"/>
  <c r="JR85" i="8" s="1"/>
  <c r="JD17" i="3" s="1"/>
  <c r="IF91" i="8"/>
  <c r="IH68" i="8"/>
  <c r="IH83" i="8" s="1"/>
  <c r="IG107" i="8"/>
  <c r="IG102" i="8"/>
  <c r="IJ65" i="8"/>
  <c r="II67" i="8"/>
  <c r="II82" i="8" s="1"/>
  <c r="JT72" i="8"/>
  <c r="JS74" i="8"/>
  <c r="JS84" i="8" s="1"/>
  <c r="NB58" i="8"/>
  <c r="NA59" i="8"/>
  <c r="NA61" i="8" s="1"/>
  <c r="NA81" i="8" s="1"/>
  <c r="HT40" i="9" l="1"/>
  <c r="HT17" i="3"/>
  <c r="HS45" i="9"/>
  <c r="HS29" i="3"/>
  <c r="HS28" i="3"/>
  <c r="HN48" i="9"/>
  <c r="HS47" i="9"/>
  <c r="HS32" i="3"/>
  <c r="HS31" i="3"/>
  <c r="HR41" i="9"/>
  <c r="HR20" i="3"/>
  <c r="HR19" i="3"/>
  <c r="HR25" i="3" s="1"/>
  <c r="HR34" i="3" s="1"/>
  <c r="HP44" i="9"/>
  <c r="HQ56" i="9"/>
  <c r="IH102" i="8"/>
  <c r="IH96" i="8"/>
  <c r="JS75" i="8"/>
  <c r="JS85" i="8" s="1"/>
  <c r="JE17" i="3" s="1"/>
  <c r="IH107" i="8"/>
  <c r="IH97" i="8"/>
  <c r="IG91" i="8"/>
  <c r="IK65" i="8"/>
  <c r="IJ67" i="8"/>
  <c r="IJ82" i="8" s="1"/>
  <c r="JU72" i="8"/>
  <c r="JT74" i="8"/>
  <c r="JT84" i="8" s="1"/>
  <c r="II68" i="8"/>
  <c r="II83" i="8" s="1"/>
  <c r="II97" i="8" s="1"/>
  <c r="NC58" i="8"/>
  <c r="NB59" i="8"/>
  <c r="NB61" i="8" s="1"/>
  <c r="NB81" i="8" s="1"/>
  <c r="HT45" i="9" l="1"/>
  <c r="HT28" i="3"/>
  <c r="HT29" i="3"/>
  <c r="HS41" i="9"/>
  <c r="HS43" i="9" s="1"/>
  <c r="HS44" i="9" s="1"/>
  <c r="HS46" i="9" s="1"/>
  <c r="HS48" i="9" s="1"/>
  <c r="HS20" i="3"/>
  <c r="HS26" i="3" s="1"/>
  <c r="HS35" i="3" s="1"/>
  <c r="HS19" i="3"/>
  <c r="HS25" i="3" s="1"/>
  <c r="HS34" i="3" s="1"/>
  <c r="HT47" i="9"/>
  <c r="HT31" i="3"/>
  <c r="HT32" i="3"/>
  <c r="HN56" i="9"/>
  <c r="HR26" i="3"/>
  <c r="HR35" i="3"/>
  <c r="HP46" i="9"/>
  <c r="HT42" i="9"/>
  <c r="HT22" i="3"/>
  <c r="HT23" i="3"/>
  <c r="HR43" i="9"/>
  <c r="IH91" i="8"/>
  <c r="JT75" i="8"/>
  <c r="JT85" i="8" s="1"/>
  <c r="JF17" i="3" s="1"/>
  <c r="IL65" i="8"/>
  <c r="IK67" i="8"/>
  <c r="IK82" i="8" s="1"/>
  <c r="II96" i="8"/>
  <c r="II107" i="8"/>
  <c r="JV72" i="8"/>
  <c r="JU74" i="8"/>
  <c r="JU84" i="8" s="1"/>
  <c r="IJ68" i="8"/>
  <c r="IJ83" i="8" s="1"/>
  <c r="HV40" i="9" s="1"/>
  <c r="II102" i="8"/>
  <c r="ND58" i="8"/>
  <c r="NC59" i="8"/>
  <c r="NC61" i="8" s="1"/>
  <c r="NC81" i="8" s="1"/>
  <c r="HP48" i="9" l="1"/>
  <c r="HT41" i="9"/>
  <c r="HT43" i="9" s="1"/>
  <c r="HT44" i="9" s="1"/>
  <c r="HT46" i="9" s="1"/>
  <c r="HT48" i="9" s="1"/>
  <c r="HT19" i="3"/>
  <c r="HT25" i="3" s="1"/>
  <c r="HT34" i="3" s="1"/>
  <c r="HT20" i="3"/>
  <c r="HT26" i="3" s="1"/>
  <c r="HT35" i="3" s="1"/>
  <c r="HS56" i="9"/>
  <c r="HR44" i="9"/>
  <c r="V20" i="9"/>
  <c r="JU75" i="8"/>
  <c r="JU85" i="8" s="1"/>
  <c r="JG17" i="3" s="1"/>
  <c r="II91" i="8"/>
  <c r="IJ96" i="8"/>
  <c r="IJ97" i="8"/>
  <c r="IJ107" i="8"/>
  <c r="IJ102" i="8"/>
  <c r="IK68" i="8"/>
  <c r="IK83" i="8" s="1"/>
  <c r="HW40" i="9" s="1"/>
  <c r="JW72" i="8"/>
  <c r="JV74" i="8"/>
  <c r="JV84" i="8" s="1"/>
  <c r="IM65" i="8"/>
  <c r="IL67" i="8"/>
  <c r="IL82" i="8" s="1"/>
  <c r="NE58" i="8"/>
  <c r="ND59" i="8"/>
  <c r="ND61" i="8" s="1"/>
  <c r="ND81" i="8" s="1"/>
  <c r="J8" i="3" l="1"/>
  <c r="C40" i="3"/>
  <c r="K8" i="3" s="1"/>
  <c r="C39" i="3"/>
  <c r="K7" i="3" s="1"/>
  <c r="J7" i="3"/>
  <c r="HR46" i="9"/>
  <c r="V21" i="9"/>
  <c r="HP56" i="9"/>
  <c r="IJ91" i="8"/>
  <c r="IK96" i="8"/>
  <c r="IK97" i="8"/>
  <c r="IL68" i="8"/>
  <c r="IL83" i="8" s="1"/>
  <c r="IL96" i="8" s="1"/>
  <c r="IK107" i="8"/>
  <c r="IN65" i="8"/>
  <c r="IM67" i="8"/>
  <c r="IM82" i="8" s="1"/>
  <c r="JV75" i="8"/>
  <c r="JV85" i="8" s="1"/>
  <c r="JH17" i="3" s="1"/>
  <c r="JX72" i="8"/>
  <c r="JW74" i="8"/>
  <c r="JW84" i="8" s="1"/>
  <c r="IK102" i="8"/>
  <c r="NF58" i="8"/>
  <c r="NE59" i="8"/>
  <c r="NE61" i="8" s="1"/>
  <c r="NE81" i="8" s="1"/>
  <c r="HR48" i="9" l="1"/>
  <c r="V23" i="9"/>
  <c r="IM68" i="8"/>
  <c r="IM83" i="8" s="1"/>
  <c r="HY40" i="9" s="1"/>
  <c r="JW75" i="8"/>
  <c r="JW85" i="8" s="1"/>
  <c r="JI17" i="3" s="1"/>
  <c r="IK91" i="8"/>
  <c r="IO65" i="8"/>
  <c r="IN67" i="8"/>
  <c r="IN82" i="8" s="1"/>
  <c r="IL102" i="8"/>
  <c r="IL107" i="8"/>
  <c r="IL97" i="8"/>
  <c r="JY72" i="8"/>
  <c r="JX74" i="8"/>
  <c r="JX84" i="8" s="1"/>
  <c r="NG58" i="8"/>
  <c r="NF59" i="8"/>
  <c r="NF61" i="8" s="1"/>
  <c r="NF81" i="8" s="1"/>
  <c r="HR56" i="9" l="1"/>
  <c r="V25" i="9"/>
  <c r="IM96" i="8"/>
  <c r="IM97" i="8"/>
  <c r="IN68" i="8"/>
  <c r="IN83" i="8" s="1"/>
  <c r="IN97" i="8" s="1"/>
  <c r="HZ42" i="9" s="1"/>
  <c r="IM107" i="8"/>
  <c r="IM102" i="8"/>
  <c r="HY45" i="9" s="1"/>
  <c r="IL91" i="8"/>
  <c r="JZ72" i="8"/>
  <c r="JY74" i="8"/>
  <c r="JY84" i="8" s="1"/>
  <c r="JX75" i="8"/>
  <c r="JX85" i="8" s="1"/>
  <c r="JJ17" i="3" s="1"/>
  <c r="IP65" i="8"/>
  <c r="IO67" i="8"/>
  <c r="IO82" i="8" s="1"/>
  <c r="NH58" i="8"/>
  <c r="NG59" i="8"/>
  <c r="NG61" i="8" s="1"/>
  <c r="NG81" i="8" s="1"/>
  <c r="IN96" i="8" l="1"/>
  <c r="IN107" i="8"/>
  <c r="IO68" i="8"/>
  <c r="IO83" i="8" s="1"/>
  <c r="IO102" i="8" s="1"/>
  <c r="IN102" i="8"/>
  <c r="JY75" i="8"/>
  <c r="JY85" i="8" s="1"/>
  <c r="JK17" i="3" s="1"/>
  <c r="IM91" i="8"/>
  <c r="IQ65" i="8"/>
  <c r="IP67" i="8"/>
  <c r="IP82" i="8" s="1"/>
  <c r="KA72" i="8"/>
  <c r="JZ74" i="8"/>
  <c r="JZ84" i="8" s="1"/>
  <c r="NI58" i="8"/>
  <c r="NH59" i="8"/>
  <c r="NH61" i="8" s="1"/>
  <c r="NH81" i="8" s="1"/>
  <c r="IO96" i="8" l="1"/>
  <c r="IO107" i="8"/>
  <c r="IO91" i="8" s="1"/>
  <c r="IN91" i="8"/>
  <c r="IO97" i="8"/>
  <c r="JZ75" i="8"/>
  <c r="JZ85" i="8" s="1"/>
  <c r="JL17" i="3" s="1"/>
  <c r="IP68" i="8"/>
  <c r="IP83" i="8" s="1"/>
  <c r="IP97" i="8" s="1"/>
  <c r="IR65" i="8"/>
  <c r="IQ67" i="8"/>
  <c r="IQ82" i="8" s="1"/>
  <c r="KB72" i="8"/>
  <c r="KA74" i="8"/>
  <c r="KA84" i="8" s="1"/>
  <c r="NJ58" i="8"/>
  <c r="NI59" i="8"/>
  <c r="NI61" i="8" s="1"/>
  <c r="NI81" i="8" s="1"/>
  <c r="IP96" i="8" l="1"/>
  <c r="IP102" i="8"/>
  <c r="IP107" i="8"/>
  <c r="IB47" i="9" s="1"/>
  <c r="KA75" i="8"/>
  <c r="KA85" i="8" s="1"/>
  <c r="JM17" i="3" s="1"/>
  <c r="IQ68" i="8"/>
  <c r="IQ83" i="8" s="1"/>
  <c r="IQ102" i="8" s="1"/>
  <c r="KC72" i="8"/>
  <c r="KB74" i="8"/>
  <c r="KB84" i="8" s="1"/>
  <c r="IS65" i="8"/>
  <c r="IR67" i="8"/>
  <c r="IR82" i="8" s="1"/>
  <c r="NK58" i="8"/>
  <c r="NJ59" i="8"/>
  <c r="NJ61" i="8" s="1"/>
  <c r="NJ81" i="8" s="1"/>
  <c r="IP91" i="8" l="1"/>
  <c r="IR68" i="8"/>
  <c r="IR83" i="8" s="1"/>
  <c r="IR96" i="8" s="1"/>
  <c r="IQ107" i="8"/>
  <c r="IQ97" i="8"/>
  <c r="IQ96" i="8"/>
  <c r="IQ91" i="8"/>
  <c r="KD72" i="8"/>
  <c r="KC74" i="8"/>
  <c r="KC84" i="8" s="1"/>
  <c r="IT65" i="8"/>
  <c r="IS67" i="8"/>
  <c r="IS82" i="8" s="1"/>
  <c r="KB75" i="8"/>
  <c r="KB85" i="8" s="1"/>
  <c r="JN17" i="3" s="1"/>
  <c r="NL58" i="8"/>
  <c r="NK59" i="8"/>
  <c r="NK61" i="8" s="1"/>
  <c r="NK81" i="8" s="1"/>
  <c r="IR107" i="8" l="1"/>
  <c r="IR102" i="8"/>
  <c r="IR97" i="8"/>
  <c r="ID42" i="9" s="1"/>
  <c r="IU65" i="8"/>
  <c r="IT67" i="8"/>
  <c r="IT82" i="8" s="1"/>
  <c r="ID45" i="9"/>
  <c r="IR91" i="8"/>
  <c r="ID41" i="9" s="1"/>
  <c r="ID43" i="9" s="1"/>
  <c r="ID44" i="9" s="1"/>
  <c r="ID46" i="9" s="1"/>
  <c r="KC75" i="8"/>
  <c r="KC85" i="8" s="1"/>
  <c r="JO17" i="3" s="1"/>
  <c r="IS68" i="8"/>
  <c r="IS83" i="8" s="1"/>
  <c r="IS102" i="8" s="1"/>
  <c r="KE72" i="8"/>
  <c r="KD74" i="8"/>
  <c r="KD84" i="8" s="1"/>
  <c r="NM58" i="8"/>
  <c r="NM59" i="8" s="1"/>
  <c r="NM61" i="8" s="1"/>
  <c r="NM81" i="8" s="1"/>
  <c r="NL59" i="8"/>
  <c r="NL61" i="8" s="1"/>
  <c r="NL81" i="8" s="1"/>
  <c r="IS96" i="8" l="1"/>
  <c r="IT68" i="8"/>
  <c r="IT83" i="8" s="1"/>
  <c r="IT96" i="8" s="1"/>
  <c r="IV65" i="8"/>
  <c r="IU67" i="8"/>
  <c r="IU82" i="8" s="1"/>
  <c r="KD75" i="8"/>
  <c r="KD85" i="8" s="1"/>
  <c r="JP17" i="3" s="1"/>
  <c r="KF72" i="8"/>
  <c r="KE74" i="8"/>
  <c r="KE84" i="8" s="1"/>
  <c r="IS107" i="8"/>
  <c r="IS91" i="8" s="1"/>
  <c r="IS97" i="8"/>
  <c r="IT102" i="8" l="1"/>
  <c r="KE75" i="8"/>
  <c r="KE85" i="8" s="1"/>
  <c r="JQ17" i="3" s="1"/>
  <c r="IT107" i="8"/>
  <c r="IF47" i="9" s="1"/>
  <c r="IU68" i="8"/>
  <c r="IU83" i="8" s="1"/>
  <c r="IU102" i="8" s="1"/>
  <c r="IW65" i="8"/>
  <c r="IV67" i="8"/>
  <c r="IV82" i="8" s="1"/>
  <c r="IT97" i="8"/>
  <c r="IF42" i="9" s="1"/>
  <c r="KG72" i="8"/>
  <c r="KF74" i="8"/>
  <c r="KF84" i="8" s="1"/>
  <c r="IU97" i="8" l="1"/>
  <c r="IG42" i="9" s="1"/>
  <c r="IV68" i="8"/>
  <c r="IV83" i="8" s="1"/>
  <c r="IV107" i="8" s="1"/>
  <c r="IU96" i="8"/>
  <c r="IU107" i="8"/>
  <c r="IU91" i="8" s="1"/>
  <c r="IT91" i="8"/>
  <c r="KF75" i="8"/>
  <c r="KF85" i="8" s="1"/>
  <c r="JR17" i="3" s="1"/>
  <c r="KH72" i="8"/>
  <c r="KG74" i="8"/>
  <c r="KG84" i="8" s="1"/>
  <c r="IX65" i="8"/>
  <c r="IW67" i="8"/>
  <c r="IW82" i="8" s="1"/>
  <c r="IV97" i="8" l="1"/>
  <c r="IV96" i="8"/>
  <c r="IV102" i="8"/>
  <c r="IV91" i="8" s="1"/>
  <c r="IH19" i="3" s="1"/>
  <c r="IW68" i="8"/>
  <c r="IW83" i="8" s="1"/>
  <c r="IW107" i="8" s="1"/>
  <c r="KI72" i="8"/>
  <c r="KH74" i="8"/>
  <c r="KH84" i="8" s="1"/>
  <c r="KG75" i="8"/>
  <c r="KG85" i="8" s="1"/>
  <c r="JS17" i="3" s="1"/>
  <c r="IY65" i="8"/>
  <c r="IX67" i="8"/>
  <c r="IX82" i="8" s="1"/>
  <c r="IX68" i="8" l="1"/>
  <c r="IX83" i="8" s="1"/>
  <c r="KH75" i="8"/>
  <c r="KH85" i="8" s="1"/>
  <c r="JT17" i="3" s="1"/>
  <c r="IW102" i="8"/>
  <c r="IW91" i="8" s="1"/>
  <c r="IW96" i="8"/>
  <c r="IW97" i="8"/>
  <c r="IX107" i="8"/>
  <c r="IX96" i="8"/>
  <c r="IX102" i="8"/>
  <c r="IX97" i="8"/>
  <c r="IZ65" i="8"/>
  <c r="IY67" i="8"/>
  <c r="IY82" i="8" s="1"/>
  <c r="KJ72" i="8"/>
  <c r="KI74" i="8"/>
  <c r="KI84" i="8" s="1"/>
  <c r="IX91" i="8" l="1"/>
  <c r="JA65" i="8"/>
  <c r="IZ67" i="8"/>
  <c r="IZ82" i="8" s="1"/>
  <c r="IY68" i="8"/>
  <c r="IY83" i="8" s="1"/>
  <c r="IK40" i="9" s="1"/>
  <c r="KI75" i="8"/>
  <c r="KI85" i="8" s="1"/>
  <c r="JU17" i="3" s="1"/>
  <c r="KK72" i="8"/>
  <c r="KJ74" i="8"/>
  <c r="KJ84" i="8" s="1"/>
  <c r="KJ75" i="8" l="1"/>
  <c r="KJ85" i="8" s="1"/>
  <c r="IY102" i="8"/>
  <c r="IY107" i="8"/>
  <c r="IY97" i="8"/>
  <c r="IZ68" i="8"/>
  <c r="IZ83" i="8" s="1"/>
  <c r="IZ96" i="8" s="1"/>
  <c r="IY96" i="8"/>
  <c r="KL72" i="8"/>
  <c r="KK74" i="8"/>
  <c r="KK84" i="8" s="1"/>
  <c r="JB65" i="8"/>
  <c r="JA67" i="8"/>
  <c r="JA82" i="8" s="1"/>
  <c r="JA68" i="8" l="1"/>
  <c r="JA83" i="8" s="1"/>
  <c r="IM40" i="9" s="1"/>
  <c r="KM72" i="8"/>
  <c r="KL74" i="8"/>
  <c r="KL84" i="8" s="1"/>
  <c r="KK75" i="8"/>
  <c r="KK85" i="8" s="1"/>
  <c r="IZ102" i="8"/>
  <c r="JC65" i="8"/>
  <c r="JB67" i="8"/>
  <c r="JB82" i="8" s="1"/>
  <c r="IZ97" i="8"/>
  <c r="IZ107" i="8"/>
  <c r="IL47" i="9" s="1"/>
  <c r="IY91" i="8"/>
  <c r="JA102" i="8" l="1"/>
  <c r="KL75" i="8"/>
  <c r="KL85" i="8" s="1"/>
  <c r="JA96" i="8"/>
  <c r="JA97" i="8"/>
  <c r="JA107" i="8"/>
  <c r="IM45" i="9"/>
  <c r="JB68" i="8"/>
  <c r="JB83" i="8" s="1"/>
  <c r="JB107" i="8" s="1"/>
  <c r="JD65" i="8"/>
  <c r="JC67" i="8"/>
  <c r="JC82" i="8" s="1"/>
  <c r="KN72" i="8"/>
  <c r="KM74" i="8"/>
  <c r="KM84" i="8" s="1"/>
  <c r="IZ91" i="8"/>
  <c r="JA91" i="8" l="1"/>
  <c r="JB102" i="8"/>
  <c r="JB91" i="8" s="1"/>
  <c r="JB97" i="8"/>
  <c r="JB96" i="8"/>
  <c r="JE65" i="8"/>
  <c r="JD67" i="8"/>
  <c r="JD82" i="8" s="1"/>
  <c r="KM75" i="8"/>
  <c r="KM85" i="8" s="1"/>
  <c r="KO72" i="8"/>
  <c r="KN74" i="8"/>
  <c r="KN84" i="8" s="1"/>
  <c r="JC68" i="8"/>
  <c r="JC83" i="8" s="1"/>
  <c r="JC102" i="8" s="1"/>
  <c r="JD68" i="8" l="1"/>
  <c r="JD83" i="8" s="1"/>
  <c r="JD107" i="8" s="1"/>
  <c r="JC107" i="8"/>
  <c r="JC91" i="8" s="1"/>
  <c r="JC97" i="8"/>
  <c r="IO42" i="9" s="1"/>
  <c r="JC96" i="8"/>
  <c r="KN75" i="8"/>
  <c r="KN85" i="8" s="1"/>
  <c r="JD97" i="8"/>
  <c r="JD102" i="8"/>
  <c r="KP72" i="8"/>
  <c r="KO74" i="8"/>
  <c r="KO84" i="8" s="1"/>
  <c r="JF65" i="8"/>
  <c r="JE67" i="8"/>
  <c r="JE82" i="8" s="1"/>
  <c r="JD91" i="8" l="1"/>
  <c r="JD96" i="8"/>
  <c r="KO75" i="8"/>
  <c r="KO85" i="8" s="1"/>
  <c r="KQ72" i="8"/>
  <c r="KP74" i="8"/>
  <c r="KP84" i="8" s="1"/>
  <c r="JG65" i="8"/>
  <c r="JF67" i="8"/>
  <c r="JF82" i="8" s="1"/>
  <c r="JE68" i="8"/>
  <c r="JE83" i="8" s="1"/>
  <c r="JE107" i="8" s="1"/>
  <c r="IQ47" i="9" s="1"/>
  <c r="JE97" i="8" l="1"/>
  <c r="KP75" i="8"/>
  <c r="KP85" i="8" s="1"/>
  <c r="JE96" i="8"/>
  <c r="JE102" i="8"/>
  <c r="JE91" i="8" s="1"/>
  <c r="IQ41" i="9" s="1"/>
  <c r="JF68" i="8"/>
  <c r="JF83" i="8" s="1"/>
  <c r="IR40" i="9" s="1"/>
  <c r="JH65" i="8"/>
  <c r="JG67" i="8"/>
  <c r="JG82" i="8" s="1"/>
  <c r="IQ45" i="9"/>
  <c r="KR72" i="8"/>
  <c r="KQ74" i="8"/>
  <c r="KQ84" i="8" s="1"/>
  <c r="R17" i="9" l="1"/>
  <c r="S17" i="9"/>
  <c r="U17" i="9"/>
  <c r="V17" i="9"/>
  <c r="IQ43" i="9"/>
  <c r="R18" i="9"/>
  <c r="S18" i="9"/>
  <c r="T18" i="9"/>
  <c r="V18" i="9"/>
  <c r="KQ75" i="8"/>
  <c r="KQ85" i="8" s="1"/>
  <c r="JF96" i="8"/>
  <c r="IR42" i="9" s="1"/>
  <c r="JF107" i="8"/>
  <c r="IR47" i="9" s="1"/>
  <c r="JF97" i="8"/>
  <c r="JF102" i="8"/>
  <c r="JG68" i="8"/>
  <c r="JG83" i="8" s="1"/>
  <c r="JG97" i="8" s="1"/>
  <c r="KS72" i="8"/>
  <c r="KR74" i="8"/>
  <c r="KR84" i="8" s="1"/>
  <c r="JI65" i="8"/>
  <c r="JH67" i="8"/>
  <c r="JH82" i="8" s="1"/>
  <c r="IQ44" i="9" l="1"/>
  <c r="R20" i="9"/>
  <c r="S20" i="9"/>
  <c r="U20" i="9"/>
  <c r="JF91" i="8"/>
  <c r="KR75" i="8"/>
  <c r="KR85" i="8" s="1"/>
  <c r="JG96" i="8"/>
  <c r="JG102" i="8"/>
  <c r="JG107" i="8"/>
  <c r="IS47" i="9" s="1"/>
  <c r="JJ65" i="8"/>
  <c r="JI67" i="8"/>
  <c r="JI82" i="8" s="1"/>
  <c r="JH68" i="8"/>
  <c r="JH83" i="8" s="1"/>
  <c r="JH96" i="8" s="1"/>
  <c r="KT72" i="8"/>
  <c r="KS74" i="8"/>
  <c r="KS84" i="8" s="1"/>
  <c r="R24" i="9" l="1"/>
  <c r="S24" i="9"/>
  <c r="T24" i="9"/>
  <c r="U24" i="9"/>
  <c r="V24" i="9"/>
  <c r="IQ46" i="9"/>
  <c r="IQ48" i="9" s="1"/>
  <c r="T21" i="9"/>
  <c r="JG91" i="8"/>
  <c r="JH97" i="8"/>
  <c r="KU72" i="8"/>
  <c r="KT74" i="8"/>
  <c r="KT84" i="8" s="1"/>
  <c r="JH102" i="8"/>
  <c r="JI68" i="8"/>
  <c r="JI83" i="8" s="1"/>
  <c r="JI96" i="8" s="1"/>
  <c r="KS75" i="8"/>
  <c r="KS85" i="8" s="1"/>
  <c r="JH107" i="8"/>
  <c r="JK65" i="8"/>
  <c r="JJ67" i="8"/>
  <c r="JJ82" i="8" s="1"/>
  <c r="JH91" i="8" l="1"/>
  <c r="JI97" i="8"/>
  <c r="JI102" i="8"/>
  <c r="JL65" i="8"/>
  <c r="JK67" i="8"/>
  <c r="JK82" i="8" s="1"/>
  <c r="KT75" i="8"/>
  <c r="KT85" i="8" s="1"/>
  <c r="JI107" i="8"/>
  <c r="JI91" i="8" s="1"/>
  <c r="JJ68" i="8"/>
  <c r="JJ83" i="8" s="1"/>
  <c r="JJ96" i="8" s="1"/>
  <c r="KV72" i="8"/>
  <c r="KU74" i="8"/>
  <c r="KU84" i="8" s="1"/>
  <c r="JM65" i="8" l="1"/>
  <c r="JL67" i="8"/>
  <c r="JL82" i="8" s="1"/>
  <c r="JJ97" i="8"/>
  <c r="JK68" i="8"/>
  <c r="JK83" i="8" s="1"/>
  <c r="JK97" i="8" s="1"/>
  <c r="KW72" i="8"/>
  <c r="KV74" i="8"/>
  <c r="KV84" i="8" s="1"/>
  <c r="JJ102" i="8"/>
  <c r="JJ107" i="8"/>
  <c r="KU75" i="8"/>
  <c r="KU85" i="8" s="1"/>
  <c r="JK102" i="8" l="1"/>
  <c r="IW45" i="9"/>
  <c r="JK107" i="8"/>
  <c r="JK91" i="8" s="1"/>
  <c r="JJ91" i="8"/>
  <c r="KX72" i="8"/>
  <c r="KW74" i="8"/>
  <c r="KW84" i="8" s="1"/>
  <c r="JK96" i="8"/>
  <c r="JL68" i="8"/>
  <c r="JL83" i="8" s="1"/>
  <c r="JL107" i="8" s="1"/>
  <c r="JN65" i="8"/>
  <c r="JM67" i="8"/>
  <c r="JM82" i="8" s="1"/>
  <c r="KV75" i="8"/>
  <c r="KV85" i="8" s="1"/>
  <c r="R22" i="9" l="1"/>
  <c r="S22" i="9"/>
  <c r="T22" i="9"/>
  <c r="U22" i="9"/>
  <c r="V22" i="9"/>
  <c r="Y22" i="9"/>
  <c r="Q22" i="9"/>
  <c r="JM68" i="8"/>
  <c r="JM83" i="8" s="1"/>
  <c r="JM96" i="8" s="1"/>
  <c r="KW75" i="8"/>
  <c r="KW85" i="8" s="1"/>
  <c r="KY72" i="8"/>
  <c r="KX74" i="8"/>
  <c r="KX84" i="8" s="1"/>
  <c r="JO65" i="8"/>
  <c r="JN67" i="8"/>
  <c r="JN82" i="8" s="1"/>
  <c r="JL96" i="8"/>
  <c r="JL102" i="8"/>
  <c r="JL91" i="8" s="1"/>
  <c r="JL97" i="8"/>
  <c r="JM107" i="8" l="1"/>
  <c r="JM102" i="8"/>
  <c r="JM97" i="8"/>
  <c r="IY42" i="9" s="1"/>
  <c r="JP65" i="8"/>
  <c r="JO67" i="8"/>
  <c r="JO82" i="8" s="1"/>
  <c r="KX75" i="8"/>
  <c r="KX85" i="8" s="1"/>
  <c r="JN68" i="8"/>
  <c r="JN83" i="8" s="1"/>
  <c r="JN96" i="8" s="1"/>
  <c r="JM91" i="8"/>
  <c r="KZ72" i="8"/>
  <c r="KY74" i="8"/>
  <c r="KY84" i="8" s="1"/>
  <c r="JQ65" i="8" l="1"/>
  <c r="JP67" i="8"/>
  <c r="JP82" i="8" s="1"/>
  <c r="JN102" i="8"/>
  <c r="JN97" i="8"/>
  <c r="IZ42" i="9" s="1"/>
  <c r="JO68" i="8"/>
  <c r="JO83" i="8" s="1"/>
  <c r="JO102" i="8" s="1"/>
  <c r="KY75" i="8"/>
  <c r="KY85" i="8" s="1"/>
  <c r="LA72" i="8"/>
  <c r="KZ74" i="8"/>
  <c r="KZ84" i="8" s="1"/>
  <c r="JN107" i="8"/>
  <c r="JN91" i="8" l="1"/>
  <c r="JR65" i="8"/>
  <c r="JQ67" i="8"/>
  <c r="JQ82" i="8" s="1"/>
  <c r="JP68" i="8"/>
  <c r="JP83" i="8" s="1"/>
  <c r="JP107" i="8" s="1"/>
  <c r="LB72" i="8"/>
  <c r="LA74" i="8"/>
  <c r="LA84" i="8" s="1"/>
  <c r="JO97" i="8"/>
  <c r="JO107" i="8"/>
  <c r="JO91" i="8" s="1"/>
  <c r="KZ75" i="8"/>
  <c r="KZ85" i="8" s="1"/>
  <c r="JO96" i="8"/>
  <c r="LA75" i="8" l="1"/>
  <c r="LA85" i="8" s="1"/>
  <c r="LC72" i="8"/>
  <c r="LB74" i="8"/>
  <c r="LB84" i="8" s="1"/>
  <c r="JS65" i="8"/>
  <c r="JR67" i="8"/>
  <c r="JR82" i="8" s="1"/>
  <c r="JP96" i="8"/>
  <c r="JQ68" i="8"/>
  <c r="JQ83" i="8" s="1"/>
  <c r="JQ96" i="8" s="1"/>
  <c r="JP97" i="8"/>
  <c r="JP102" i="8"/>
  <c r="JP91" i="8" s="1"/>
  <c r="LB75" i="8" l="1"/>
  <c r="LB85" i="8" s="1"/>
  <c r="JT65" i="8"/>
  <c r="JS67" i="8"/>
  <c r="JS82" i="8" s="1"/>
  <c r="LD72" i="8"/>
  <c r="LC74" i="8"/>
  <c r="LC84" i="8" s="1"/>
  <c r="JQ107" i="8"/>
  <c r="JQ97" i="8"/>
  <c r="JC42" i="9" s="1"/>
  <c r="JR68" i="8"/>
  <c r="JR83" i="8" s="1"/>
  <c r="JR96" i="8" s="1"/>
  <c r="JQ102" i="8"/>
  <c r="JS68" i="8" l="1"/>
  <c r="JS83" i="8" s="1"/>
  <c r="JS97" i="8" s="1"/>
  <c r="LC75" i="8"/>
  <c r="LC85" i="8" s="1"/>
  <c r="JQ91" i="8"/>
  <c r="JR107" i="8"/>
  <c r="JU65" i="8"/>
  <c r="JT67" i="8"/>
  <c r="JT82" i="8" s="1"/>
  <c r="LE72" i="8"/>
  <c r="LD74" i="8"/>
  <c r="LD84" i="8" s="1"/>
  <c r="JR97" i="8"/>
  <c r="JD42" i="9" s="1"/>
  <c r="JR102" i="8"/>
  <c r="LD75" i="8" l="1"/>
  <c r="LD85" i="8" s="1"/>
  <c r="JS102" i="8"/>
  <c r="JS96" i="8"/>
  <c r="JS107" i="8"/>
  <c r="JR91" i="8"/>
  <c r="JT68" i="8"/>
  <c r="JT83" i="8" s="1"/>
  <c r="JT97" i="8" s="1"/>
  <c r="JV65" i="8"/>
  <c r="JU67" i="8"/>
  <c r="JU82" i="8" s="1"/>
  <c r="LF72" i="8"/>
  <c r="LE74" i="8"/>
  <c r="LE84" i="8" s="1"/>
  <c r="JT102" i="8" l="1"/>
  <c r="JS91" i="8"/>
  <c r="JT107" i="8"/>
  <c r="JT91" i="8" s="1"/>
  <c r="JT96" i="8"/>
  <c r="LG72" i="8"/>
  <c r="LF74" i="8"/>
  <c r="LF84" i="8" s="1"/>
  <c r="JU68" i="8"/>
  <c r="JU83" i="8" s="1"/>
  <c r="JU96" i="8" s="1"/>
  <c r="LE75" i="8"/>
  <c r="LE85" i="8" s="1"/>
  <c r="JW65" i="8"/>
  <c r="JV67" i="8"/>
  <c r="JV82" i="8" s="1"/>
  <c r="LF75" i="8" l="1"/>
  <c r="LF85" i="8" s="1"/>
  <c r="JV68" i="8"/>
  <c r="JV83" i="8" s="1"/>
  <c r="JV102" i="8" s="1"/>
  <c r="JU97" i="8"/>
  <c r="JU107" i="8"/>
  <c r="JU102" i="8"/>
  <c r="JX65" i="8"/>
  <c r="JW67" i="8"/>
  <c r="JW82" i="8" s="1"/>
  <c r="LH72" i="8"/>
  <c r="LG74" i="8"/>
  <c r="LG84" i="8" s="1"/>
  <c r="JU91" i="8" l="1"/>
  <c r="JV97" i="8"/>
  <c r="JV107" i="8"/>
  <c r="JV91" i="8" s="1"/>
  <c r="JV96" i="8"/>
  <c r="LG75" i="8"/>
  <c r="LG85" i="8" s="1"/>
  <c r="LI72" i="8"/>
  <c r="LH74" i="8"/>
  <c r="LH84" i="8" s="1"/>
  <c r="JY65" i="8"/>
  <c r="JX67" i="8"/>
  <c r="JX82" i="8" s="1"/>
  <c r="JW68" i="8"/>
  <c r="JW83" i="8" s="1"/>
  <c r="JW97" i="8" s="1"/>
  <c r="JZ65" i="8" l="1"/>
  <c r="JY67" i="8"/>
  <c r="JY82" i="8" s="1"/>
  <c r="JW102" i="8"/>
  <c r="LH75" i="8"/>
  <c r="LH85" i="8" s="1"/>
  <c r="LJ72" i="8"/>
  <c r="LI74" i="8"/>
  <c r="LI84" i="8" s="1"/>
  <c r="JW96" i="8"/>
  <c r="JX68" i="8"/>
  <c r="JX83" i="8" s="1"/>
  <c r="JX107" i="8" s="1"/>
  <c r="JW107" i="8"/>
  <c r="JY68" i="8" l="1"/>
  <c r="JY83" i="8" s="1"/>
  <c r="JY97" i="8" s="1"/>
  <c r="LI75" i="8"/>
  <c r="LI85" i="8" s="1"/>
  <c r="JX102" i="8"/>
  <c r="JX91" i="8" s="1"/>
  <c r="JX97" i="8"/>
  <c r="LK72" i="8"/>
  <c r="LJ74" i="8"/>
  <c r="LJ84" i="8" s="1"/>
  <c r="JW91" i="8"/>
  <c r="JX96" i="8"/>
  <c r="KA65" i="8"/>
  <c r="JZ67" i="8"/>
  <c r="JZ82" i="8" s="1"/>
  <c r="JY102" i="8" l="1"/>
  <c r="JY96" i="8"/>
  <c r="JY107" i="8"/>
  <c r="JZ68" i="8"/>
  <c r="JZ83" i="8" s="1"/>
  <c r="JZ96" i="8" s="1"/>
  <c r="LL72" i="8"/>
  <c r="LK74" i="8"/>
  <c r="LK84" i="8" s="1"/>
  <c r="KB65" i="8"/>
  <c r="KA67" i="8"/>
  <c r="KA82" i="8" s="1"/>
  <c r="LJ75" i="8"/>
  <c r="LJ85" i="8" s="1"/>
  <c r="JZ97" i="8" l="1"/>
  <c r="JY91" i="8"/>
  <c r="JZ107" i="8"/>
  <c r="JZ102" i="8"/>
  <c r="LK75" i="8"/>
  <c r="LK85" i="8" s="1"/>
  <c r="KA68" i="8"/>
  <c r="KA83" i="8" s="1"/>
  <c r="KA97" i="8" s="1"/>
  <c r="KC65" i="8"/>
  <c r="KB67" i="8"/>
  <c r="KB82" i="8" s="1"/>
  <c r="LM72" i="8"/>
  <c r="LL74" i="8"/>
  <c r="LL84" i="8" s="1"/>
  <c r="JZ91" i="8" l="1"/>
  <c r="KB68" i="8"/>
  <c r="KB83" i="8" s="1"/>
  <c r="KB107" i="8" s="1"/>
  <c r="KA102" i="8"/>
  <c r="KA107" i="8"/>
  <c r="KA96" i="8"/>
  <c r="LL75" i="8"/>
  <c r="LL85" i="8" s="1"/>
  <c r="LN72" i="8"/>
  <c r="LM74" i="8"/>
  <c r="LM84" i="8" s="1"/>
  <c r="KD65" i="8"/>
  <c r="KC67" i="8"/>
  <c r="KC82" i="8" s="1"/>
  <c r="KB102" i="8" l="1"/>
  <c r="KB96" i="8"/>
  <c r="KA91" i="8"/>
  <c r="KB97" i="8"/>
  <c r="KB91" i="8"/>
  <c r="LM75" i="8"/>
  <c r="LM85" i="8" s="1"/>
  <c r="KE65" i="8"/>
  <c r="KD67" i="8"/>
  <c r="KD82" i="8" s="1"/>
  <c r="KC68" i="8"/>
  <c r="KC83" i="8" s="1"/>
  <c r="KC102" i="8" s="1"/>
  <c r="LO72" i="8"/>
  <c r="LN74" i="8"/>
  <c r="LN84" i="8" s="1"/>
  <c r="KF65" i="8" l="1"/>
  <c r="KE67" i="8"/>
  <c r="KE82" i="8" s="1"/>
  <c r="KD68" i="8"/>
  <c r="KD83" i="8" s="1"/>
  <c r="KD96" i="8" s="1"/>
  <c r="KC96" i="8"/>
  <c r="LN75" i="8"/>
  <c r="LN85" i="8" s="1"/>
  <c r="KC97" i="8"/>
  <c r="JO42" i="9" s="1"/>
  <c r="LP72" i="8"/>
  <c r="LO74" i="8"/>
  <c r="LO84" i="8" s="1"/>
  <c r="KC107" i="8"/>
  <c r="KC91" i="8" s="1"/>
  <c r="LO75" i="8" l="1"/>
  <c r="LO85" i="8" s="1"/>
  <c r="KG65" i="8"/>
  <c r="KF67" i="8"/>
  <c r="KF82" i="8" s="1"/>
  <c r="KD107" i="8"/>
  <c r="KD102" i="8"/>
  <c r="KD91" i="8" s="1"/>
  <c r="KE68" i="8"/>
  <c r="KE83" i="8" s="1"/>
  <c r="KE102" i="8" s="1"/>
  <c r="LQ72" i="8"/>
  <c r="LP74" i="8"/>
  <c r="LP84" i="8" s="1"/>
  <c r="KD97" i="8"/>
  <c r="JP42" i="9" s="1"/>
  <c r="KE96" i="8" l="1"/>
  <c r="KE107" i="8"/>
  <c r="KE91" i="8" s="1"/>
  <c r="KE97" i="8"/>
  <c r="KF68" i="8"/>
  <c r="KF83" i="8" s="1"/>
  <c r="KF96" i="8" s="1"/>
  <c r="LR72" i="8"/>
  <c r="LQ74" i="8"/>
  <c r="LQ84" i="8" s="1"/>
  <c r="LP75" i="8"/>
  <c r="LP85" i="8" s="1"/>
  <c r="KH65" i="8"/>
  <c r="KG67" i="8"/>
  <c r="KG82" i="8" s="1"/>
  <c r="KG68" i="8" l="1"/>
  <c r="KG83" i="8" s="1"/>
  <c r="KG102" i="8" s="1"/>
  <c r="KF107" i="8"/>
  <c r="KF97" i="8"/>
  <c r="JR42" i="9" s="1"/>
  <c r="LQ75" i="8"/>
  <c r="LQ85" i="8" s="1"/>
  <c r="KI65" i="8"/>
  <c r="KH67" i="8"/>
  <c r="KH82" i="8" s="1"/>
  <c r="KF102" i="8"/>
  <c r="KG97" i="8"/>
  <c r="LS72" i="8"/>
  <c r="LR74" i="8"/>
  <c r="LR84" i="8" s="1"/>
  <c r="Q19" i="9" l="1"/>
  <c r="R19" i="9"/>
  <c r="S19" i="9"/>
  <c r="T19" i="9"/>
  <c r="U19" i="9"/>
  <c r="V19" i="9"/>
  <c r="KG96" i="8"/>
  <c r="KF91" i="8"/>
  <c r="KG107" i="8"/>
  <c r="KG91" i="8" s="1"/>
  <c r="KJ65" i="8"/>
  <c r="KI67" i="8"/>
  <c r="KI82" i="8" s="1"/>
  <c r="LR75" i="8"/>
  <c r="LR85" i="8" s="1"/>
  <c r="KH68" i="8"/>
  <c r="KH83" i="8" s="1"/>
  <c r="KH107" i="8" s="1"/>
  <c r="LT72" i="8"/>
  <c r="LS74" i="8"/>
  <c r="LS84" i="8" s="1"/>
  <c r="KI68" i="8" l="1"/>
  <c r="KI83" i="8" s="1"/>
  <c r="KI102" i="8" s="1"/>
  <c r="LS75" i="8"/>
  <c r="LS85" i="8" s="1"/>
  <c r="KK65" i="8"/>
  <c r="KJ67" i="8"/>
  <c r="KJ82" i="8" s="1"/>
  <c r="KH97" i="8"/>
  <c r="KH102" i="8"/>
  <c r="KH91" i="8" s="1"/>
  <c r="LU72" i="8"/>
  <c r="LT74" i="8"/>
  <c r="LT84" i="8" s="1"/>
  <c r="KH96" i="8"/>
  <c r="KJ68" i="8" l="1"/>
  <c r="KJ83" i="8" s="1"/>
  <c r="KJ107" i="8" s="1"/>
  <c r="KI107" i="8"/>
  <c r="KI91" i="8" s="1"/>
  <c r="LT75" i="8"/>
  <c r="LT85" i="8" s="1"/>
  <c r="KI96" i="8"/>
  <c r="KI97" i="8"/>
  <c r="LV72" i="8"/>
  <c r="LU74" i="8"/>
  <c r="LU84" i="8" s="1"/>
  <c r="KJ102" i="8"/>
  <c r="KJ91" i="8" s="1"/>
  <c r="KJ96" i="8"/>
  <c r="KJ97" i="8"/>
  <c r="KL65" i="8"/>
  <c r="KK67" i="8"/>
  <c r="KK82" i="8" s="1"/>
  <c r="LU75" i="8" l="1"/>
  <c r="LU85" i="8" s="1"/>
  <c r="KM65" i="8"/>
  <c r="KL67" i="8"/>
  <c r="KL82" i="8" s="1"/>
  <c r="KK68" i="8"/>
  <c r="KK83" i="8" s="1"/>
  <c r="KK97" i="8" s="1"/>
  <c r="LW72" i="8"/>
  <c r="LV74" i="8"/>
  <c r="LV84" i="8" s="1"/>
  <c r="KN65" i="8" l="1"/>
  <c r="KM67" i="8"/>
  <c r="KM82" i="8" s="1"/>
  <c r="LV75" i="8"/>
  <c r="LV85" i="8" s="1"/>
  <c r="KK102" i="8"/>
  <c r="KL68" i="8"/>
  <c r="KL83" i="8" s="1"/>
  <c r="KL107" i="8" s="1"/>
  <c r="KK107" i="8"/>
  <c r="LX72" i="8"/>
  <c r="LW74" i="8"/>
  <c r="LW84" i="8" s="1"/>
  <c r="KK96" i="8"/>
  <c r="KK91" i="8" l="1"/>
  <c r="KO65" i="8"/>
  <c r="KN67" i="8"/>
  <c r="KN82" i="8" s="1"/>
  <c r="LY72" i="8"/>
  <c r="LX74" i="8"/>
  <c r="LX84" i="8" s="1"/>
  <c r="KL96" i="8"/>
  <c r="KL102" i="8"/>
  <c r="KL91" i="8" s="1"/>
  <c r="KM68" i="8"/>
  <c r="KM83" i="8" s="1"/>
  <c r="KM102" i="8" s="1"/>
  <c r="LW75" i="8"/>
  <c r="LW85" i="8" s="1"/>
  <c r="KL97" i="8"/>
  <c r="KM97" i="8" l="1"/>
  <c r="LX75" i="8"/>
  <c r="LX85" i="8" s="1"/>
  <c r="LZ72" i="8"/>
  <c r="LY74" i="8"/>
  <c r="LY84" i="8" s="1"/>
  <c r="KN68" i="8"/>
  <c r="KN83" i="8" s="1"/>
  <c r="KN102" i="8" s="1"/>
  <c r="KM96" i="8"/>
  <c r="KM107" i="8"/>
  <c r="KM91" i="8" s="1"/>
  <c r="KP65" i="8"/>
  <c r="KO67" i="8"/>
  <c r="KO82" i="8" s="1"/>
  <c r="KN97" i="8" l="1"/>
  <c r="KQ65" i="8"/>
  <c r="KP67" i="8"/>
  <c r="KP82" i="8" s="1"/>
  <c r="MA72" i="8"/>
  <c r="LZ74" i="8"/>
  <c r="LZ84" i="8" s="1"/>
  <c r="KN96" i="8"/>
  <c r="KO68" i="8"/>
  <c r="KO83" i="8" s="1"/>
  <c r="KO107" i="8" s="1"/>
  <c r="LY75" i="8"/>
  <c r="LY85" i="8" s="1"/>
  <c r="KN107" i="8"/>
  <c r="KN91" i="8" s="1"/>
  <c r="KO102" i="8" l="1"/>
  <c r="KO91" i="8" s="1"/>
  <c r="LZ75" i="8"/>
  <c r="LZ85" i="8" s="1"/>
  <c r="KP68" i="8"/>
  <c r="KP83" i="8" s="1"/>
  <c r="KP107" i="8" s="1"/>
  <c r="KR65" i="8"/>
  <c r="KQ67" i="8"/>
  <c r="KQ82" i="8" s="1"/>
  <c r="MB72" i="8"/>
  <c r="MA74" i="8"/>
  <c r="MA84" i="8" s="1"/>
  <c r="KO97" i="8"/>
  <c r="KO96" i="8"/>
  <c r="MA75" i="8" l="1"/>
  <c r="MA85" i="8" s="1"/>
  <c r="KS65" i="8"/>
  <c r="KR67" i="8"/>
  <c r="KR82" i="8" s="1"/>
  <c r="KP97" i="8"/>
  <c r="KP96" i="8"/>
  <c r="KP102" i="8"/>
  <c r="KP91" i="8" s="1"/>
  <c r="MC72" i="8"/>
  <c r="MB74" i="8"/>
  <c r="MB84" i="8" s="1"/>
  <c r="KQ68" i="8"/>
  <c r="KQ83" i="8" s="1"/>
  <c r="KQ107" i="8" s="1"/>
  <c r="KR68" i="8" l="1"/>
  <c r="KR83" i="8" s="1"/>
  <c r="KR97" i="8" s="1"/>
  <c r="MD72" i="8"/>
  <c r="MC74" i="8"/>
  <c r="MC84" i="8" s="1"/>
  <c r="KQ102" i="8"/>
  <c r="KQ91" i="8" s="1"/>
  <c r="KQ97" i="8"/>
  <c r="KQ96" i="8"/>
  <c r="MB75" i="8"/>
  <c r="MB85" i="8" s="1"/>
  <c r="KT65" i="8"/>
  <c r="KS67" i="8"/>
  <c r="KS82" i="8" s="1"/>
  <c r="KR102" i="8" l="1"/>
  <c r="KR107" i="8"/>
  <c r="KR96" i="8"/>
  <c r="KS68" i="8"/>
  <c r="KS83" i="8" s="1"/>
  <c r="KS96" i="8" s="1"/>
  <c r="KU65" i="8"/>
  <c r="KT67" i="8"/>
  <c r="KT82" i="8" s="1"/>
  <c r="MC75" i="8"/>
  <c r="MC85" i="8" s="1"/>
  <c r="ME72" i="8"/>
  <c r="MD74" i="8"/>
  <c r="MD84" i="8" s="1"/>
  <c r="KR91" i="8" l="1"/>
  <c r="KS97" i="8"/>
  <c r="KS107" i="8"/>
  <c r="KS102" i="8"/>
  <c r="KT68" i="8"/>
  <c r="KT83" i="8" s="1"/>
  <c r="KT96" i="8" s="1"/>
  <c r="KV65" i="8"/>
  <c r="KU67" i="8"/>
  <c r="KU82" i="8" s="1"/>
  <c r="MD75" i="8"/>
  <c r="MD85" i="8" s="1"/>
  <c r="MF72" i="8"/>
  <c r="ME74" i="8"/>
  <c r="ME84" i="8" s="1"/>
  <c r="KS91" i="8" l="1"/>
  <c r="KT107" i="8"/>
  <c r="KT97" i="8"/>
  <c r="KT102" i="8"/>
  <c r="ME75" i="8"/>
  <c r="ME85" i="8" s="1"/>
  <c r="KU68" i="8"/>
  <c r="KU83" i="8" s="1"/>
  <c r="KU102" i="8" s="1"/>
  <c r="KW65" i="8"/>
  <c r="KV67" i="8"/>
  <c r="KV82" i="8" s="1"/>
  <c r="MG72" i="8"/>
  <c r="MF74" i="8"/>
  <c r="MF84" i="8" s="1"/>
  <c r="KT91" i="8" l="1"/>
  <c r="KU97" i="8"/>
  <c r="KU107" i="8"/>
  <c r="KU91" i="8" s="1"/>
  <c r="KU96" i="8"/>
  <c r="KV68" i="8"/>
  <c r="KV83" i="8" s="1"/>
  <c r="KV96" i="8" s="1"/>
  <c r="MF75" i="8"/>
  <c r="MF85" i="8" s="1"/>
  <c r="MH72" i="8"/>
  <c r="MG74" i="8"/>
  <c r="MG84" i="8" s="1"/>
  <c r="KX65" i="8"/>
  <c r="KW67" i="8"/>
  <c r="KW82" i="8" s="1"/>
  <c r="KV97" i="8" l="1"/>
  <c r="KV102" i="8"/>
  <c r="KV107" i="8"/>
  <c r="KY65" i="8"/>
  <c r="KX67" i="8"/>
  <c r="KX82" i="8" s="1"/>
  <c r="MG75" i="8"/>
  <c r="MG85" i="8" s="1"/>
  <c r="KW68" i="8"/>
  <c r="KW83" i="8" s="1"/>
  <c r="KW96" i="8" s="1"/>
  <c r="MI72" i="8"/>
  <c r="MH74" i="8"/>
  <c r="MH84" i="8" s="1"/>
  <c r="KV91" i="8" l="1"/>
  <c r="KX68" i="8"/>
  <c r="KX83" i="8" s="1"/>
  <c r="KX102" i="8" s="1"/>
  <c r="KW102" i="8"/>
  <c r="KW97" i="8"/>
  <c r="MH75" i="8"/>
  <c r="MH85" i="8" s="1"/>
  <c r="KW107" i="8"/>
  <c r="MJ72" i="8"/>
  <c r="MI74" i="8"/>
  <c r="MI84" i="8" s="1"/>
  <c r="KZ65" i="8"/>
  <c r="KY67" i="8"/>
  <c r="KY82" i="8" s="1"/>
  <c r="KX97" i="8" l="1"/>
  <c r="KX96" i="8"/>
  <c r="KX107" i="8"/>
  <c r="KX91" i="8" s="1"/>
  <c r="KY68" i="8"/>
  <c r="KY83" i="8" s="1"/>
  <c r="KY97" i="8" s="1"/>
  <c r="MK72" i="8"/>
  <c r="MJ74" i="8"/>
  <c r="MJ84" i="8" s="1"/>
  <c r="LA65" i="8"/>
  <c r="KZ67" i="8"/>
  <c r="KZ82" i="8" s="1"/>
  <c r="MI75" i="8"/>
  <c r="MI85" i="8" s="1"/>
  <c r="KW91" i="8"/>
  <c r="KY96" i="8" l="1"/>
  <c r="KY102" i="8"/>
  <c r="KY107" i="8"/>
  <c r="MJ75" i="8"/>
  <c r="MJ85" i="8" s="1"/>
  <c r="LB65" i="8"/>
  <c r="LA67" i="8"/>
  <c r="LA82" i="8" s="1"/>
  <c r="KZ68" i="8"/>
  <c r="KZ83" i="8" s="1"/>
  <c r="KZ107" i="8" s="1"/>
  <c r="ML72" i="8"/>
  <c r="MK74" i="8"/>
  <c r="MK84" i="8" s="1"/>
  <c r="KY91" i="8" l="1"/>
  <c r="KZ97" i="8"/>
  <c r="LA68" i="8"/>
  <c r="LA83" i="8" s="1"/>
  <c r="LA102" i="8" s="1"/>
  <c r="MK75" i="8"/>
  <c r="MK85" i="8" s="1"/>
  <c r="MM72" i="8"/>
  <c r="ML74" i="8"/>
  <c r="ML84" i="8" s="1"/>
  <c r="KZ102" i="8"/>
  <c r="KZ91" i="8" s="1"/>
  <c r="KZ96" i="8"/>
  <c r="LC65" i="8"/>
  <c r="LB67" i="8"/>
  <c r="LB82" i="8" s="1"/>
  <c r="ML75" i="8" l="1"/>
  <c r="ML85" i="8" s="1"/>
  <c r="LB68" i="8"/>
  <c r="LB83" i="8" s="1"/>
  <c r="LB96" i="8" s="1"/>
  <c r="LA97" i="8"/>
  <c r="LA96" i="8"/>
  <c r="LA107" i="8"/>
  <c r="LA91" i="8" s="1"/>
  <c r="MN72" i="8"/>
  <c r="MM74" i="8"/>
  <c r="MM84" i="8" s="1"/>
  <c r="LD65" i="8"/>
  <c r="LC67" i="8"/>
  <c r="LC82" i="8" s="1"/>
  <c r="LB97" i="8" l="1"/>
  <c r="LB107" i="8"/>
  <c r="LB102" i="8"/>
  <c r="MM75" i="8"/>
  <c r="MM85" i="8" s="1"/>
  <c r="LE65" i="8"/>
  <c r="LD67" i="8"/>
  <c r="LD82" i="8" s="1"/>
  <c r="LC68" i="8"/>
  <c r="LC83" i="8" s="1"/>
  <c r="LC107" i="8" s="1"/>
  <c r="MO72" i="8"/>
  <c r="MN74" i="8"/>
  <c r="MN84" i="8" s="1"/>
  <c r="LB91" i="8" l="1"/>
  <c r="MN75" i="8"/>
  <c r="MN85" i="8" s="1"/>
  <c r="MP72" i="8"/>
  <c r="MO74" i="8"/>
  <c r="MO84" i="8" s="1"/>
  <c r="LC102" i="8"/>
  <c r="LC91" i="8" s="1"/>
  <c r="LC96" i="8"/>
  <c r="LD68" i="8"/>
  <c r="LD83" i="8" s="1"/>
  <c r="LD107" i="8" s="1"/>
  <c r="LF65" i="8"/>
  <c r="LE67" i="8"/>
  <c r="LE82" i="8" s="1"/>
  <c r="LC97" i="8"/>
  <c r="LE68" i="8" l="1"/>
  <c r="LE83" i="8" s="1"/>
  <c r="LE97" i="8" s="1"/>
  <c r="LD102" i="8"/>
  <c r="LD91" i="8" s="1"/>
  <c r="LD97" i="8"/>
  <c r="LD96" i="8"/>
  <c r="MO75" i="8"/>
  <c r="MO85" i="8" s="1"/>
  <c r="LG65" i="8"/>
  <c r="LF67" i="8"/>
  <c r="LF82" i="8" s="1"/>
  <c r="MQ72" i="8"/>
  <c r="MP74" i="8"/>
  <c r="MP84" i="8" s="1"/>
  <c r="LE96" i="8" l="1"/>
  <c r="LE107" i="8"/>
  <c r="LE102" i="8"/>
  <c r="LH65" i="8"/>
  <c r="LG67" i="8"/>
  <c r="LG82" i="8" s="1"/>
  <c r="LF68" i="8"/>
  <c r="LF83" i="8" s="1"/>
  <c r="LF97" i="8" s="1"/>
  <c r="MP75" i="8"/>
  <c r="MP85" i="8" s="1"/>
  <c r="MR72" i="8"/>
  <c r="MQ74" i="8"/>
  <c r="MQ84" i="8" s="1"/>
  <c r="LE91" i="8" l="1"/>
  <c r="LF102" i="8"/>
  <c r="LF107" i="8"/>
  <c r="MQ75" i="8"/>
  <c r="MQ85" i="8" s="1"/>
  <c r="LG68" i="8"/>
  <c r="LG83" i="8" s="1"/>
  <c r="LG107" i="8" s="1"/>
  <c r="LF96" i="8"/>
  <c r="MS72" i="8"/>
  <c r="MR74" i="8"/>
  <c r="MR84" i="8" s="1"/>
  <c r="LI65" i="8"/>
  <c r="LH67" i="8"/>
  <c r="LH82" i="8" s="1"/>
  <c r="MR75" i="8" l="1"/>
  <c r="MR85" i="8" s="1"/>
  <c r="LH68" i="8"/>
  <c r="LH83" i="8" s="1"/>
  <c r="LH96" i="8" s="1"/>
  <c r="LF91" i="8"/>
  <c r="LG102" i="8"/>
  <c r="LG91" i="8" s="1"/>
  <c r="LG96" i="8"/>
  <c r="LG97" i="8"/>
  <c r="LJ65" i="8"/>
  <c r="LI67" i="8"/>
  <c r="LI82" i="8" s="1"/>
  <c r="MT72" i="8"/>
  <c r="MS74" i="8"/>
  <c r="MS84" i="8" s="1"/>
  <c r="LH107" i="8" l="1"/>
  <c r="LH97" i="8"/>
  <c r="LH102" i="8"/>
  <c r="MS75" i="8"/>
  <c r="MS85" i="8" s="1"/>
  <c r="LK65" i="8"/>
  <c r="LJ67" i="8"/>
  <c r="LJ82" i="8" s="1"/>
  <c r="MU72" i="8"/>
  <c r="MT74" i="8"/>
  <c r="MT84" i="8" s="1"/>
  <c r="LI68" i="8"/>
  <c r="LI83" i="8" s="1"/>
  <c r="LI96" i="8" s="1"/>
  <c r="LH91" i="8" l="1"/>
  <c r="MV72" i="8"/>
  <c r="MU74" i="8"/>
  <c r="MU84" i="8" s="1"/>
  <c r="LJ68" i="8"/>
  <c r="LJ83" i="8" s="1"/>
  <c r="LJ107" i="8" s="1"/>
  <c r="LI107" i="8"/>
  <c r="LL65" i="8"/>
  <c r="LK67" i="8"/>
  <c r="LK82" i="8" s="1"/>
  <c r="LI102" i="8"/>
  <c r="MT75" i="8"/>
  <c r="MT85" i="8" s="1"/>
  <c r="LI97" i="8"/>
  <c r="MU75" i="8" l="1"/>
  <c r="MU85" i="8" s="1"/>
  <c r="LK68" i="8"/>
  <c r="LK83" i="8" s="1"/>
  <c r="LK96" i="8" s="1"/>
  <c r="LI91" i="8"/>
  <c r="LM65" i="8"/>
  <c r="LL67" i="8"/>
  <c r="LL82" i="8" s="1"/>
  <c r="LJ97" i="8"/>
  <c r="LJ96" i="8"/>
  <c r="LJ102" i="8"/>
  <c r="LJ91" i="8" s="1"/>
  <c r="MW72" i="8"/>
  <c r="MV74" i="8"/>
  <c r="MV84" i="8" s="1"/>
  <c r="LK102" i="8" l="1"/>
  <c r="LK97" i="8"/>
  <c r="LK107" i="8"/>
  <c r="MV75" i="8"/>
  <c r="MV85" i="8" s="1"/>
  <c r="LL68" i="8"/>
  <c r="LL83" i="8" s="1"/>
  <c r="LL96" i="8" s="1"/>
  <c r="MX72" i="8"/>
  <c r="MW74" i="8"/>
  <c r="MW84" i="8" s="1"/>
  <c r="LN65" i="8"/>
  <c r="LM67" i="8"/>
  <c r="LM82" i="8" s="1"/>
  <c r="LK91" i="8" l="1"/>
  <c r="LL102" i="8"/>
  <c r="LL107" i="8"/>
  <c r="LM68" i="8"/>
  <c r="LM83" i="8" s="1"/>
  <c r="LM96" i="8" s="1"/>
  <c r="LL97" i="8"/>
  <c r="MW75" i="8"/>
  <c r="MW85" i="8" s="1"/>
  <c r="MY72" i="8"/>
  <c r="MX74" i="8"/>
  <c r="MX84" i="8" s="1"/>
  <c r="LO65" i="8"/>
  <c r="LN67" i="8"/>
  <c r="LN82" i="8" s="1"/>
  <c r="MX75" i="8" l="1"/>
  <c r="MX85" i="8" s="1"/>
  <c r="LM102" i="8"/>
  <c r="LM107" i="8"/>
  <c r="LM97" i="8"/>
  <c r="LL91" i="8"/>
  <c r="LN68" i="8"/>
  <c r="LN83" i="8" s="1"/>
  <c r="LN97" i="8" s="1"/>
  <c r="MZ72" i="8"/>
  <c r="MY74" i="8"/>
  <c r="MY84" i="8" s="1"/>
  <c r="LP65" i="8"/>
  <c r="LO67" i="8"/>
  <c r="LO82" i="8" s="1"/>
  <c r="LN102" i="8" l="1"/>
  <c r="LN107" i="8"/>
  <c r="LN96" i="8"/>
  <c r="LM91" i="8"/>
  <c r="MY75" i="8"/>
  <c r="MY85" i="8" s="1"/>
  <c r="LQ65" i="8"/>
  <c r="LP67" i="8"/>
  <c r="LP82" i="8" s="1"/>
  <c r="LO68" i="8"/>
  <c r="LO83" i="8" s="1"/>
  <c r="LO102" i="8" s="1"/>
  <c r="NA72" i="8"/>
  <c r="MZ74" i="8"/>
  <c r="MZ84" i="8" s="1"/>
  <c r="LN91" i="8" l="1"/>
  <c r="MZ75" i="8"/>
  <c r="MZ85" i="8" s="1"/>
  <c r="LP68" i="8"/>
  <c r="LP83" i="8" s="1"/>
  <c r="LP96" i="8" s="1"/>
  <c r="NB72" i="8"/>
  <c r="NA74" i="8"/>
  <c r="NA84" i="8" s="1"/>
  <c r="LR65" i="8"/>
  <c r="LQ67" i="8"/>
  <c r="LQ82" i="8" s="1"/>
  <c r="LO96" i="8"/>
  <c r="LO107" i="8"/>
  <c r="LO91" i="8" s="1"/>
  <c r="LO97" i="8"/>
  <c r="LP97" i="8" l="1"/>
  <c r="LP107" i="8"/>
  <c r="LP102" i="8"/>
  <c r="NA75" i="8"/>
  <c r="NA85" i="8" s="1"/>
  <c r="LS65" i="8"/>
  <c r="LR67" i="8"/>
  <c r="LR82" i="8" s="1"/>
  <c r="LQ68" i="8"/>
  <c r="LQ83" i="8" s="1"/>
  <c r="LQ97" i="8" s="1"/>
  <c r="NC72" i="8"/>
  <c r="NB74" i="8"/>
  <c r="NB84" i="8" s="1"/>
  <c r="LP91" i="8" l="1"/>
  <c r="LR68" i="8"/>
  <c r="LR83" i="8" s="1"/>
  <c r="LR102" i="8" s="1"/>
  <c r="LT65" i="8"/>
  <c r="LS67" i="8"/>
  <c r="LS82" i="8" s="1"/>
  <c r="NB75" i="8"/>
  <c r="NB85" i="8" s="1"/>
  <c r="LQ96" i="8"/>
  <c r="LQ107" i="8"/>
  <c r="ND72" i="8"/>
  <c r="NC74" i="8"/>
  <c r="NC84" i="8" s="1"/>
  <c r="LQ102" i="8"/>
  <c r="NC75" i="8" l="1"/>
  <c r="NC85" i="8" s="1"/>
  <c r="LR96" i="8"/>
  <c r="LR97" i="8"/>
  <c r="LR107" i="8"/>
  <c r="LR91" i="8" s="1"/>
  <c r="LQ91" i="8"/>
  <c r="LS68" i="8"/>
  <c r="LS83" i="8" s="1"/>
  <c r="LS96" i="8" s="1"/>
  <c r="NE72" i="8"/>
  <c r="ND74" i="8"/>
  <c r="ND84" i="8" s="1"/>
  <c r="LU65" i="8"/>
  <c r="LT67" i="8"/>
  <c r="LT82" i="8" s="1"/>
  <c r="LT68" i="8" l="1"/>
  <c r="LT83" i="8" s="1"/>
  <c r="LT102" i="8" s="1"/>
  <c r="LS107" i="8"/>
  <c r="LS97" i="8"/>
  <c r="LS102" i="8"/>
  <c r="ND75" i="8"/>
  <c r="ND85" i="8" s="1"/>
  <c r="NF72" i="8"/>
  <c r="NE74" i="8"/>
  <c r="NE84" i="8" s="1"/>
  <c r="LT107" i="8"/>
  <c r="LT97" i="8"/>
  <c r="LV65" i="8"/>
  <c r="LU67" i="8"/>
  <c r="LU82" i="8" s="1"/>
  <c r="LT96" i="8" l="1"/>
  <c r="LS91" i="8"/>
  <c r="LT91" i="8"/>
  <c r="LU68" i="8"/>
  <c r="LU83" i="8" s="1"/>
  <c r="LU107" i="8" s="1"/>
  <c r="NE75" i="8"/>
  <c r="NE85" i="8" s="1"/>
  <c r="NG72" i="8"/>
  <c r="NF74" i="8"/>
  <c r="NF84" i="8" s="1"/>
  <c r="LW65" i="8"/>
  <c r="LV67" i="8"/>
  <c r="LV82" i="8" s="1"/>
  <c r="LU97" i="8" l="1"/>
  <c r="LU102" i="8"/>
  <c r="LU91" i="8" s="1"/>
  <c r="LU96" i="8"/>
  <c r="LV68" i="8"/>
  <c r="LV83" i="8" s="1"/>
  <c r="LV102" i="8" s="1"/>
  <c r="LX65" i="8"/>
  <c r="LW67" i="8"/>
  <c r="LW82" i="8" s="1"/>
  <c r="NF75" i="8"/>
  <c r="NF85" i="8" s="1"/>
  <c r="NH72" i="8"/>
  <c r="NG74" i="8"/>
  <c r="NG84" i="8" s="1"/>
  <c r="LV97" i="8" l="1"/>
  <c r="LV107" i="8"/>
  <c r="LV91" i="8" s="1"/>
  <c r="LV96" i="8"/>
  <c r="NG75" i="8"/>
  <c r="NG85" i="8" s="1"/>
  <c r="NI72" i="8"/>
  <c r="NH74" i="8"/>
  <c r="NH84" i="8" s="1"/>
  <c r="LW68" i="8"/>
  <c r="LW83" i="8" s="1"/>
  <c r="LW97" i="8" s="1"/>
  <c r="LY65" i="8"/>
  <c r="LX67" i="8"/>
  <c r="LX82" i="8" s="1"/>
  <c r="LX68" i="8" l="1"/>
  <c r="LX83" i="8" s="1"/>
  <c r="LX96" i="8" s="1"/>
  <c r="LW102" i="8"/>
  <c r="LW107" i="8"/>
  <c r="NH75" i="8"/>
  <c r="NH85" i="8" s="1"/>
  <c r="LW96" i="8"/>
  <c r="NJ72" i="8"/>
  <c r="NI74" i="8"/>
  <c r="NI84" i="8" s="1"/>
  <c r="LZ65" i="8"/>
  <c r="LY67" i="8"/>
  <c r="LY82" i="8" s="1"/>
  <c r="LX107" i="8" l="1"/>
  <c r="LX102" i="8"/>
  <c r="LX97" i="8"/>
  <c r="NI75" i="8"/>
  <c r="NI85" i="8" s="1"/>
  <c r="LY68" i="8"/>
  <c r="LY83" i="8" s="1"/>
  <c r="LY102" i="8" s="1"/>
  <c r="NK72" i="8"/>
  <c r="NJ74" i="8"/>
  <c r="NJ84" i="8" s="1"/>
  <c r="MA65" i="8"/>
  <c r="LZ67" i="8"/>
  <c r="LZ82" i="8" s="1"/>
  <c r="LW91" i="8"/>
  <c r="LX91" i="8" l="1"/>
  <c r="LY97" i="8"/>
  <c r="LY96" i="8"/>
  <c r="LY107" i="8"/>
  <c r="LY91" i="8" s="1"/>
  <c r="MB65" i="8"/>
  <c r="MA67" i="8"/>
  <c r="MA82" i="8" s="1"/>
  <c r="NJ75" i="8"/>
  <c r="NJ85" i="8" s="1"/>
  <c r="LZ68" i="8"/>
  <c r="LZ83" i="8" s="1"/>
  <c r="LZ107" i="8" s="1"/>
  <c r="NL72" i="8"/>
  <c r="NK74" i="8"/>
  <c r="NK84" i="8" s="1"/>
  <c r="LZ96" i="8" l="1"/>
  <c r="LZ97" i="8"/>
  <c r="LZ102" i="8"/>
  <c r="LZ91" i="8" s="1"/>
  <c r="NK75" i="8"/>
  <c r="NK85" i="8" s="1"/>
  <c r="MA68" i="8"/>
  <c r="MA83" i="8" s="1"/>
  <c r="MA102" i="8" s="1"/>
  <c r="NM72" i="8"/>
  <c r="NL74" i="8"/>
  <c r="NL84" i="8" s="1"/>
  <c r="MC65" i="8"/>
  <c r="MB67" i="8"/>
  <c r="MB82" i="8" s="1"/>
  <c r="MB68" i="8" l="1"/>
  <c r="MB83" i="8" s="1"/>
  <c r="MB96" i="8" s="1"/>
  <c r="NL75" i="8"/>
  <c r="NL85" i="8" s="1"/>
  <c r="MA107" i="8"/>
  <c r="MA91" i="8" s="1"/>
  <c r="MA96" i="8"/>
  <c r="MA97" i="8"/>
  <c r="MD65" i="8"/>
  <c r="MC67" i="8"/>
  <c r="MC82" i="8" s="1"/>
  <c r="NM74" i="8"/>
  <c r="NM84" i="8" s="1"/>
  <c r="MB102" i="8" l="1"/>
  <c r="MB107" i="8"/>
  <c r="MB97" i="8"/>
  <c r="ME65" i="8"/>
  <c r="MD67" i="8"/>
  <c r="MD82" i="8" s="1"/>
  <c r="NM75" i="8"/>
  <c r="NM85" i="8" s="1"/>
  <c r="MC68" i="8"/>
  <c r="MC83" i="8" s="1"/>
  <c r="MC96" i="8" s="1"/>
  <c r="MD68" i="8" l="1"/>
  <c r="MD83" i="8" s="1"/>
  <c r="MD107" i="8" s="1"/>
  <c r="MB91" i="8"/>
  <c r="MC97" i="8"/>
  <c r="MF65" i="8"/>
  <c r="ME67" i="8"/>
  <c r="ME82" i="8" s="1"/>
  <c r="MC107" i="8"/>
  <c r="MC102" i="8"/>
  <c r="MD96" i="8" l="1"/>
  <c r="MD97" i="8"/>
  <c r="MD102" i="8"/>
  <c r="MD91" i="8" s="1"/>
  <c r="MG65" i="8"/>
  <c r="MF67" i="8"/>
  <c r="MF82" i="8" s="1"/>
  <c r="ME68" i="8"/>
  <c r="ME83" i="8" s="1"/>
  <c r="ME97" i="8" s="1"/>
  <c r="MC91" i="8"/>
  <c r="ME96" i="8" l="1"/>
  <c r="ME107" i="8"/>
  <c r="MF68" i="8"/>
  <c r="MF83" i="8" s="1"/>
  <c r="MF96" i="8" s="1"/>
  <c r="ME102" i="8"/>
  <c r="MH65" i="8"/>
  <c r="MG67" i="8"/>
  <c r="MG82" i="8" s="1"/>
  <c r="ME91" i="8" l="1"/>
  <c r="MG68" i="8"/>
  <c r="MG83" i="8" s="1"/>
  <c r="MG96" i="8" s="1"/>
  <c r="MI65" i="8"/>
  <c r="MH67" i="8"/>
  <c r="MH82" i="8" s="1"/>
  <c r="MF102" i="8"/>
  <c r="MF97" i="8"/>
  <c r="MF107" i="8"/>
  <c r="MG97" i="8"/>
  <c r="MG107" i="8" l="1"/>
  <c r="MG102" i="8"/>
  <c r="MG91" i="8" s="1"/>
  <c r="MF91" i="8"/>
  <c r="MH68" i="8"/>
  <c r="MH83" i="8" s="1"/>
  <c r="MH97" i="8" s="1"/>
  <c r="MJ65" i="8"/>
  <c r="MI67" i="8"/>
  <c r="MI82" i="8" s="1"/>
  <c r="MI68" i="8" l="1"/>
  <c r="MI83" i="8" s="1"/>
  <c r="MI107" i="8" s="1"/>
  <c r="MH107" i="8"/>
  <c r="MK65" i="8"/>
  <c r="MJ67" i="8"/>
  <c r="MJ82" i="8" s="1"/>
  <c r="MH96" i="8"/>
  <c r="MH102" i="8"/>
  <c r="MH91" i="8" l="1"/>
  <c r="MI102" i="8"/>
  <c r="MI91" i="8" s="1"/>
  <c r="MI96" i="8"/>
  <c r="MI97" i="8"/>
  <c r="ML65" i="8"/>
  <c r="MK67" i="8"/>
  <c r="MK82" i="8" s="1"/>
  <c r="MJ68" i="8"/>
  <c r="MJ83" i="8" s="1"/>
  <c r="MJ107" i="8" s="1"/>
  <c r="MJ102" i="8" l="1"/>
  <c r="MJ91" i="8" s="1"/>
  <c r="MJ97" i="8"/>
  <c r="MJ96" i="8"/>
  <c r="MK68" i="8"/>
  <c r="MK83" i="8" s="1"/>
  <c r="MK102" i="8" s="1"/>
  <c r="MM65" i="8"/>
  <c r="ML67" i="8"/>
  <c r="ML82" i="8" s="1"/>
  <c r="MK107" i="8" l="1"/>
  <c r="MK91" i="8" s="1"/>
  <c r="MK97" i="8"/>
  <c r="MN65" i="8"/>
  <c r="MM67" i="8"/>
  <c r="MM82" i="8" s="1"/>
  <c r="MK96" i="8"/>
  <c r="ML68" i="8"/>
  <c r="ML83" i="8" s="1"/>
  <c r="ML97" i="8" s="1"/>
  <c r="MM68" i="8" l="1"/>
  <c r="MM83" i="8" s="1"/>
  <c r="MM97" i="8" s="1"/>
  <c r="ML107" i="8"/>
  <c r="ML102" i="8"/>
  <c r="ML96" i="8"/>
  <c r="MM107" i="8"/>
  <c r="MM102" i="8"/>
  <c r="MM96" i="8"/>
  <c r="MO65" i="8"/>
  <c r="MN67" i="8"/>
  <c r="MN82" i="8" s="1"/>
  <c r="MM91" i="8" l="1"/>
  <c r="MP65" i="8"/>
  <c r="MO67" i="8"/>
  <c r="MO82" i="8" s="1"/>
  <c r="ML91" i="8"/>
  <c r="MN68" i="8"/>
  <c r="MN83" i="8" s="1"/>
  <c r="MN97" i="8" s="1"/>
  <c r="MO68" i="8" l="1"/>
  <c r="MO83" i="8" s="1"/>
  <c r="MO102" i="8" s="1"/>
  <c r="MN102" i="8"/>
  <c r="MQ65" i="8"/>
  <c r="MP67" i="8"/>
  <c r="MP82" i="8" s="1"/>
  <c r="MN107" i="8"/>
  <c r="MN96" i="8"/>
  <c r="MO107" i="8" l="1"/>
  <c r="MO91" i="8" s="1"/>
  <c r="MO97" i="8"/>
  <c r="MO96" i="8"/>
  <c r="MP68" i="8"/>
  <c r="MP83" i="8" s="1"/>
  <c r="MP102" i="8" s="1"/>
  <c r="MN91" i="8"/>
  <c r="MR65" i="8"/>
  <c r="MQ67" i="8"/>
  <c r="MQ82" i="8" s="1"/>
  <c r="MP96" i="8" l="1"/>
  <c r="MP107" i="8"/>
  <c r="MP91" i="8" s="1"/>
  <c r="MP97" i="8"/>
  <c r="MQ68" i="8"/>
  <c r="MQ83" i="8" s="1"/>
  <c r="MQ102" i="8" s="1"/>
  <c r="MS65" i="8"/>
  <c r="MR67" i="8"/>
  <c r="MR82" i="8" s="1"/>
  <c r="MR68" i="8" l="1"/>
  <c r="MR83" i="8" s="1"/>
  <c r="MR102" i="8" s="1"/>
  <c r="MQ96" i="8"/>
  <c r="MQ107" i="8"/>
  <c r="MQ91" i="8" s="1"/>
  <c r="MQ97" i="8"/>
  <c r="MR107" i="8"/>
  <c r="MR96" i="8"/>
  <c r="MR97" i="8"/>
  <c r="MT65" i="8"/>
  <c r="MS67" i="8"/>
  <c r="MS82" i="8" s="1"/>
  <c r="MR91" i="8" l="1"/>
  <c r="MS68" i="8"/>
  <c r="MS83" i="8" s="1"/>
  <c r="MS102" i="8" s="1"/>
  <c r="MU65" i="8"/>
  <c r="MT67" i="8"/>
  <c r="MT82" i="8" s="1"/>
  <c r="MT68" i="8" l="1"/>
  <c r="MT83" i="8" s="1"/>
  <c r="MT97" i="8" s="1"/>
  <c r="MV65" i="8"/>
  <c r="MU67" i="8"/>
  <c r="MU82" i="8" s="1"/>
  <c r="MS96" i="8"/>
  <c r="MS107" i="8"/>
  <c r="MS91" i="8" s="1"/>
  <c r="MS97" i="8"/>
  <c r="MT102" i="8" l="1"/>
  <c r="MT96" i="8"/>
  <c r="MT107" i="8"/>
  <c r="MU68" i="8"/>
  <c r="MU83" i="8" s="1"/>
  <c r="MU102" i="8" s="1"/>
  <c r="MW65" i="8"/>
  <c r="MV67" i="8"/>
  <c r="MV82" i="8" s="1"/>
  <c r="MT91" i="8" l="1"/>
  <c r="MU107" i="8"/>
  <c r="MU91" i="8" s="1"/>
  <c r="MU97" i="8"/>
  <c r="MV68" i="8"/>
  <c r="MV83" i="8" s="1"/>
  <c r="MV96" i="8" s="1"/>
  <c r="MX65" i="8"/>
  <c r="MW67" i="8"/>
  <c r="MW82" i="8" s="1"/>
  <c r="MU96" i="8"/>
  <c r="MW68" i="8" l="1"/>
  <c r="MW83" i="8" s="1"/>
  <c r="MW102" i="8" s="1"/>
  <c r="MY65" i="8"/>
  <c r="MX67" i="8"/>
  <c r="MX82" i="8" s="1"/>
  <c r="MV107" i="8"/>
  <c r="MV102" i="8"/>
  <c r="MV97" i="8"/>
  <c r="MW96" i="8" l="1"/>
  <c r="MW97" i="8"/>
  <c r="MW107" i="8"/>
  <c r="MW91" i="8" s="1"/>
  <c r="MV91" i="8"/>
  <c r="MX68" i="8"/>
  <c r="MX83" i="8" s="1"/>
  <c r="MX102" i="8" s="1"/>
  <c r="MZ65" i="8"/>
  <c r="MY67" i="8"/>
  <c r="MY82" i="8" s="1"/>
  <c r="MY68" i="8" l="1"/>
  <c r="MY83" i="8" s="1"/>
  <c r="MY102" i="8" s="1"/>
  <c r="MX107" i="8"/>
  <c r="MX91" i="8" s="1"/>
  <c r="MX97" i="8"/>
  <c r="MY97" i="8"/>
  <c r="MY107" i="8"/>
  <c r="NA65" i="8"/>
  <c r="MZ67" i="8"/>
  <c r="MZ82" i="8" s="1"/>
  <c r="MX96" i="8"/>
  <c r="MY91" i="8" l="1"/>
  <c r="MY96" i="8"/>
  <c r="MZ68" i="8"/>
  <c r="MZ83" i="8" s="1"/>
  <c r="MZ96" i="8" s="1"/>
  <c r="NB65" i="8"/>
  <c r="NA67" i="8"/>
  <c r="NA82" i="8" s="1"/>
  <c r="NA68" i="8" l="1"/>
  <c r="NA83" i="8" s="1"/>
  <c r="NA102" i="8" s="1"/>
  <c r="NC65" i="8"/>
  <c r="NB67" i="8"/>
  <c r="NB82" i="8" s="1"/>
  <c r="MZ102" i="8"/>
  <c r="MZ107" i="8"/>
  <c r="MZ97" i="8"/>
  <c r="NA107" i="8" l="1"/>
  <c r="NA96" i="8"/>
  <c r="NA97" i="8"/>
  <c r="NA91" i="8"/>
  <c r="MZ91" i="8"/>
  <c r="NB68" i="8"/>
  <c r="NB83" i="8" s="1"/>
  <c r="NB102" i="8" s="1"/>
  <c r="ND65" i="8"/>
  <c r="NC67" i="8"/>
  <c r="NC82" i="8" s="1"/>
  <c r="NC68" i="8" l="1"/>
  <c r="NC83" i="8" s="1"/>
  <c r="NC96" i="8" s="1"/>
  <c r="NE65" i="8"/>
  <c r="ND67" i="8"/>
  <c r="ND82" i="8" s="1"/>
  <c r="NB96" i="8"/>
  <c r="NB107" i="8"/>
  <c r="NB91" i="8" s="1"/>
  <c r="NB97" i="8"/>
  <c r="ND68" i="8" l="1"/>
  <c r="ND83" i="8" s="1"/>
  <c r="ND97" i="8" s="1"/>
  <c r="NC107" i="8"/>
  <c r="NC97" i="8"/>
  <c r="NF65" i="8"/>
  <c r="NE67" i="8"/>
  <c r="NE82" i="8" s="1"/>
  <c r="NC102" i="8"/>
  <c r="NC91" i="8" s="1"/>
  <c r="ND96" i="8" l="1"/>
  <c r="NG65" i="8"/>
  <c r="NF67" i="8"/>
  <c r="NF82" i="8" s="1"/>
  <c r="ND107" i="8"/>
  <c r="ND102" i="8"/>
  <c r="NE68" i="8"/>
  <c r="NE83" i="8" s="1"/>
  <c r="NE97" i="8" s="1"/>
  <c r="NE102" i="8" l="1"/>
  <c r="NE96" i="8"/>
  <c r="NE107" i="8"/>
  <c r="NF68" i="8"/>
  <c r="NF83" i="8" s="1"/>
  <c r="NF96" i="8" s="1"/>
  <c r="ND91" i="8"/>
  <c r="NH65" i="8"/>
  <c r="NG67" i="8"/>
  <c r="NG82" i="8" s="1"/>
  <c r="NE91" i="8" l="1"/>
  <c r="NF102" i="8"/>
  <c r="NF107" i="8"/>
  <c r="NF97" i="8"/>
  <c r="NI65" i="8"/>
  <c r="NH67" i="8"/>
  <c r="NH82" i="8" s="1"/>
  <c r="NG68" i="8"/>
  <c r="NG83" i="8" s="1"/>
  <c r="NG107" i="8" s="1"/>
  <c r="NF91" i="8" l="1"/>
  <c r="NH68" i="8"/>
  <c r="NH83" i="8" s="1"/>
  <c r="NH96" i="8" s="1"/>
  <c r="NJ65" i="8"/>
  <c r="NI67" i="8"/>
  <c r="NI82" i="8" s="1"/>
  <c r="NG97" i="8"/>
  <c r="NG102" i="8"/>
  <c r="NG91" i="8" s="1"/>
  <c r="NG96" i="8"/>
  <c r="NH97" i="8" l="1"/>
  <c r="NH102" i="8"/>
  <c r="NH107" i="8"/>
  <c r="NI68" i="8"/>
  <c r="NI83" i="8" s="1"/>
  <c r="NI102" i="8" s="1"/>
  <c r="NK65" i="8"/>
  <c r="NJ67" i="8"/>
  <c r="NJ82" i="8" s="1"/>
  <c r="NH91" i="8" l="1"/>
  <c r="NI107" i="8"/>
  <c r="NI91" i="8" s="1"/>
  <c r="NI97" i="8"/>
  <c r="NI96" i="8"/>
  <c r="NJ68" i="8"/>
  <c r="NJ83" i="8" s="1"/>
  <c r="NJ96" i="8" s="1"/>
  <c r="NL65" i="8"/>
  <c r="NK67" i="8"/>
  <c r="NK82" i="8" s="1"/>
  <c r="NK68" i="8" l="1"/>
  <c r="NK83" i="8" s="1"/>
  <c r="NK96" i="8" s="1"/>
  <c r="NM65" i="8"/>
  <c r="NL67" i="8"/>
  <c r="NL82" i="8" s="1"/>
  <c r="NJ102" i="8"/>
  <c r="NJ107" i="8"/>
  <c r="NJ97" i="8"/>
  <c r="NL68" i="8" l="1"/>
  <c r="NL83" i="8" s="1"/>
  <c r="NL97" i="8" s="1"/>
  <c r="NJ91" i="8"/>
  <c r="NM67" i="8"/>
  <c r="NM82" i="8" s="1"/>
  <c r="NK102" i="8"/>
  <c r="NK107" i="8"/>
  <c r="NK97" i="8"/>
  <c r="NL102" i="8" l="1"/>
  <c r="NL96" i="8"/>
  <c r="NL107" i="8"/>
  <c r="NM68" i="8"/>
  <c r="NM83" i="8" s="1"/>
  <c r="NM107" i="8" s="1"/>
  <c r="NK91" i="8"/>
  <c r="G42" i="8"/>
  <c r="C36" i="3"/>
  <c r="NM102" i="8" l="1"/>
  <c r="NM91" i="8" s="1"/>
  <c r="NM96" i="8"/>
  <c r="NM97" i="8"/>
  <c r="NL91" i="8"/>
  <c r="M9" i="3"/>
  <c r="G43" i="8"/>
  <c r="FL36" i="3" l="1"/>
  <c r="FM36" i="3"/>
  <c r="FN36" i="3"/>
  <c r="FO36" i="3"/>
  <c r="FP36" i="3"/>
  <c r="FQ36" i="3"/>
  <c r="FR36" i="3"/>
  <c r="FS36" i="3"/>
  <c r="FT36" i="3"/>
  <c r="FU36" i="3"/>
  <c r="FV36" i="3"/>
  <c r="FW36" i="3"/>
  <c r="FX36" i="3"/>
  <c r="FY36" i="3"/>
  <c r="FZ36" i="3"/>
  <c r="GA36" i="3"/>
  <c r="GB36" i="3"/>
  <c r="GC36" i="3"/>
  <c r="GD36" i="3"/>
  <c r="GE36" i="3"/>
  <c r="GF36" i="3"/>
  <c r="GG36" i="3"/>
  <c r="GH36" i="3"/>
  <c r="GI36" i="3"/>
  <c r="GJ36" i="3"/>
  <c r="GK36" i="3"/>
  <c r="GL36" i="3"/>
  <c r="GM36" i="3"/>
  <c r="GN36" i="3"/>
  <c r="GO36" i="3"/>
  <c r="GP36" i="3"/>
  <c r="GQ36" i="3"/>
  <c r="GR36" i="3"/>
  <c r="GS36" i="3"/>
  <c r="GT36" i="3"/>
  <c r="GU36" i="3"/>
  <c r="GV36" i="3"/>
  <c r="GW36" i="3"/>
  <c r="GX36" i="3"/>
  <c r="GY36" i="3"/>
  <c r="GZ36" i="3"/>
  <c r="HA36" i="3"/>
  <c r="HB36" i="3"/>
  <c r="HC36" i="3"/>
  <c r="HD36" i="3"/>
  <c r="HE36" i="3"/>
  <c r="HF36" i="3"/>
  <c r="HG36" i="3"/>
  <c r="HH36" i="3"/>
  <c r="HI36" i="3"/>
  <c r="HJ36" i="3"/>
  <c r="HK36" i="3"/>
  <c r="HL36" i="3"/>
  <c r="HM36" i="3"/>
  <c r="HN36" i="3"/>
  <c r="HO36" i="3"/>
  <c r="HP36" i="3"/>
  <c r="HQ36" i="3"/>
  <c r="HR36" i="3"/>
  <c r="HS36" i="3"/>
  <c r="HT53" i="9"/>
  <c r="HT36" i="3"/>
  <c r="DC53" i="9"/>
  <c r="DC56" i="9" s="1"/>
  <c r="EG36" i="3"/>
  <c r="EH36" i="3"/>
  <c r="EI36" i="3"/>
  <c r="EJ36" i="3"/>
  <c r="EK36" i="3"/>
  <c r="EL36" i="3"/>
  <c r="EM36" i="3"/>
  <c r="EN36" i="3"/>
  <c r="EO36" i="3"/>
  <c r="EP36" i="3"/>
  <c r="EQ36" i="3"/>
  <c r="ER36" i="3"/>
  <c r="ES36" i="3"/>
  <c r="ET36" i="3"/>
  <c r="EU36" i="3"/>
  <c r="EV36" i="3"/>
  <c r="EW36" i="3"/>
  <c r="EX36" i="3"/>
  <c r="EY36" i="3"/>
  <c r="EZ36" i="3"/>
  <c r="FA36" i="3"/>
  <c r="FB36" i="3"/>
  <c r="FC36" i="3"/>
  <c r="FD36" i="3"/>
  <c r="FE36" i="3"/>
  <c r="FF36" i="3"/>
  <c r="FG36" i="3"/>
  <c r="FH36" i="3"/>
  <c r="FI36" i="3"/>
  <c r="FJ36" i="3"/>
  <c r="FK36" i="3"/>
  <c r="FK53" i="9"/>
  <c r="DT53" i="9"/>
  <c r="DT56" i="9" s="1"/>
  <c r="N33" i="9" s="1"/>
  <c r="CV53" i="9"/>
  <c r="S36" i="3"/>
  <c r="CE36" i="3"/>
  <c r="L36" i="3"/>
  <c r="BX36" i="3"/>
  <c r="H36" i="3"/>
  <c r="BQ36" i="3"/>
  <c r="EC36" i="3"/>
  <c r="BJ36" i="3"/>
  <c r="DV36" i="3"/>
  <c r="BC36" i="3"/>
  <c r="DO36" i="3"/>
  <c r="AX36" i="3"/>
  <c r="DJ36" i="3"/>
  <c r="CR36" i="3"/>
  <c r="DH36" i="3"/>
  <c r="DX36" i="3"/>
  <c r="BM36" i="3"/>
  <c r="EF53" i="9"/>
  <c r="AA36" i="3"/>
  <c r="CM36" i="3"/>
  <c r="T36" i="3"/>
  <c r="CF36" i="3"/>
  <c r="M36" i="3"/>
  <c r="BY36" i="3"/>
  <c r="E43" i="8"/>
  <c r="BR36" i="3"/>
  <c r="ED36" i="3"/>
  <c r="BK36" i="3"/>
  <c r="DW36" i="3"/>
  <c r="BF36" i="3"/>
  <c r="DR36" i="3"/>
  <c r="I36" i="3"/>
  <c r="BE36" i="3"/>
  <c r="X36" i="3"/>
  <c r="CS36" i="3"/>
  <c r="AI36" i="3"/>
  <c r="CU36" i="3"/>
  <c r="AB36" i="3"/>
  <c r="CN36" i="3"/>
  <c r="U36" i="3"/>
  <c r="CG36" i="3"/>
  <c r="N36" i="3"/>
  <c r="BZ36" i="3"/>
  <c r="E36" i="3"/>
  <c r="BS36" i="3"/>
  <c r="EE36" i="3"/>
  <c r="BN36" i="3"/>
  <c r="DZ36" i="3"/>
  <c r="AO36" i="3"/>
  <c r="AF36" i="3"/>
  <c r="BD36" i="3"/>
  <c r="DY36" i="3"/>
  <c r="AQ36" i="3"/>
  <c r="DC36" i="3"/>
  <c r="AJ36" i="3"/>
  <c r="CV36" i="3"/>
  <c r="AC36" i="3"/>
  <c r="CO36" i="3"/>
  <c r="V36" i="3"/>
  <c r="CH36" i="3"/>
  <c r="O36" i="3"/>
  <c r="CA36" i="3"/>
  <c r="J36" i="3"/>
  <c r="BV36" i="3"/>
  <c r="F36" i="3"/>
  <c r="BU36" i="3"/>
  <c r="Q36" i="3"/>
  <c r="CJ36" i="3"/>
  <c r="BL36" i="3"/>
  <c r="AY36" i="3"/>
  <c r="DK36" i="3"/>
  <c r="AR36" i="3"/>
  <c r="DD36" i="3"/>
  <c r="AK36" i="3"/>
  <c r="CW36" i="3"/>
  <c r="AD36" i="3"/>
  <c r="CP36" i="3"/>
  <c r="W36" i="3"/>
  <c r="CI36" i="3"/>
  <c r="R36" i="3"/>
  <c r="CD36" i="3"/>
  <c r="AN36" i="3"/>
  <c r="DA36" i="3"/>
  <c r="AW36" i="3"/>
  <c r="DP36" i="3"/>
  <c r="BG36" i="3"/>
  <c r="DS36" i="3"/>
  <c r="AZ36" i="3"/>
  <c r="DL36" i="3"/>
  <c r="AS36" i="3"/>
  <c r="DE36" i="3"/>
  <c r="AL36" i="3"/>
  <c r="CX36" i="3"/>
  <c r="AE36" i="3"/>
  <c r="CQ36" i="3"/>
  <c r="Z36" i="3"/>
  <c r="CL36" i="3"/>
  <c r="BT36" i="3"/>
  <c r="P36" i="3"/>
  <c r="CC36" i="3"/>
  <c r="Y36" i="3"/>
  <c r="BO36" i="3"/>
  <c r="EA36" i="3"/>
  <c r="BH36" i="3"/>
  <c r="DT36" i="3"/>
  <c r="BA36" i="3"/>
  <c r="DM36" i="3"/>
  <c r="AT36" i="3"/>
  <c r="DF36" i="3"/>
  <c r="AM36" i="3"/>
  <c r="CY36" i="3"/>
  <c r="AH36" i="3"/>
  <c r="CT36" i="3"/>
  <c r="CZ36" i="3"/>
  <c r="AV36" i="3"/>
  <c r="DI36" i="3"/>
  <c r="DQ36" i="3"/>
  <c r="K36" i="3"/>
  <c r="BW36" i="3"/>
  <c r="G36" i="3"/>
  <c r="BP36" i="3"/>
  <c r="EB36" i="3"/>
  <c r="BI36" i="3"/>
  <c r="DU36" i="3"/>
  <c r="BB36" i="3"/>
  <c r="DN36" i="3"/>
  <c r="AU36" i="3"/>
  <c r="DG36" i="3"/>
  <c r="AP36" i="3"/>
  <c r="DB36" i="3"/>
  <c r="EF36" i="3"/>
  <c r="CB36" i="3"/>
  <c r="CK36" i="3"/>
  <c r="AG36" i="3"/>
  <c r="D36" i="3"/>
  <c r="V30" i="9" l="1"/>
  <c r="HT56" i="9"/>
  <c r="N30" i="9"/>
  <c r="Q30" i="9"/>
  <c r="FK56" i="9"/>
  <c r="Q33" i="9" s="1"/>
  <c r="L30" i="9"/>
  <c r="CV56" i="9"/>
  <c r="L33" i="9" s="1"/>
  <c r="J9" i="3"/>
  <c r="J10" i="3" s="1"/>
  <c r="C41" i="3"/>
  <c r="EF56" i="9"/>
  <c r="O33" i="9" s="1"/>
  <c r="O30" i="9"/>
  <c r="R33" i="9" l="1"/>
  <c r="S33" i="9"/>
  <c r="T33" i="9"/>
  <c r="U33" i="9"/>
  <c r="V33" i="9"/>
  <c r="K9" i="3"/>
  <c r="C42" i="3"/>
  <c r="K10" i="3" l="1"/>
  <c r="M10" i="3"/>
  <c r="D42" i="3"/>
  <c r="D40" i="3"/>
  <c r="D41" i="3"/>
  <c r="C8" i="3"/>
  <c r="D39" i="3"/>
  <c r="C9" i="3" l="1"/>
  <c r="N18" i="2"/>
  <c r="J7" i="8"/>
  <c r="M8" i="8"/>
  <c r="L8" i="8" s="1"/>
  <c r="M9" i="8"/>
  <c r="L9" i="8" s="1"/>
  <c r="M14" i="8"/>
  <c r="L14" i="8" s="1"/>
  <c r="L7" i="8"/>
  <c r="L18" i="2" l="1"/>
  <c r="M18" i="2"/>
  <c r="M11" i="8"/>
  <c r="C51" i="9"/>
  <c r="L11" i="8"/>
  <c r="C52" i="9"/>
  <c r="C29" i="9" s="1"/>
  <c r="N7" i="9"/>
  <c r="FS49" i="9" l="1"/>
  <c r="FS50" i="9" s="1"/>
  <c r="GP49" i="9"/>
  <c r="GP50" i="9" s="1"/>
  <c r="FO49" i="9"/>
  <c r="FO50" i="9" s="1"/>
  <c r="FR49" i="9"/>
  <c r="FR50" i="9" s="1"/>
  <c r="HD49" i="9"/>
  <c r="HD50" i="9" s="1"/>
  <c r="GI49" i="9"/>
  <c r="GI50" i="9" s="1"/>
  <c r="HL49" i="9"/>
  <c r="HH49" i="9"/>
  <c r="HH50" i="9" s="1"/>
  <c r="GM49" i="9"/>
  <c r="GM50" i="9" s="1"/>
  <c r="GH49" i="9"/>
  <c r="GH50" i="9" s="1"/>
  <c r="FN49" i="9"/>
  <c r="FN50" i="9" s="1"/>
  <c r="GY49" i="9"/>
  <c r="GY50" i="9" s="1"/>
  <c r="GT49" i="9"/>
  <c r="GT50" i="9" s="1"/>
  <c r="HA49" i="9"/>
  <c r="HA50" i="9" s="1"/>
  <c r="GX49" i="9"/>
  <c r="GX50" i="9" s="1"/>
  <c r="HJ49" i="9"/>
  <c r="HJ50" i="9" s="1"/>
  <c r="GB49" i="9"/>
  <c r="GG49" i="9"/>
  <c r="GG50" i="9" s="1"/>
  <c r="FW49" i="9"/>
  <c r="FW50" i="9" s="1"/>
  <c r="GJ49" i="9"/>
  <c r="GJ50" i="9" s="1"/>
  <c r="FT49" i="9"/>
  <c r="FT50" i="9" s="1"/>
  <c r="GD49" i="9"/>
  <c r="GD50" i="9" s="1"/>
  <c r="GW49" i="9"/>
  <c r="GW50" i="9" s="1"/>
  <c r="FX49" i="9"/>
  <c r="FX50" i="9" s="1"/>
  <c r="HM49" i="9"/>
  <c r="HM50" i="9" s="1"/>
  <c r="FM49" i="9"/>
  <c r="FM50" i="9" s="1"/>
  <c r="GR49" i="9"/>
  <c r="GR50" i="9" s="1"/>
  <c r="GA49" i="9"/>
  <c r="GA50" i="9" s="1"/>
  <c r="HT49" i="9"/>
  <c r="HT50" i="9" s="1"/>
  <c r="GQ49" i="9"/>
  <c r="GQ50" i="9" s="1"/>
  <c r="GL49" i="9"/>
  <c r="GL50" i="9" s="1"/>
  <c r="HP49" i="9"/>
  <c r="HP50" i="9" s="1"/>
  <c r="GC49" i="9"/>
  <c r="GC50" i="9" s="1"/>
  <c r="HC49" i="9"/>
  <c r="HC50" i="9" s="1"/>
  <c r="GO49" i="9"/>
  <c r="GO50" i="9" s="1"/>
  <c r="HG49" i="9"/>
  <c r="HG50" i="9" s="1"/>
  <c r="FV49" i="9"/>
  <c r="FV50" i="9" s="1"/>
  <c r="FY49" i="9"/>
  <c r="FY50" i="9" s="1"/>
  <c r="GU49" i="9"/>
  <c r="GU50" i="9" s="1"/>
  <c r="HQ49" i="9"/>
  <c r="HQ50" i="9" s="1"/>
  <c r="HR49" i="9"/>
  <c r="HR50" i="9" s="1"/>
  <c r="FU49" i="9"/>
  <c r="FU50" i="9" s="1"/>
  <c r="HS49" i="9"/>
  <c r="HS50" i="9" s="1"/>
  <c r="HF49" i="9"/>
  <c r="HF50" i="9" s="1"/>
  <c r="HN49" i="9"/>
  <c r="HN50" i="9" s="1"/>
  <c r="FP49" i="9"/>
  <c r="HB49" i="9"/>
  <c r="HB50" i="9" s="1"/>
  <c r="GK49" i="9"/>
  <c r="GK50" i="9" s="1"/>
  <c r="GN49" i="9"/>
  <c r="GV49" i="9"/>
  <c r="GV50" i="9" s="1"/>
  <c r="GZ49" i="9"/>
  <c r="GE49" i="9"/>
  <c r="GE50" i="9" s="1"/>
  <c r="GF49" i="9"/>
  <c r="GF50" i="9" s="1"/>
  <c r="FL49" i="9"/>
  <c r="FL50" i="9" s="1"/>
  <c r="HO49" i="9"/>
  <c r="HO50" i="9" s="1"/>
  <c r="FQ49" i="9"/>
  <c r="FQ50" i="9" s="1"/>
  <c r="GS49" i="9"/>
  <c r="GS50" i="9" s="1"/>
  <c r="HI49" i="9"/>
  <c r="HI50" i="9" s="1"/>
  <c r="HK49" i="9"/>
  <c r="HK50" i="9" s="1"/>
  <c r="FZ49" i="9"/>
  <c r="FZ50" i="9" s="1"/>
  <c r="HE49" i="9"/>
  <c r="HE50" i="9" s="1"/>
  <c r="FD49" i="9"/>
  <c r="EQ49" i="9"/>
  <c r="EQ50" i="9" s="1"/>
  <c r="EQ57" i="9" s="1"/>
  <c r="FI49" i="9"/>
  <c r="FI50" i="9" s="1"/>
  <c r="FI57" i="9" s="1"/>
  <c r="ER49" i="9"/>
  <c r="EZ49" i="9"/>
  <c r="EZ50" i="9" s="1"/>
  <c r="EZ57" i="9" s="1"/>
  <c r="FC49" i="9"/>
  <c r="FC50" i="9" s="1"/>
  <c r="FC57" i="9" s="1"/>
  <c r="FF49" i="9"/>
  <c r="FF50" i="9" s="1"/>
  <c r="FF57" i="9" s="1"/>
  <c r="EI49" i="9"/>
  <c r="EI50" i="9" s="1"/>
  <c r="EI57" i="9" s="1"/>
  <c r="ET49" i="9"/>
  <c r="ET50" i="9" s="1"/>
  <c r="ET57" i="9" s="1"/>
  <c r="ES49" i="9"/>
  <c r="ES50" i="9" s="1"/>
  <c r="ES57" i="9" s="1"/>
  <c r="EK49" i="9"/>
  <c r="EK50" i="9" s="1"/>
  <c r="EK57" i="9" s="1"/>
  <c r="FB49" i="9"/>
  <c r="FB50" i="9" s="1"/>
  <c r="FB57" i="9" s="1"/>
  <c r="EJ49" i="9"/>
  <c r="EJ50" i="9" s="1"/>
  <c r="EJ57" i="9" s="1"/>
  <c r="EG49" i="9"/>
  <c r="EG50" i="9" s="1"/>
  <c r="EG57" i="9" s="1"/>
  <c r="FA49" i="9"/>
  <c r="FA50" i="9" s="1"/>
  <c r="FA57" i="9" s="1"/>
  <c r="EV49" i="9"/>
  <c r="EV50" i="9" s="1"/>
  <c r="EV57" i="9" s="1"/>
  <c r="FH49" i="9"/>
  <c r="FH50" i="9" s="1"/>
  <c r="FH57" i="9" s="1"/>
  <c r="EU49" i="9"/>
  <c r="EU50" i="9" s="1"/>
  <c r="EU57" i="9" s="1"/>
  <c r="EL49" i="9"/>
  <c r="EL50" i="9" s="1"/>
  <c r="EL57" i="9" s="1"/>
  <c r="EH49" i="9"/>
  <c r="EH50" i="9" s="1"/>
  <c r="EH57" i="9" s="1"/>
  <c r="FK49" i="9"/>
  <c r="FK50" i="9" s="1"/>
  <c r="FK65" i="9" s="1"/>
  <c r="EO49" i="9"/>
  <c r="EO50" i="9" s="1"/>
  <c r="EO57" i="9" s="1"/>
  <c r="EN49" i="9"/>
  <c r="EN50" i="9" s="1"/>
  <c r="EN57" i="9" s="1"/>
  <c r="FJ49" i="9"/>
  <c r="FJ50" i="9" s="1"/>
  <c r="FJ57" i="9" s="1"/>
  <c r="FG49" i="9"/>
  <c r="FG50" i="9" s="1"/>
  <c r="FG57" i="9" s="1"/>
  <c r="EX49" i="9"/>
  <c r="EX50" i="9" s="1"/>
  <c r="EX57" i="9" s="1"/>
  <c r="FE49" i="9"/>
  <c r="FE50" i="9" s="1"/>
  <c r="FE57" i="9" s="1"/>
  <c r="EW49" i="9"/>
  <c r="EW50" i="9" s="1"/>
  <c r="EW57" i="9" s="1"/>
  <c r="EM49" i="9"/>
  <c r="EM50" i="9" s="1"/>
  <c r="EM57" i="9" s="1"/>
  <c r="EY49" i="9"/>
  <c r="EY50" i="9" s="1"/>
  <c r="EY57" i="9" s="1"/>
  <c r="EP49" i="9"/>
  <c r="EP50" i="9" s="1"/>
  <c r="EP57" i="9" s="1"/>
  <c r="FB65" i="9"/>
  <c r="EZ65" i="9"/>
  <c r="EJ65" i="9"/>
  <c r="J11" i="8"/>
  <c r="CP49" i="9"/>
  <c r="CP50" i="9" s="1"/>
  <c r="O49" i="9"/>
  <c r="O50" i="9" s="1"/>
  <c r="AY49" i="9"/>
  <c r="AY50" i="9" s="1"/>
  <c r="BD49" i="9"/>
  <c r="BD50" i="9" s="1"/>
  <c r="T49" i="9"/>
  <c r="T50" i="9" s="1"/>
  <c r="BS49" i="9"/>
  <c r="BS50" i="9" s="1"/>
  <c r="AU49" i="9"/>
  <c r="AU50" i="9" s="1"/>
  <c r="BO49" i="9"/>
  <c r="BO50" i="9" s="1"/>
  <c r="AL49" i="9"/>
  <c r="AL50" i="9" s="1"/>
  <c r="EE49" i="9"/>
  <c r="EE50" i="9" s="1"/>
  <c r="Z49" i="9"/>
  <c r="Z50" i="9" s="1"/>
  <c r="EC49" i="9"/>
  <c r="EC50" i="9" s="1"/>
  <c r="AP49" i="9"/>
  <c r="AP50" i="9" s="1"/>
  <c r="BA49" i="9"/>
  <c r="BA50" i="9" s="1"/>
  <c r="BT49" i="9"/>
  <c r="BT50" i="9" s="1"/>
  <c r="BC49" i="9"/>
  <c r="BC50" i="9" s="1"/>
  <c r="AV49" i="9"/>
  <c r="AV50" i="9" s="1"/>
  <c r="AM49" i="9"/>
  <c r="AM50" i="9" s="1"/>
  <c r="BR49" i="9"/>
  <c r="BR50" i="9" s="1"/>
  <c r="DQ49" i="9"/>
  <c r="DQ50" i="9" s="1"/>
  <c r="BK49" i="9"/>
  <c r="BK50" i="9" s="1"/>
  <c r="BJ49" i="9"/>
  <c r="BJ50" i="9" s="1"/>
  <c r="AT49" i="9"/>
  <c r="AT50" i="9" s="1"/>
  <c r="DV49" i="9"/>
  <c r="DV50" i="9" s="1"/>
  <c r="DE49" i="9"/>
  <c r="DE50" i="9" s="1"/>
  <c r="DS49" i="9"/>
  <c r="DS50" i="9" s="1"/>
  <c r="CL49" i="9"/>
  <c r="CL50" i="9" s="1"/>
  <c r="BE49" i="9"/>
  <c r="BE50" i="9" s="1"/>
  <c r="DX49" i="9"/>
  <c r="DX50" i="9" s="1"/>
  <c r="DL49" i="9"/>
  <c r="DL50" i="9" s="1"/>
  <c r="DY49" i="9"/>
  <c r="DY50" i="9" s="1"/>
  <c r="CI49" i="9"/>
  <c r="CI50" i="9" s="1"/>
  <c r="DK49" i="9"/>
  <c r="DK50" i="9" s="1"/>
  <c r="Y49" i="9"/>
  <c r="Y50" i="9" s="1"/>
  <c r="CR49" i="9"/>
  <c r="CR50" i="9" s="1"/>
  <c r="J49" i="9"/>
  <c r="J50" i="9" s="1"/>
  <c r="CY49" i="9"/>
  <c r="CY50" i="9" s="1"/>
  <c r="AQ49" i="9"/>
  <c r="AQ50" i="9" s="1"/>
  <c r="CN49" i="9"/>
  <c r="CN50" i="9" s="1"/>
  <c r="CB49" i="9"/>
  <c r="CB50" i="9" s="1"/>
  <c r="CM49" i="9"/>
  <c r="CM50" i="9" s="1"/>
  <c r="AC49" i="9"/>
  <c r="AC50" i="9" s="1"/>
  <c r="U49" i="9"/>
  <c r="U50" i="9" s="1"/>
  <c r="DM49" i="9"/>
  <c r="DM50" i="9" s="1"/>
  <c r="K49" i="9"/>
  <c r="K50" i="9" s="1"/>
  <c r="BZ49" i="9"/>
  <c r="BZ50" i="9" s="1"/>
  <c r="BF49" i="9"/>
  <c r="BF50" i="9" s="1"/>
  <c r="CD49" i="9"/>
  <c r="CD50" i="9" s="1"/>
  <c r="AJ49" i="9"/>
  <c r="AJ50" i="9" s="1"/>
  <c r="CT49" i="9"/>
  <c r="CT50" i="9" s="1"/>
  <c r="N8" i="9"/>
  <c r="HT54" i="9" s="1"/>
  <c r="V31" i="9" s="1"/>
  <c r="BI49" i="9"/>
  <c r="BI50" i="9" s="1"/>
  <c r="DC49" i="9"/>
  <c r="DC50" i="9" s="1"/>
  <c r="AS49" i="9"/>
  <c r="AS50" i="9" s="1"/>
  <c r="DU49" i="9"/>
  <c r="DU50" i="9" s="1"/>
  <c r="BQ49" i="9"/>
  <c r="BQ50" i="9" s="1"/>
  <c r="CZ49" i="9"/>
  <c r="CZ50" i="9" s="1"/>
  <c r="CG49" i="9"/>
  <c r="CG50" i="9" s="1"/>
  <c r="CA49" i="9"/>
  <c r="CA50" i="9" s="1"/>
  <c r="CF49" i="9"/>
  <c r="CF50" i="9" s="1"/>
  <c r="DA49" i="9"/>
  <c r="DA50" i="9" s="1"/>
  <c r="DH49" i="9"/>
  <c r="F49" i="9"/>
  <c r="F50" i="9" s="1"/>
  <c r="DD49" i="9"/>
  <c r="DD50" i="9" s="1"/>
  <c r="DZ49" i="9"/>
  <c r="DZ50" i="9" s="1"/>
  <c r="EB49" i="9"/>
  <c r="EB50" i="9" s="1"/>
  <c r="ED49" i="9"/>
  <c r="ED50" i="9" s="1"/>
  <c r="M49" i="9"/>
  <c r="M50" i="9" s="1"/>
  <c r="DP49" i="9"/>
  <c r="DP50" i="9" s="1"/>
  <c r="Q49" i="9"/>
  <c r="Q50" i="9" s="1"/>
  <c r="CO49" i="9"/>
  <c r="CO50" i="9" s="1"/>
  <c r="CX49" i="9"/>
  <c r="CX50" i="9" s="1"/>
  <c r="BM49" i="9"/>
  <c r="BM50" i="9" s="1"/>
  <c r="N49" i="9"/>
  <c r="N50" i="9" s="1"/>
  <c r="CQ49" i="9"/>
  <c r="CQ50" i="9" s="1"/>
  <c r="I49" i="9"/>
  <c r="I50" i="9" s="1"/>
  <c r="AF49" i="9"/>
  <c r="AF50" i="9" s="1"/>
  <c r="AK49" i="9"/>
  <c r="AK50" i="9" s="1"/>
  <c r="AH49" i="9"/>
  <c r="AH50" i="9" s="1"/>
  <c r="DI49" i="9"/>
  <c r="DI50" i="9" s="1"/>
  <c r="P49" i="9"/>
  <c r="AR49" i="9"/>
  <c r="AR50" i="9" s="1"/>
  <c r="AW49" i="9"/>
  <c r="AW50" i="9" s="1"/>
  <c r="R49" i="9"/>
  <c r="R50" i="9" s="1"/>
  <c r="AE49" i="9"/>
  <c r="AE50" i="9" s="1"/>
  <c r="CH49" i="9"/>
  <c r="CH50" i="9" s="1"/>
  <c r="BP49" i="9"/>
  <c r="BP50" i="9" s="1"/>
  <c r="BU49" i="9"/>
  <c r="BU50" i="9" s="1"/>
  <c r="BN49" i="9"/>
  <c r="BN50" i="9" s="1"/>
  <c r="CW49" i="9"/>
  <c r="CW50" i="9" s="1"/>
  <c r="W49" i="9"/>
  <c r="W50" i="9" s="1"/>
  <c r="CJ49" i="9"/>
  <c r="CV49" i="9"/>
  <c r="S49" i="9"/>
  <c r="S50" i="9" s="1"/>
  <c r="DT49" i="9"/>
  <c r="G49" i="9"/>
  <c r="G50" i="9" s="1"/>
  <c r="CE49" i="9"/>
  <c r="CE50" i="9" s="1"/>
  <c r="BX49" i="9"/>
  <c r="CU49" i="9"/>
  <c r="CU50" i="9" s="1"/>
  <c r="H49" i="9"/>
  <c r="H50" i="9" s="1"/>
  <c r="BW49" i="9"/>
  <c r="BW50" i="9" s="1"/>
  <c r="CS49" i="9"/>
  <c r="CS50" i="9" s="1"/>
  <c r="DN49" i="9"/>
  <c r="DN50" i="9" s="1"/>
  <c r="BH49" i="9"/>
  <c r="BH50" i="9" s="1"/>
  <c r="EA49" i="9"/>
  <c r="EA50" i="9" s="1"/>
  <c r="DJ49" i="9"/>
  <c r="DJ50" i="9" s="1"/>
  <c r="DO49" i="9"/>
  <c r="DO50" i="9" s="1"/>
  <c r="DR49" i="9"/>
  <c r="DR50" i="9" s="1"/>
  <c r="AN49" i="9"/>
  <c r="BV49" i="9"/>
  <c r="BV50" i="9" s="1"/>
  <c r="DW49" i="9"/>
  <c r="DW50" i="9" s="1"/>
  <c r="AZ49" i="9"/>
  <c r="L49" i="9"/>
  <c r="L50" i="9" s="1"/>
  <c r="BB49" i="9"/>
  <c r="BB50" i="9" s="1"/>
  <c r="AA49" i="9"/>
  <c r="AA50" i="9" s="1"/>
  <c r="CK49" i="9"/>
  <c r="CK50" i="9" s="1"/>
  <c r="AI49" i="9"/>
  <c r="AI50" i="9" s="1"/>
  <c r="DG49" i="9"/>
  <c r="DG50" i="9" s="1"/>
  <c r="V49" i="9"/>
  <c r="V50" i="9" s="1"/>
  <c r="AG49" i="9"/>
  <c r="AG50" i="9" s="1"/>
  <c r="BL49" i="9"/>
  <c r="E49" i="9"/>
  <c r="E50" i="9" s="1"/>
  <c r="DF49" i="9"/>
  <c r="DF50" i="9" s="1"/>
  <c r="BG49" i="9"/>
  <c r="BG50" i="9" s="1"/>
  <c r="BY49" i="9"/>
  <c r="BY50" i="9" s="1"/>
  <c r="AB49" i="9"/>
  <c r="CC49" i="9"/>
  <c r="CC50" i="9" s="1"/>
  <c r="AX49" i="9"/>
  <c r="AX50" i="9" s="1"/>
  <c r="X49" i="9"/>
  <c r="X50" i="9" s="1"/>
  <c r="AD49" i="9"/>
  <c r="AD50" i="9" s="1"/>
  <c r="AO49" i="9"/>
  <c r="AO50" i="9" s="1"/>
  <c r="D49" i="9"/>
  <c r="DB49" i="9"/>
  <c r="DB50" i="9" s="1"/>
  <c r="EF49" i="9"/>
  <c r="C57" i="9"/>
  <c r="C28" i="9"/>
  <c r="C56" i="9"/>
  <c r="ET65" i="9" l="1"/>
  <c r="EQ65" i="9"/>
  <c r="EK65" i="9"/>
  <c r="FH65" i="9"/>
  <c r="ES65" i="9"/>
  <c r="EU65" i="9"/>
  <c r="EL65" i="9"/>
  <c r="GK65" i="9"/>
  <c r="GK57" i="9"/>
  <c r="HQ57" i="9"/>
  <c r="HQ65" i="9"/>
  <c r="FX57" i="9"/>
  <c r="FX65" i="9"/>
  <c r="HH57" i="9"/>
  <c r="HH65" i="9"/>
  <c r="HO57" i="9"/>
  <c r="HO65" i="9"/>
  <c r="HB57" i="9"/>
  <c r="HB65" i="9"/>
  <c r="GU57" i="9"/>
  <c r="GU65" i="9"/>
  <c r="GL57" i="9"/>
  <c r="GL65" i="9"/>
  <c r="GW57" i="9"/>
  <c r="GW65" i="9"/>
  <c r="GX57" i="9"/>
  <c r="GX65" i="9"/>
  <c r="V26" i="9"/>
  <c r="HL50" i="9"/>
  <c r="HP57" i="9"/>
  <c r="HP65" i="9"/>
  <c r="FL57" i="9"/>
  <c r="FL65" i="9"/>
  <c r="R26" i="9"/>
  <c r="FP50" i="9"/>
  <c r="FY57" i="9"/>
  <c r="FY65" i="9"/>
  <c r="GQ57" i="9"/>
  <c r="GQ65" i="9"/>
  <c r="GD65" i="9"/>
  <c r="GD57" i="9"/>
  <c r="HA57" i="9"/>
  <c r="HA65" i="9"/>
  <c r="GI57" i="9"/>
  <c r="GI65" i="9"/>
  <c r="FQ57" i="9"/>
  <c r="FQ65" i="9"/>
  <c r="HJ65" i="9"/>
  <c r="HJ57" i="9"/>
  <c r="FG65" i="9"/>
  <c r="HE57" i="9"/>
  <c r="HE65" i="9"/>
  <c r="GF57" i="9"/>
  <c r="GF65" i="9"/>
  <c r="HN57" i="9"/>
  <c r="HN65" i="9"/>
  <c r="FV57" i="9"/>
  <c r="FV65" i="9"/>
  <c r="HT57" i="9"/>
  <c r="HT65" i="9"/>
  <c r="FT57" i="9"/>
  <c r="FT65" i="9"/>
  <c r="GT57" i="9"/>
  <c r="GT65" i="9"/>
  <c r="HD57" i="9"/>
  <c r="HD65" i="9"/>
  <c r="HF57" i="9"/>
  <c r="HF65" i="9"/>
  <c r="HG65" i="9"/>
  <c r="HG57" i="9"/>
  <c r="GA57" i="9"/>
  <c r="GA65" i="9"/>
  <c r="GJ57" i="9"/>
  <c r="GJ65" i="9"/>
  <c r="GY65" i="9"/>
  <c r="GY57" i="9"/>
  <c r="FR65" i="9"/>
  <c r="FR57" i="9"/>
  <c r="FI65" i="9"/>
  <c r="HK57" i="9"/>
  <c r="HK65" i="9"/>
  <c r="U26" i="9"/>
  <c r="GZ50" i="9"/>
  <c r="HS57" i="9"/>
  <c r="HS65" i="9"/>
  <c r="GO57" i="9"/>
  <c r="GO65" i="9"/>
  <c r="GR65" i="9"/>
  <c r="GR57" i="9"/>
  <c r="FW57" i="9"/>
  <c r="FW65" i="9"/>
  <c r="FN57" i="9"/>
  <c r="FN65" i="9"/>
  <c r="FO57" i="9"/>
  <c r="FO65" i="9"/>
  <c r="GE57" i="9"/>
  <c r="GE65" i="9"/>
  <c r="HI57" i="9"/>
  <c r="HI65" i="9"/>
  <c r="GV65" i="9"/>
  <c r="GV57" i="9"/>
  <c r="FU57" i="9"/>
  <c r="FU65" i="9"/>
  <c r="HC57" i="9"/>
  <c r="HC65" i="9"/>
  <c r="FM57" i="9"/>
  <c r="FM65" i="9"/>
  <c r="GG65" i="9"/>
  <c r="GG57" i="9"/>
  <c r="GH57" i="9"/>
  <c r="GH65" i="9"/>
  <c r="GP57" i="9"/>
  <c r="GP65" i="9"/>
  <c r="FZ65" i="9"/>
  <c r="FZ57" i="9"/>
  <c r="FO60" i="9"/>
  <c r="FL60" i="9"/>
  <c r="FM60" i="9"/>
  <c r="FQ60" i="9"/>
  <c r="FN60" i="9"/>
  <c r="FS60" i="9"/>
  <c r="FR60" i="9"/>
  <c r="FV60" i="9"/>
  <c r="FP60" i="9"/>
  <c r="FU60" i="9"/>
  <c r="FX60" i="9"/>
  <c r="FT60" i="9"/>
  <c r="FW60" i="9"/>
  <c r="FZ60" i="9"/>
  <c r="GA60" i="9"/>
  <c r="FY60" i="9"/>
  <c r="GC60" i="9"/>
  <c r="GB60" i="9"/>
  <c r="GE60" i="9"/>
  <c r="GF60" i="9"/>
  <c r="GD60" i="9"/>
  <c r="GH60" i="9"/>
  <c r="GJ60" i="9"/>
  <c r="GI60" i="9"/>
  <c r="GG60" i="9"/>
  <c r="GL60" i="9"/>
  <c r="GM60" i="9"/>
  <c r="GK60" i="9"/>
  <c r="GN60" i="9"/>
  <c r="GP60" i="9"/>
  <c r="GQ60" i="9"/>
  <c r="GO60" i="9"/>
  <c r="GS60" i="9"/>
  <c r="GU60" i="9"/>
  <c r="GR60" i="9"/>
  <c r="GV60" i="9"/>
  <c r="GW60" i="9"/>
  <c r="GY60" i="9"/>
  <c r="GX60" i="9"/>
  <c r="HA60" i="9"/>
  <c r="GZ60" i="9"/>
  <c r="HC60" i="9"/>
  <c r="HE60" i="9"/>
  <c r="HB60" i="9"/>
  <c r="HF60" i="9"/>
  <c r="HD60" i="9"/>
  <c r="HI60" i="9"/>
  <c r="HH60" i="9"/>
  <c r="HJ60" i="9"/>
  <c r="HG60" i="9"/>
  <c r="HM60" i="9"/>
  <c r="HK60" i="9"/>
  <c r="HO60" i="9"/>
  <c r="HL60" i="9"/>
  <c r="HQ60" i="9"/>
  <c r="HN60" i="9"/>
  <c r="HS60" i="9"/>
  <c r="HT60" i="9"/>
  <c r="HP60" i="9"/>
  <c r="HR60" i="9"/>
  <c r="GT60" i="9"/>
  <c r="GS57" i="9"/>
  <c r="GS65" i="9"/>
  <c r="T26" i="9"/>
  <c r="GN50" i="9"/>
  <c r="HR57" i="9"/>
  <c r="HR65" i="9"/>
  <c r="GC57" i="9"/>
  <c r="GC65" i="9"/>
  <c r="HM57" i="9"/>
  <c r="HM65" i="9"/>
  <c r="S26" i="9"/>
  <c r="GB50" i="9"/>
  <c r="GM57" i="9"/>
  <c r="GM65" i="9"/>
  <c r="FS57" i="9"/>
  <c r="FS65" i="9"/>
  <c r="FA65" i="9"/>
  <c r="EY65" i="9"/>
  <c r="EX65" i="9"/>
  <c r="EG65" i="9"/>
  <c r="EO65" i="9"/>
  <c r="FC65" i="9"/>
  <c r="FF65" i="9"/>
  <c r="EV65" i="9"/>
  <c r="FJ65" i="9"/>
  <c r="EI65" i="9"/>
  <c r="EM65" i="9"/>
  <c r="EH65" i="9"/>
  <c r="ER50" i="9"/>
  <c r="P26" i="9"/>
  <c r="EP65" i="9"/>
  <c r="EN65" i="9"/>
  <c r="FE65" i="9"/>
  <c r="EW65" i="9"/>
  <c r="FD50" i="9"/>
  <c r="Q26" i="9"/>
  <c r="EY60" i="9"/>
  <c r="EG60" i="9"/>
  <c r="EH60" i="9"/>
  <c r="ES60" i="9"/>
  <c r="FJ60" i="9"/>
  <c r="EJ60" i="9"/>
  <c r="EX60" i="9"/>
  <c r="EK60" i="9"/>
  <c r="FI60" i="9"/>
  <c r="ER60" i="9"/>
  <c r="EQ60" i="9"/>
  <c r="FD60" i="9"/>
  <c r="EP60" i="9"/>
  <c r="FK60" i="9"/>
  <c r="FB60" i="9"/>
  <c r="EI60" i="9"/>
  <c r="FE60" i="9"/>
  <c r="FH60" i="9"/>
  <c r="EV60" i="9"/>
  <c r="EM60" i="9"/>
  <c r="EU60" i="9"/>
  <c r="FG60" i="9"/>
  <c r="EW60" i="9"/>
  <c r="FC60" i="9"/>
  <c r="EL60" i="9"/>
  <c r="ET60" i="9"/>
  <c r="EZ60" i="9"/>
  <c r="FF60" i="9"/>
  <c r="EO60" i="9"/>
  <c r="EN60" i="9"/>
  <c r="FA60" i="9"/>
  <c r="DC54" i="9"/>
  <c r="DC57" i="9" s="1"/>
  <c r="FK54" i="9"/>
  <c r="DT54" i="9"/>
  <c r="N31" i="9" s="1"/>
  <c r="CV54" i="9"/>
  <c r="AG57" i="9"/>
  <c r="AG65" i="9"/>
  <c r="H26" i="9"/>
  <c r="AZ50" i="9"/>
  <c r="BH57" i="9"/>
  <c r="BH65" i="9"/>
  <c r="G57" i="9"/>
  <c r="G65" i="9"/>
  <c r="BU65" i="9"/>
  <c r="BU57" i="9"/>
  <c r="DI57" i="9"/>
  <c r="DI65" i="9"/>
  <c r="CX57" i="9"/>
  <c r="CX65" i="9"/>
  <c r="DD65" i="9"/>
  <c r="DD57" i="9"/>
  <c r="BQ65" i="9"/>
  <c r="BQ57" i="9"/>
  <c r="CD65" i="9"/>
  <c r="CD57" i="9"/>
  <c r="CB65" i="9"/>
  <c r="CB57" i="9"/>
  <c r="CI65" i="9"/>
  <c r="CI57" i="9"/>
  <c r="DV57" i="9"/>
  <c r="DV65" i="9"/>
  <c r="BC65" i="9"/>
  <c r="BC57" i="9"/>
  <c r="BO65" i="9"/>
  <c r="BO57" i="9"/>
  <c r="DW65" i="9"/>
  <c r="DW57" i="9"/>
  <c r="DN65" i="9"/>
  <c r="DN57" i="9"/>
  <c r="N26" i="9"/>
  <c r="DT50" i="9"/>
  <c r="BP65" i="9"/>
  <c r="BP57" i="9"/>
  <c r="AH57" i="9"/>
  <c r="AH65" i="9"/>
  <c r="CO57" i="9"/>
  <c r="CO65" i="9"/>
  <c r="F65" i="9"/>
  <c r="F57" i="9"/>
  <c r="DU65" i="9"/>
  <c r="DU57" i="9"/>
  <c r="BF65" i="9"/>
  <c r="BF57" i="9"/>
  <c r="CN65" i="9"/>
  <c r="CN57" i="9"/>
  <c r="DY57" i="9"/>
  <c r="DY65" i="9"/>
  <c r="AT57" i="9"/>
  <c r="AT65" i="9"/>
  <c r="BT65" i="9"/>
  <c r="BT57" i="9"/>
  <c r="AU57" i="9"/>
  <c r="AU65" i="9"/>
  <c r="DE60" i="9"/>
  <c r="EB60" i="9"/>
  <c r="DQ60" i="9"/>
  <c r="DB60" i="9"/>
  <c r="V60" i="9"/>
  <c r="BI60" i="9"/>
  <c r="Y60" i="9"/>
  <c r="BK60" i="9"/>
  <c r="DV60" i="9"/>
  <c r="AR60" i="9"/>
  <c r="BC60" i="9"/>
  <c r="BT60" i="9"/>
  <c r="I60" i="9"/>
  <c r="BY60" i="9"/>
  <c r="AT60" i="9"/>
  <c r="DO60" i="9"/>
  <c r="K60" i="9"/>
  <c r="DY60" i="9"/>
  <c r="BQ60" i="9"/>
  <c r="CR60" i="9"/>
  <c r="BH60" i="9"/>
  <c r="N60" i="9"/>
  <c r="CA60" i="9"/>
  <c r="BU60" i="9"/>
  <c r="BN60" i="9"/>
  <c r="T60" i="9"/>
  <c r="CN60" i="9"/>
  <c r="CL60" i="9"/>
  <c r="DT60" i="9"/>
  <c r="CT60" i="9"/>
  <c r="DF60" i="9"/>
  <c r="CH60" i="9"/>
  <c r="DN60" i="9"/>
  <c r="BB60" i="9"/>
  <c r="G60" i="9"/>
  <c r="CM60" i="9"/>
  <c r="EF60" i="9"/>
  <c r="BR60" i="9"/>
  <c r="CG60" i="9"/>
  <c r="CD60" i="9"/>
  <c r="AU60" i="9"/>
  <c r="O60" i="9"/>
  <c r="DR60" i="9"/>
  <c r="BA60" i="9"/>
  <c r="AH60" i="9"/>
  <c r="CP60" i="9"/>
  <c r="AB60" i="9"/>
  <c r="AP60" i="9"/>
  <c r="AJ60" i="9"/>
  <c r="CB60" i="9"/>
  <c r="DG60" i="9"/>
  <c r="BF60" i="9"/>
  <c r="R60" i="9"/>
  <c r="BL60" i="9"/>
  <c r="ED60" i="9"/>
  <c r="Z60" i="9"/>
  <c r="DL60" i="9"/>
  <c r="CO60" i="9"/>
  <c r="BD60" i="9"/>
  <c r="U60" i="9"/>
  <c r="AK60" i="9"/>
  <c r="CV60" i="9"/>
  <c r="BW60" i="9"/>
  <c r="AX60" i="9"/>
  <c r="DM60" i="9"/>
  <c r="CW60" i="9"/>
  <c r="CI60" i="9"/>
  <c r="BE60" i="9"/>
  <c r="M60" i="9"/>
  <c r="DK60" i="9"/>
  <c r="AE60" i="9"/>
  <c r="DD60" i="9"/>
  <c r="CF60" i="9"/>
  <c r="DU60" i="9"/>
  <c r="BV60" i="9"/>
  <c r="CS60" i="9"/>
  <c r="W60" i="9"/>
  <c r="BG60" i="9"/>
  <c r="CX60" i="9"/>
  <c r="AZ60" i="9"/>
  <c r="J60" i="9"/>
  <c r="AG60" i="9"/>
  <c r="CC60" i="9"/>
  <c r="AO60" i="9"/>
  <c r="DW60" i="9"/>
  <c r="E60" i="9"/>
  <c r="DA60" i="9"/>
  <c r="BS60" i="9"/>
  <c r="CK60" i="9"/>
  <c r="P60" i="9"/>
  <c r="CE60" i="9"/>
  <c r="BJ60" i="9"/>
  <c r="AM60" i="9"/>
  <c r="CU60" i="9"/>
  <c r="AI60" i="9"/>
  <c r="S60" i="9"/>
  <c r="BZ60" i="9"/>
  <c r="AW60" i="9"/>
  <c r="CZ60" i="9"/>
  <c r="EC60" i="9"/>
  <c r="AV60" i="9"/>
  <c r="EE60" i="9"/>
  <c r="AQ60" i="9"/>
  <c r="H60" i="9"/>
  <c r="AD60" i="9"/>
  <c r="DJ60" i="9"/>
  <c r="AY60" i="9"/>
  <c r="CY60" i="9"/>
  <c r="AA60" i="9"/>
  <c r="DI60" i="9"/>
  <c r="Q60" i="9"/>
  <c r="DS60" i="9"/>
  <c r="DH60" i="9"/>
  <c r="BP60" i="9"/>
  <c r="X60" i="9"/>
  <c r="CJ60" i="9"/>
  <c r="DC60" i="9"/>
  <c r="BO60" i="9"/>
  <c r="DX60" i="9"/>
  <c r="AN60" i="9"/>
  <c r="F60" i="9"/>
  <c r="DZ60" i="9"/>
  <c r="CQ60" i="9"/>
  <c r="AF60" i="9"/>
  <c r="AS60" i="9"/>
  <c r="BX60" i="9"/>
  <c r="AL60" i="9"/>
  <c r="DP60" i="9"/>
  <c r="AC60" i="9"/>
  <c r="EA60" i="9"/>
  <c r="L60" i="9"/>
  <c r="BM60" i="9"/>
  <c r="D60" i="9"/>
  <c r="DG57" i="9"/>
  <c r="DG65" i="9"/>
  <c r="BV65" i="9"/>
  <c r="BV57" i="9"/>
  <c r="CS57" i="9"/>
  <c r="CS65" i="9"/>
  <c r="S57" i="9"/>
  <c r="S65" i="9"/>
  <c r="CH57" i="9"/>
  <c r="CH65" i="9"/>
  <c r="AK65" i="9"/>
  <c r="AK57" i="9"/>
  <c r="Q65" i="9"/>
  <c r="Q57" i="9"/>
  <c r="M26" i="9"/>
  <c r="DH50" i="9"/>
  <c r="AS65" i="9"/>
  <c r="AS57" i="9"/>
  <c r="BZ57" i="9"/>
  <c r="BZ65" i="9"/>
  <c r="AQ57" i="9"/>
  <c r="AQ65" i="9"/>
  <c r="DL65" i="9"/>
  <c r="DL57" i="9"/>
  <c r="BJ57" i="9"/>
  <c r="BJ65" i="9"/>
  <c r="BA65" i="9"/>
  <c r="BA57" i="9"/>
  <c r="BS57" i="9"/>
  <c r="BS65" i="9"/>
  <c r="V57" i="9"/>
  <c r="V65" i="9"/>
  <c r="DB57" i="9"/>
  <c r="DB65" i="9"/>
  <c r="BY65" i="9"/>
  <c r="BY57" i="9"/>
  <c r="AI57" i="9"/>
  <c r="AI65" i="9"/>
  <c r="G26" i="9"/>
  <c r="AN50" i="9"/>
  <c r="BW57" i="9"/>
  <c r="BW65" i="9"/>
  <c r="L26" i="9"/>
  <c r="CV50" i="9"/>
  <c r="AE57" i="9"/>
  <c r="AE65" i="9"/>
  <c r="AF65" i="9"/>
  <c r="AF57" i="9"/>
  <c r="DP57" i="9"/>
  <c r="DP65" i="9"/>
  <c r="DA57" i="9"/>
  <c r="DA65" i="9"/>
  <c r="DC65" i="9"/>
  <c r="K57" i="9"/>
  <c r="K65" i="9"/>
  <c r="CY57" i="9"/>
  <c r="CY65" i="9"/>
  <c r="DX65" i="9"/>
  <c r="DX57" i="9"/>
  <c r="BK57" i="9"/>
  <c r="BK65" i="9"/>
  <c r="AP65" i="9"/>
  <c r="AP57" i="9"/>
  <c r="T57" i="9"/>
  <c r="T65" i="9"/>
  <c r="CC57" i="9"/>
  <c r="CC65" i="9"/>
  <c r="CK65" i="9"/>
  <c r="CK57" i="9"/>
  <c r="DR65" i="9"/>
  <c r="DR57" i="9"/>
  <c r="H65" i="9"/>
  <c r="H57" i="9"/>
  <c r="K26" i="9"/>
  <c r="CJ50" i="9"/>
  <c r="R65" i="9"/>
  <c r="R57" i="9"/>
  <c r="I65" i="9"/>
  <c r="I57" i="9"/>
  <c r="M65" i="9"/>
  <c r="M57" i="9"/>
  <c r="CF65" i="9"/>
  <c r="CF57" i="9"/>
  <c r="BI57" i="9"/>
  <c r="BI65" i="9"/>
  <c r="DM57" i="9"/>
  <c r="DM65" i="9"/>
  <c r="J65" i="9"/>
  <c r="J57" i="9"/>
  <c r="BE57" i="9"/>
  <c r="BE65" i="9"/>
  <c r="DQ65" i="9"/>
  <c r="DQ57" i="9"/>
  <c r="EC65" i="9"/>
  <c r="EC57" i="9"/>
  <c r="BD57" i="9"/>
  <c r="BD65" i="9"/>
  <c r="F26" i="9"/>
  <c r="AB50" i="9"/>
  <c r="DF65" i="9"/>
  <c r="DF57" i="9"/>
  <c r="DO65" i="9"/>
  <c r="DO57" i="9"/>
  <c r="CU57" i="9"/>
  <c r="CU65" i="9"/>
  <c r="W65" i="9"/>
  <c r="W57" i="9"/>
  <c r="AW57" i="9"/>
  <c r="AW65" i="9"/>
  <c r="CQ65" i="9"/>
  <c r="CQ57" i="9"/>
  <c r="ED57" i="9"/>
  <c r="ED65" i="9"/>
  <c r="CA65" i="9"/>
  <c r="CA57" i="9"/>
  <c r="EF54" i="9"/>
  <c r="O31" i="9" s="1"/>
  <c r="M8" i="9"/>
  <c r="U57" i="9"/>
  <c r="U65" i="9"/>
  <c r="CR57" i="9"/>
  <c r="CR65" i="9"/>
  <c r="CL57" i="9"/>
  <c r="CL65" i="9"/>
  <c r="BR57" i="9"/>
  <c r="BR65" i="9"/>
  <c r="Z65" i="9"/>
  <c r="Z57" i="9"/>
  <c r="AY65" i="9"/>
  <c r="AY57" i="9"/>
  <c r="C34" i="9"/>
  <c r="BG57" i="9"/>
  <c r="BG65" i="9"/>
  <c r="AA65" i="9"/>
  <c r="AA57" i="9"/>
  <c r="AD65" i="9"/>
  <c r="AD57" i="9"/>
  <c r="E65" i="9"/>
  <c r="E57" i="9"/>
  <c r="BB57" i="9"/>
  <c r="BB65" i="9"/>
  <c r="DJ57" i="9"/>
  <c r="DJ65" i="9"/>
  <c r="J26" i="9"/>
  <c r="BX50" i="9"/>
  <c r="CW57" i="9"/>
  <c r="CW65" i="9"/>
  <c r="AR65" i="9"/>
  <c r="AR57" i="9"/>
  <c r="N65" i="9"/>
  <c r="N57" i="9"/>
  <c r="EB57" i="9"/>
  <c r="EB65" i="9"/>
  <c r="CG57" i="9"/>
  <c r="CG65" i="9"/>
  <c r="CT57" i="9"/>
  <c r="CT65" i="9"/>
  <c r="AC57" i="9"/>
  <c r="AC65" i="9"/>
  <c r="Y65" i="9"/>
  <c r="Y57" i="9"/>
  <c r="DS65" i="9"/>
  <c r="DS57" i="9"/>
  <c r="AM57" i="9"/>
  <c r="AM65" i="9"/>
  <c r="EE57" i="9"/>
  <c r="EE65" i="9"/>
  <c r="O57" i="9"/>
  <c r="O65" i="9"/>
  <c r="AX65" i="9"/>
  <c r="AX57" i="9"/>
  <c r="O26" i="9"/>
  <c r="EF50" i="9"/>
  <c r="D26" i="9"/>
  <c r="D50" i="9"/>
  <c r="AO57" i="9"/>
  <c r="AO65" i="9"/>
  <c r="C62" i="9"/>
  <c r="E8" i="9" s="1"/>
  <c r="C33" i="9"/>
  <c r="C61" i="9"/>
  <c r="E7" i="9" s="1"/>
  <c r="X65" i="9"/>
  <c r="X57" i="9"/>
  <c r="I26" i="9"/>
  <c r="BL50" i="9"/>
  <c r="L57" i="9"/>
  <c r="L65" i="9"/>
  <c r="EA57" i="9"/>
  <c r="EA65" i="9"/>
  <c r="CE57" i="9"/>
  <c r="CE65" i="9"/>
  <c r="BN57" i="9"/>
  <c r="BN65" i="9"/>
  <c r="E26" i="9"/>
  <c r="P50" i="9"/>
  <c r="BM57" i="9"/>
  <c r="BM65" i="9"/>
  <c r="DZ57" i="9"/>
  <c r="DZ65" i="9"/>
  <c r="CZ57" i="9"/>
  <c r="CZ65" i="9"/>
  <c r="AJ57" i="9"/>
  <c r="AJ65" i="9"/>
  <c r="CM57" i="9"/>
  <c r="CM65" i="9"/>
  <c r="DK65" i="9"/>
  <c r="DK57" i="9"/>
  <c r="DE57" i="9"/>
  <c r="DE65" i="9"/>
  <c r="AV57" i="9"/>
  <c r="AV65" i="9"/>
  <c r="AL57" i="9"/>
  <c r="AL65" i="9"/>
  <c r="CP65" i="9"/>
  <c r="CP57" i="9"/>
  <c r="HL65" i="9" l="1"/>
  <c r="V27" i="9"/>
  <c r="HL57" i="9"/>
  <c r="V34" i="9" s="1"/>
  <c r="GB57" i="9"/>
  <c r="S34" i="9" s="1"/>
  <c r="S27" i="9"/>
  <c r="GB65" i="9"/>
  <c r="GN65" i="9"/>
  <c r="GN57" i="9"/>
  <c r="T34" i="9" s="1"/>
  <c r="T27" i="9"/>
  <c r="GZ65" i="9"/>
  <c r="GZ57" i="9"/>
  <c r="U34" i="9" s="1"/>
  <c r="U27" i="9"/>
  <c r="FP65" i="9"/>
  <c r="FP57" i="9"/>
  <c r="R34" i="9" s="1"/>
  <c r="R27" i="9"/>
  <c r="P27" i="9"/>
  <c r="ER57" i="9"/>
  <c r="P34" i="9" s="1"/>
  <c r="ER65" i="9"/>
  <c r="FD57" i="9"/>
  <c r="Q27" i="9"/>
  <c r="FD65" i="9"/>
  <c r="L31" i="9"/>
  <c r="Q31" i="9"/>
  <c r="FK57" i="9"/>
  <c r="Q34" i="9" s="1"/>
  <c r="D57" i="9"/>
  <c r="D27" i="9"/>
  <c r="D65" i="9"/>
  <c r="J27" i="9"/>
  <c r="BX65" i="9"/>
  <c r="BX57" i="9"/>
  <c r="J34" i="9" s="1"/>
  <c r="AN65" i="9"/>
  <c r="G27" i="9"/>
  <c r="AN57" i="9"/>
  <c r="G34" i="9" s="1"/>
  <c r="DH65" i="9"/>
  <c r="DH57" i="9"/>
  <c r="M34" i="9" s="1"/>
  <c r="M27" i="9"/>
  <c r="C60" i="9"/>
  <c r="E9" i="9" s="1"/>
  <c r="O27" i="9"/>
  <c r="EF65" i="9"/>
  <c r="EF57" i="9"/>
  <c r="O34" i="9" s="1"/>
  <c r="DT65" i="9"/>
  <c r="N27" i="9"/>
  <c r="DT57" i="9"/>
  <c r="N34" i="9" s="1"/>
  <c r="AZ65" i="9"/>
  <c r="H27" i="9"/>
  <c r="AZ57" i="9"/>
  <c r="H34" i="9" s="1"/>
  <c r="AB65" i="9"/>
  <c r="AB57" i="9"/>
  <c r="F34" i="9" s="1"/>
  <c r="F27" i="9"/>
  <c r="CJ65" i="9"/>
  <c r="CJ57" i="9"/>
  <c r="K34" i="9" s="1"/>
  <c r="K27" i="9"/>
  <c r="L27" i="9"/>
  <c r="CV57" i="9"/>
  <c r="L34" i="9" s="1"/>
  <c r="CV65" i="9"/>
  <c r="P65" i="9"/>
  <c r="E27" i="9"/>
  <c r="P57" i="9"/>
  <c r="E34" i="9" s="1"/>
  <c r="BL57" i="9"/>
  <c r="I34" i="9" s="1"/>
  <c r="BL65" i="9"/>
  <c r="I27" i="9"/>
  <c r="C65" i="9" l="1"/>
  <c r="E14" i="9" s="1"/>
  <c r="D34" i="9"/>
  <c r="C67" i="9"/>
  <c r="E13" i="9" s="1"/>
  <c r="C66" i="9"/>
  <c r="E12" i="9" s="1"/>
</calcChain>
</file>

<file path=xl/sharedStrings.xml><?xml version="1.0" encoding="utf-8"?>
<sst xmlns="http://schemas.openxmlformats.org/spreadsheetml/2006/main" count="561" uniqueCount="408">
  <si>
    <t>Author: Spencer Burton</t>
  </si>
  <si>
    <t>Property Type</t>
  </si>
  <si>
    <t>Office</t>
  </si>
  <si>
    <t>Retail</t>
  </si>
  <si>
    <t>Industrial</t>
  </si>
  <si>
    <t>STNL VALUTION MODEL | VALUATION</t>
  </si>
  <si>
    <t>STNL VALUTION MODEL | INPUTS</t>
  </si>
  <si>
    <t>PROPERTY DESCRIPTION</t>
  </si>
  <si>
    <t>Name</t>
  </si>
  <si>
    <t>Address</t>
  </si>
  <si>
    <t>City</t>
  </si>
  <si>
    <t>State</t>
  </si>
  <si>
    <t>Sub-Property Type</t>
  </si>
  <si>
    <t>STNL VALUTION MODEL | DATA VALIDATION</t>
  </si>
  <si>
    <t>Wal-Aid Fairview</t>
  </si>
  <si>
    <t>Anytown</t>
  </si>
  <si>
    <t>Farm</t>
  </si>
  <si>
    <t>Special Purpose</t>
  </si>
  <si>
    <t>Bank</t>
  </si>
  <si>
    <t>Day Care</t>
  </si>
  <si>
    <t>Grocery</t>
  </si>
  <si>
    <t>Other</t>
  </si>
  <si>
    <t>Flex</t>
  </si>
  <si>
    <t>Manufacturing</t>
  </si>
  <si>
    <t>R&amp;D</t>
  </si>
  <si>
    <t>Warehouse</t>
  </si>
  <si>
    <t>Distribution</t>
  </si>
  <si>
    <t>Cold Storage</t>
  </si>
  <si>
    <t>Pasture</t>
  </si>
  <si>
    <t>Timber</t>
  </si>
  <si>
    <t>Crop</t>
  </si>
  <si>
    <t>Marina</t>
  </si>
  <si>
    <t>Religious</t>
  </si>
  <si>
    <t>School</t>
  </si>
  <si>
    <t>Sports</t>
  </si>
  <si>
    <t>SUB-PROPERTY TYPE</t>
  </si>
  <si>
    <t>PROPERTY TYPE</t>
  </si>
  <si>
    <t>Current Property Type:</t>
  </si>
  <si>
    <t># Structured</t>
  </si>
  <si>
    <t>Parking</t>
  </si>
  <si>
    <t>Year Built</t>
  </si>
  <si>
    <t>Year Renovated</t>
  </si>
  <si>
    <t>TENANT DETAILS</t>
  </si>
  <si>
    <t>STNL VALUTION MODEL | INVESTMENT SUMMARY</t>
  </si>
  <si>
    <t>Property Photo</t>
  </si>
  <si>
    <t>Location Map</t>
  </si>
  <si>
    <t>Strengths</t>
  </si>
  <si>
    <t>Weaknesses</t>
  </si>
  <si>
    <t>Affluent area (avg. HH income: 1-mile radius = $112,000)</t>
  </si>
  <si>
    <t>55,000 traffic count</t>
  </si>
  <si>
    <t>Hard corner</t>
  </si>
  <si>
    <t>Neighboring retailers: Albertsons, Walmart, Pep Boys</t>
  </si>
  <si>
    <t>$100,000+ deferred maintenance</t>
  </si>
  <si>
    <t>Interest:</t>
  </si>
  <si>
    <t>Fee Simple</t>
  </si>
  <si>
    <t>Tenant Name</t>
  </si>
  <si>
    <t>Wal-Aid, Inc.</t>
  </si>
  <si>
    <t>Year Established</t>
  </si>
  <si>
    <t>Type</t>
  </si>
  <si>
    <t>Public</t>
  </si>
  <si>
    <t>Credit Rating</t>
  </si>
  <si>
    <t>S&amp;P</t>
  </si>
  <si>
    <t>CREDIT RATING TYPE</t>
  </si>
  <si>
    <t>MOODY'S</t>
  </si>
  <si>
    <t>FITCH</t>
  </si>
  <si>
    <t>CUSTOM</t>
  </si>
  <si>
    <t>CREDIT RATING BY AGENCY</t>
  </si>
  <si>
    <t>AA</t>
  </si>
  <si>
    <t>AA+</t>
  </si>
  <si>
    <t>AAA</t>
  </si>
  <si>
    <t>A+</t>
  </si>
  <si>
    <t>A</t>
  </si>
  <si>
    <t>BBB+</t>
  </si>
  <si>
    <t>BBB</t>
  </si>
  <si>
    <t>Investment Grade</t>
  </si>
  <si>
    <t>BB+</t>
  </si>
  <si>
    <t>BB</t>
  </si>
  <si>
    <t>B+</t>
  </si>
  <si>
    <t>B</t>
  </si>
  <si>
    <t>CCC+</t>
  </si>
  <si>
    <t>CCC</t>
  </si>
  <si>
    <t>CC</t>
  </si>
  <si>
    <t>C</t>
  </si>
  <si>
    <t>DDD</t>
  </si>
  <si>
    <t>DD</t>
  </si>
  <si>
    <t>D</t>
  </si>
  <si>
    <t>Non-Investment Grade</t>
  </si>
  <si>
    <t>Default</t>
  </si>
  <si>
    <t>Aaa</t>
  </si>
  <si>
    <t>Aa1</t>
  </si>
  <si>
    <t>Aa2</t>
  </si>
  <si>
    <t>Aa3</t>
  </si>
  <si>
    <t>AA−</t>
  </si>
  <si>
    <t>A1</t>
  </si>
  <si>
    <t>A2</t>
  </si>
  <si>
    <t>A3</t>
  </si>
  <si>
    <t>A−</t>
  </si>
  <si>
    <t>Baa1</t>
  </si>
  <si>
    <t>Baa2</t>
  </si>
  <si>
    <t>Baa3</t>
  </si>
  <si>
    <t>BBB−</t>
  </si>
  <si>
    <t>Ba1</t>
  </si>
  <si>
    <t>Ba2</t>
  </si>
  <si>
    <t>Ba3</t>
  </si>
  <si>
    <t>BB−</t>
  </si>
  <si>
    <t>B1</t>
  </si>
  <si>
    <t>B2</t>
  </si>
  <si>
    <t>B3</t>
  </si>
  <si>
    <t>B−</t>
  </si>
  <si>
    <t>Caa1</t>
  </si>
  <si>
    <t>Caa2</t>
  </si>
  <si>
    <t>Caa3</t>
  </si>
  <si>
    <t>CCC−</t>
  </si>
  <si>
    <t>Ca</t>
  </si>
  <si>
    <t>RD</t>
  </si>
  <si>
    <t>SD</t>
  </si>
  <si>
    <t>DISCOUNT RATES</t>
  </si>
  <si>
    <t>10-Yr UST</t>
  </si>
  <si>
    <t>Long-term Credit Ratings</t>
  </si>
  <si>
    <t>See Inputs Tab</t>
  </si>
  <si>
    <t>Discount Rate</t>
  </si>
  <si>
    <t>ANALYSIS DETAILS</t>
  </si>
  <si>
    <t>Analysis Start</t>
  </si>
  <si>
    <t>Month</t>
  </si>
  <si>
    <t>Analysis Period</t>
  </si>
  <si>
    <t>Residual Month</t>
  </si>
  <si>
    <t>Analysis End</t>
  </si>
  <si>
    <t>Lease Start</t>
  </si>
  <si>
    <t>Lease Length</t>
  </si>
  <si>
    <t>Lease End</t>
  </si>
  <si>
    <t>End Month</t>
  </si>
  <si>
    <t>Year</t>
  </si>
  <si>
    <t>Month Ending</t>
  </si>
  <si>
    <t>Annual</t>
  </si>
  <si>
    <t>Rent Increase Type</t>
  </si>
  <si>
    <t>As of</t>
  </si>
  <si>
    <t>None</t>
  </si>
  <si>
    <t>Custom</t>
  </si>
  <si>
    <t>%/Yr.</t>
  </si>
  <si>
    <t>$/Yr.</t>
  </si>
  <si>
    <t>Rent Increase</t>
  </si>
  <si>
    <t>Rent Increase?</t>
  </si>
  <si>
    <t>Inc. Month</t>
  </si>
  <si>
    <t>Jan</t>
  </si>
  <si>
    <t>Feb</t>
  </si>
  <si>
    <t>Mar</t>
  </si>
  <si>
    <t>Apr</t>
  </si>
  <si>
    <t>May</t>
  </si>
  <si>
    <t>Jun</t>
  </si>
  <si>
    <t>Jul</t>
  </si>
  <si>
    <t>Aug</t>
  </si>
  <si>
    <t>Sept</t>
  </si>
  <si>
    <t>Oct</t>
  </si>
  <si>
    <t>Nov</t>
  </si>
  <si>
    <t>Dec</t>
  </si>
  <si>
    <t>Initial Lease?</t>
  </si>
  <si>
    <t>BASE RENT (INITIAL LEASE)</t>
  </si>
  <si>
    <t>MONTHS</t>
  </si>
  <si>
    <t>Inputs</t>
  </si>
  <si>
    <t>INITIAL LEASE INCOME</t>
  </si>
  <si>
    <t>Option Rent Increase (% /Yr.)</t>
  </si>
  <si>
    <t>Length</t>
  </si>
  <si>
    <t>Exercise Probability</t>
  </si>
  <si>
    <t>LEASE RENT DETAILS</t>
  </si>
  <si>
    <t>Start Month</t>
  </si>
  <si>
    <t>OPTION 1</t>
  </si>
  <si>
    <t>Option 1 Lease?</t>
  </si>
  <si>
    <t>Option Rent</t>
  </si>
  <si>
    <t>Credit Income</t>
  </si>
  <si>
    <t>Spec Income</t>
  </si>
  <si>
    <t>OPTION 2</t>
  </si>
  <si>
    <t>Option 2 Lease?</t>
  </si>
  <si>
    <t>TOTAL RENT</t>
  </si>
  <si>
    <t>Include?</t>
  </si>
  <si>
    <t>Base Credit Income</t>
  </si>
  <si>
    <t>Option 1 Credit Income</t>
  </si>
  <si>
    <t>Option 1 Spec Income</t>
  </si>
  <si>
    <t>Option 2 Credit Income</t>
  </si>
  <si>
    <t>Option 2 Spec Income</t>
  </si>
  <si>
    <t>Tenant Expense Recovery %</t>
  </si>
  <si>
    <t>Tenant CapEx Recovery %</t>
  </si>
  <si>
    <t>EXPENSE ASSUMPTIONS</t>
  </si>
  <si>
    <t>Year 1 Operating Expenses</t>
  </si>
  <si>
    <t>Year 1 Capital Expenditures</t>
  </si>
  <si>
    <t>Expense Growth (% /Yr.)</t>
  </si>
  <si>
    <t>TOTAL RECOVERIES</t>
  </si>
  <si>
    <t>OTHER INCOME ASSUMPTIONS</t>
  </si>
  <si>
    <t>[Other Income]</t>
  </si>
  <si>
    <t>Total Other Income (per Year)</t>
  </si>
  <si>
    <t>RESIDUAL ASSUMPTIONS</t>
  </si>
  <si>
    <t>Credit Income Discount Rate</t>
  </si>
  <si>
    <t>Spec Income Discount Rate</t>
  </si>
  <si>
    <t>Residual Discount Rate</t>
  </si>
  <si>
    <t>Residual Pro Forma</t>
  </si>
  <si>
    <t>Total Gross Income</t>
  </si>
  <si>
    <t>Gross Rent</t>
  </si>
  <si>
    <t>Expense Recovery Income</t>
  </si>
  <si>
    <t>Other Income</t>
  </si>
  <si>
    <t>PSF</t>
  </si>
  <si>
    <t>Total</t>
  </si>
  <si>
    <t>- Vacancy % Credit Loss</t>
  </si>
  <si>
    <t>Effective Gross Revenue</t>
  </si>
  <si>
    <t>- Operating Expenses</t>
  </si>
  <si>
    <t>Net Operating Income</t>
  </si>
  <si>
    <t>- CapEx</t>
  </si>
  <si>
    <t>Gross Residual Value</t>
  </si>
  <si>
    <t>Cap Rate</t>
  </si>
  <si>
    <t>Net Residual Value</t>
  </si>
  <si>
    <t>Months</t>
  </si>
  <si>
    <t>- Retenanting Cost</t>
  </si>
  <si>
    <t>- Downtime</t>
  </si>
  <si>
    <t>- Selling Costs</t>
  </si>
  <si>
    <t>%</t>
  </si>
  <si>
    <t>TOTAL OTHER INCOME</t>
  </si>
  <si>
    <t>TOTAL EXPENSES</t>
  </si>
  <si>
    <t>TOTAL CAPEX</t>
  </si>
  <si>
    <t>Growth</t>
  </si>
  <si>
    <t>CapEX</t>
  </si>
  <si>
    <t>OpEx</t>
  </si>
  <si>
    <t>Expense Recovery</t>
  </si>
  <si>
    <t>Unhide</t>
  </si>
  <si>
    <t>Credit Rents</t>
  </si>
  <si>
    <t>Spec Rents</t>
  </si>
  <si>
    <t>Credit Expense Recovery</t>
  </si>
  <si>
    <t>Spec Expense Recovery</t>
  </si>
  <si>
    <t>Credit Other Income</t>
  </si>
  <si>
    <t>Spec Other Income</t>
  </si>
  <si>
    <t>Credit Vacancy</t>
  </si>
  <si>
    <t>Spec Vacancy</t>
  </si>
  <si>
    <t>General Vacancy</t>
  </si>
  <si>
    <t>Credit Expenses</t>
  </si>
  <si>
    <t>Spec Expenses</t>
  </si>
  <si>
    <t>Credit CapEx</t>
  </si>
  <si>
    <t>Spec CapEx</t>
  </si>
  <si>
    <t>Credit Cash Flow</t>
  </si>
  <si>
    <t>Spec Cash Flow</t>
  </si>
  <si>
    <t>Residual Cash Flow</t>
  </si>
  <si>
    <t>PV of CF</t>
  </si>
  <si>
    <t>Present Value</t>
  </si>
  <si>
    <t>VALUATION SUMMARY</t>
  </si>
  <si>
    <t>MONTHY CASH FLOW</t>
  </si>
  <si>
    <t>PV of Project Cash Flows</t>
  </si>
  <si>
    <t>Year 1 NOI</t>
  </si>
  <si>
    <t>@</t>
  </si>
  <si>
    <t>Credit Cash Flows</t>
  </si>
  <si>
    <t>Speculative Cash Flows</t>
  </si>
  <si>
    <t>Residual Cash Flows</t>
  </si>
  <si>
    <t>Project Cash Flows</t>
  </si>
  <si>
    <t>Actual</t>
  </si>
  <si>
    <t>PV</t>
  </si>
  <si>
    <t>IRR</t>
  </si>
  <si>
    <t>Gross Rents</t>
  </si>
  <si>
    <t>Operating Expenses</t>
  </si>
  <si>
    <t>Capital Expenditures</t>
  </si>
  <si>
    <t>Cash Flow from Operations</t>
  </si>
  <si>
    <t>Debt Service</t>
  </si>
  <si>
    <t>Cash Flow after Financing</t>
  </si>
  <si>
    <t>Initial Investment</t>
  </si>
  <si>
    <t>Loan Payoff</t>
  </si>
  <si>
    <t>Unlevered Cash Flow</t>
  </si>
  <si>
    <t>Levered Cash Flow</t>
  </si>
  <si>
    <t>ANNUAL CASH FLOW</t>
  </si>
  <si>
    <t>Purchase Price</t>
  </si>
  <si>
    <t>Due Diligence Costs</t>
  </si>
  <si>
    <t>Acquisition Fees</t>
  </si>
  <si>
    <t>Construction Costs</t>
  </si>
  <si>
    <t>Total Project Costs</t>
  </si>
  <si>
    <t>Input</t>
  </si>
  <si>
    <t>Probability</t>
  </si>
  <si>
    <t>Debt</t>
  </si>
  <si>
    <t>Loan Amount</t>
  </si>
  <si>
    <t>Fixed Interest Rate</t>
  </si>
  <si>
    <t>Amortization</t>
  </si>
  <si>
    <t>Term</t>
  </si>
  <si>
    <t>Balloon Balance</t>
  </si>
  <si>
    <t>Payment (Monthly)</t>
  </si>
  <si>
    <t>Initial Loan Draw</t>
  </si>
  <si>
    <t>Unlevered Returns</t>
  </si>
  <si>
    <t>EMx</t>
  </si>
  <si>
    <t>Levered Returns</t>
  </si>
  <si>
    <t>v1.1</t>
  </si>
  <si>
    <t>- Misc formatting</t>
  </si>
  <si>
    <t>- Fixed an issue with the custom rent PSF date header (Inputs tab)</t>
  </si>
  <si>
    <t>Custom Rent</t>
  </si>
  <si>
    <t>- Improved custom rent module to allow for mid-year bumps</t>
  </si>
  <si>
    <t>- Added print areas to Summary and Inputs tabs</t>
  </si>
  <si>
    <t>Month #</t>
  </si>
  <si>
    <t>Free and Clear Return</t>
  </si>
  <si>
    <t>Cash-on-Cash Return</t>
  </si>
  <si>
    <t>Avg. Free and Clear</t>
  </si>
  <si>
    <t>Avg. Cash-on-Cash</t>
  </si>
  <si>
    <t>Equity Multiple</t>
  </si>
  <si>
    <t>- Added Average Free and Clear Return (CFO ÷ Invested Capital) metric to Investment Returns tab</t>
  </si>
  <si>
    <t>- Added Average Cash-on-Cash Return (CFAF ÷ Equity Invested) metric to Investment Returns tab</t>
  </si>
  <si>
    <t>- Fixed formulas erroring out issue when analysis start month is later in year than lease start month</t>
  </si>
  <si>
    <t>v1.2</t>
  </si>
  <si>
    <t>Initial release of the Value-Add Apartment Acquisition Model</t>
  </si>
  <si>
    <t>v0.10</t>
  </si>
  <si>
    <t>Misc. formatting improvements</t>
  </si>
  <si>
    <t>Misc. logic fixes</t>
  </si>
  <si>
    <t>Repositioned debt cash flows to accommodate hiding Subsequent financing rows when model is set to 'Sell' mode</t>
  </si>
  <si>
    <t>Added 'Refinance vs Sell' toggle</t>
  </si>
  <si>
    <t>Added navigation links at top of Underwriting tab</t>
  </si>
  <si>
    <t>v0.11</t>
  </si>
  <si>
    <t xml:space="preserve">Fixed issue where the 'As of mo.' output in the Reversion section was not displaying the month correctly for the 'Stabilized' pro forma </t>
  </si>
  <si>
    <t>Fixed issue where Market Cap Rate in Development Spread calculation was not dynamic to 'Untrended' vs 'Trended'</t>
  </si>
  <si>
    <t>v0.12</t>
  </si>
  <si>
    <t>Removed property-level ROI formula</t>
  </si>
  <si>
    <t>Updated GP and LP equity multiple formula to match logic used for property-level equity multiple formula</t>
  </si>
  <si>
    <t>Added option to perform GP-only analysis (i.e. exclude LP)</t>
  </si>
  <si>
    <t>Fixed issue where two GP ownership assumptions existed</t>
  </si>
  <si>
    <t>Added Cash-on-Cash return metric to Underwriting and Summary tabs</t>
  </si>
  <si>
    <t>v0.13</t>
  </si>
  <si>
    <t>Changelog</t>
  </si>
  <si>
    <t xml:space="preserve">LEARN TO BUILD INSTITUTIONAL-QUALITY REAL ESTATE MODELS FROM SCRATCH
- CLICK HERE TO LEARN MORE - </t>
  </si>
  <si>
    <t>AdventuresinCRE.com and its affiliates do not provide tax, legal, investment, or accounting advice. This material has been prepared for informational purposes only, and is not intended to provide, and should not be relied on for, tax, legal or accounting advice. You should consult your own tax, legal and accounting advisors before engaging in any transaction.</t>
  </si>
  <si>
    <t>Excel 365</t>
  </si>
  <si>
    <t>Excel 2016</t>
  </si>
  <si>
    <t>Browse our entire Library of Real Estate Models</t>
  </si>
  <si>
    <t>Excel 2013</t>
  </si>
  <si>
    <t>Compatibility</t>
  </si>
  <si>
    <t>Guides and Tutorials for Using the Model</t>
  </si>
  <si>
    <t>Visit this Model's Webpage</t>
  </si>
  <si>
    <t>https://www.adventuresincre.com/</t>
  </si>
  <si>
    <t>Important Links:</t>
  </si>
  <si>
    <t>Model Resources</t>
  </si>
  <si>
    <t>SINGLE TENANT NET LEASE VALUATION MODEL</t>
  </si>
  <si>
    <t>- Removed $USD to accomodate non-US analysis</t>
  </si>
  <si>
    <t>Yes</t>
  </si>
  <si>
    <t>- Added Conditional Formatting on Inputs tab to make modeling custom lease rate more intuitive</t>
  </si>
  <si>
    <t>- Moved month end in header from day 1 to last day of month on Investment Returns and Valuation tabs</t>
  </si>
  <si>
    <t>- Updated 10-yr UST rate</t>
  </si>
  <si>
    <t>YOC</t>
  </si>
  <si>
    <t>% of Price</t>
  </si>
  <si>
    <t>OPTION #1 - RENEWAL INCOME</t>
  </si>
  <si>
    <t>OPTION #2 - RENEWAL INCOME</t>
  </si>
  <si>
    <t>- Changed Option Rent assumption to Rent/SF/Yr or Rent/M2/Yr rather than Rent/SF/Mo</t>
  </si>
  <si>
    <t>SF</t>
  </si>
  <si>
    <t>Measurement Type</t>
  </si>
  <si>
    <t>- Moved assumptions from Investment Returns tab to Inputs tab</t>
  </si>
  <si>
    <t>- Created option to use either SF or M2 (F11 of Summary tab)</t>
  </si>
  <si>
    <t>v2.0</t>
  </si>
  <si>
    <t>DEBT</t>
  </si>
  <si>
    <t>PROJECT INVESTMENT</t>
  </si>
  <si>
    <t>- Misc. formatting updates and enhancements</t>
  </si>
  <si>
    <t>STNL VALUTION MODEL | INVESTMENT RETURNS</t>
  </si>
  <si>
    <t>Amount</t>
  </si>
  <si>
    <t>9999 Tennessee Ave.</t>
  </si>
  <si>
    <t>- Updated print ranges for Summary and Input tabs</t>
  </si>
  <si>
    <t>Yield-on PV</t>
  </si>
  <si>
    <t>v2.1</t>
  </si>
  <si>
    <t>- Changed the name of Imputed Cap Rate (Valuation tab) to 'Yield-on PV'</t>
  </si>
  <si>
    <t>Going-in cap</t>
  </si>
  <si>
    <t>- Added 'Going-in Cap' output on the Summary tab</t>
  </si>
  <si>
    <t>v2.2</t>
  </si>
  <si>
    <t>Partition</t>
  </si>
  <si>
    <t>- Added 'Leasehold' as an ownership interest option on the Summary tab</t>
  </si>
  <si>
    <t>- Inserted 'Partition of PV' pie chart; necessitated creating four named ranges</t>
  </si>
  <si>
    <t>- Inserted 'Contract vs. Speculative' Income stacked column chart</t>
  </si>
  <si>
    <t>- Updated Summary page print range</t>
  </si>
  <si>
    <t>- Added '/SF metric to Loan Amount</t>
  </si>
  <si>
    <t>- Misc. formatting changes</t>
  </si>
  <si>
    <t>- Inserted 'Key Return' metrics column chart</t>
  </si>
  <si>
    <t>v2.3</t>
  </si>
  <si>
    <t>- Added 'Project Cost vs. Present Value' graph to Summary tab</t>
  </si>
  <si>
    <t>v2.4</t>
  </si>
  <si>
    <t>GA</t>
  </si>
  <si>
    <t>FAR</t>
  </si>
  <si>
    <t>Lease Commencement</t>
  </si>
  <si>
    <t>Lease Expiration</t>
  </si>
  <si>
    <t>Options to Renew</t>
  </si>
  <si>
    <t>Lease Term</t>
  </si>
  <si>
    <t>Remaining Term</t>
  </si>
  <si>
    <t>PRICING/VALUATION</t>
  </si>
  <si>
    <t>Asking Price</t>
  </si>
  <si>
    <t>Acquisition Price</t>
  </si>
  <si>
    <t>Direct Cap Value</t>
  </si>
  <si>
    <t>Lease Type</t>
  </si>
  <si>
    <t>NNN</t>
  </si>
  <si>
    <t>Year 1 Net Operating Income</t>
  </si>
  <si>
    <t>Removed CapEx from NOI calculation on Valuation tab</t>
  </si>
  <si>
    <t>Added 'Lease Summary' section to Summary tab</t>
  </si>
  <si>
    <t>LEASE SUMMARY</t>
  </si>
  <si>
    <t>Added 'Pricing/Valuation' section to Summary tab</t>
  </si>
  <si>
    <t>Added 'Year 1 Net Operating Income' output to Inputs tab (cell G24)</t>
  </si>
  <si>
    <t>DCF Value</t>
  </si>
  <si>
    <t>Income Growth (% /Yr.)</t>
  </si>
  <si>
    <t>Replacement Cost</t>
  </si>
  <si>
    <t>New CVG coming across street</t>
  </si>
  <si>
    <t>Less than nine years left on lease</t>
  </si>
  <si>
    <t>Revised Summary page layout</t>
  </si>
  <si>
    <t>Convenience</t>
  </si>
  <si>
    <t>QSR/Fast Food</t>
  </si>
  <si>
    <t>Gas Station</t>
  </si>
  <si>
    <t>Pharmacy</t>
  </si>
  <si>
    <t>Restaurant</t>
  </si>
  <si>
    <t>Bar</t>
  </si>
  <si>
    <t>Storefront</t>
  </si>
  <si>
    <t>Shopping Center</t>
  </si>
  <si>
    <t>Auto Shop</t>
  </si>
  <si>
    <t>Executive Office</t>
  </si>
  <si>
    <t>Medical Office</t>
  </si>
  <si>
    <t>Creative Office</t>
  </si>
  <si>
    <t>Self Storage</t>
  </si>
  <si>
    <t>Update retail, office, and industrial sub-property type categories to match CREXI</t>
  </si>
  <si>
    <t>Misc. updates to default assumptions</t>
  </si>
  <si>
    <t>Various formatting enhancements and fixes</t>
  </si>
  <si>
    <t>Fixed charts on Summary tab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</si>
</sst>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8" formatCode="&quot;$&quot;#,##0.00_);[Red]\(&quot;$&quot;#,##0.00\)"/>
    <numFmt numFmtId="41" formatCode="_(* #,##0_);_(* \(#,##0\);_(* &quot;-&quot;_);_(@_)"/>
    <numFmt numFmtId="43" formatCode="_(* #,##0.00_);_(* \(#,##0.00\);_(* &quot;-&quot;??_);_(@_)"/>
    <numFmt numFmtId="164" formatCode="&quot;Version&quot;\ 0.0"/>
    <numFmt numFmtId="165" formatCode="#,##0\ &quot;Spaces&quot;"/>
    <numFmt numFmtId="166" formatCode="0000"/>
    <numFmt numFmtId="167" formatCode="0\ &quot;bps&quot;"/>
    <numFmt numFmtId="168" formatCode="0.0%"/>
    <numFmt numFmtId="169" formatCode="0\ &quot;Months&quot;"/>
    <numFmt numFmtId="170" formatCode="&quot;Year&quot;\ 0"/>
    <numFmt numFmtId="171" formatCode="0.00&quot;X&quot;"/>
    <numFmt numFmtId="172" formatCode="mmm\-yyyy"/>
    <numFmt numFmtId="173" formatCode="&quot;Version&quot;\ 0.00"/>
    <numFmt numFmtId="174" formatCode="0.000%"/>
    <numFmt numFmtId="175" formatCode="_(* #,##0_);_(* \(#,##0\);_(* &quot;-&quot;??_);_(@_)"/>
    <numFmt numFmtId="176" formatCode="_(* #,##0.00_);_(* \(#,##0.00\);_(* &quot;-&quot;_);_(@_)"/>
    <numFmt numFmtId="177" formatCode="0.0\ &quot;years&quot;"/>
    <numFmt numFmtId="178" formatCode="&quot;Month&quot;\ 0"/>
  </numFmts>
  <fonts count="41"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9"/>
      <color theme="1"/>
      <name val="Calibri"/>
      <family val="2"/>
      <scheme val="minor"/>
    </font>
    <font>
      <u/>
      <sz val="11"/>
      <color theme="1"/>
      <name val="Calibri"/>
      <family val="2"/>
      <scheme val="minor"/>
    </font>
    <font>
      <sz val="11"/>
      <name val="Calibri"/>
      <family val="2"/>
      <scheme val="minor"/>
    </font>
    <font>
      <b/>
      <sz val="9"/>
      <color theme="0"/>
      <name val="Calibri"/>
      <family val="2"/>
      <scheme val="minor"/>
    </font>
    <font>
      <b/>
      <sz val="8"/>
      <color theme="0"/>
      <name val="Calibri"/>
      <family val="2"/>
      <scheme val="minor"/>
    </font>
    <font>
      <b/>
      <sz val="11"/>
      <color indexed="12"/>
      <name val="Calibri"/>
      <family val="2"/>
      <scheme val="minor"/>
    </font>
    <font>
      <sz val="11"/>
      <color indexed="12"/>
      <name val="Calibri"/>
      <family val="2"/>
      <scheme val="minor"/>
    </font>
    <font>
      <u/>
      <sz val="11"/>
      <name val="Calibri"/>
      <family val="2"/>
      <scheme val="minor"/>
    </font>
    <font>
      <sz val="9"/>
      <name val="Calibri"/>
      <family val="2"/>
      <scheme val="minor"/>
    </font>
    <font>
      <i/>
      <sz val="8"/>
      <name val="Calibri"/>
      <family val="2"/>
      <scheme val="minor"/>
    </font>
    <font>
      <sz val="9"/>
      <color indexed="12"/>
      <name val="Calibri"/>
      <family val="2"/>
      <scheme val="minor"/>
    </font>
    <font>
      <sz val="8"/>
      <color indexed="12"/>
      <name val="Calibri"/>
      <family val="2"/>
      <scheme val="minor"/>
    </font>
    <font>
      <u/>
      <sz val="11"/>
      <color indexed="12"/>
      <name val="Calibri"/>
      <family val="2"/>
      <scheme val="minor"/>
    </font>
    <font>
      <sz val="11"/>
      <color theme="0" tint="-0.14999847407452621"/>
      <name val="Calibri"/>
      <family val="2"/>
      <scheme val="minor"/>
    </font>
    <font>
      <sz val="11"/>
      <color indexed="10"/>
      <name val="Calibri"/>
      <family val="2"/>
      <scheme val="minor"/>
    </font>
    <font>
      <u/>
      <sz val="9"/>
      <name val="Calibri"/>
      <family val="2"/>
      <scheme val="minor"/>
    </font>
    <font>
      <u/>
      <sz val="9"/>
      <color theme="1"/>
      <name val="Calibri"/>
      <family val="2"/>
      <scheme val="minor"/>
    </font>
    <font>
      <b/>
      <sz val="12"/>
      <name val="Calibri"/>
      <family val="2"/>
      <scheme val="minor"/>
    </font>
    <font>
      <b/>
      <sz val="11"/>
      <name val="Calibri"/>
      <family val="2"/>
      <scheme val="minor"/>
    </font>
    <font>
      <sz val="9"/>
      <color theme="0"/>
      <name val="Calibri"/>
      <family val="2"/>
      <scheme val="minor"/>
    </font>
    <font>
      <i/>
      <sz val="11"/>
      <name val="Calibri"/>
      <family val="2"/>
      <scheme val="minor"/>
    </font>
    <font>
      <sz val="10"/>
      <color theme="1"/>
      <name val="Calibri"/>
      <family val="2"/>
      <scheme val="minor"/>
    </font>
    <font>
      <b/>
      <u/>
      <sz val="10"/>
      <color theme="1"/>
      <name val="Calibri"/>
      <family val="2"/>
      <scheme val="minor"/>
    </font>
    <font>
      <b/>
      <sz val="12"/>
      <color theme="1" tint="0.34998626667073579"/>
      <name val="Calibri"/>
      <family val="2"/>
      <scheme val="minor"/>
    </font>
    <font>
      <sz val="12"/>
      <color theme="0"/>
      <name val="Calibri"/>
      <family val="2"/>
      <scheme val="minor"/>
    </font>
    <font>
      <i/>
      <sz val="10"/>
      <name val="Calibri"/>
      <family val="2"/>
      <scheme val="minor"/>
    </font>
    <font>
      <i/>
      <sz val="9"/>
      <color theme="0"/>
      <name val="Calibri"/>
      <family val="2"/>
      <scheme val="minor"/>
    </font>
    <font>
      <sz val="11"/>
      <color indexed="17"/>
      <name val="Calibri"/>
      <family val="2"/>
      <scheme val="minor"/>
    </font>
    <font>
      <sz val="10"/>
      <name val="Calibri"/>
      <family val="2"/>
      <scheme val="minor"/>
    </font>
    <font>
      <u val="singleAccounting"/>
      <sz val="9"/>
      <name val="Calibri"/>
      <family val="2"/>
      <scheme val="minor"/>
    </font>
    <font>
      <sz val="8"/>
      <name val="Calibri"/>
      <family val="2"/>
      <scheme val="minor"/>
    </font>
    <font>
      <u/>
      <sz val="8"/>
      <name val="Calibri"/>
      <family val="2"/>
      <scheme val="minor"/>
    </font>
    <font>
      <sz val="11"/>
      <color rgb="FF0000FF"/>
      <name val="Calibri"/>
      <family val="2"/>
      <scheme val="minor"/>
    </font>
    <font>
      <sz val="9"/>
      <color rgb="FF0000FF"/>
      <name val="Calibri"/>
      <family val="2"/>
      <scheme val="minor"/>
    </font>
    <font>
      <sz val="11"/>
      <color rgb="FF000000"/>
      <name val="Calibri"/>
      <family val="2"/>
      <scheme val="minor"/>
    </font>
    <font>
      <sz val="9"/>
      <color rgb="FF000000"/>
      <name val="Calibri"/>
      <family val="2"/>
      <scheme val="minor"/>
    </font>
  </fonts>
  <fills count="9">
    <fill>
      <patternFill patternType="none"/>
    </fill>
    <fill>
      <patternFill patternType="gray125"/>
    </fill>
    <fill>
      <patternFill patternType="solid">
        <fgColor theme="5"/>
        <bgColor indexed="64"/>
      </patternFill>
    </fill>
    <fill>
      <patternFill patternType="solid">
        <fgColor theme="5"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606"/>
        <bgColor indexed="64"/>
      </patternFill>
    </fill>
    <fill>
      <patternFill patternType="solid">
        <fgColor theme="1" tint="0.34998626667073579"/>
        <bgColor indexed="64"/>
      </patternFill>
    </fill>
  </fills>
  <borders count="19">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theme="5"/>
      </left>
      <right style="thin">
        <color theme="5"/>
      </right>
      <top style="thin">
        <color theme="5"/>
      </top>
      <bottom style="thin">
        <color theme="5"/>
      </bottom>
      <diagonal/>
    </border>
    <border>
      <left/>
      <right/>
      <top/>
      <bottom style="dashDot">
        <color auto="1"/>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4" fillId="0" borderId="0" applyNumberFormat="0" applyFill="0" applyBorder="0" applyAlignment="0" applyProtection="0"/>
  </cellStyleXfs>
  <cellXfs count="272">
    <xf numFmtId="0" fontId="0" fillId="0" borderId="0" xfId="0"/>
    <xf numFmtId="0" fontId="0" fillId="0" borderId="0" xfId="0" applyAlignment="1">
      <alignment horizontal="center"/>
    </xf>
    <xf numFmtId="0" fontId="6" fillId="0" borderId="0" xfId="0" applyFont="1"/>
    <xf numFmtId="0" fontId="0" fillId="3" borderId="0" xfId="0" applyFill="1"/>
    <xf numFmtId="0" fontId="1" fillId="2" borderId="0" xfId="0" applyFont="1" applyFill="1"/>
    <xf numFmtId="0" fontId="1" fillId="3" borderId="0" xfId="0" applyFont="1" applyFill="1"/>
    <xf numFmtId="0" fontId="7" fillId="3" borderId="0" xfId="0" applyFont="1" applyFill="1"/>
    <xf numFmtId="0" fontId="7" fillId="0" borderId="0" xfId="0" applyFont="1"/>
    <xf numFmtId="0" fontId="0" fillId="0" borderId="0" xfId="0" applyAlignment="1">
      <alignment horizontal="right"/>
    </xf>
    <xf numFmtId="0" fontId="1" fillId="2" borderId="0" xfId="0" applyFont="1" applyFill="1" applyAlignment="1">
      <alignment horizontal="right"/>
    </xf>
    <xf numFmtId="0" fontId="1" fillId="3" borderId="0" xfId="0" applyFont="1" applyFill="1" applyAlignment="1">
      <alignment horizontal="right"/>
    </xf>
    <xf numFmtId="0" fontId="7" fillId="3" borderId="0" xfId="0" applyFont="1" applyFill="1" applyAlignment="1">
      <alignment horizontal="right"/>
    </xf>
    <xf numFmtId="0" fontId="7" fillId="0" borderId="0" xfId="0" applyFont="1" applyAlignment="1">
      <alignment horizontal="right"/>
    </xf>
    <xf numFmtId="0" fontId="11" fillId="0" borderId="0" xfId="0" applyFont="1"/>
    <xf numFmtId="0" fontId="11" fillId="0" borderId="0" xfId="0" applyFont="1" applyAlignment="1">
      <alignment horizontal="right"/>
    </xf>
    <xf numFmtId="0" fontId="10" fillId="2" borderId="0" xfId="0" applyFont="1" applyFill="1" applyAlignment="1">
      <alignment horizontal="right"/>
    </xf>
    <xf numFmtId="0" fontId="10" fillId="3" borderId="0" xfId="0" applyFont="1" applyFill="1" applyAlignment="1">
      <alignment horizontal="right"/>
    </xf>
    <xf numFmtId="0" fontId="11" fillId="3" borderId="0" xfId="0" applyFont="1" applyFill="1" applyAlignment="1">
      <alignment horizontal="right"/>
    </xf>
    <xf numFmtId="0" fontId="11" fillId="0" borderId="1" xfId="0" applyFont="1" applyBorder="1"/>
    <xf numFmtId="0" fontId="11" fillId="0" borderId="2" xfId="0" applyFont="1" applyBorder="1"/>
    <xf numFmtId="0" fontId="11" fillId="0" borderId="3" xfId="0" applyFont="1" applyBorder="1"/>
    <xf numFmtId="0" fontId="0" fillId="0" borderId="1" xfId="0" applyBorder="1"/>
    <xf numFmtId="0" fontId="0" fillId="0" borderId="2" xfId="0" applyBorder="1"/>
    <xf numFmtId="0" fontId="0" fillId="0" borderId="3" xfId="0" applyBorder="1"/>
    <xf numFmtId="0" fontId="0" fillId="0" borderId="4" xfId="0" applyFill="1" applyBorder="1" applyAlignment="1">
      <alignment horizontal="center"/>
    </xf>
    <xf numFmtId="0" fontId="0" fillId="3" borderId="0" xfId="0" applyFont="1" applyFill="1"/>
    <xf numFmtId="0" fontId="12" fillId="0" borderId="0" xfId="0" applyFont="1"/>
    <xf numFmtId="0" fontId="14" fillId="0" borderId="0" xfId="0" applyFont="1"/>
    <xf numFmtId="0" fontId="5" fillId="0" borderId="0" xfId="0" applyFont="1" applyAlignment="1">
      <alignment horizontal="right"/>
    </xf>
    <xf numFmtId="0" fontId="8" fillId="2" borderId="0" xfId="0" applyFont="1" applyFill="1" applyAlignment="1">
      <alignment horizontal="right"/>
    </xf>
    <xf numFmtId="0" fontId="8" fillId="3" borderId="0" xfId="0" applyFont="1" applyFill="1" applyAlignment="1">
      <alignment horizontal="right"/>
    </xf>
    <xf numFmtId="0" fontId="13" fillId="3" borderId="0" xfId="0" applyFont="1" applyFill="1" applyAlignment="1">
      <alignment horizontal="right"/>
    </xf>
    <xf numFmtId="0" fontId="13" fillId="0" borderId="0" xfId="0" applyFont="1" applyAlignment="1">
      <alignment horizontal="right"/>
    </xf>
    <xf numFmtId="0" fontId="5" fillId="0" borderId="0" xfId="0" applyFont="1" applyAlignment="1">
      <alignment horizontal="left"/>
    </xf>
    <xf numFmtId="0" fontId="8" fillId="2" borderId="0" xfId="0" applyFont="1" applyFill="1" applyAlignment="1">
      <alignment horizontal="left"/>
    </xf>
    <xf numFmtId="0" fontId="8" fillId="3" borderId="0" xfId="0" applyFont="1" applyFill="1" applyAlignment="1">
      <alignment horizontal="left"/>
    </xf>
    <xf numFmtId="0" fontId="13" fillId="3" borderId="0" xfId="0" applyFont="1" applyFill="1" applyAlignment="1">
      <alignment horizontal="left"/>
    </xf>
    <xf numFmtId="0" fontId="13" fillId="0" borderId="0" xfId="0" applyFont="1" applyAlignment="1">
      <alignment horizontal="left"/>
    </xf>
    <xf numFmtId="0" fontId="15" fillId="0" borderId="0" xfId="0" applyFont="1" applyAlignment="1">
      <alignment horizontal="left"/>
    </xf>
    <xf numFmtId="165" fontId="11" fillId="0" borderId="0" xfId="0" applyNumberFormat="1" applyFont="1" applyAlignment="1">
      <alignment horizontal="right"/>
    </xf>
    <xf numFmtId="166" fontId="11" fillId="0" borderId="0" xfId="0" applyNumberFormat="1" applyFont="1" applyAlignment="1">
      <alignment horizontal="right"/>
    </xf>
    <xf numFmtId="166" fontId="15" fillId="0" borderId="0" xfId="0" applyNumberFormat="1" applyFont="1" applyAlignment="1">
      <alignment horizontal="left"/>
    </xf>
    <xf numFmtId="0" fontId="15" fillId="0" borderId="0" xfId="0" applyFont="1" applyAlignment="1"/>
    <xf numFmtId="0" fontId="9" fillId="2" borderId="0" xfId="0" applyFont="1" applyFill="1" applyAlignment="1">
      <alignment vertical="center"/>
    </xf>
    <xf numFmtId="0" fontId="9" fillId="2" borderId="0" xfId="0" applyFont="1" applyFill="1" applyAlignment="1">
      <alignment horizontal="right" vertical="center"/>
    </xf>
    <xf numFmtId="0" fontId="16" fillId="4" borderId="12" xfId="0" applyFont="1" applyFill="1" applyBorder="1" applyAlignment="1">
      <alignment vertical="center"/>
    </xf>
    <xf numFmtId="0" fontId="0" fillId="0" borderId="0" xfId="0" applyFill="1"/>
    <xf numFmtId="0" fontId="7" fillId="0" borderId="13" xfId="0" applyFont="1" applyBorder="1"/>
    <xf numFmtId="0" fontId="11" fillId="0" borderId="13" xfId="0" applyFont="1" applyBorder="1"/>
    <xf numFmtId="0" fontId="0" fillId="0" borderId="0" xfId="0" applyAlignment="1">
      <alignment horizontal="left"/>
    </xf>
    <xf numFmtId="0" fontId="0" fillId="0" borderId="0" xfId="0" applyFill="1" applyBorder="1" applyAlignment="1">
      <alignment horizontal="center"/>
    </xf>
    <xf numFmtId="167" fontId="11" fillId="0" borderId="0" xfId="0" applyNumberFormat="1" applyFont="1" applyBorder="1"/>
    <xf numFmtId="9" fontId="7" fillId="0" borderId="0" xfId="0" applyNumberFormat="1" applyFont="1"/>
    <xf numFmtId="10" fontId="7" fillId="0" borderId="0" xfId="0" applyNumberFormat="1" applyFont="1"/>
    <xf numFmtId="10" fontId="11" fillId="0" borderId="0" xfId="0" applyNumberFormat="1" applyFont="1" applyAlignment="1">
      <alignment horizontal="right"/>
    </xf>
    <xf numFmtId="0" fontId="7" fillId="0" borderId="13" xfId="0" applyFont="1" applyBorder="1" applyAlignment="1">
      <alignment horizontal="right"/>
    </xf>
    <xf numFmtId="0" fontId="6" fillId="0" borderId="0" xfId="0" applyFont="1" applyAlignment="1">
      <alignment horizontal="right"/>
    </xf>
    <xf numFmtId="0" fontId="12" fillId="0" borderId="0" xfId="0" applyFont="1" applyFill="1"/>
    <xf numFmtId="10" fontId="7" fillId="0" borderId="0" xfId="0" applyNumberFormat="1" applyFont="1" applyAlignment="1">
      <alignment horizontal="left"/>
    </xf>
    <xf numFmtId="9" fontId="11" fillId="0" borderId="0" xfId="0" applyNumberFormat="1" applyFont="1" applyAlignment="1">
      <alignment horizontal="right"/>
    </xf>
    <xf numFmtId="168" fontId="11" fillId="0" borderId="0" xfId="0" applyNumberFormat="1" applyFont="1" applyAlignment="1">
      <alignment horizontal="right"/>
    </xf>
    <xf numFmtId="10" fontId="7" fillId="0" borderId="0" xfId="0" applyNumberFormat="1" applyFont="1" applyAlignment="1">
      <alignment horizontal="right"/>
    </xf>
    <xf numFmtId="15" fontId="7" fillId="0" borderId="0" xfId="0" applyNumberFormat="1" applyFont="1"/>
    <xf numFmtId="3" fontId="13" fillId="0" borderId="0" xfId="0" applyNumberFormat="1" applyFont="1" applyAlignment="1">
      <alignment horizontal="left"/>
    </xf>
    <xf numFmtId="0" fontId="7" fillId="0" borderId="14" xfId="0" applyFont="1" applyBorder="1" applyAlignment="1">
      <alignment horizontal="right"/>
    </xf>
    <xf numFmtId="17" fontId="7" fillId="0" borderId="14" xfId="0" applyNumberFormat="1" applyFont="1" applyBorder="1"/>
    <xf numFmtId="0" fontId="7" fillId="0" borderId="15" xfId="0" applyFont="1" applyBorder="1"/>
    <xf numFmtId="0" fontId="13" fillId="0" borderId="15" xfId="0" applyFont="1" applyBorder="1" applyAlignment="1">
      <alignment horizontal="right"/>
    </xf>
    <xf numFmtId="0" fontId="13" fillId="0" borderId="15" xfId="0" applyFont="1" applyBorder="1" applyAlignment="1">
      <alignment horizontal="left"/>
    </xf>
    <xf numFmtId="0" fontId="3" fillId="0" borderId="0" xfId="0" applyFont="1"/>
    <xf numFmtId="17" fontId="11" fillId="0" borderId="0" xfId="0" applyNumberFormat="1" applyFont="1" applyAlignment="1">
      <alignment horizontal="right"/>
    </xf>
    <xf numFmtId="169" fontId="11" fillId="0" borderId="0" xfId="0" applyNumberFormat="1" applyFont="1" applyAlignment="1">
      <alignment horizontal="right"/>
    </xf>
    <xf numFmtId="17" fontId="7" fillId="0" borderId="0" xfId="0" applyNumberFormat="1" applyFont="1" applyAlignment="1">
      <alignment horizontal="right"/>
    </xf>
    <xf numFmtId="8" fontId="11" fillId="0" borderId="0" xfId="0" applyNumberFormat="1" applyFont="1" applyAlignment="1">
      <alignment horizontal="right"/>
    </xf>
    <xf numFmtId="170" fontId="7" fillId="0" borderId="0" xfId="0" applyNumberFormat="1" applyFont="1"/>
    <xf numFmtId="0" fontId="7" fillId="0" borderId="0" xfId="0" applyFont="1" applyFill="1" applyBorder="1" applyAlignment="1">
      <alignment horizontal="right"/>
    </xf>
    <xf numFmtId="0" fontId="7" fillId="3" borderId="0" xfId="0" applyFont="1" applyFill="1" applyAlignment="1">
      <alignment horizontal="left"/>
    </xf>
    <xf numFmtId="8" fontId="0" fillId="0" borderId="0" xfId="0" applyNumberFormat="1"/>
    <xf numFmtId="168" fontId="0" fillId="0" borderId="0" xfId="0" applyNumberFormat="1"/>
    <xf numFmtId="10" fontId="0" fillId="0" borderId="0" xfId="0" applyNumberFormat="1"/>
    <xf numFmtId="0" fontId="7" fillId="0" borderId="0" xfId="0" applyFont="1" applyBorder="1" applyAlignment="1">
      <alignment horizontal="right"/>
    </xf>
    <xf numFmtId="3" fontId="7" fillId="0" borderId="0" xfId="0" applyNumberFormat="1" applyFont="1" applyBorder="1"/>
    <xf numFmtId="3" fontId="19" fillId="0" borderId="0" xfId="0" applyNumberFormat="1" applyFont="1" applyBorder="1"/>
    <xf numFmtId="0" fontId="7" fillId="0" borderId="14" xfId="0" applyFont="1" applyFill="1" applyBorder="1" applyAlignment="1">
      <alignment horizontal="right"/>
    </xf>
    <xf numFmtId="0" fontId="0" fillId="0" borderId="14" xfId="0" applyBorder="1"/>
    <xf numFmtId="4" fontId="19" fillId="0" borderId="0" xfId="0" applyNumberFormat="1" applyFont="1"/>
    <xf numFmtId="4" fontId="0" fillId="0" borderId="0" xfId="0" applyNumberFormat="1"/>
    <xf numFmtId="4" fontId="19" fillId="0" borderId="14" xfId="0" applyNumberFormat="1" applyFont="1" applyBorder="1"/>
    <xf numFmtId="4" fontId="0" fillId="0" borderId="14" xfId="0" applyNumberFormat="1" applyBorder="1"/>
    <xf numFmtId="4" fontId="19" fillId="0" borderId="0" xfId="0" applyNumberFormat="1" applyFont="1" applyFill="1" applyBorder="1"/>
    <xf numFmtId="3" fontId="19" fillId="0" borderId="0" xfId="0" applyNumberFormat="1" applyFont="1" applyFill="1" applyBorder="1"/>
    <xf numFmtId="3" fontId="0" fillId="0" borderId="0" xfId="0" applyNumberFormat="1"/>
    <xf numFmtId="0" fontId="11" fillId="3" borderId="0" xfId="0" applyFont="1" applyFill="1"/>
    <xf numFmtId="0" fontId="0" fillId="0" borderId="17" xfId="0" applyBorder="1"/>
    <xf numFmtId="0" fontId="0" fillId="0" borderId="18" xfId="0" applyBorder="1" applyAlignment="1">
      <alignment horizontal="right"/>
    </xf>
    <xf numFmtId="15" fontId="7" fillId="0" borderId="0" xfId="0" applyNumberFormat="1" applyFont="1" applyAlignment="1">
      <alignment horizontal="right"/>
    </xf>
    <xf numFmtId="3" fontId="7" fillId="0" borderId="0" xfId="0" applyNumberFormat="1" applyFont="1" applyFill="1" applyBorder="1"/>
    <xf numFmtId="0" fontId="7" fillId="6" borderId="15" xfId="0" applyFont="1" applyFill="1" applyBorder="1"/>
    <xf numFmtId="0" fontId="13" fillId="6" borderId="15" xfId="0" applyFont="1" applyFill="1" applyBorder="1" applyAlignment="1">
      <alignment horizontal="right"/>
    </xf>
    <xf numFmtId="0" fontId="13" fillId="6" borderId="15" xfId="0" applyFont="1" applyFill="1" applyBorder="1" applyAlignment="1">
      <alignment horizontal="left"/>
    </xf>
    <xf numFmtId="0" fontId="11" fillId="6" borderId="15" xfId="0" applyFont="1" applyFill="1" applyBorder="1" applyAlignment="1">
      <alignment horizontal="right"/>
    </xf>
    <xf numFmtId="0" fontId="7" fillId="6" borderId="0" xfId="0" applyFont="1" applyFill="1"/>
    <xf numFmtId="0" fontId="13" fillId="6" borderId="0" xfId="0" applyFont="1" applyFill="1" applyAlignment="1">
      <alignment horizontal="right"/>
    </xf>
    <xf numFmtId="0" fontId="13" fillId="6" borderId="0" xfId="0" applyFont="1" applyFill="1" applyAlignment="1">
      <alignment horizontal="left"/>
    </xf>
    <xf numFmtId="9" fontId="11" fillId="6" borderId="0" xfId="0" applyNumberFormat="1" applyFont="1" applyFill="1" applyAlignment="1">
      <alignment horizontal="right"/>
    </xf>
    <xf numFmtId="3" fontId="13" fillId="6" borderId="0" xfId="0" applyNumberFormat="1" applyFont="1" applyFill="1" applyAlignment="1">
      <alignment horizontal="left"/>
    </xf>
    <xf numFmtId="169" fontId="11" fillId="6" borderId="0" xfId="0" applyNumberFormat="1" applyFont="1" applyFill="1" applyAlignment="1">
      <alignment horizontal="right"/>
    </xf>
    <xf numFmtId="10" fontId="11" fillId="6" borderId="0" xfId="0" applyNumberFormat="1" applyFont="1" applyFill="1" applyAlignment="1">
      <alignment horizontal="right"/>
    </xf>
    <xf numFmtId="8" fontId="7" fillId="6" borderId="0" xfId="0" applyNumberFormat="1" applyFont="1" applyFill="1"/>
    <xf numFmtId="169" fontId="7" fillId="0" borderId="0" xfId="0" applyNumberFormat="1" applyFont="1" applyAlignment="1">
      <alignment horizontal="right"/>
    </xf>
    <xf numFmtId="0" fontId="0" fillId="0" borderId="0" xfId="0" quotePrefix="1"/>
    <xf numFmtId="0" fontId="7" fillId="0" borderId="0" xfId="0" quotePrefix="1" applyFont="1"/>
    <xf numFmtId="4" fontId="5" fillId="0" borderId="0" xfId="0" applyNumberFormat="1" applyFont="1" applyAlignment="1">
      <alignment horizontal="left"/>
    </xf>
    <xf numFmtId="3" fontId="5" fillId="0" borderId="0" xfId="0" applyNumberFormat="1" applyFont="1" applyAlignment="1">
      <alignment horizontal="left"/>
    </xf>
    <xf numFmtId="3" fontId="7" fillId="0" borderId="0" xfId="0" applyNumberFormat="1" applyFont="1"/>
    <xf numFmtId="10" fontId="15" fillId="0" borderId="0" xfId="0" applyNumberFormat="1" applyFont="1" applyAlignment="1">
      <alignment horizontal="left"/>
    </xf>
    <xf numFmtId="4" fontId="15" fillId="0" borderId="0" xfId="0" applyNumberFormat="1" applyFont="1" applyAlignment="1">
      <alignment horizontal="left"/>
    </xf>
    <xf numFmtId="169" fontId="15" fillId="0" borderId="0" xfId="0" applyNumberFormat="1" applyFont="1" applyBorder="1" applyAlignment="1">
      <alignment horizontal="left"/>
    </xf>
    <xf numFmtId="9" fontId="5" fillId="0" borderId="0" xfId="0" applyNumberFormat="1" applyFont="1" applyAlignment="1">
      <alignment horizontal="right"/>
    </xf>
    <xf numFmtId="4" fontId="13" fillId="0" borderId="0" xfId="0" applyNumberFormat="1" applyFont="1" applyAlignment="1">
      <alignment horizontal="right"/>
    </xf>
    <xf numFmtId="3" fontId="19" fillId="0" borderId="0" xfId="0" applyNumberFormat="1" applyFont="1"/>
    <xf numFmtId="3" fontId="0" fillId="0" borderId="0" xfId="0" applyNumberFormat="1" applyAlignment="1">
      <alignment horizontal="right"/>
    </xf>
    <xf numFmtId="3" fontId="6" fillId="0" borderId="0" xfId="0" applyNumberFormat="1" applyFont="1"/>
    <xf numFmtId="10" fontId="0" fillId="0" borderId="0" xfId="0" applyNumberFormat="1" applyAlignment="1">
      <alignment horizontal="left"/>
    </xf>
    <xf numFmtId="10" fontId="0" fillId="0" borderId="0" xfId="0" applyNumberFormat="1" applyAlignment="1">
      <alignment horizontal="right"/>
    </xf>
    <xf numFmtId="0" fontId="3" fillId="0" borderId="0" xfId="0" applyFont="1" applyFill="1" applyBorder="1"/>
    <xf numFmtId="0" fontId="3" fillId="0" borderId="0" xfId="0" applyFont="1" applyFill="1" applyBorder="1" applyAlignment="1">
      <alignment horizontal="center"/>
    </xf>
    <xf numFmtId="0" fontId="7" fillId="0" borderId="0" xfId="0" applyFont="1" applyFill="1"/>
    <xf numFmtId="0" fontId="22" fillId="0" borderId="0" xfId="0" applyFont="1" applyFill="1" applyBorder="1"/>
    <xf numFmtId="0" fontId="0" fillId="0" borderId="0" xfId="0" applyFont="1"/>
    <xf numFmtId="0" fontId="0" fillId="0" borderId="0" xfId="0" applyFont="1" applyFill="1"/>
    <xf numFmtId="0" fontId="0" fillId="0" borderId="0" xfId="0" applyFont="1" applyFill="1" applyAlignment="1">
      <alignment horizontal="center"/>
    </xf>
    <xf numFmtId="170" fontId="7" fillId="3" borderId="0" xfId="0" applyNumberFormat="1" applyFont="1" applyFill="1" applyBorder="1"/>
    <xf numFmtId="0" fontId="2" fillId="0" borderId="0" xfId="0" applyFont="1" applyFill="1"/>
    <xf numFmtId="0" fontId="2" fillId="0" borderId="0" xfId="0" applyFont="1" applyAlignment="1">
      <alignment horizontal="right"/>
    </xf>
    <xf numFmtId="0" fontId="7" fillId="0" borderId="0" xfId="0" applyFont="1" applyFill="1" applyBorder="1"/>
    <xf numFmtId="0" fontId="24" fillId="0" borderId="0" xfId="0" applyFont="1" applyFill="1" applyBorder="1"/>
    <xf numFmtId="168" fontId="15" fillId="0" borderId="0" xfId="0" applyNumberFormat="1" applyFont="1" applyFill="1" applyBorder="1"/>
    <xf numFmtId="0" fontId="7" fillId="0" borderId="0" xfId="0" applyFont="1" applyFill="1" applyBorder="1" applyAlignment="1">
      <alignment horizontal="center"/>
    </xf>
    <xf numFmtId="9" fontId="13" fillId="3" borderId="0" xfId="0" applyNumberFormat="1" applyFont="1" applyFill="1" applyAlignment="1">
      <alignment horizontal="right"/>
    </xf>
    <xf numFmtId="9" fontId="15" fillId="0" borderId="0" xfId="0" applyNumberFormat="1" applyFont="1" applyFill="1" applyBorder="1" applyAlignment="1">
      <alignment horizontal="right"/>
    </xf>
    <xf numFmtId="169" fontId="11" fillId="0" borderId="0" xfId="0" applyNumberFormat="1" applyFont="1" applyFill="1" applyBorder="1" applyAlignment="1">
      <alignment horizontal="right"/>
    </xf>
    <xf numFmtId="169" fontId="7" fillId="0" borderId="0" xfId="0" applyNumberFormat="1" applyFont="1" applyFill="1" applyBorder="1" applyAlignment="1">
      <alignment horizontal="right"/>
    </xf>
    <xf numFmtId="3" fontId="7" fillId="0" borderId="0" xfId="0" applyNumberFormat="1" applyFont="1" applyFill="1" applyBorder="1" applyAlignment="1"/>
    <xf numFmtId="0" fontId="0" fillId="0" borderId="0" xfId="0" applyFont="1" applyFill="1" applyAlignment="1">
      <alignment horizontal="right"/>
    </xf>
    <xf numFmtId="10" fontId="0" fillId="0" borderId="0" xfId="0" applyNumberFormat="1" applyFont="1" applyFill="1"/>
    <xf numFmtId="171" fontId="0" fillId="0" borderId="0" xfId="0" applyNumberFormat="1" applyFont="1" applyFill="1"/>
    <xf numFmtId="0" fontId="2" fillId="3" borderId="0" xfId="0" applyFont="1" applyFill="1" applyAlignment="1">
      <alignment horizontal="right"/>
    </xf>
    <xf numFmtId="3" fontId="7" fillId="3" borderId="0" xfId="0" applyNumberFormat="1" applyFont="1" applyFill="1"/>
    <xf numFmtId="0" fontId="2" fillId="3" borderId="0" xfId="0" applyFont="1" applyFill="1" applyAlignment="1">
      <alignment horizontal="left"/>
    </xf>
    <xf numFmtId="10" fontId="11" fillId="0" borderId="0" xfId="0" applyNumberFormat="1" applyFont="1" applyFill="1" applyBorder="1" applyAlignment="1">
      <alignment horizontal="right"/>
    </xf>
    <xf numFmtId="9" fontId="13" fillId="0" borderId="0" xfId="0" applyNumberFormat="1" applyFont="1" applyFill="1" applyBorder="1" applyAlignment="1">
      <alignment horizontal="right"/>
    </xf>
    <xf numFmtId="0" fontId="2" fillId="0" borderId="0" xfId="0" applyFont="1"/>
    <xf numFmtId="0" fontId="0" fillId="0" borderId="0" xfId="0" applyFill="1" applyAlignment="1">
      <alignment horizontal="right"/>
    </xf>
    <xf numFmtId="0" fontId="1" fillId="0" borderId="0" xfId="0" applyFont="1" applyFill="1" applyAlignment="1">
      <alignment horizontal="right"/>
    </xf>
    <xf numFmtId="164" fontId="9" fillId="0" borderId="0" xfId="0" applyNumberFormat="1" applyFont="1" applyFill="1" applyAlignment="1">
      <alignment horizontal="right" vertical="center"/>
    </xf>
    <xf numFmtId="0" fontId="11" fillId="0" borderId="0" xfId="0" applyFont="1" applyFill="1" applyAlignment="1">
      <alignment horizontal="right"/>
    </xf>
    <xf numFmtId="10" fontId="7" fillId="0" borderId="0" xfId="0" applyNumberFormat="1" applyFont="1" applyFill="1" applyAlignment="1">
      <alignment horizontal="right"/>
    </xf>
    <xf numFmtId="10" fontId="11" fillId="0" borderId="0" xfId="0" applyNumberFormat="1" applyFont="1" applyFill="1" applyAlignment="1">
      <alignment horizontal="right"/>
    </xf>
    <xf numFmtId="17" fontId="11" fillId="0" borderId="0" xfId="0" applyNumberFormat="1" applyFont="1" applyFill="1" applyAlignment="1">
      <alignment horizontal="right"/>
    </xf>
    <xf numFmtId="169" fontId="11" fillId="0" borderId="0" xfId="0" applyNumberFormat="1" applyFont="1" applyFill="1" applyAlignment="1">
      <alignment horizontal="right"/>
    </xf>
    <xf numFmtId="17" fontId="7" fillId="0" borderId="0" xfId="0" applyNumberFormat="1" applyFont="1" applyFill="1" applyAlignment="1">
      <alignment horizontal="right"/>
    </xf>
    <xf numFmtId="8" fontId="11" fillId="0" borderId="0" xfId="0" applyNumberFormat="1" applyFont="1" applyFill="1" applyAlignment="1">
      <alignment horizontal="right"/>
    </xf>
    <xf numFmtId="0" fontId="11" fillId="0" borderId="0" xfId="0" applyFont="1" applyFill="1" applyBorder="1" applyAlignment="1">
      <alignment horizontal="right"/>
    </xf>
    <xf numFmtId="9" fontId="11" fillId="0" borderId="0" xfId="0" applyNumberFormat="1" applyFont="1" applyFill="1" applyAlignment="1">
      <alignment horizontal="right"/>
    </xf>
    <xf numFmtId="8" fontId="11" fillId="0" borderId="0" xfId="0" applyNumberFormat="1" applyFont="1" applyFill="1"/>
    <xf numFmtId="8" fontId="7" fillId="0" borderId="0" xfId="0" applyNumberFormat="1" applyFont="1" applyFill="1"/>
    <xf numFmtId="9" fontId="11" fillId="0" borderId="0" xfId="0" applyNumberFormat="1" applyFont="1" applyFill="1" applyBorder="1" applyAlignment="1">
      <alignment horizontal="right"/>
    </xf>
    <xf numFmtId="8" fontId="7" fillId="0" borderId="0" xfId="0" applyNumberFormat="1" applyFont="1" applyFill="1" applyBorder="1"/>
    <xf numFmtId="0" fontId="25" fillId="0" borderId="0" xfId="0" applyFont="1" applyAlignment="1">
      <alignment horizontal="right"/>
    </xf>
    <xf numFmtId="172" fontId="7" fillId="0" borderId="14" xfId="0" applyNumberFormat="1" applyFont="1" applyBorder="1"/>
    <xf numFmtId="0" fontId="2" fillId="0" borderId="0" xfId="0" applyFont="1" applyFill="1" applyAlignment="1">
      <alignment horizontal="right"/>
    </xf>
    <xf numFmtId="0" fontId="0" fillId="0" borderId="0" xfId="0" applyFont="1" applyFill="1" applyAlignment="1">
      <alignment horizontal="left"/>
    </xf>
    <xf numFmtId="10" fontId="0" fillId="0" borderId="0" xfId="0" applyNumberFormat="1" applyFont="1"/>
    <xf numFmtId="173" fontId="9" fillId="2" borderId="0" xfId="0" applyNumberFormat="1" applyFont="1" applyFill="1" applyAlignment="1">
      <alignment horizontal="right" vertical="center"/>
    </xf>
    <xf numFmtId="0" fontId="4" fillId="0" borderId="0" xfId="1"/>
    <xf numFmtId="0" fontId="26" fillId="0" borderId="0" xfId="0" applyFont="1"/>
    <xf numFmtId="0" fontId="26" fillId="0" borderId="0" xfId="0" applyFont="1" applyAlignment="1">
      <alignment horizontal="left" indent="1"/>
    </xf>
    <xf numFmtId="0" fontId="27" fillId="0" borderId="0" xfId="0" applyFont="1" applyAlignment="1">
      <alignment horizontal="left"/>
    </xf>
    <xf numFmtId="0" fontId="27" fillId="0" borderId="0" xfId="0" applyFont="1"/>
    <xf numFmtId="0" fontId="26" fillId="0" borderId="0" xfId="0" applyFont="1" applyFill="1" applyBorder="1"/>
    <xf numFmtId="0" fontId="0" fillId="0" borderId="0" xfId="0" applyFont="1" applyFill="1" applyBorder="1"/>
    <xf numFmtId="0" fontId="26" fillId="0" borderId="0" xfId="0" applyFont="1" applyAlignment="1">
      <alignment horizontal="left" indent="2"/>
    </xf>
    <xf numFmtId="0" fontId="26" fillId="5" borderId="0" xfId="0" applyFont="1" applyFill="1" applyBorder="1"/>
    <xf numFmtId="0" fontId="0" fillId="5" borderId="0" xfId="0" applyFont="1" applyFill="1" applyBorder="1"/>
    <xf numFmtId="0" fontId="0" fillId="0" borderId="0" xfId="0" applyAlignment="1">
      <alignment horizontal="left" indent="1"/>
    </xf>
    <xf numFmtId="0" fontId="26" fillId="5" borderId="0" xfId="0" applyFont="1" applyFill="1" applyBorder="1" applyAlignment="1">
      <alignment horizontal="right"/>
    </xf>
    <xf numFmtId="0" fontId="3" fillId="8" borderId="0" xfId="0" applyFont="1" applyFill="1"/>
    <xf numFmtId="0" fontId="24" fillId="8" borderId="0" xfId="0" applyFont="1" applyFill="1" applyAlignment="1">
      <alignment horizontal="right"/>
    </xf>
    <xf numFmtId="0" fontId="29" fillId="8" borderId="0" xfId="0" applyFont="1" applyFill="1"/>
    <xf numFmtId="0" fontId="26" fillId="0" borderId="0" xfId="0" quotePrefix="1" applyFont="1" applyAlignment="1">
      <alignment horizontal="left" indent="1"/>
    </xf>
    <xf numFmtId="41" fontId="17" fillId="0" borderId="0" xfId="0" applyNumberFormat="1" applyFont="1"/>
    <xf numFmtId="41" fontId="7" fillId="0" borderId="0" xfId="0" applyNumberFormat="1" applyFont="1"/>
    <xf numFmtId="41" fontId="11" fillId="0" borderId="0" xfId="0" applyNumberFormat="1" applyFont="1" applyAlignment="1">
      <alignment horizontal="right"/>
    </xf>
    <xf numFmtId="41" fontId="13" fillId="0" borderId="0" xfId="0" applyNumberFormat="1" applyFont="1" applyAlignment="1">
      <alignment horizontal="right"/>
    </xf>
    <xf numFmtId="41" fontId="20" fillId="0" borderId="0" xfId="0" applyNumberFormat="1" applyFont="1" applyAlignment="1">
      <alignment horizontal="right"/>
    </xf>
    <xf numFmtId="41" fontId="21" fillId="0" borderId="0" xfId="0" applyNumberFormat="1" applyFont="1" applyAlignment="1">
      <alignment horizontal="right"/>
    </xf>
    <xf numFmtId="41" fontId="5" fillId="0" borderId="0" xfId="0" applyNumberFormat="1" applyFont="1" applyAlignment="1">
      <alignment horizontal="right"/>
    </xf>
    <xf numFmtId="43" fontId="11" fillId="0" borderId="0" xfId="0" applyNumberFormat="1" applyFont="1" applyAlignment="1">
      <alignment horizontal="right"/>
    </xf>
    <xf numFmtId="43" fontId="17" fillId="0" borderId="0" xfId="0" applyNumberFormat="1" applyFont="1" applyAlignment="1">
      <alignment horizontal="right"/>
    </xf>
    <xf numFmtId="43" fontId="7" fillId="0" borderId="0" xfId="0" applyNumberFormat="1" applyFont="1" applyAlignment="1">
      <alignment horizontal="right"/>
    </xf>
    <xf numFmtId="41" fontId="7" fillId="0" borderId="0" xfId="0" applyNumberFormat="1" applyFont="1" applyAlignment="1">
      <alignment horizontal="right"/>
    </xf>
    <xf numFmtId="41" fontId="12" fillId="0" borderId="0" xfId="0" applyNumberFormat="1" applyFont="1" applyAlignment="1">
      <alignment horizontal="right"/>
    </xf>
    <xf numFmtId="9" fontId="15" fillId="0" borderId="0" xfId="0" applyNumberFormat="1" applyFont="1" applyAlignment="1">
      <alignment horizontal="right"/>
    </xf>
    <xf numFmtId="43" fontId="11" fillId="6" borderId="0" xfId="0" applyNumberFormat="1" applyFont="1" applyFill="1"/>
    <xf numFmtId="38" fontId="13" fillId="0" borderId="0" xfId="0" applyNumberFormat="1" applyFont="1" applyAlignment="1">
      <alignment horizontal="left"/>
    </xf>
    <xf numFmtId="43" fontId="18" fillId="5" borderId="15" xfId="0" applyNumberFormat="1" applyFont="1" applyFill="1" applyBorder="1"/>
    <xf numFmtId="0" fontId="30" fillId="0" borderId="15" xfId="0" applyFont="1" applyBorder="1" applyAlignment="1">
      <alignment horizontal="right"/>
    </xf>
    <xf numFmtId="0" fontId="31" fillId="0" borderId="0" xfId="0" applyFont="1" applyAlignment="1">
      <alignment horizontal="right"/>
    </xf>
    <xf numFmtId="0" fontId="31" fillId="0" borderId="0" xfId="0" applyFont="1"/>
    <xf numFmtId="4" fontId="0" fillId="0" borderId="16" xfId="0" applyNumberFormat="1" applyBorder="1"/>
    <xf numFmtId="174" fontId="0" fillId="0" borderId="0" xfId="0" applyNumberFormat="1"/>
    <xf numFmtId="41" fontId="0" fillId="0" borderId="0" xfId="0" applyNumberFormat="1"/>
    <xf numFmtId="41" fontId="6" fillId="0" borderId="0" xfId="0" applyNumberFormat="1" applyFont="1"/>
    <xf numFmtId="41" fontId="19" fillId="0" borderId="0" xfId="0" applyNumberFormat="1" applyFont="1"/>
    <xf numFmtId="0" fontId="32" fillId="0" borderId="0" xfId="0" applyFont="1"/>
    <xf numFmtId="10" fontId="32" fillId="0" borderId="0" xfId="0" applyNumberFormat="1" applyFont="1"/>
    <xf numFmtId="41" fontId="11" fillId="0" borderId="0" xfId="0" applyNumberFormat="1" applyFont="1" applyFill="1" applyBorder="1"/>
    <xf numFmtId="41" fontId="17" fillId="0" borderId="0" xfId="0" applyNumberFormat="1" applyFont="1" applyFill="1" applyBorder="1"/>
    <xf numFmtId="41" fontId="7" fillId="0" borderId="0" xfId="0" applyNumberFormat="1" applyFont="1" applyFill="1" applyBorder="1"/>
    <xf numFmtId="41" fontId="7" fillId="0" borderId="0" xfId="0" applyNumberFormat="1" applyFont="1" applyFill="1" applyBorder="1" applyAlignment="1"/>
    <xf numFmtId="175" fontId="7" fillId="0" borderId="0" xfId="0" applyNumberFormat="1" applyFont="1" applyFill="1" applyBorder="1" applyAlignment="1">
      <alignment horizontal="right"/>
    </xf>
    <xf numFmtId="9" fontId="7" fillId="0" borderId="0" xfId="0" applyNumberFormat="1" applyFont="1" applyFill="1" applyAlignment="1">
      <alignment horizontal="left"/>
    </xf>
    <xf numFmtId="0" fontId="23" fillId="3" borderId="0" xfId="0" applyFont="1" applyFill="1" applyAlignment="1">
      <alignment horizontal="left"/>
    </xf>
    <xf numFmtId="10" fontId="2" fillId="0" borderId="0" xfId="0" applyNumberFormat="1" applyFont="1"/>
    <xf numFmtId="10" fontId="33" fillId="0" borderId="0" xfId="0" applyNumberFormat="1" applyFont="1"/>
    <xf numFmtId="10" fontId="15" fillId="0" borderId="0" xfId="0" applyNumberFormat="1" applyFont="1" applyFill="1" applyBorder="1"/>
    <xf numFmtId="3" fontId="11" fillId="0" borderId="0" xfId="0" applyNumberFormat="1" applyFont="1" applyAlignment="1">
      <alignment horizontal="right"/>
    </xf>
    <xf numFmtId="176" fontId="13" fillId="0" borderId="0" xfId="0" applyNumberFormat="1" applyFont="1"/>
    <xf numFmtId="176" fontId="34" fillId="0" borderId="0" xfId="0" applyNumberFormat="1" applyFont="1"/>
    <xf numFmtId="0" fontId="35" fillId="3" borderId="0" xfId="0" applyFont="1" applyFill="1" applyAlignment="1">
      <alignment horizontal="right"/>
    </xf>
    <xf numFmtId="10" fontId="36" fillId="0" borderId="0" xfId="0" applyNumberFormat="1" applyFont="1" applyAlignment="1">
      <alignment horizontal="right"/>
    </xf>
    <xf numFmtId="10" fontId="35" fillId="0" borderId="0" xfId="0" applyNumberFormat="1" applyFont="1"/>
    <xf numFmtId="172" fontId="11" fillId="0" borderId="0" xfId="0" applyNumberFormat="1" applyFont="1" applyAlignment="1">
      <alignment horizontal="right"/>
    </xf>
    <xf numFmtId="168" fontId="6" fillId="0" borderId="0" xfId="0" applyNumberFormat="1" applyFont="1"/>
    <xf numFmtId="10" fontId="6" fillId="0" borderId="0" xfId="0" applyNumberFormat="1" applyFont="1" applyAlignment="1">
      <alignment horizontal="left"/>
    </xf>
    <xf numFmtId="0" fontId="35" fillId="3" borderId="0" xfId="0" applyFont="1" applyFill="1" applyAlignment="1">
      <alignment horizontal="left"/>
    </xf>
    <xf numFmtId="4" fontId="11" fillId="0" borderId="0" xfId="0" applyNumberFormat="1" applyFont="1" applyAlignment="1">
      <alignment horizontal="right"/>
    </xf>
    <xf numFmtId="177" fontId="7" fillId="0" borderId="0" xfId="0" applyNumberFormat="1" applyFont="1"/>
    <xf numFmtId="176" fontId="7" fillId="0" borderId="0" xfId="0" applyNumberFormat="1" applyFont="1"/>
    <xf numFmtId="176" fontId="13" fillId="3" borderId="0" xfId="0" applyNumberFormat="1" applyFont="1" applyFill="1" applyAlignment="1">
      <alignment horizontal="right"/>
    </xf>
    <xf numFmtId="0" fontId="38" fillId="0" borderId="0" xfId="0" applyFont="1" applyAlignment="1">
      <alignment horizontal="right"/>
    </xf>
    <xf numFmtId="41" fontId="37" fillId="0" borderId="0" xfId="0" applyNumberFormat="1" applyFont="1" applyAlignment="1">
      <alignment horizontal="right"/>
    </xf>
    <xf numFmtId="0" fontId="13" fillId="0" borderId="0" xfId="0" applyFont="1" applyFill="1" applyAlignment="1">
      <alignment horizontal="left"/>
    </xf>
    <xf numFmtId="3" fontId="39" fillId="0" borderId="0" xfId="0" applyNumberFormat="1" applyFont="1" applyAlignment="1">
      <alignment horizontal="right"/>
    </xf>
    <xf numFmtId="10" fontId="13" fillId="0" borderId="0" xfId="0" applyNumberFormat="1" applyFont="1" applyAlignment="1">
      <alignment horizontal="right"/>
    </xf>
    <xf numFmtId="41" fontId="39" fillId="0" borderId="0" xfId="0" applyNumberFormat="1" applyFont="1" applyAlignment="1">
      <alignment horizontal="right"/>
    </xf>
    <xf numFmtId="10" fontId="38" fillId="0" borderId="0" xfId="0" applyNumberFormat="1" applyFont="1" applyAlignment="1">
      <alignment horizontal="right"/>
    </xf>
    <xf numFmtId="0" fontId="40" fillId="3" borderId="0" xfId="0" applyFont="1" applyFill="1" applyAlignment="1">
      <alignment horizontal="right"/>
    </xf>
    <xf numFmtId="176" fontId="39" fillId="0" borderId="0" xfId="0" applyNumberFormat="1" applyFont="1" applyAlignment="1">
      <alignment horizontal="right"/>
    </xf>
    <xf numFmtId="0" fontId="39" fillId="0" borderId="0" xfId="0" applyFont="1" applyAlignment="1">
      <alignment horizontal="center"/>
    </xf>
    <xf numFmtId="41" fontId="12" fillId="0" borderId="0" xfId="0" applyNumberFormat="1" applyFont="1"/>
    <xf numFmtId="41" fontId="23" fillId="0" borderId="0" xfId="0" applyNumberFormat="1" applyFont="1"/>
    <xf numFmtId="178" fontId="7" fillId="0" borderId="0" xfId="0" applyNumberFormat="1" applyFont="1"/>
    <xf numFmtId="41" fontId="2" fillId="0" borderId="0" xfId="0" applyNumberFormat="1" applyFont="1"/>
    <xf numFmtId="0" fontId="28" fillId="7" borderId="0" xfId="1" applyFont="1" applyFill="1" applyAlignment="1">
      <alignment horizontal="center" vertical="center" wrapText="1"/>
    </xf>
    <xf numFmtId="0" fontId="5" fillId="0" borderId="0" xfId="0" applyFont="1" applyAlignment="1">
      <alignment wrapText="1"/>
    </xf>
    <xf numFmtId="0" fontId="4" fillId="0" borderId="0" xfId="1" applyFill="1"/>
    <xf numFmtId="0" fontId="4" fillId="0" borderId="0" xfId="1"/>
    <xf numFmtId="0" fontId="4" fillId="0" borderId="0" xfId="1" applyAlignment="1">
      <alignment horizontal="left" vertical="center"/>
    </xf>
    <xf numFmtId="0" fontId="7" fillId="0" borderId="5" xfId="0" applyFont="1" applyBorder="1" applyAlignment="1">
      <alignment horizontal="center" vertical="center"/>
    </xf>
    <xf numFmtId="0" fontId="7" fillId="0" borderId="4" xfId="0" applyFont="1" applyBorder="1" applyAlignment="1">
      <alignment horizontal="center" vertical="center"/>
    </xf>
    <xf numFmtId="0" fontId="7" fillId="0" borderId="6" xfId="0" applyFont="1" applyBorder="1" applyAlignment="1">
      <alignment horizontal="center" vertical="center"/>
    </xf>
    <xf numFmtId="0" fontId="7" fillId="0" borderId="7" xfId="0" applyFont="1" applyBorder="1" applyAlignment="1">
      <alignment horizontal="center" vertical="center"/>
    </xf>
    <xf numFmtId="0" fontId="7" fillId="0" borderId="0" xfId="0" applyFont="1" applyBorder="1" applyAlignment="1">
      <alignment horizontal="center" vertical="center"/>
    </xf>
    <xf numFmtId="0" fontId="7" fillId="0" borderId="8"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1" xfId="0" applyFont="1" applyBorder="1" applyAlignment="1">
      <alignment horizontal="center" vertical="center"/>
    </xf>
    <xf numFmtId="173" fontId="9" fillId="2" borderId="0" xfId="0" applyNumberFormat="1" applyFont="1" applyFill="1" applyAlignment="1">
      <alignment horizontal="right" vertical="center"/>
    </xf>
    <xf numFmtId="0" fontId="0" fillId="0" borderId="0" xfId="0" applyAlignment="1">
      <alignment horizontal="left" vertical="center" textRotation="90"/>
    </xf>
    <xf numFmtId="0" fontId="0" fillId="0" borderId="0" xfId="0" applyAlignment="1">
      <alignment horizontal="left" textRotation="90"/>
    </xf>
  </cellXfs>
  <cellStyles count="2">
    <cellStyle name="Hyperlink" xfId="1" builtinId="8"/>
    <cellStyle name="Normal" xfId="0" builtinId="0"/>
  </cellStyles>
  <dxfs count="10">
    <dxf>
      <fill>
        <patternFill patternType="none">
          <bgColor auto="1"/>
        </patternFill>
      </fill>
    </dxf>
    <dxf>
      <font>
        <color theme="0" tint="-0.14996795556505021"/>
      </font>
      <fill>
        <patternFill>
          <bgColor theme="0" tint="-0.14996795556505021"/>
        </patternFill>
      </fill>
      <border>
        <left/>
        <right/>
        <top/>
        <bottom/>
        <vertical/>
        <horizontal/>
      </border>
    </dxf>
    <dxf>
      <font>
        <color theme="1"/>
      </font>
      <fill>
        <patternFill>
          <bgColor rgb="FFFFFF00"/>
        </patternFill>
      </fill>
    </dxf>
    <dxf>
      <font>
        <color rgb="FF0000FF"/>
      </font>
      <fill>
        <patternFill patternType="none">
          <bgColor auto="1"/>
        </patternFill>
      </fill>
    </dxf>
    <dxf>
      <font>
        <color theme="0" tint="-0.14996795556505021"/>
      </font>
      <fill>
        <patternFill patternType="solid">
          <bgColor theme="0" tint="-0.14996795556505021"/>
        </patternFill>
      </fill>
      <border>
        <left/>
        <right/>
        <top/>
        <bottom/>
        <vertical/>
        <horizontal/>
      </border>
    </dxf>
    <dxf>
      <font>
        <color theme="0" tint="-0.14996795556505021"/>
      </font>
      <fill>
        <patternFill patternType="solid">
          <bgColor theme="0" tint="-0.14996795556505021"/>
        </patternFill>
      </fill>
      <border>
        <left/>
        <right/>
        <top/>
        <bottom/>
        <vertical/>
        <horizontal/>
      </border>
    </dxf>
    <dxf>
      <font>
        <color rgb="FF0000FF"/>
      </font>
      <fill>
        <patternFill patternType="none">
          <bgColor auto="1"/>
        </patternFill>
      </fill>
    </dxf>
    <dxf>
      <font>
        <color theme="0" tint="-0.14996795556505021"/>
      </font>
      <fill>
        <patternFill>
          <bgColor theme="0" tint="-0.14996795556505021"/>
        </patternFill>
      </fill>
    </dxf>
    <dxf>
      <numFmt numFmtId="14" formatCode="0.00%"/>
    </dxf>
    <dxf>
      <font>
        <color rgb="FF0000FF"/>
      </font>
      <fill>
        <patternFill patternType="none">
          <bgColor auto="1"/>
        </patternFill>
      </fill>
    </dxf>
  </dxfs>
  <tableStyles count="0" defaultTableStyle="TableStyleMedium2" defaultPivotStyle="PivotStyleMedium9"/>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1400"/>
              <a:t>Contract vs. Speculative Income</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v>Credit Cash Flows</c:v>
          </c:tx>
          <c:spPr>
            <a:solidFill>
              <a:schemeClr val="accent1">
                <a:alpha val="70000"/>
              </a:schemeClr>
            </a:solidFill>
            <a:ln>
              <a:noFill/>
            </a:ln>
            <a:effectLst/>
          </c:spPr>
          <c:invertIfNegative val="0"/>
          <c:cat>
            <c:numRef>
              <c:f>[0]!Range_Month</c:f>
              <c:numCache>
                <c:formatCode>General</c:formatCode>
                <c:ptCount val="22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numCache>
            </c:numRef>
          </c:cat>
          <c:val>
            <c:numRef>
              <c:f>[0]!Range_Credit</c:f>
              <c:numCache>
                <c:formatCode>_(* #,##0_);_(* \(#,##0\);_(* "-"_);_(@_)</c:formatCode>
                <c:ptCount val="225"/>
                <c:pt idx="0">
                  <c:v>16773.75</c:v>
                </c:pt>
                <c:pt idx="1">
                  <c:v>16773.75</c:v>
                </c:pt>
                <c:pt idx="2">
                  <c:v>16773.75</c:v>
                </c:pt>
                <c:pt idx="3">
                  <c:v>16773.75</c:v>
                </c:pt>
                <c:pt idx="4">
                  <c:v>16773.75</c:v>
                </c:pt>
                <c:pt idx="5">
                  <c:v>16773.75</c:v>
                </c:pt>
                <c:pt idx="6">
                  <c:v>16773.75</c:v>
                </c:pt>
                <c:pt idx="7">
                  <c:v>16773.75</c:v>
                </c:pt>
                <c:pt idx="8">
                  <c:v>16773.75</c:v>
                </c:pt>
                <c:pt idx="9">
                  <c:v>16773.75</c:v>
                </c:pt>
                <c:pt idx="10">
                  <c:v>16773.75</c:v>
                </c:pt>
                <c:pt idx="11">
                  <c:v>16773.75</c:v>
                </c:pt>
                <c:pt idx="12">
                  <c:v>16773.75</c:v>
                </c:pt>
                <c:pt idx="13">
                  <c:v>16773.75</c:v>
                </c:pt>
                <c:pt idx="14">
                  <c:v>16773.75</c:v>
                </c:pt>
                <c:pt idx="15">
                  <c:v>16773.75</c:v>
                </c:pt>
                <c:pt idx="16">
                  <c:v>16773.75</c:v>
                </c:pt>
                <c:pt idx="17">
                  <c:v>16773.75</c:v>
                </c:pt>
                <c:pt idx="18">
                  <c:v>16773.75</c:v>
                </c:pt>
                <c:pt idx="19">
                  <c:v>16773.75</c:v>
                </c:pt>
                <c:pt idx="20">
                  <c:v>16773.75</c:v>
                </c:pt>
                <c:pt idx="21">
                  <c:v>16773.75</c:v>
                </c:pt>
                <c:pt idx="22">
                  <c:v>16773.75</c:v>
                </c:pt>
                <c:pt idx="23">
                  <c:v>16773.75</c:v>
                </c:pt>
                <c:pt idx="24">
                  <c:v>16773.75</c:v>
                </c:pt>
                <c:pt idx="25">
                  <c:v>16773.75</c:v>
                </c:pt>
                <c:pt idx="26">
                  <c:v>16773.75</c:v>
                </c:pt>
                <c:pt idx="27">
                  <c:v>16773.75</c:v>
                </c:pt>
                <c:pt idx="28">
                  <c:v>16773.75</c:v>
                </c:pt>
                <c:pt idx="29">
                  <c:v>16773.75</c:v>
                </c:pt>
                <c:pt idx="30">
                  <c:v>16773.75</c:v>
                </c:pt>
                <c:pt idx="31">
                  <c:v>16773.75</c:v>
                </c:pt>
                <c:pt idx="32">
                  <c:v>16773.75</c:v>
                </c:pt>
                <c:pt idx="33">
                  <c:v>16773.75</c:v>
                </c:pt>
                <c:pt idx="34">
                  <c:v>16773.75</c:v>
                </c:pt>
                <c:pt idx="35">
                  <c:v>16773.75</c:v>
                </c:pt>
                <c:pt idx="36">
                  <c:v>16773.75</c:v>
                </c:pt>
                <c:pt idx="37">
                  <c:v>16773.75</c:v>
                </c:pt>
                <c:pt idx="38">
                  <c:v>16773.75</c:v>
                </c:pt>
                <c:pt idx="39">
                  <c:v>16773.75</c:v>
                </c:pt>
                <c:pt idx="40">
                  <c:v>16773.75</c:v>
                </c:pt>
                <c:pt idx="41">
                  <c:v>16773.75</c:v>
                </c:pt>
                <c:pt idx="42">
                  <c:v>16773.75</c:v>
                </c:pt>
                <c:pt idx="43">
                  <c:v>16773.75</c:v>
                </c:pt>
                <c:pt idx="44">
                  <c:v>16773.75</c:v>
                </c:pt>
                <c:pt idx="45">
                  <c:v>16773.75</c:v>
                </c:pt>
                <c:pt idx="46">
                  <c:v>16773.75</c:v>
                </c:pt>
                <c:pt idx="47">
                  <c:v>16773.75</c:v>
                </c:pt>
                <c:pt idx="48">
                  <c:v>16773.75</c:v>
                </c:pt>
                <c:pt idx="49">
                  <c:v>16773.75</c:v>
                </c:pt>
                <c:pt idx="50">
                  <c:v>16773.75</c:v>
                </c:pt>
                <c:pt idx="51">
                  <c:v>16773.75</c:v>
                </c:pt>
                <c:pt idx="52">
                  <c:v>16773.75</c:v>
                </c:pt>
                <c:pt idx="53">
                  <c:v>16773.75</c:v>
                </c:pt>
                <c:pt idx="54">
                  <c:v>16773.75</c:v>
                </c:pt>
                <c:pt idx="55">
                  <c:v>16773.75</c:v>
                </c:pt>
                <c:pt idx="56">
                  <c:v>16773.75</c:v>
                </c:pt>
                <c:pt idx="57">
                  <c:v>16773.75</c:v>
                </c:pt>
                <c:pt idx="58">
                  <c:v>16773.75</c:v>
                </c:pt>
                <c:pt idx="59">
                  <c:v>16773.75</c:v>
                </c:pt>
                <c:pt idx="60">
                  <c:v>16773.75</c:v>
                </c:pt>
                <c:pt idx="61">
                  <c:v>16773.75</c:v>
                </c:pt>
                <c:pt idx="62">
                  <c:v>16773.75</c:v>
                </c:pt>
                <c:pt idx="63">
                  <c:v>16773.75</c:v>
                </c:pt>
                <c:pt idx="64">
                  <c:v>16773.75</c:v>
                </c:pt>
                <c:pt idx="65">
                  <c:v>16773.75</c:v>
                </c:pt>
                <c:pt idx="66">
                  <c:v>16773.75</c:v>
                </c:pt>
                <c:pt idx="67">
                  <c:v>16773.75</c:v>
                </c:pt>
                <c:pt idx="68">
                  <c:v>16773.75</c:v>
                </c:pt>
                <c:pt idx="69">
                  <c:v>16773.75</c:v>
                </c:pt>
                <c:pt idx="70">
                  <c:v>16773.75</c:v>
                </c:pt>
                <c:pt idx="71">
                  <c:v>16773.75</c:v>
                </c:pt>
                <c:pt idx="72">
                  <c:v>16773.75</c:v>
                </c:pt>
                <c:pt idx="73">
                  <c:v>16773.75</c:v>
                </c:pt>
                <c:pt idx="74">
                  <c:v>16773.75</c:v>
                </c:pt>
                <c:pt idx="75">
                  <c:v>16773.75</c:v>
                </c:pt>
                <c:pt idx="76">
                  <c:v>16773.75</c:v>
                </c:pt>
                <c:pt idx="77">
                  <c:v>16773.75</c:v>
                </c:pt>
                <c:pt idx="78">
                  <c:v>16773.75</c:v>
                </c:pt>
                <c:pt idx="79">
                  <c:v>16773.75</c:v>
                </c:pt>
                <c:pt idx="80">
                  <c:v>16773.75</c:v>
                </c:pt>
                <c:pt idx="81">
                  <c:v>16773.75</c:v>
                </c:pt>
                <c:pt idx="82">
                  <c:v>16773.75</c:v>
                </c:pt>
                <c:pt idx="83">
                  <c:v>16773.75</c:v>
                </c:pt>
                <c:pt idx="84">
                  <c:v>16773.75</c:v>
                </c:pt>
                <c:pt idx="85">
                  <c:v>16773.75</c:v>
                </c:pt>
                <c:pt idx="86">
                  <c:v>16773.75</c:v>
                </c:pt>
                <c:pt idx="87">
                  <c:v>16773.75</c:v>
                </c:pt>
                <c:pt idx="88">
                  <c:v>16773.75</c:v>
                </c:pt>
                <c:pt idx="89">
                  <c:v>16773.75</c:v>
                </c:pt>
                <c:pt idx="90">
                  <c:v>16773.75</c:v>
                </c:pt>
                <c:pt idx="91">
                  <c:v>16773.75</c:v>
                </c:pt>
                <c:pt idx="92">
                  <c:v>16773.75</c:v>
                </c:pt>
                <c:pt idx="93">
                  <c:v>16773.75</c:v>
                </c:pt>
                <c:pt idx="94">
                  <c:v>16773.75</c:v>
                </c:pt>
                <c:pt idx="95">
                  <c:v>16773.75</c:v>
                </c:pt>
                <c:pt idx="96">
                  <c:v>16773.75</c:v>
                </c:pt>
                <c:pt idx="97">
                  <c:v>16773.75</c:v>
                </c:pt>
                <c:pt idx="98">
                  <c:v>16773.75</c:v>
                </c:pt>
                <c:pt idx="99">
                  <c:v>16773.75</c:v>
                </c:pt>
                <c:pt idx="100">
                  <c:v>16773.75</c:v>
                </c:pt>
                <c:pt idx="101">
                  <c:v>16773.75</c:v>
                </c:pt>
                <c:pt idx="102">
                  <c:v>16773.75</c:v>
                </c:pt>
                <c:pt idx="103">
                  <c:v>12580.3125</c:v>
                </c:pt>
                <c:pt idx="104">
                  <c:v>12580.3125</c:v>
                </c:pt>
                <c:pt idx="105">
                  <c:v>12580.3125</c:v>
                </c:pt>
                <c:pt idx="106">
                  <c:v>12580.3125</c:v>
                </c:pt>
                <c:pt idx="107">
                  <c:v>12580.3125</c:v>
                </c:pt>
                <c:pt idx="108">
                  <c:v>12580.3125</c:v>
                </c:pt>
                <c:pt idx="109">
                  <c:v>12580.3125</c:v>
                </c:pt>
                <c:pt idx="110">
                  <c:v>12580.3125</c:v>
                </c:pt>
                <c:pt idx="111">
                  <c:v>12580.3125</c:v>
                </c:pt>
                <c:pt idx="112">
                  <c:v>12580.3125</c:v>
                </c:pt>
                <c:pt idx="113">
                  <c:v>12580.3125</c:v>
                </c:pt>
                <c:pt idx="114">
                  <c:v>12580.3125</c:v>
                </c:pt>
                <c:pt idx="115">
                  <c:v>12580.3125</c:v>
                </c:pt>
                <c:pt idx="116">
                  <c:v>12580.3125</c:v>
                </c:pt>
                <c:pt idx="117">
                  <c:v>12580.3125</c:v>
                </c:pt>
                <c:pt idx="118">
                  <c:v>12580.3125</c:v>
                </c:pt>
                <c:pt idx="119">
                  <c:v>12580.3125</c:v>
                </c:pt>
                <c:pt idx="120">
                  <c:v>12580.3125</c:v>
                </c:pt>
                <c:pt idx="121">
                  <c:v>12580.3125</c:v>
                </c:pt>
                <c:pt idx="122">
                  <c:v>12580.3125</c:v>
                </c:pt>
                <c:pt idx="123">
                  <c:v>12580.3125</c:v>
                </c:pt>
                <c:pt idx="124">
                  <c:v>12580.3125</c:v>
                </c:pt>
                <c:pt idx="125">
                  <c:v>12580.3125</c:v>
                </c:pt>
                <c:pt idx="126">
                  <c:v>12580.3125</c:v>
                </c:pt>
                <c:pt idx="127">
                  <c:v>12580.3125</c:v>
                </c:pt>
                <c:pt idx="128">
                  <c:v>12580.3125</c:v>
                </c:pt>
                <c:pt idx="129">
                  <c:v>12580.3125</c:v>
                </c:pt>
                <c:pt idx="130">
                  <c:v>12580.3125</c:v>
                </c:pt>
                <c:pt idx="131">
                  <c:v>12580.3125</c:v>
                </c:pt>
                <c:pt idx="132">
                  <c:v>12580.3125</c:v>
                </c:pt>
                <c:pt idx="133">
                  <c:v>12580.3125</c:v>
                </c:pt>
                <c:pt idx="134">
                  <c:v>12580.3125</c:v>
                </c:pt>
                <c:pt idx="135">
                  <c:v>12580.3125</c:v>
                </c:pt>
                <c:pt idx="136">
                  <c:v>12580.3125</c:v>
                </c:pt>
                <c:pt idx="137">
                  <c:v>12580.3125</c:v>
                </c:pt>
                <c:pt idx="138">
                  <c:v>12580.3125</c:v>
                </c:pt>
                <c:pt idx="139">
                  <c:v>12580.3125</c:v>
                </c:pt>
                <c:pt idx="140">
                  <c:v>12580.3125</c:v>
                </c:pt>
                <c:pt idx="141">
                  <c:v>12580.3125</c:v>
                </c:pt>
                <c:pt idx="142">
                  <c:v>12580.3125</c:v>
                </c:pt>
                <c:pt idx="143">
                  <c:v>12580.3125</c:v>
                </c:pt>
                <c:pt idx="144">
                  <c:v>12580.3125</c:v>
                </c:pt>
                <c:pt idx="145">
                  <c:v>12580.3125</c:v>
                </c:pt>
                <c:pt idx="146">
                  <c:v>12580.3125</c:v>
                </c:pt>
                <c:pt idx="147">
                  <c:v>12580.3125</c:v>
                </c:pt>
                <c:pt idx="148">
                  <c:v>12580.3125</c:v>
                </c:pt>
                <c:pt idx="149">
                  <c:v>12580.3125</c:v>
                </c:pt>
                <c:pt idx="150">
                  <c:v>12580.3125</c:v>
                </c:pt>
                <c:pt idx="151">
                  <c:v>12580.3125</c:v>
                </c:pt>
                <c:pt idx="152">
                  <c:v>12580.3125</c:v>
                </c:pt>
                <c:pt idx="153">
                  <c:v>12580.3125</c:v>
                </c:pt>
                <c:pt idx="154">
                  <c:v>12580.3125</c:v>
                </c:pt>
                <c:pt idx="155">
                  <c:v>12580.3125</c:v>
                </c:pt>
                <c:pt idx="156">
                  <c:v>12580.3125</c:v>
                </c:pt>
                <c:pt idx="157">
                  <c:v>12580.3125</c:v>
                </c:pt>
                <c:pt idx="158">
                  <c:v>12580.3125</c:v>
                </c:pt>
                <c:pt idx="159">
                  <c:v>12580.3125</c:v>
                </c:pt>
                <c:pt idx="160">
                  <c:v>12580.3125</c:v>
                </c:pt>
                <c:pt idx="161">
                  <c:v>12580.3125</c:v>
                </c:pt>
                <c:pt idx="162">
                  <c:v>12580.3125</c:v>
                </c:pt>
                <c:pt idx="163">
                  <c:v>12580.3125</c:v>
                </c:pt>
                <c:pt idx="164">
                  <c:v>9435.234375</c:v>
                </c:pt>
                <c:pt idx="165">
                  <c:v>9435.234375</c:v>
                </c:pt>
                <c:pt idx="166">
                  <c:v>9435.234375</c:v>
                </c:pt>
                <c:pt idx="167">
                  <c:v>9435.234375</c:v>
                </c:pt>
                <c:pt idx="168">
                  <c:v>9435.234375</c:v>
                </c:pt>
                <c:pt idx="169">
                  <c:v>9435.234375</c:v>
                </c:pt>
                <c:pt idx="170">
                  <c:v>9435.234375</c:v>
                </c:pt>
                <c:pt idx="171">
                  <c:v>9435.234375</c:v>
                </c:pt>
                <c:pt idx="172">
                  <c:v>9435.234375</c:v>
                </c:pt>
                <c:pt idx="173">
                  <c:v>9435.234375</c:v>
                </c:pt>
                <c:pt idx="174">
                  <c:v>9435.234375</c:v>
                </c:pt>
                <c:pt idx="175">
                  <c:v>9435.234375</c:v>
                </c:pt>
                <c:pt idx="176">
                  <c:v>9435.234375</c:v>
                </c:pt>
                <c:pt idx="177">
                  <c:v>9435.234375</c:v>
                </c:pt>
                <c:pt idx="178">
                  <c:v>9435.234375</c:v>
                </c:pt>
                <c:pt idx="179">
                  <c:v>9435.234375</c:v>
                </c:pt>
                <c:pt idx="180">
                  <c:v>9435.234375</c:v>
                </c:pt>
                <c:pt idx="181">
                  <c:v>9435.234375</c:v>
                </c:pt>
                <c:pt idx="182">
                  <c:v>9435.234375</c:v>
                </c:pt>
                <c:pt idx="183">
                  <c:v>9435.234375</c:v>
                </c:pt>
                <c:pt idx="184">
                  <c:v>9435.234375</c:v>
                </c:pt>
                <c:pt idx="185">
                  <c:v>9435.234375</c:v>
                </c:pt>
                <c:pt idx="186">
                  <c:v>9435.234375</c:v>
                </c:pt>
                <c:pt idx="187">
                  <c:v>9435.234375</c:v>
                </c:pt>
                <c:pt idx="188">
                  <c:v>9435.234375</c:v>
                </c:pt>
                <c:pt idx="189">
                  <c:v>9435.234375</c:v>
                </c:pt>
                <c:pt idx="190">
                  <c:v>9435.234375</c:v>
                </c:pt>
                <c:pt idx="191">
                  <c:v>9435.234375</c:v>
                </c:pt>
                <c:pt idx="192">
                  <c:v>9435.234375</c:v>
                </c:pt>
                <c:pt idx="193">
                  <c:v>9435.234375</c:v>
                </c:pt>
                <c:pt idx="194">
                  <c:v>9435.234375</c:v>
                </c:pt>
                <c:pt idx="195">
                  <c:v>9435.234375</c:v>
                </c:pt>
                <c:pt idx="196">
                  <c:v>9435.234375</c:v>
                </c:pt>
                <c:pt idx="197">
                  <c:v>9435.234375</c:v>
                </c:pt>
                <c:pt idx="198">
                  <c:v>9435.234375</c:v>
                </c:pt>
                <c:pt idx="199">
                  <c:v>9435.234375</c:v>
                </c:pt>
                <c:pt idx="200">
                  <c:v>9435.234375</c:v>
                </c:pt>
                <c:pt idx="201">
                  <c:v>9435.234375</c:v>
                </c:pt>
                <c:pt idx="202">
                  <c:v>9435.234375</c:v>
                </c:pt>
                <c:pt idx="203">
                  <c:v>9435.234375</c:v>
                </c:pt>
                <c:pt idx="204">
                  <c:v>9435.234375</c:v>
                </c:pt>
                <c:pt idx="205">
                  <c:v>9435.234375</c:v>
                </c:pt>
                <c:pt idx="206">
                  <c:v>9435.234375</c:v>
                </c:pt>
                <c:pt idx="207">
                  <c:v>9435.234375</c:v>
                </c:pt>
                <c:pt idx="208">
                  <c:v>9435.234375</c:v>
                </c:pt>
                <c:pt idx="209">
                  <c:v>9435.234375</c:v>
                </c:pt>
                <c:pt idx="210">
                  <c:v>9435.234375</c:v>
                </c:pt>
                <c:pt idx="211">
                  <c:v>9435.234375</c:v>
                </c:pt>
                <c:pt idx="212">
                  <c:v>9435.234375</c:v>
                </c:pt>
                <c:pt idx="213">
                  <c:v>9435.234375</c:v>
                </c:pt>
                <c:pt idx="214">
                  <c:v>9435.234375</c:v>
                </c:pt>
                <c:pt idx="215">
                  <c:v>9435.234375</c:v>
                </c:pt>
                <c:pt idx="216">
                  <c:v>9435.234375</c:v>
                </c:pt>
                <c:pt idx="217">
                  <c:v>9435.234375</c:v>
                </c:pt>
                <c:pt idx="218">
                  <c:v>9435.234375</c:v>
                </c:pt>
                <c:pt idx="219">
                  <c:v>9435.234375</c:v>
                </c:pt>
                <c:pt idx="220">
                  <c:v>9435.234375</c:v>
                </c:pt>
                <c:pt idx="221">
                  <c:v>9435.234375</c:v>
                </c:pt>
                <c:pt idx="222">
                  <c:v>9435.234375</c:v>
                </c:pt>
                <c:pt idx="223">
                  <c:v>9435.234375</c:v>
                </c:pt>
                <c:pt idx="224">
                  <c:v>9435.234375</c:v>
                </c:pt>
              </c:numCache>
            </c:numRef>
          </c:val>
          <c:extLst>
            <c:ext xmlns:c16="http://schemas.microsoft.com/office/drawing/2014/chart" uri="{C3380CC4-5D6E-409C-BE32-E72D297353CC}">
              <c16:uniqueId val="{00000000-BB4D-4B18-954F-95B54C6B9263}"/>
            </c:ext>
          </c:extLst>
        </c:ser>
        <c:ser>
          <c:idx val="1"/>
          <c:order val="1"/>
          <c:tx>
            <c:v>Speculative Cash Flows</c:v>
          </c:tx>
          <c:spPr>
            <a:solidFill>
              <a:schemeClr val="accent2">
                <a:alpha val="70000"/>
              </a:schemeClr>
            </a:solidFill>
            <a:ln>
              <a:noFill/>
            </a:ln>
            <a:effectLst/>
          </c:spPr>
          <c:invertIfNegative val="0"/>
          <c:val>
            <c:numRef>
              <c:f>[0]!Range_Spec</c:f>
              <c:numCache>
                <c:formatCode>_(* #,##0_);_(* \(#,##0\);_(* "-"_);_(@_)</c:formatCode>
                <c:ptCount val="2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4193.4375</c:v>
                </c:pt>
                <c:pt idx="104">
                  <c:v>4193.4375</c:v>
                </c:pt>
                <c:pt idx="105">
                  <c:v>4193.4375</c:v>
                </c:pt>
                <c:pt idx="106">
                  <c:v>4193.4375</c:v>
                </c:pt>
                <c:pt idx="107">
                  <c:v>4193.4375</c:v>
                </c:pt>
                <c:pt idx="108">
                  <c:v>4193.4375</c:v>
                </c:pt>
                <c:pt idx="109">
                  <c:v>4193.4375</c:v>
                </c:pt>
                <c:pt idx="110">
                  <c:v>4193.4375</c:v>
                </c:pt>
                <c:pt idx="111">
                  <c:v>4193.4375</c:v>
                </c:pt>
                <c:pt idx="112">
                  <c:v>4193.4375</c:v>
                </c:pt>
                <c:pt idx="113">
                  <c:v>4193.4375</c:v>
                </c:pt>
                <c:pt idx="114">
                  <c:v>4193.4375</c:v>
                </c:pt>
                <c:pt idx="115">
                  <c:v>4193.4375</c:v>
                </c:pt>
                <c:pt idx="116">
                  <c:v>4193.4375</c:v>
                </c:pt>
                <c:pt idx="117">
                  <c:v>4193.4375</c:v>
                </c:pt>
                <c:pt idx="118">
                  <c:v>4193.4375</c:v>
                </c:pt>
                <c:pt idx="119">
                  <c:v>4193.4375</c:v>
                </c:pt>
                <c:pt idx="120">
                  <c:v>4193.4375</c:v>
                </c:pt>
                <c:pt idx="121">
                  <c:v>4193.4375</c:v>
                </c:pt>
                <c:pt idx="122">
                  <c:v>4193.4375</c:v>
                </c:pt>
                <c:pt idx="123">
                  <c:v>4193.4375</c:v>
                </c:pt>
                <c:pt idx="124">
                  <c:v>4193.4375</c:v>
                </c:pt>
                <c:pt idx="125">
                  <c:v>4193.4375</c:v>
                </c:pt>
                <c:pt idx="126">
                  <c:v>4193.4375</c:v>
                </c:pt>
                <c:pt idx="127">
                  <c:v>4193.4375</c:v>
                </c:pt>
                <c:pt idx="128">
                  <c:v>4193.4375</c:v>
                </c:pt>
                <c:pt idx="129">
                  <c:v>4193.4375</c:v>
                </c:pt>
                <c:pt idx="130">
                  <c:v>4193.4375</c:v>
                </c:pt>
                <c:pt idx="131">
                  <c:v>4193.4375</c:v>
                </c:pt>
                <c:pt idx="132">
                  <c:v>4193.4375</c:v>
                </c:pt>
                <c:pt idx="133">
                  <c:v>4193.4375</c:v>
                </c:pt>
                <c:pt idx="134">
                  <c:v>4193.4375</c:v>
                </c:pt>
                <c:pt idx="135">
                  <c:v>4193.4375</c:v>
                </c:pt>
                <c:pt idx="136">
                  <c:v>4193.4375</c:v>
                </c:pt>
                <c:pt idx="137">
                  <c:v>4193.4375</c:v>
                </c:pt>
                <c:pt idx="138">
                  <c:v>4193.4375</c:v>
                </c:pt>
                <c:pt idx="139">
                  <c:v>4193.4375</c:v>
                </c:pt>
                <c:pt idx="140">
                  <c:v>4193.4375</c:v>
                </c:pt>
                <c:pt idx="141">
                  <c:v>4193.4375</c:v>
                </c:pt>
                <c:pt idx="142">
                  <c:v>4193.4375</c:v>
                </c:pt>
                <c:pt idx="143">
                  <c:v>4193.4375</c:v>
                </c:pt>
                <c:pt idx="144">
                  <c:v>4193.4375</c:v>
                </c:pt>
                <c:pt idx="145">
                  <c:v>4193.4375</c:v>
                </c:pt>
                <c:pt idx="146">
                  <c:v>4193.4375</c:v>
                </c:pt>
                <c:pt idx="147">
                  <c:v>4193.4375</c:v>
                </c:pt>
                <c:pt idx="148">
                  <c:v>4193.4375</c:v>
                </c:pt>
                <c:pt idx="149">
                  <c:v>4193.4375</c:v>
                </c:pt>
                <c:pt idx="150">
                  <c:v>4193.4375</c:v>
                </c:pt>
                <c:pt idx="151">
                  <c:v>4193.4375</c:v>
                </c:pt>
                <c:pt idx="152">
                  <c:v>4193.4375</c:v>
                </c:pt>
                <c:pt idx="153">
                  <c:v>4193.4375</c:v>
                </c:pt>
                <c:pt idx="154">
                  <c:v>4193.4375</c:v>
                </c:pt>
                <c:pt idx="155">
                  <c:v>4193.4375</c:v>
                </c:pt>
                <c:pt idx="156">
                  <c:v>4193.4375</c:v>
                </c:pt>
                <c:pt idx="157">
                  <c:v>4193.4375</c:v>
                </c:pt>
                <c:pt idx="158">
                  <c:v>4193.4375</c:v>
                </c:pt>
                <c:pt idx="159">
                  <c:v>4193.4375</c:v>
                </c:pt>
                <c:pt idx="160">
                  <c:v>4193.4375</c:v>
                </c:pt>
                <c:pt idx="161">
                  <c:v>4193.4375</c:v>
                </c:pt>
                <c:pt idx="162">
                  <c:v>4193.4375</c:v>
                </c:pt>
                <c:pt idx="163">
                  <c:v>4193.4375</c:v>
                </c:pt>
                <c:pt idx="164">
                  <c:v>7338.515625</c:v>
                </c:pt>
                <c:pt idx="165">
                  <c:v>7338.515625</c:v>
                </c:pt>
                <c:pt idx="166">
                  <c:v>7338.515625</c:v>
                </c:pt>
                <c:pt idx="167">
                  <c:v>7338.515625</c:v>
                </c:pt>
                <c:pt idx="168">
                  <c:v>7338.515625</c:v>
                </c:pt>
                <c:pt idx="169">
                  <c:v>7338.515625</c:v>
                </c:pt>
                <c:pt idx="170">
                  <c:v>7338.515625</c:v>
                </c:pt>
                <c:pt idx="171">
                  <c:v>7338.515625</c:v>
                </c:pt>
                <c:pt idx="172">
                  <c:v>7338.515625</c:v>
                </c:pt>
                <c:pt idx="173">
                  <c:v>7338.515625</c:v>
                </c:pt>
                <c:pt idx="174">
                  <c:v>7338.515625</c:v>
                </c:pt>
                <c:pt idx="175">
                  <c:v>7338.515625</c:v>
                </c:pt>
                <c:pt idx="176">
                  <c:v>7338.515625</c:v>
                </c:pt>
                <c:pt idx="177">
                  <c:v>7338.515625</c:v>
                </c:pt>
                <c:pt idx="178">
                  <c:v>7338.515625</c:v>
                </c:pt>
                <c:pt idx="179">
                  <c:v>7338.515625</c:v>
                </c:pt>
                <c:pt idx="180">
                  <c:v>7338.515625</c:v>
                </c:pt>
                <c:pt idx="181">
                  <c:v>7338.515625</c:v>
                </c:pt>
                <c:pt idx="182">
                  <c:v>7338.515625</c:v>
                </c:pt>
                <c:pt idx="183">
                  <c:v>7338.515625</c:v>
                </c:pt>
                <c:pt idx="184">
                  <c:v>7338.515625</c:v>
                </c:pt>
                <c:pt idx="185">
                  <c:v>7338.515625</c:v>
                </c:pt>
                <c:pt idx="186">
                  <c:v>7338.515625</c:v>
                </c:pt>
                <c:pt idx="187">
                  <c:v>7338.515625</c:v>
                </c:pt>
                <c:pt idx="188">
                  <c:v>7338.515625</c:v>
                </c:pt>
                <c:pt idx="189">
                  <c:v>7338.515625</c:v>
                </c:pt>
                <c:pt idx="190">
                  <c:v>7338.515625</c:v>
                </c:pt>
                <c:pt idx="191">
                  <c:v>7338.515625</c:v>
                </c:pt>
                <c:pt idx="192">
                  <c:v>7338.515625</c:v>
                </c:pt>
                <c:pt idx="193">
                  <c:v>7338.515625</c:v>
                </c:pt>
                <c:pt idx="194">
                  <c:v>7338.515625</c:v>
                </c:pt>
                <c:pt idx="195">
                  <c:v>7338.515625</c:v>
                </c:pt>
                <c:pt idx="196">
                  <c:v>7338.515625</c:v>
                </c:pt>
                <c:pt idx="197">
                  <c:v>7338.515625</c:v>
                </c:pt>
                <c:pt idx="198">
                  <c:v>7338.515625</c:v>
                </c:pt>
                <c:pt idx="199">
                  <c:v>7338.515625</c:v>
                </c:pt>
                <c:pt idx="200">
                  <c:v>7338.515625</c:v>
                </c:pt>
                <c:pt idx="201">
                  <c:v>7338.515625</c:v>
                </c:pt>
                <c:pt idx="202">
                  <c:v>7338.515625</c:v>
                </c:pt>
                <c:pt idx="203">
                  <c:v>7338.515625</c:v>
                </c:pt>
                <c:pt idx="204">
                  <c:v>7338.515625</c:v>
                </c:pt>
                <c:pt idx="205">
                  <c:v>7338.515625</c:v>
                </c:pt>
                <c:pt idx="206">
                  <c:v>7338.515625</c:v>
                </c:pt>
                <c:pt idx="207">
                  <c:v>7338.515625</c:v>
                </c:pt>
                <c:pt idx="208">
                  <c:v>7338.515625</c:v>
                </c:pt>
                <c:pt idx="209">
                  <c:v>7338.515625</c:v>
                </c:pt>
                <c:pt idx="210">
                  <c:v>7338.515625</c:v>
                </c:pt>
                <c:pt idx="211">
                  <c:v>7338.515625</c:v>
                </c:pt>
                <c:pt idx="212">
                  <c:v>7338.515625</c:v>
                </c:pt>
                <c:pt idx="213">
                  <c:v>7338.515625</c:v>
                </c:pt>
                <c:pt idx="214">
                  <c:v>7338.515625</c:v>
                </c:pt>
                <c:pt idx="215">
                  <c:v>7338.515625</c:v>
                </c:pt>
                <c:pt idx="216">
                  <c:v>7338.515625</c:v>
                </c:pt>
                <c:pt idx="217">
                  <c:v>7338.515625</c:v>
                </c:pt>
                <c:pt idx="218">
                  <c:v>7338.515625</c:v>
                </c:pt>
                <c:pt idx="219">
                  <c:v>7338.515625</c:v>
                </c:pt>
                <c:pt idx="220">
                  <c:v>7338.515625</c:v>
                </c:pt>
                <c:pt idx="221">
                  <c:v>7338.515625</c:v>
                </c:pt>
                <c:pt idx="222">
                  <c:v>7338.515625</c:v>
                </c:pt>
                <c:pt idx="223">
                  <c:v>7338.515625</c:v>
                </c:pt>
                <c:pt idx="224">
                  <c:v>7338.515625</c:v>
                </c:pt>
              </c:numCache>
            </c:numRef>
          </c:val>
          <c:extLst>
            <c:ext xmlns:c16="http://schemas.microsoft.com/office/drawing/2014/chart" uri="{C3380CC4-5D6E-409C-BE32-E72D297353CC}">
              <c16:uniqueId val="{00000001-BB4D-4B18-954F-95B54C6B9263}"/>
            </c:ext>
          </c:extLst>
        </c:ser>
        <c:dLbls>
          <c:showLegendKey val="0"/>
          <c:showVal val="0"/>
          <c:showCatName val="0"/>
          <c:showSerName val="0"/>
          <c:showPercent val="0"/>
          <c:showBubbleSize val="0"/>
        </c:dLbls>
        <c:gapWidth val="50"/>
        <c:overlap val="100"/>
        <c:axId val="1586887503"/>
        <c:axId val="1586972527"/>
      </c:barChart>
      <c:catAx>
        <c:axId val="1586887503"/>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972527"/>
        <c:crosses val="autoZero"/>
        <c:auto val="1"/>
        <c:lblAlgn val="ctr"/>
        <c:lblOffset val="100"/>
        <c:noMultiLvlLbl val="0"/>
      </c:catAx>
      <c:valAx>
        <c:axId val="1586972527"/>
        <c:scaling>
          <c:orientation val="minMax"/>
        </c:scaling>
        <c:delete val="0"/>
        <c:axPos val="l"/>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8875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sz="1400"/>
              <a:t>Partition of PV</a:t>
            </a:r>
          </a:p>
        </c:rich>
      </c:tx>
      <c:layout>
        <c:manualLayout>
          <c:xMode val="edge"/>
          <c:yMode val="edge"/>
          <c:x val="0.30303030303030304"/>
          <c:y val="5.3547523427041497E-3"/>
        </c:manualLayout>
      </c:layout>
      <c:overlay val="1"/>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14CB-4F2F-BDEF-3EDF4BD309E6}"/>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14CB-4F2F-BDEF-3EDF4BD309E6}"/>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14CB-4F2F-BDEF-3EDF4BD309E6}"/>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2-14CB-4F2F-BDEF-3EDF4BD309E6}"/>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14CB-4F2F-BDEF-3EDF4BD309E6}"/>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4-14CB-4F2F-BDEF-3EDF4BD309E6}"/>
                </c:ext>
              </c:extLst>
            </c:dLbl>
            <c:spPr>
              <a:noFill/>
              <a:ln>
                <a:noFill/>
              </a:ln>
              <a:effectLst/>
            </c:sp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Valuation!$B$39:$B$41</c:f>
              <c:strCache>
                <c:ptCount val="3"/>
                <c:pt idx="0">
                  <c:v>Credit Cash Flow</c:v>
                </c:pt>
                <c:pt idx="1">
                  <c:v>Spec Cash Flow</c:v>
                </c:pt>
                <c:pt idx="2">
                  <c:v>Residual Cash Flow</c:v>
                </c:pt>
              </c:strCache>
            </c:strRef>
          </c:cat>
          <c:val>
            <c:numRef>
              <c:f>Valuation!$D$39:$D$41</c:f>
              <c:numCache>
                <c:formatCode>0.0%</c:formatCode>
                <c:ptCount val="3"/>
                <c:pt idx="0">
                  <c:v>0.6933840676766978</c:v>
                </c:pt>
                <c:pt idx="1">
                  <c:v>6.9046003004606879E-2</c:v>
                </c:pt>
                <c:pt idx="2">
                  <c:v>0.23756992931869533</c:v>
                </c:pt>
              </c:numCache>
            </c:numRef>
          </c:val>
          <c:extLst>
            <c:ext xmlns:c16="http://schemas.microsoft.com/office/drawing/2014/chart" uri="{C3380CC4-5D6E-409C-BE32-E72D297353CC}">
              <c16:uniqueId val="{00000000-14CB-4F2F-BDEF-3EDF4BD309E6}"/>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400"/>
              <a:t>Key Return Metrics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3"/>
          <c:order val="0"/>
          <c:tx>
            <c:v>Going-In Cap Rate</c:v>
          </c:tx>
          <c:spPr>
            <a:solidFill>
              <a:schemeClr val="accent4"/>
            </a:solidFill>
            <a:ln>
              <a:noFill/>
            </a:ln>
            <a:effectLst/>
          </c:spPr>
          <c:invertIfNegative val="0"/>
          <c:dLbls>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Inputs!$J$7</c:f>
              <c:numCache>
                <c:formatCode>0.00%</c:formatCode>
                <c:ptCount val="1"/>
                <c:pt idx="0">
                  <c:v>0.06</c:v>
                </c:pt>
              </c:numCache>
            </c:numRef>
          </c:val>
          <c:extLst>
            <c:ext xmlns:c16="http://schemas.microsoft.com/office/drawing/2014/chart" uri="{C3380CC4-5D6E-409C-BE32-E72D297353CC}">
              <c16:uniqueId val="{00000003-F254-4B6D-B198-D9B369DE1D2F}"/>
            </c:ext>
          </c:extLst>
        </c:ser>
        <c:ser>
          <c:idx val="2"/>
          <c:order val="1"/>
          <c:tx>
            <c:v>Target Cap Rate</c:v>
          </c:tx>
          <c:spPr>
            <a:solidFill>
              <a:schemeClr val="accent3"/>
            </a:solidFill>
            <a:ln>
              <a:noFill/>
            </a:ln>
            <a:effectLst/>
          </c:spPr>
          <c:invertIfNegative val="0"/>
          <c:dLbls>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1"/>
              <c:pt idx="0">
                <c:v>Key Metrics</c:v>
              </c:pt>
            </c:strLit>
          </c:cat>
          <c:val>
            <c:numRef>
              <c:f>Valuation!$C$9</c:f>
              <c:numCache>
                <c:formatCode>0.00%</c:formatCode>
                <c:ptCount val="1"/>
                <c:pt idx="0">
                  <c:v>6.0017811746085524E-2</c:v>
                </c:pt>
              </c:numCache>
            </c:numRef>
          </c:val>
          <c:extLst>
            <c:ext xmlns:c16="http://schemas.microsoft.com/office/drawing/2014/chart" uri="{C3380CC4-5D6E-409C-BE32-E72D297353CC}">
              <c16:uniqueId val="{00000002-F254-4B6D-B198-D9B369DE1D2F}"/>
            </c:ext>
          </c:extLst>
        </c:ser>
        <c:ser>
          <c:idx val="0"/>
          <c:order val="2"/>
          <c:tx>
            <c:v>Unlevered IRR</c:v>
          </c:tx>
          <c:spPr>
            <a:solidFill>
              <a:schemeClr val="accent1"/>
            </a:solidFill>
            <a:ln>
              <a:noFill/>
            </a:ln>
            <a:effectLst/>
          </c:spPr>
          <c:invertIfNegative val="0"/>
          <c:dLbls>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1"/>
              <c:pt idx="0">
                <c:v>Key Metrics</c:v>
              </c:pt>
            </c:strLit>
          </c:cat>
          <c:val>
            <c:numRef>
              <c:f>'Investment Returns'!$E$7</c:f>
              <c:numCache>
                <c:formatCode>0.00%</c:formatCode>
                <c:ptCount val="1"/>
                <c:pt idx="0">
                  <c:v>5.8211603760719294E-2</c:v>
                </c:pt>
              </c:numCache>
            </c:numRef>
          </c:val>
          <c:extLst>
            <c:ext xmlns:c16="http://schemas.microsoft.com/office/drawing/2014/chart" uri="{C3380CC4-5D6E-409C-BE32-E72D297353CC}">
              <c16:uniqueId val="{00000000-F254-4B6D-B198-D9B369DE1D2F}"/>
            </c:ext>
          </c:extLst>
        </c:ser>
        <c:ser>
          <c:idx val="1"/>
          <c:order val="3"/>
          <c:tx>
            <c:v>Levered IRR</c:v>
          </c:tx>
          <c:spPr>
            <a:solidFill>
              <a:schemeClr val="accent2"/>
            </a:solidFill>
            <a:ln>
              <a:noFill/>
            </a:ln>
            <a:effectLst/>
          </c:spPr>
          <c:invertIfNegative val="0"/>
          <c:dLbls>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1"/>
              <c:pt idx="0">
                <c:v>Key Metrics</c:v>
              </c:pt>
            </c:strLit>
          </c:cat>
          <c:val>
            <c:numRef>
              <c:f>'Investment Returns'!$E$12</c:f>
              <c:numCache>
                <c:formatCode>0.00%</c:formatCode>
                <c:ptCount val="1"/>
                <c:pt idx="0">
                  <c:v>9.7666686773300176E-2</c:v>
                </c:pt>
              </c:numCache>
            </c:numRef>
          </c:val>
          <c:extLst>
            <c:ext xmlns:c16="http://schemas.microsoft.com/office/drawing/2014/chart" uri="{C3380CC4-5D6E-409C-BE32-E72D297353CC}">
              <c16:uniqueId val="{00000001-F254-4B6D-B198-D9B369DE1D2F}"/>
            </c:ext>
          </c:extLst>
        </c:ser>
        <c:dLbls>
          <c:dLblPos val="inEnd"/>
          <c:showLegendKey val="0"/>
          <c:showVal val="1"/>
          <c:showCatName val="0"/>
          <c:showSerName val="0"/>
          <c:showPercent val="0"/>
          <c:showBubbleSize val="0"/>
        </c:dLbls>
        <c:gapWidth val="75"/>
        <c:overlap val="-25"/>
        <c:axId val="1586788751"/>
        <c:axId val="1231832847"/>
      </c:barChart>
      <c:catAx>
        <c:axId val="1586788751"/>
        <c:scaling>
          <c:orientation val="minMax"/>
        </c:scaling>
        <c:delete val="1"/>
        <c:axPos val="b"/>
        <c:numFmt formatCode="General" sourceLinked="1"/>
        <c:majorTickMark val="none"/>
        <c:minorTickMark val="none"/>
        <c:tickLblPos val="nextTo"/>
        <c:crossAx val="1231832847"/>
        <c:crosses val="autoZero"/>
        <c:auto val="1"/>
        <c:lblAlgn val="ctr"/>
        <c:lblOffset val="100"/>
        <c:noMultiLvlLbl val="0"/>
      </c:catAx>
      <c:valAx>
        <c:axId val="12318328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7887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400"/>
              <a:t>PROJECT COST VS. PV</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3"/>
          <c:order val="0"/>
          <c:tx>
            <c:v>Project Cost</c:v>
          </c:tx>
          <c:spPr>
            <a:solidFill>
              <a:schemeClr val="accent4"/>
            </a:solidFill>
            <a:ln>
              <a:noFill/>
            </a:ln>
            <a:effectLst/>
          </c:spPr>
          <c:invertIfNegative val="0"/>
          <c:dLbls>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Inputs!$M$11</c:f>
              <c:numCache>
                <c:formatCode>_(* #,##0_);_(* \(#,##0\);_(* "-"_);_(@_)</c:formatCode>
                <c:ptCount val="1"/>
                <c:pt idx="0">
                  <c:v>3519258.75</c:v>
                </c:pt>
              </c:numCache>
            </c:numRef>
          </c:val>
          <c:extLst>
            <c:ext xmlns:c16="http://schemas.microsoft.com/office/drawing/2014/chart" uri="{C3380CC4-5D6E-409C-BE32-E72D297353CC}">
              <c16:uniqueId val="{00000000-BCB5-4613-8B0E-9A8F488BDF63}"/>
            </c:ext>
          </c:extLst>
        </c:ser>
        <c:ser>
          <c:idx val="2"/>
          <c:order val="1"/>
          <c:tx>
            <c:v>Present Value</c:v>
          </c:tx>
          <c:spPr>
            <a:solidFill>
              <a:schemeClr val="accent3"/>
            </a:solidFill>
            <a:ln>
              <a:noFill/>
            </a:ln>
            <a:effectLst/>
          </c:spPr>
          <c:invertIfNegative val="0"/>
          <c:dLbls>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1"/>
              <c:pt idx="0">
                <c:v>Key Metrics</c:v>
              </c:pt>
            </c:strLit>
          </c:cat>
          <c:val>
            <c:numRef>
              <c:f>Valuation!$C$8</c:f>
              <c:numCache>
                <c:formatCode>_(* #,##0_);_(* \(#,##0\);_(* "-"_);_(@_)</c:formatCode>
                <c:ptCount val="1"/>
                <c:pt idx="0">
                  <c:v>3466221.0091917994</c:v>
                </c:pt>
              </c:numCache>
            </c:numRef>
          </c:val>
          <c:extLst>
            <c:ext xmlns:c16="http://schemas.microsoft.com/office/drawing/2014/chart" uri="{C3380CC4-5D6E-409C-BE32-E72D297353CC}">
              <c16:uniqueId val="{00000001-BCB5-4613-8B0E-9A8F488BDF63}"/>
            </c:ext>
          </c:extLst>
        </c:ser>
        <c:dLbls>
          <c:dLblPos val="inEnd"/>
          <c:showLegendKey val="0"/>
          <c:showVal val="1"/>
          <c:showCatName val="0"/>
          <c:showSerName val="0"/>
          <c:showPercent val="0"/>
          <c:showBubbleSize val="0"/>
        </c:dLbls>
        <c:gapWidth val="75"/>
        <c:overlap val="-25"/>
        <c:axId val="1586788751"/>
        <c:axId val="1231832847"/>
      </c:barChart>
      <c:catAx>
        <c:axId val="1586788751"/>
        <c:scaling>
          <c:orientation val="minMax"/>
        </c:scaling>
        <c:delete val="1"/>
        <c:axPos val="b"/>
        <c:numFmt formatCode="General" sourceLinked="1"/>
        <c:majorTickMark val="none"/>
        <c:minorTickMark val="none"/>
        <c:tickLblPos val="nextTo"/>
        <c:crossAx val="1231832847"/>
        <c:crosses val="autoZero"/>
        <c:auto val="1"/>
        <c:lblAlgn val="ctr"/>
        <c:lblOffset val="100"/>
        <c:noMultiLvlLbl val="0"/>
      </c:catAx>
      <c:valAx>
        <c:axId val="1231832847"/>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7887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15</xdr:col>
      <xdr:colOff>30480</xdr:colOff>
      <xdr:row>19</xdr:row>
      <xdr:rowOff>22861</xdr:rowOff>
    </xdr:from>
    <xdr:to>
      <xdr:col>20</xdr:col>
      <xdr:colOff>601980</xdr:colOff>
      <xdr:row>30</xdr:row>
      <xdr:rowOff>167640</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3497580" y="2994661"/>
          <a:ext cx="3009900" cy="2156459"/>
        </a:xfrm>
        <a:prstGeom prst="rect">
          <a:avLst/>
        </a:prstGeom>
        <a:ln>
          <a:noFill/>
        </a:ln>
        <a:effectLst>
          <a:softEdge rad="112500"/>
        </a:effectLst>
      </xdr:spPr>
    </xdr:pic>
    <xdr:clientData/>
  </xdr:twoCellAnchor>
  <xdr:twoCellAnchor>
    <xdr:from>
      <xdr:col>15</xdr:col>
      <xdr:colOff>15240</xdr:colOff>
      <xdr:row>4</xdr:row>
      <xdr:rowOff>114300</xdr:rowOff>
    </xdr:from>
    <xdr:to>
      <xdr:col>20</xdr:col>
      <xdr:colOff>594360</xdr:colOff>
      <xdr:row>17</xdr:row>
      <xdr:rowOff>182880</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rotWithShape="1">
        <a:blip xmlns:r="http://schemas.openxmlformats.org/officeDocument/2006/relationships" r:embed="rId2"/>
        <a:srcRect t="6968" b="5179"/>
        <a:stretch/>
      </xdr:blipFill>
      <xdr:spPr>
        <a:xfrm>
          <a:off x="3482340" y="571500"/>
          <a:ext cx="3017520" cy="2202180"/>
        </a:xfrm>
        <a:prstGeom prst="rect">
          <a:avLst/>
        </a:prstGeom>
        <a:ln>
          <a:noFill/>
        </a:ln>
        <a:effectLst>
          <a:softEdge rad="112500"/>
        </a:effectLst>
      </xdr:spPr>
    </xdr:pic>
    <xdr:clientData/>
  </xdr:twoCellAnchor>
  <xdr:twoCellAnchor>
    <xdr:from>
      <xdr:col>0</xdr:col>
      <xdr:colOff>85725</xdr:colOff>
      <xdr:row>44</xdr:row>
      <xdr:rowOff>171450</xdr:rowOff>
    </xdr:from>
    <xdr:to>
      <xdr:col>14</xdr:col>
      <xdr:colOff>47625</xdr:colOff>
      <xdr:row>57</xdr:row>
      <xdr:rowOff>66675</xdr:rowOff>
    </xdr:to>
    <xdr:graphicFrame macro="">
      <xdr:nvGraphicFramePr>
        <xdr:cNvPr id="4" name="Chart 3">
          <a:extLst>
            <a:ext uri="{FF2B5EF4-FFF2-40B4-BE49-F238E27FC236}">
              <a16:creationId xmlns:a16="http://schemas.microsoft.com/office/drawing/2014/main" id="{6AE2352F-7709-464E-8177-AF59292A0C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9526</xdr:colOff>
      <xdr:row>44</xdr:row>
      <xdr:rowOff>171450</xdr:rowOff>
    </xdr:from>
    <xdr:to>
      <xdr:col>21</xdr:col>
      <xdr:colOff>19051</xdr:colOff>
      <xdr:row>57</xdr:row>
      <xdr:rowOff>66675</xdr:rowOff>
    </xdr:to>
    <xdr:graphicFrame macro="">
      <xdr:nvGraphicFramePr>
        <xdr:cNvPr id="5" name="Chart 4">
          <a:extLst>
            <a:ext uri="{FF2B5EF4-FFF2-40B4-BE49-F238E27FC236}">
              <a16:creationId xmlns:a16="http://schemas.microsoft.com/office/drawing/2014/main" id="{4551E2A6-9307-46BC-896D-E1C3F7F305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4761</xdr:colOff>
      <xdr:row>32</xdr:row>
      <xdr:rowOff>38100</xdr:rowOff>
    </xdr:from>
    <xdr:to>
      <xdr:col>14</xdr:col>
      <xdr:colOff>28574</xdr:colOff>
      <xdr:row>44</xdr:row>
      <xdr:rowOff>114301</xdr:rowOff>
    </xdr:to>
    <xdr:graphicFrame macro="">
      <xdr:nvGraphicFramePr>
        <xdr:cNvPr id="6" name="Chart 5">
          <a:extLst>
            <a:ext uri="{FF2B5EF4-FFF2-40B4-BE49-F238E27FC236}">
              <a16:creationId xmlns:a16="http://schemas.microsoft.com/office/drawing/2014/main" id="{F3BA7448-B639-49A0-A283-E164C927C4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9525</xdr:colOff>
      <xdr:row>32</xdr:row>
      <xdr:rowOff>38100</xdr:rowOff>
    </xdr:from>
    <xdr:to>
      <xdr:col>21</xdr:col>
      <xdr:colOff>19050</xdr:colOff>
      <xdr:row>44</xdr:row>
      <xdr:rowOff>123827</xdr:rowOff>
    </xdr:to>
    <xdr:graphicFrame macro="">
      <xdr:nvGraphicFramePr>
        <xdr:cNvPr id="8" name="Chart 7">
          <a:extLst>
            <a:ext uri="{FF2B5EF4-FFF2-40B4-BE49-F238E27FC236}">
              <a16:creationId xmlns:a16="http://schemas.microsoft.com/office/drawing/2014/main" id="{F3CC78C5-44B0-46B3-A34C-307ED0339E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adventuresincre.com/single-tenant-nnn-lease-valuation-model/" TargetMode="External"/><Relationship Id="rId2" Type="http://schemas.openxmlformats.org/officeDocument/2006/relationships/hyperlink" Target="https://www.adventuresincre.com/library-real-estate-excel-models/" TargetMode="External"/><Relationship Id="rId1" Type="http://schemas.openxmlformats.org/officeDocument/2006/relationships/hyperlink" Target="https://www.adventuresincre.com/" TargetMode="External"/><Relationship Id="rId5" Type="http://schemas.openxmlformats.org/officeDocument/2006/relationships/hyperlink" Target="https://www.adventuresincre.com/single-tenant-nnn-lease-valuation-model/" TargetMode="External"/><Relationship Id="rId4" Type="http://schemas.openxmlformats.org/officeDocument/2006/relationships/hyperlink" Target="https://www.adventuresincre.com/accelerator/"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497A6-27F4-4384-B38A-C95D7330D8D1}">
  <dimension ref="A1:M133"/>
  <sheetViews>
    <sheetView showGridLines="0" zoomScaleNormal="100" workbookViewId="0">
      <selection activeCell="D39" sqref="D39"/>
    </sheetView>
  </sheetViews>
  <sheetFormatPr defaultColWidth="0" defaultRowHeight="15" x14ac:dyDescent="0.25"/>
  <cols>
    <col min="1" max="1" width="1.85546875" customWidth="1"/>
    <col min="2" max="2" width="10.28515625" style="177" customWidth="1"/>
    <col min="3" max="12" width="10.28515625" style="176" customWidth="1"/>
    <col min="13" max="13" width="0.85546875" customWidth="1"/>
    <col min="14" max="16384" width="10.28515625" hidden="1"/>
  </cols>
  <sheetData>
    <row r="1" spans="2:12" ht="5.0999999999999996" customHeight="1" x14ac:dyDescent="0.25">
      <c r="B1"/>
      <c r="C1"/>
      <c r="D1"/>
      <c r="E1"/>
      <c r="F1"/>
      <c r="G1"/>
      <c r="H1"/>
      <c r="I1"/>
      <c r="J1"/>
      <c r="K1"/>
      <c r="L1"/>
    </row>
    <row r="2" spans="2:12" ht="15.75" x14ac:dyDescent="0.25">
      <c r="B2" s="189" t="s">
        <v>326</v>
      </c>
      <c r="C2" s="187"/>
      <c r="D2" s="187"/>
      <c r="E2" s="187"/>
      <c r="F2" s="187"/>
      <c r="G2" s="187"/>
      <c r="H2" s="187"/>
      <c r="I2" s="187"/>
      <c r="J2" s="188"/>
      <c r="K2" s="187"/>
      <c r="L2" s="187"/>
    </row>
    <row r="3" spans="2:12" x14ac:dyDescent="0.25">
      <c r="B3" s="184" t="s">
        <v>325</v>
      </c>
      <c r="C3" s="183"/>
      <c r="D3" s="183"/>
      <c r="E3" s="183"/>
      <c r="F3" s="183"/>
      <c r="G3" s="183"/>
      <c r="H3" s="183"/>
      <c r="I3" s="183"/>
      <c r="J3" s="183"/>
      <c r="K3" s="183"/>
      <c r="L3" s="186" t="s">
        <v>365</v>
      </c>
    </row>
    <row r="4" spans="2:12" x14ac:dyDescent="0.25">
      <c r="B4" t="s">
        <v>0</v>
      </c>
      <c r="C4"/>
      <c r="D4"/>
      <c r="E4"/>
      <c r="F4"/>
      <c r="G4"/>
      <c r="H4" s="152" t="s">
        <v>324</v>
      </c>
      <c r="I4"/>
      <c r="K4"/>
      <c r="L4"/>
    </row>
    <row r="5" spans="2:12" x14ac:dyDescent="0.25">
      <c r="B5" s="175" t="s">
        <v>323</v>
      </c>
      <c r="C5"/>
      <c r="D5"/>
      <c r="E5"/>
      <c r="F5"/>
      <c r="G5"/>
      <c r="H5" s="257" t="s">
        <v>322</v>
      </c>
      <c r="I5" s="257"/>
      <c r="J5" s="257"/>
      <c r="K5" s="257"/>
      <c r="L5"/>
    </row>
    <row r="6" spans="2:12" x14ac:dyDescent="0.25">
      <c r="B6"/>
      <c r="C6"/>
      <c r="D6"/>
      <c r="E6"/>
      <c r="F6"/>
      <c r="G6"/>
      <c r="H6" s="257" t="s">
        <v>321</v>
      </c>
      <c r="I6" s="257"/>
      <c r="J6" s="257"/>
      <c r="K6" s="257"/>
      <c r="L6"/>
    </row>
    <row r="7" spans="2:12" x14ac:dyDescent="0.25">
      <c r="B7" s="152" t="s">
        <v>320</v>
      </c>
      <c r="C7"/>
      <c r="D7"/>
      <c r="E7"/>
      <c r="F7"/>
      <c r="G7"/>
      <c r="H7"/>
      <c r="I7"/>
      <c r="J7"/>
      <c r="K7"/>
      <c r="L7"/>
    </row>
    <row r="8" spans="2:12" x14ac:dyDescent="0.25">
      <c r="B8" s="185" t="s">
        <v>319</v>
      </c>
      <c r="C8"/>
      <c r="D8"/>
      <c r="E8"/>
      <c r="F8"/>
      <c r="G8"/>
      <c r="H8" s="259" t="s">
        <v>318</v>
      </c>
      <c r="I8" s="259"/>
      <c r="J8" s="259"/>
      <c r="K8" s="259"/>
      <c r="L8" s="259"/>
    </row>
    <row r="9" spans="2:12" x14ac:dyDescent="0.25">
      <c r="B9" s="185" t="s">
        <v>317</v>
      </c>
      <c r="C9"/>
      <c r="D9"/>
      <c r="E9"/>
      <c r="F9"/>
      <c r="G9"/>
      <c r="H9" s="258"/>
      <c r="I9" s="258"/>
      <c r="J9" s="258"/>
      <c r="K9" s="258"/>
      <c r="L9"/>
    </row>
    <row r="10" spans="2:12" x14ac:dyDescent="0.25">
      <c r="B10" s="185" t="s">
        <v>316</v>
      </c>
      <c r="C10"/>
      <c r="D10"/>
      <c r="E10"/>
      <c r="F10"/>
      <c r="G10"/>
      <c r="H10"/>
      <c r="I10"/>
      <c r="J10"/>
      <c r="K10"/>
      <c r="L10"/>
    </row>
    <row r="11" spans="2:12" x14ac:dyDescent="0.25">
      <c r="B11"/>
      <c r="C11"/>
      <c r="D11"/>
      <c r="E11"/>
      <c r="F11"/>
      <c r="G11"/>
      <c r="H11"/>
      <c r="I11"/>
      <c r="J11"/>
      <c r="K11"/>
      <c r="L11"/>
    </row>
    <row r="12" spans="2:12" ht="36.75" customHeight="1" x14ac:dyDescent="0.25">
      <c r="B12" s="256" t="s">
        <v>315</v>
      </c>
      <c r="C12" s="256"/>
      <c r="D12" s="256"/>
      <c r="E12" s="256"/>
      <c r="F12" s="256"/>
      <c r="G12" s="256"/>
      <c r="H12" s="256"/>
      <c r="I12" s="256"/>
      <c r="J12" s="256"/>
      <c r="K12" s="256"/>
      <c r="L12" s="256"/>
    </row>
    <row r="13" spans="2:12" ht="37.5" customHeight="1" x14ac:dyDescent="0.25">
      <c r="B13" s="255" t="s">
        <v>314</v>
      </c>
      <c r="C13" s="255"/>
      <c r="D13" s="255"/>
      <c r="E13" s="255"/>
      <c r="F13" s="255"/>
      <c r="G13" s="255"/>
      <c r="H13" s="255"/>
      <c r="I13" s="255"/>
      <c r="J13" s="255"/>
      <c r="K13" s="255"/>
      <c r="L13" s="255"/>
    </row>
    <row r="14" spans="2:12" x14ac:dyDescent="0.25">
      <c r="B14" s="184" t="s">
        <v>313</v>
      </c>
      <c r="C14" s="183"/>
      <c r="D14" s="183"/>
      <c r="E14" s="183"/>
      <c r="F14" s="183"/>
      <c r="G14" s="183"/>
      <c r="H14" s="183"/>
      <c r="I14" s="184"/>
      <c r="J14" s="183"/>
      <c r="K14" s="183"/>
      <c r="L14" s="183"/>
    </row>
    <row r="15" spans="2:12" s="46" customFormat="1" x14ac:dyDescent="0.25">
      <c r="B15" s="179" t="s">
        <v>365</v>
      </c>
      <c r="C15" s="180"/>
      <c r="D15" s="180"/>
      <c r="E15" s="180"/>
      <c r="F15" s="180"/>
      <c r="G15" s="180"/>
      <c r="H15" s="180"/>
      <c r="I15" s="181"/>
      <c r="J15" s="180"/>
      <c r="K15" s="180"/>
      <c r="L15" s="180"/>
    </row>
    <row r="16" spans="2:12" s="46" customFormat="1" x14ac:dyDescent="0.25">
      <c r="B16" s="190" t="s">
        <v>380</v>
      </c>
      <c r="C16" s="180"/>
      <c r="D16" s="180"/>
      <c r="E16" s="180"/>
      <c r="F16" s="180"/>
      <c r="G16" s="180"/>
      <c r="H16" s="180"/>
      <c r="I16" s="181"/>
      <c r="J16" s="180"/>
      <c r="K16" s="180"/>
      <c r="L16" s="180"/>
    </row>
    <row r="17" spans="2:12" s="46" customFormat="1" x14ac:dyDescent="0.25">
      <c r="B17" s="190" t="s">
        <v>381</v>
      </c>
      <c r="C17" s="180"/>
      <c r="D17" s="180"/>
      <c r="E17" s="180"/>
      <c r="F17" s="180"/>
      <c r="G17" s="180"/>
      <c r="H17" s="180"/>
      <c r="I17" s="181"/>
      <c r="J17" s="180"/>
      <c r="K17" s="180"/>
      <c r="L17" s="180"/>
    </row>
    <row r="18" spans="2:12" s="46" customFormat="1" x14ac:dyDescent="0.25">
      <c r="B18" s="190" t="s">
        <v>383</v>
      </c>
      <c r="C18" s="180"/>
      <c r="D18" s="180"/>
      <c r="E18" s="180"/>
      <c r="F18" s="180"/>
      <c r="G18" s="180"/>
      <c r="H18" s="180"/>
      <c r="I18" s="181"/>
      <c r="J18" s="180"/>
      <c r="K18" s="180"/>
      <c r="L18" s="180"/>
    </row>
    <row r="19" spans="2:12" s="46" customFormat="1" x14ac:dyDescent="0.25">
      <c r="B19" s="190" t="s">
        <v>384</v>
      </c>
      <c r="C19" s="180"/>
      <c r="D19" s="180"/>
      <c r="E19" s="180"/>
      <c r="F19" s="180"/>
      <c r="G19" s="180"/>
      <c r="H19" s="180"/>
      <c r="I19" s="181"/>
      <c r="J19" s="180"/>
      <c r="K19" s="180"/>
      <c r="L19" s="180"/>
    </row>
    <row r="20" spans="2:12" s="46" customFormat="1" x14ac:dyDescent="0.25">
      <c r="B20" s="190" t="s">
        <v>390</v>
      </c>
      <c r="C20" s="180"/>
      <c r="D20" s="180"/>
      <c r="E20" s="180"/>
      <c r="F20" s="180"/>
      <c r="G20" s="180"/>
      <c r="H20" s="180"/>
      <c r="I20" s="181"/>
      <c r="J20" s="180"/>
      <c r="K20" s="180"/>
      <c r="L20" s="180"/>
    </row>
    <row r="21" spans="2:12" s="46" customFormat="1" x14ac:dyDescent="0.25">
      <c r="B21" s="190" t="s">
        <v>404</v>
      </c>
      <c r="C21" s="180"/>
      <c r="D21" s="180"/>
      <c r="E21" s="180"/>
      <c r="F21" s="180"/>
      <c r="G21" s="180"/>
      <c r="H21" s="180"/>
      <c r="I21" s="181"/>
      <c r="J21" s="180"/>
      <c r="K21" s="180"/>
      <c r="L21" s="180"/>
    </row>
    <row r="22" spans="2:12" s="46" customFormat="1" x14ac:dyDescent="0.25">
      <c r="B22" s="190" t="s">
        <v>407</v>
      </c>
      <c r="C22" s="180"/>
      <c r="D22" s="180"/>
      <c r="E22" s="180"/>
      <c r="F22" s="180"/>
      <c r="G22" s="180"/>
      <c r="H22" s="180"/>
      <c r="I22" s="181"/>
      <c r="J22" s="180"/>
      <c r="K22" s="180"/>
      <c r="L22" s="180"/>
    </row>
    <row r="23" spans="2:12" s="46" customFormat="1" x14ac:dyDescent="0.25">
      <c r="B23" s="190" t="s">
        <v>405</v>
      </c>
      <c r="C23" s="180"/>
      <c r="D23" s="180"/>
      <c r="E23" s="180"/>
      <c r="F23" s="180"/>
      <c r="G23" s="180"/>
      <c r="H23" s="180"/>
      <c r="I23" s="181"/>
      <c r="J23" s="180"/>
      <c r="K23" s="180"/>
      <c r="L23" s="180"/>
    </row>
    <row r="24" spans="2:12" s="46" customFormat="1" x14ac:dyDescent="0.25">
      <c r="B24" s="190" t="s">
        <v>406</v>
      </c>
      <c r="C24" s="180"/>
      <c r="D24" s="180"/>
      <c r="E24" s="180"/>
      <c r="F24" s="180"/>
      <c r="G24" s="180"/>
      <c r="H24" s="180"/>
      <c r="I24" s="181"/>
      <c r="J24" s="180"/>
      <c r="K24" s="180"/>
      <c r="L24" s="180"/>
    </row>
    <row r="25" spans="2:12" s="46" customFormat="1" x14ac:dyDescent="0.25">
      <c r="B25" s="190"/>
      <c r="C25" s="180"/>
      <c r="D25" s="180"/>
      <c r="E25" s="180"/>
      <c r="F25" s="180"/>
      <c r="G25" s="180"/>
      <c r="H25" s="180"/>
      <c r="I25" s="181"/>
      <c r="J25" s="180"/>
      <c r="K25" s="180"/>
      <c r="L25" s="180"/>
    </row>
    <row r="26" spans="2:12" s="46" customFormat="1" x14ac:dyDescent="0.25">
      <c r="B26" s="179" t="s">
        <v>363</v>
      </c>
      <c r="C26" s="180"/>
      <c r="D26" s="180"/>
      <c r="E26" s="180"/>
      <c r="F26" s="180"/>
      <c r="G26" s="180"/>
      <c r="H26" s="180"/>
      <c r="I26" s="181"/>
      <c r="J26" s="180"/>
      <c r="K26" s="180"/>
      <c r="L26" s="180"/>
    </row>
    <row r="27" spans="2:12" s="46" customFormat="1" x14ac:dyDescent="0.25">
      <c r="B27" s="190" t="s">
        <v>364</v>
      </c>
      <c r="C27" s="180"/>
      <c r="D27" s="180"/>
      <c r="E27" s="180"/>
      <c r="F27" s="180"/>
      <c r="G27" s="180"/>
      <c r="H27" s="180"/>
      <c r="I27" s="181"/>
      <c r="J27" s="180"/>
      <c r="K27" s="180"/>
      <c r="L27" s="180"/>
    </row>
    <row r="28" spans="2:12" s="46" customFormat="1" x14ac:dyDescent="0.25">
      <c r="B28" s="190"/>
      <c r="C28" s="180"/>
      <c r="D28" s="180"/>
      <c r="E28" s="180"/>
      <c r="F28" s="180"/>
      <c r="G28" s="180"/>
      <c r="H28" s="180"/>
      <c r="I28" s="181"/>
      <c r="J28" s="180"/>
      <c r="K28" s="180"/>
      <c r="L28" s="180"/>
    </row>
    <row r="29" spans="2:12" s="46" customFormat="1" x14ac:dyDescent="0.25">
      <c r="B29" s="179" t="s">
        <v>354</v>
      </c>
      <c r="C29" s="180"/>
      <c r="D29" s="180"/>
      <c r="E29" s="180"/>
      <c r="F29" s="180"/>
      <c r="G29" s="180"/>
      <c r="H29" s="180"/>
      <c r="I29" s="181"/>
      <c r="J29" s="180"/>
      <c r="K29" s="180"/>
      <c r="L29" s="180"/>
    </row>
    <row r="30" spans="2:12" s="46" customFormat="1" x14ac:dyDescent="0.25">
      <c r="B30" s="190" t="s">
        <v>356</v>
      </c>
      <c r="C30" s="180"/>
      <c r="D30" s="180"/>
      <c r="E30" s="180"/>
      <c r="F30" s="180"/>
      <c r="G30" s="180"/>
      <c r="H30" s="180"/>
      <c r="I30" s="181"/>
      <c r="J30" s="180"/>
      <c r="K30" s="180"/>
      <c r="L30" s="180"/>
    </row>
    <row r="31" spans="2:12" s="46" customFormat="1" x14ac:dyDescent="0.25">
      <c r="B31" s="190" t="s">
        <v>357</v>
      </c>
      <c r="C31" s="180"/>
      <c r="D31" s="180"/>
      <c r="E31" s="180"/>
      <c r="F31" s="180"/>
      <c r="G31" s="180"/>
      <c r="H31" s="180"/>
      <c r="I31" s="181"/>
      <c r="J31" s="180"/>
      <c r="K31" s="180"/>
      <c r="L31" s="180"/>
    </row>
    <row r="32" spans="2:12" s="46" customFormat="1" x14ac:dyDescent="0.25">
      <c r="B32" s="190" t="s">
        <v>358</v>
      </c>
      <c r="C32" s="180"/>
      <c r="D32" s="180"/>
      <c r="E32" s="180"/>
      <c r="F32" s="180"/>
      <c r="G32" s="180"/>
      <c r="H32" s="180"/>
      <c r="I32" s="181"/>
      <c r="J32" s="180"/>
      <c r="K32" s="180"/>
      <c r="L32" s="180"/>
    </row>
    <row r="33" spans="2:12" s="46" customFormat="1" x14ac:dyDescent="0.25">
      <c r="B33" s="190" t="s">
        <v>362</v>
      </c>
      <c r="C33" s="180"/>
      <c r="D33" s="180"/>
      <c r="E33" s="180"/>
      <c r="F33" s="180"/>
      <c r="G33" s="180"/>
      <c r="H33" s="180"/>
      <c r="I33" s="181"/>
      <c r="J33" s="180"/>
      <c r="K33" s="180"/>
      <c r="L33" s="180"/>
    </row>
    <row r="34" spans="2:12" s="46" customFormat="1" x14ac:dyDescent="0.25">
      <c r="B34" s="190" t="s">
        <v>359</v>
      </c>
      <c r="C34" s="180"/>
      <c r="D34" s="180"/>
      <c r="E34" s="180"/>
      <c r="F34" s="180"/>
      <c r="G34" s="180"/>
      <c r="H34" s="180"/>
      <c r="I34" s="181"/>
      <c r="J34" s="180"/>
      <c r="K34" s="180"/>
      <c r="L34" s="180"/>
    </row>
    <row r="35" spans="2:12" s="46" customFormat="1" x14ac:dyDescent="0.25">
      <c r="B35" s="190" t="s">
        <v>360</v>
      </c>
      <c r="C35" s="180"/>
      <c r="D35" s="180"/>
      <c r="E35" s="180"/>
      <c r="F35" s="180"/>
      <c r="G35" s="180"/>
      <c r="H35" s="180"/>
      <c r="I35" s="181"/>
      <c r="J35" s="180"/>
      <c r="K35" s="180"/>
      <c r="L35" s="180"/>
    </row>
    <row r="36" spans="2:12" s="46" customFormat="1" x14ac:dyDescent="0.25">
      <c r="B36" s="190" t="s">
        <v>361</v>
      </c>
      <c r="C36" s="180"/>
      <c r="D36" s="180"/>
      <c r="E36" s="180"/>
      <c r="F36" s="180"/>
      <c r="G36" s="180"/>
      <c r="H36" s="180"/>
      <c r="I36" s="181"/>
      <c r="J36" s="180"/>
      <c r="K36" s="180"/>
      <c r="L36" s="180"/>
    </row>
    <row r="37" spans="2:12" s="46" customFormat="1" x14ac:dyDescent="0.25">
      <c r="B37" s="190"/>
      <c r="C37" s="180"/>
      <c r="D37" s="180"/>
      <c r="E37" s="180"/>
      <c r="F37" s="180"/>
      <c r="G37" s="180"/>
      <c r="H37" s="180"/>
      <c r="I37" s="181"/>
      <c r="J37" s="180"/>
      <c r="K37" s="180"/>
      <c r="L37" s="180"/>
    </row>
    <row r="38" spans="2:12" s="46" customFormat="1" x14ac:dyDescent="0.25">
      <c r="B38" s="179" t="s">
        <v>350</v>
      </c>
      <c r="C38" s="180"/>
      <c r="D38" s="180"/>
      <c r="E38" s="180"/>
      <c r="F38" s="180"/>
      <c r="G38" s="180"/>
      <c r="H38" s="180"/>
      <c r="I38" s="181"/>
      <c r="J38" s="180"/>
      <c r="K38" s="180"/>
      <c r="L38" s="180"/>
    </row>
    <row r="39" spans="2:12" s="46" customFormat="1" x14ac:dyDescent="0.25">
      <c r="B39" s="190" t="s">
        <v>351</v>
      </c>
      <c r="C39" s="180"/>
      <c r="D39" s="180"/>
      <c r="E39" s="180"/>
      <c r="F39" s="180"/>
      <c r="G39" s="180"/>
      <c r="H39" s="180"/>
      <c r="I39" s="181"/>
      <c r="J39" s="180"/>
      <c r="K39" s="180"/>
      <c r="L39" s="180"/>
    </row>
    <row r="40" spans="2:12" s="46" customFormat="1" x14ac:dyDescent="0.25">
      <c r="B40" s="190" t="s">
        <v>353</v>
      </c>
      <c r="C40" s="180"/>
      <c r="D40" s="180"/>
      <c r="E40" s="180"/>
      <c r="F40" s="180"/>
      <c r="G40" s="180"/>
      <c r="H40" s="180"/>
      <c r="I40" s="181"/>
      <c r="J40" s="180"/>
      <c r="K40" s="180"/>
      <c r="L40" s="180"/>
    </row>
    <row r="41" spans="2:12" s="46" customFormat="1" x14ac:dyDescent="0.25">
      <c r="B41" s="190"/>
      <c r="C41" s="180"/>
      <c r="D41" s="180"/>
      <c r="E41" s="180"/>
      <c r="F41" s="180"/>
      <c r="G41" s="180"/>
      <c r="H41" s="180"/>
      <c r="I41" s="181"/>
      <c r="J41" s="180"/>
      <c r="K41" s="180"/>
      <c r="L41" s="180"/>
    </row>
    <row r="42" spans="2:12" s="46" customFormat="1" x14ac:dyDescent="0.25">
      <c r="B42" s="179" t="s">
        <v>341</v>
      </c>
      <c r="C42" s="180"/>
      <c r="D42" s="180"/>
      <c r="E42" s="180"/>
      <c r="F42" s="180"/>
      <c r="G42" s="180"/>
      <c r="H42" s="180"/>
      <c r="I42" s="181"/>
      <c r="J42" s="180"/>
      <c r="K42" s="180"/>
      <c r="L42" s="180"/>
    </row>
    <row r="43" spans="2:12" s="46" customFormat="1" x14ac:dyDescent="0.25">
      <c r="B43" s="190" t="s">
        <v>327</v>
      </c>
      <c r="C43" s="180"/>
      <c r="D43" s="180"/>
      <c r="E43" s="180"/>
      <c r="F43" s="180"/>
      <c r="G43" s="180"/>
      <c r="H43" s="180"/>
      <c r="I43" s="181"/>
      <c r="J43" s="180"/>
      <c r="K43" s="180"/>
      <c r="L43" s="180"/>
    </row>
    <row r="44" spans="2:12" s="46" customFormat="1" x14ac:dyDescent="0.25">
      <c r="B44" s="190" t="s">
        <v>340</v>
      </c>
      <c r="C44" s="180"/>
      <c r="D44" s="180"/>
      <c r="E44" s="180"/>
      <c r="F44" s="180"/>
      <c r="G44" s="180"/>
      <c r="H44" s="180"/>
      <c r="I44" s="181"/>
      <c r="J44" s="180"/>
      <c r="K44" s="180"/>
      <c r="L44" s="180"/>
    </row>
    <row r="45" spans="2:12" s="46" customFormat="1" x14ac:dyDescent="0.25">
      <c r="B45" s="190" t="s">
        <v>329</v>
      </c>
      <c r="C45" s="180"/>
      <c r="D45" s="180"/>
      <c r="E45" s="180"/>
      <c r="F45" s="180"/>
      <c r="G45" s="180"/>
      <c r="H45" s="180"/>
      <c r="I45" s="181"/>
      <c r="J45" s="180"/>
      <c r="K45" s="180"/>
      <c r="L45" s="180"/>
    </row>
    <row r="46" spans="2:12" s="46" customFormat="1" x14ac:dyDescent="0.25">
      <c r="B46" s="190" t="s">
        <v>330</v>
      </c>
      <c r="C46" s="180"/>
      <c r="D46" s="180"/>
      <c r="E46" s="180"/>
      <c r="F46" s="180"/>
      <c r="G46" s="180"/>
      <c r="H46" s="180"/>
      <c r="I46" s="181"/>
      <c r="J46" s="180"/>
      <c r="K46" s="180"/>
      <c r="L46" s="180"/>
    </row>
    <row r="47" spans="2:12" s="46" customFormat="1" x14ac:dyDescent="0.25">
      <c r="B47" s="190" t="s">
        <v>331</v>
      </c>
      <c r="C47" s="180"/>
      <c r="D47" s="180"/>
      <c r="E47" s="180"/>
      <c r="F47" s="180"/>
      <c r="G47" s="180"/>
      <c r="H47" s="180"/>
      <c r="I47" s="181"/>
      <c r="J47" s="180"/>
      <c r="K47" s="180"/>
      <c r="L47" s="180"/>
    </row>
    <row r="48" spans="2:12" s="46" customFormat="1" x14ac:dyDescent="0.25">
      <c r="B48" s="190" t="s">
        <v>339</v>
      </c>
      <c r="C48" s="180"/>
      <c r="D48" s="180"/>
      <c r="E48" s="180"/>
      <c r="F48" s="180"/>
      <c r="G48" s="180"/>
      <c r="H48" s="180"/>
      <c r="I48" s="181"/>
      <c r="J48" s="180"/>
      <c r="K48" s="180"/>
      <c r="L48" s="180"/>
    </row>
    <row r="49" spans="2:12" s="46" customFormat="1" x14ac:dyDescent="0.25">
      <c r="B49" s="190" t="s">
        <v>336</v>
      </c>
      <c r="C49" s="180"/>
      <c r="D49" s="180"/>
      <c r="E49" s="180"/>
      <c r="F49" s="180"/>
      <c r="G49" s="180"/>
      <c r="H49" s="180"/>
      <c r="I49" s="181"/>
      <c r="J49" s="180"/>
      <c r="K49" s="180"/>
      <c r="L49" s="180"/>
    </row>
    <row r="50" spans="2:12" s="46" customFormat="1" x14ac:dyDescent="0.25">
      <c r="B50" s="190" t="s">
        <v>348</v>
      </c>
      <c r="C50" s="180"/>
      <c r="D50" s="180"/>
      <c r="E50" s="180"/>
      <c r="F50" s="180"/>
      <c r="G50" s="180"/>
      <c r="H50" s="180"/>
      <c r="I50" s="181"/>
      <c r="J50" s="180"/>
      <c r="K50" s="180"/>
      <c r="L50" s="180"/>
    </row>
    <row r="51" spans="2:12" s="46" customFormat="1" x14ac:dyDescent="0.25">
      <c r="B51" s="190" t="s">
        <v>344</v>
      </c>
      <c r="C51" s="180"/>
      <c r="D51" s="180"/>
      <c r="E51" s="180"/>
      <c r="F51" s="180"/>
      <c r="G51" s="180"/>
      <c r="H51" s="180"/>
      <c r="I51" s="181"/>
      <c r="J51" s="180"/>
      <c r="K51" s="180"/>
      <c r="L51" s="180"/>
    </row>
    <row r="52" spans="2:12" s="46" customFormat="1" x14ac:dyDescent="0.25">
      <c r="B52" s="177"/>
      <c r="C52" s="180"/>
      <c r="D52" s="180"/>
      <c r="E52" s="180"/>
      <c r="F52" s="180"/>
      <c r="G52" s="180"/>
      <c r="H52" s="180"/>
      <c r="I52" s="181"/>
      <c r="J52" s="180"/>
      <c r="K52" s="180"/>
      <c r="L52" s="180"/>
    </row>
    <row r="53" spans="2:12" s="46" customFormat="1" x14ac:dyDescent="0.25">
      <c r="B53" s="179" t="s">
        <v>295</v>
      </c>
      <c r="C53" s="180"/>
      <c r="D53" s="180"/>
      <c r="E53" s="180"/>
      <c r="F53" s="180"/>
      <c r="G53" s="180"/>
      <c r="H53" s="180"/>
      <c r="I53" s="181"/>
      <c r="J53" s="180"/>
      <c r="K53" s="180"/>
      <c r="L53" s="180"/>
    </row>
    <row r="54" spans="2:12" s="46" customFormat="1" x14ac:dyDescent="0.25">
      <c r="B54" s="177" t="s">
        <v>294</v>
      </c>
      <c r="C54" s="180"/>
      <c r="D54" s="180"/>
      <c r="E54" s="180"/>
      <c r="F54" s="180"/>
      <c r="G54" s="180"/>
      <c r="H54" s="180"/>
      <c r="I54" s="181"/>
      <c r="J54" s="180"/>
      <c r="K54" s="180"/>
      <c r="L54" s="180"/>
    </row>
    <row r="55" spans="2:12" s="46" customFormat="1" x14ac:dyDescent="0.25">
      <c r="B55" s="177" t="s">
        <v>292</v>
      </c>
      <c r="C55" s="180"/>
      <c r="D55" s="180"/>
      <c r="E55" s="180"/>
      <c r="F55" s="180"/>
      <c r="G55" s="180"/>
      <c r="H55" s="180"/>
      <c r="I55" s="181"/>
      <c r="J55" s="180"/>
      <c r="K55" s="180"/>
      <c r="L55" s="180"/>
    </row>
    <row r="56" spans="2:12" s="46" customFormat="1" x14ac:dyDescent="0.25">
      <c r="B56" s="177" t="s">
        <v>293</v>
      </c>
      <c r="C56" s="180"/>
      <c r="D56" s="180"/>
      <c r="E56" s="180"/>
      <c r="F56" s="180"/>
      <c r="G56" s="180"/>
      <c r="H56" s="180"/>
      <c r="I56" s="181"/>
      <c r="J56" s="180"/>
      <c r="K56" s="180"/>
      <c r="L56" s="180"/>
    </row>
    <row r="57" spans="2:12" s="46" customFormat="1" x14ac:dyDescent="0.25">
      <c r="B57" s="177"/>
      <c r="C57" s="180"/>
      <c r="D57" s="180"/>
      <c r="E57" s="180"/>
      <c r="F57" s="180"/>
      <c r="G57" s="180"/>
      <c r="H57" s="180"/>
      <c r="I57" s="181"/>
      <c r="J57" s="180"/>
      <c r="K57" s="180"/>
      <c r="L57" s="180"/>
    </row>
    <row r="58" spans="2:12" s="46" customFormat="1" x14ac:dyDescent="0.25">
      <c r="B58" s="179" t="s">
        <v>280</v>
      </c>
      <c r="C58" s="180"/>
      <c r="D58" s="180"/>
      <c r="E58" s="180"/>
      <c r="F58" s="180"/>
      <c r="G58" s="180"/>
      <c r="H58" s="180"/>
      <c r="I58" s="181"/>
      <c r="J58" s="180"/>
      <c r="K58" s="180"/>
      <c r="L58" s="180"/>
    </row>
    <row r="59" spans="2:12" s="46" customFormat="1" x14ac:dyDescent="0.25">
      <c r="B59" s="177" t="s">
        <v>285</v>
      </c>
      <c r="C59" s="180"/>
      <c r="D59" s="180"/>
      <c r="E59" s="180"/>
      <c r="F59" s="180"/>
      <c r="G59" s="180"/>
      <c r="H59" s="180"/>
      <c r="I59" s="181"/>
      <c r="J59" s="180"/>
      <c r="K59" s="180"/>
      <c r="L59" s="180"/>
    </row>
    <row r="60" spans="2:12" s="46" customFormat="1" x14ac:dyDescent="0.25">
      <c r="B60" s="177" t="s">
        <v>281</v>
      </c>
      <c r="C60" s="180"/>
      <c r="D60" s="180"/>
      <c r="E60" s="180"/>
      <c r="F60" s="180"/>
      <c r="G60" s="180"/>
      <c r="H60" s="180"/>
      <c r="I60" s="181"/>
      <c r="J60" s="180"/>
      <c r="K60" s="180"/>
      <c r="L60" s="180"/>
    </row>
    <row r="61" spans="2:12" s="46" customFormat="1" x14ac:dyDescent="0.25">
      <c r="B61" s="177" t="s">
        <v>284</v>
      </c>
      <c r="C61" s="180"/>
      <c r="D61" s="180"/>
      <c r="E61" s="180"/>
      <c r="F61" s="180"/>
      <c r="G61" s="180"/>
      <c r="H61" s="180"/>
      <c r="I61" s="181"/>
      <c r="J61" s="180"/>
      <c r="K61" s="180"/>
      <c r="L61" s="180"/>
    </row>
    <row r="62" spans="2:12" s="46" customFormat="1" x14ac:dyDescent="0.25">
      <c r="B62" s="177" t="s">
        <v>282</v>
      </c>
      <c r="C62" s="180"/>
      <c r="D62" s="180"/>
      <c r="E62" s="180"/>
      <c r="F62" s="180"/>
      <c r="G62" s="180"/>
      <c r="H62" s="180"/>
      <c r="I62" s="181"/>
      <c r="J62" s="180"/>
      <c r="K62" s="180"/>
      <c r="L62" s="180"/>
    </row>
    <row r="63" spans="2:12" s="46" customFormat="1" x14ac:dyDescent="0.25">
      <c r="B63" s="182"/>
      <c r="C63" s="180"/>
      <c r="D63" s="180"/>
      <c r="E63" s="180"/>
      <c r="F63" s="180"/>
      <c r="G63" s="180"/>
      <c r="H63" s="180"/>
      <c r="I63" s="181"/>
      <c r="J63" s="180"/>
      <c r="K63" s="180"/>
      <c r="L63" s="180"/>
    </row>
    <row r="64" spans="2:12" s="46" customFormat="1" x14ac:dyDescent="0.25">
      <c r="B64" s="182"/>
      <c r="C64" s="180"/>
      <c r="D64" s="180"/>
      <c r="E64" s="180"/>
      <c r="F64" s="180"/>
      <c r="G64" s="180"/>
      <c r="H64" s="180"/>
      <c r="I64" s="181"/>
      <c r="J64" s="180"/>
      <c r="K64" s="180"/>
      <c r="L64" s="180"/>
    </row>
    <row r="65" spans="2:12" s="46" customFormat="1" x14ac:dyDescent="0.25">
      <c r="B65" s="177"/>
      <c r="C65" s="180"/>
      <c r="D65" s="180"/>
      <c r="E65" s="180"/>
      <c r="F65" s="180"/>
      <c r="G65" s="180"/>
      <c r="H65" s="180"/>
      <c r="I65" s="181"/>
      <c r="J65" s="180"/>
      <c r="K65" s="180"/>
      <c r="L65" s="180"/>
    </row>
    <row r="66" spans="2:12" s="46" customFormat="1" x14ac:dyDescent="0.25">
      <c r="B66" s="182"/>
      <c r="C66" s="180"/>
      <c r="D66" s="180"/>
      <c r="E66" s="180"/>
      <c r="F66" s="180"/>
      <c r="G66" s="180"/>
      <c r="H66" s="180"/>
      <c r="I66" s="181"/>
      <c r="J66" s="180"/>
      <c r="K66" s="180"/>
      <c r="L66" s="180"/>
    </row>
    <row r="67" spans="2:12" s="46" customFormat="1" x14ac:dyDescent="0.25">
      <c r="B67" s="182"/>
      <c r="C67" s="180"/>
      <c r="D67" s="180"/>
      <c r="E67" s="180"/>
      <c r="F67" s="180"/>
      <c r="G67" s="180"/>
      <c r="H67" s="180"/>
      <c r="I67" s="181"/>
      <c r="J67" s="180"/>
      <c r="K67" s="180"/>
      <c r="L67" s="180"/>
    </row>
    <row r="68" spans="2:12" s="46" customFormat="1" x14ac:dyDescent="0.25">
      <c r="B68" s="182"/>
      <c r="C68" s="180"/>
      <c r="D68" s="180"/>
      <c r="E68" s="180"/>
      <c r="F68" s="180"/>
      <c r="G68" s="180"/>
      <c r="H68" s="180"/>
      <c r="I68" s="181"/>
      <c r="J68" s="180"/>
      <c r="K68" s="180"/>
      <c r="L68" s="180"/>
    </row>
    <row r="69" spans="2:12" s="46" customFormat="1" x14ac:dyDescent="0.25">
      <c r="B69" s="177"/>
      <c r="C69" s="180"/>
      <c r="D69" s="180"/>
      <c r="E69" s="180"/>
      <c r="F69" s="180"/>
      <c r="G69" s="180"/>
      <c r="H69" s="180"/>
      <c r="I69" s="181"/>
      <c r="J69" s="180"/>
      <c r="K69" s="180"/>
      <c r="L69" s="180"/>
    </row>
    <row r="70" spans="2:12" s="46" customFormat="1" x14ac:dyDescent="0.25">
      <c r="B70" s="177"/>
      <c r="C70" s="180"/>
      <c r="D70" s="180"/>
      <c r="E70" s="180"/>
      <c r="F70" s="180"/>
      <c r="G70" s="180"/>
      <c r="H70" s="180"/>
      <c r="I70" s="181"/>
      <c r="J70" s="180"/>
      <c r="K70" s="180"/>
      <c r="L70" s="180"/>
    </row>
    <row r="71" spans="2:12" s="46" customFormat="1" x14ac:dyDescent="0.25">
      <c r="B71" s="179" t="s">
        <v>312</v>
      </c>
      <c r="C71" s="180"/>
      <c r="D71" s="180"/>
      <c r="E71" s="180"/>
      <c r="F71" s="180"/>
      <c r="G71" s="180"/>
      <c r="H71" s="180"/>
      <c r="I71" s="181"/>
      <c r="J71" s="180"/>
      <c r="K71" s="180"/>
      <c r="L71" s="180"/>
    </row>
    <row r="72" spans="2:12" s="46" customFormat="1" x14ac:dyDescent="0.25">
      <c r="B72" s="177" t="s">
        <v>311</v>
      </c>
      <c r="C72" s="180"/>
      <c r="D72" s="180"/>
      <c r="E72" s="180"/>
      <c r="F72" s="180"/>
      <c r="G72" s="180"/>
      <c r="H72" s="180"/>
      <c r="I72" s="181"/>
      <c r="J72" s="180"/>
      <c r="K72" s="180"/>
      <c r="L72" s="180"/>
    </row>
    <row r="73" spans="2:12" s="46" customFormat="1" x14ac:dyDescent="0.25">
      <c r="B73" s="177" t="s">
        <v>310</v>
      </c>
      <c r="C73" s="180"/>
      <c r="D73" s="180"/>
      <c r="E73" s="180"/>
      <c r="F73" s="180"/>
      <c r="G73" s="180"/>
      <c r="H73" s="180"/>
      <c r="I73" s="181"/>
      <c r="J73" s="180"/>
      <c r="K73" s="180"/>
      <c r="L73" s="180"/>
    </row>
    <row r="74" spans="2:12" s="46" customFormat="1" x14ac:dyDescent="0.25">
      <c r="B74" s="177" t="s">
        <v>309</v>
      </c>
      <c r="C74" s="180"/>
      <c r="D74" s="180"/>
      <c r="E74" s="180"/>
      <c r="F74" s="180"/>
      <c r="G74" s="180"/>
      <c r="H74" s="180"/>
      <c r="I74" s="181"/>
      <c r="J74" s="180"/>
      <c r="K74" s="180"/>
      <c r="L74" s="180"/>
    </row>
    <row r="75" spans="2:12" s="46" customFormat="1" x14ac:dyDescent="0.25">
      <c r="B75" s="177" t="s">
        <v>308</v>
      </c>
      <c r="C75" s="180"/>
      <c r="D75" s="180"/>
      <c r="E75" s="180"/>
      <c r="F75" s="180"/>
      <c r="G75" s="180"/>
      <c r="H75" s="180"/>
      <c r="I75" s="181"/>
      <c r="J75" s="180"/>
      <c r="K75" s="180"/>
      <c r="L75" s="180"/>
    </row>
    <row r="76" spans="2:12" s="46" customFormat="1" x14ac:dyDescent="0.25">
      <c r="B76" s="177" t="s">
        <v>307</v>
      </c>
      <c r="C76" s="180"/>
      <c r="D76" s="180"/>
      <c r="E76" s="180"/>
      <c r="F76" s="180"/>
      <c r="G76" s="180"/>
      <c r="H76" s="180"/>
      <c r="I76" s="181"/>
      <c r="J76" s="180"/>
      <c r="K76" s="180"/>
      <c r="L76" s="180"/>
    </row>
    <row r="77" spans="2:12" s="46" customFormat="1" x14ac:dyDescent="0.25">
      <c r="B77" s="177"/>
      <c r="C77" s="180"/>
      <c r="D77" s="180"/>
      <c r="E77" s="180"/>
      <c r="F77" s="180"/>
      <c r="G77" s="180"/>
      <c r="H77" s="180"/>
      <c r="I77" s="181"/>
      <c r="J77" s="180"/>
      <c r="K77" s="180"/>
      <c r="L77" s="180"/>
    </row>
    <row r="78" spans="2:12" s="46" customFormat="1" x14ac:dyDescent="0.25">
      <c r="B78" s="179" t="s">
        <v>306</v>
      </c>
      <c r="C78" s="180"/>
      <c r="D78" s="180"/>
      <c r="E78" s="180"/>
      <c r="F78" s="180"/>
      <c r="G78" s="180"/>
      <c r="H78" s="180"/>
      <c r="I78" s="181"/>
      <c r="J78" s="180"/>
      <c r="K78" s="180"/>
      <c r="L78" s="180"/>
    </row>
    <row r="79" spans="2:12" s="46" customFormat="1" x14ac:dyDescent="0.25">
      <c r="B79" s="177" t="s">
        <v>305</v>
      </c>
      <c r="C79" s="180"/>
      <c r="D79" s="180"/>
      <c r="E79" s="180"/>
      <c r="F79" s="180"/>
      <c r="G79" s="180"/>
      <c r="H79" s="180"/>
      <c r="I79" s="181"/>
      <c r="J79" s="180"/>
      <c r="K79" s="180"/>
      <c r="L79" s="180"/>
    </row>
    <row r="80" spans="2:12" s="46" customFormat="1" x14ac:dyDescent="0.25">
      <c r="B80" s="177" t="s">
        <v>304</v>
      </c>
      <c r="C80" s="180"/>
      <c r="D80" s="180"/>
      <c r="E80" s="180"/>
      <c r="F80" s="180"/>
      <c r="G80" s="180"/>
      <c r="H80" s="180"/>
      <c r="I80" s="181"/>
      <c r="J80" s="180"/>
      <c r="K80" s="180"/>
      <c r="L80" s="180"/>
    </row>
    <row r="81" spans="2:12" s="46" customFormat="1" x14ac:dyDescent="0.25">
      <c r="B81" s="177"/>
      <c r="C81" s="180"/>
      <c r="D81" s="180"/>
      <c r="E81" s="180"/>
      <c r="F81" s="180"/>
      <c r="G81" s="180"/>
      <c r="H81" s="180"/>
      <c r="I81" s="181"/>
      <c r="J81" s="180"/>
      <c r="K81" s="180"/>
      <c r="L81" s="180"/>
    </row>
    <row r="82" spans="2:12" s="46" customFormat="1" x14ac:dyDescent="0.25">
      <c r="B82" s="179" t="s">
        <v>303</v>
      </c>
      <c r="C82" s="180"/>
      <c r="D82" s="180"/>
      <c r="E82" s="180"/>
      <c r="F82" s="180"/>
      <c r="G82" s="180"/>
      <c r="H82" s="180"/>
      <c r="I82" s="181"/>
      <c r="J82" s="180"/>
      <c r="K82" s="180"/>
      <c r="L82" s="180"/>
    </row>
    <row r="83" spans="2:12" s="46" customFormat="1" x14ac:dyDescent="0.25">
      <c r="B83" s="177" t="s">
        <v>302</v>
      </c>
      <c r="C83" s="180"/>
      <c r="D83" s="180"/>
      <c r="E83" s="180"/>
      <c r="F83" s="180"/>
      <c r="G83" s="180"/>
      <c r="H83" s="180"/>
      <c r="I83" s="181"/>
      <c r="J83" s="180"/>
      <c r="K83" s="180"/>
      <c r="L83" s="180"/>
    </row>
    <row r="84" spans="2:12" s="46" customFormat="1" x14ac:dyDescent="0.25">
      <c r="B84" s="177" t="s">
        <v>301</v>
      </c>
      <c r="C84" s="180"/>
      <c r="D84" s="180"/>
      <c r="E84" s="180"/>
      <c r="F84" s="180"/>
      <c r="G84" s="180"/>
      <c r="H84" s="180"/>
      <c r="I84" s="181"/>
      <c r="J84" s="180"/>
      <c r="K84" s="180"/>
      <c r="L84" s="180"/>
    </row>
    <row r="85" spans="2:12" s="46" customFormat="1" x14ac:dyDescent="0.25">
      <c r="B85" s="177" t="s">
        <v>300</v>
      </c>
      <c r="C85" s="180"/>
      <c r="D85" s="180"/>
      <c r="E85" s="180"/>
      <c r="F85" s="180"/>
      <c r="G85" s="180"/>
      <c r="H85" s="180"/>
      <c r="I85" s="181"/>
      <c r="J85" s="180"/>
      <c r="K85" s="180"/>
      <c r="L85" s="180"/>
    </row>
    <row r="86" spans="2:12" s="46" customFormat="1" x14ac:dyDescent="0.25">
      <c r="B86" s="177" t="s">
        <v>299</v>
      </c>
      <c r="C86" s="180"/>
      <c r="D86" s="180"/>
      <c r="E86" s="180"/>
      <c r="F86" s="180"/>
      <c r="G86" s="180"/>
      <c r="H86" s="180"/>
      <c r="I86" s="181"/>
      <c r="J86" s="180"/>
      <c r="K86" s="180"/>
      <c r="L86" s="180"/>
    </row>
    <row r="87" spans="2:12" s="46" customFormat="1" x14ac:dyDescent="0.25">
      <c r="B87" s="177" t="s">
        <v>298</v>
      </c>
      <c r="C87" s="180"/>
      <c r="D87" s="180"/>
      <c r="E87" s="180"/>
      <c r="F87" s="180"/>
      <c r="G87" s="180"/>
      <c r="H87" s="180"/>
      <c r="I87" s="181"/>
      <c r="J87" s="180"/>
      <c r="K87" s="180"/>
      <c r="L87" s="180"/>
    </row>
    <row r="88" spans="2:12" s="46" customFormat="1" x14ac:dyDescent="0.25">
      <c r="B88" s="177"/>
      <c r="C88" s="180"/>
      <c r="D88" s="180"/>
      <c r="E88" s="180"/>
      <c r="F88" s="180"/>
      <c r="G88" s="180"/>
      <c r="H88" s="180"/>
      <c r="I88" s="181"/>
      <c r="J88" s="180"/>
      <c r="K88" s="180"/>
      <c r="L88" s="180"/>
    </row>
    <row r="89" spans="2:12" s="46" customFormat="1" x14ac:dyDescent="0.25">
      <c r="B89" s="179" t="s">
        <v>297</v>
      </c>
      <c r="C89" s="180"/>
      <c r="D89" s="180"/>
      <c r="E89" s="180"/>
      <c r="F89" s="180"/>
      <c r="G89" s="180"/>
      <c r="H89" s="180"/>
      <c r="I89" s="181"/>
      <c r="J89" s="180"/>
      <c r="K89" s="180"/>
      <c r="L89" s="180"/>
    </row>
    <row r="90" spans="2:12" s="46" customFormat="1" x14ac:dyDescent="0.25">
      <c r="B90" s="177" t="s">
        <v>296</v>
      </c>
      <c r="C90" s="180"/>
      <c r="D90" s="180"/>
      <c r="E90" s="180"/>
      <c r="F90" s="180"/>
      <c r="G90" s="180"/>
      <c r="H90" s="180"/>
      <c r="I90" s="181"/>
      <c r="J90" s="180"/>
      <c r="K90" s="180"/>
      <c r="L90" s="180"/>
    </row>
    <row r="91" spans="2:12" s="46" customFormat="1" x14ac:dyDescent="0.25">
      <c r="B91" s="177"/>
      <c r="C91" s="180"/>
      <c r="D91" s="180"/>
      <c r="E91" s="180"/>
      <c r="F91" s="180"/>
      <c r="G91" s="180"/>
      <c r="H91" s="180"/>
      <c r="I91" s="181"/>
      <c r="J91" s="180"/>
      <c r="K91" s="180"/>
      <c r="L91" s="180"/>
    </row>
    <row r="92" spans="2:12" s="46" customFormat="1" x14ac:dyDescent="0.25">
      <c r="B92" s="177"/>
      <c r="C92" s="180"/>
      <c r="D92" s="180"/>
      <c r="E92" s="180"/>
      <c r="F92" s="180"/>
      <c r="G92" s="180"/>
      <c r="H92" s="180"/>
      <c r="I92" s="181"/>
      <c r="J92" s="180"/>
      <c r="K92" s="180"/>
      <c r="L92" s="180"/>
    </row>
    <row r="93" spans="2:12" s="46" customFormat="1" x14ac:dyDescent="0.25">
      <c r="B93" s="177"/>
      <c r="C93" s="180"/>
      <c r="D93" s="180"/>
      <c r="E93" s="180"/>
      <c r="F93" s="180"/>
      <c r="G93" s="180"/>
      <c r="H93" s="180"/>
      <c r="I93" s="181"/>
      <c r="J93" s="180"/>
      <c r="K93" s="180"/>
      <c r="L93" s="180"/>
    </row>
    <row r="94" spans="2:12" s="46" customFormat="1" x14ac:dyDescent="0.25">
      <c r="B94" s="177"/>
      <c r="C94" s="180"/>
      <c r="D94" s="180"/>
      <c r="E94" s="180"/>
      <c r="F94" s="180"/>
      <c r="G94" s="180"/>
      <c r="H94" s="180"/>
      <c r="I94" s="181"/>
      <c r="J94" s="180"/>
      <c r="K94" s="180"/>
      <c r="L94" s="180"/>
    </row>
    <row r="95" spans="2:12" s="46" customFormat="1" x14ac:dyDescent="0.25">
      <c r="B95" s="177"/>
      <c r="C95" s="180"/>
      <c r="D95" s="180"/>
      <c r="E95" s="180"/>
      <c r="F95" s="180"/>
      <c r="G95" s="180"/>
      <c r="H95" s="180"/>
      <c r="I95" s="181"/>
      <c r="J95" s="180"/>
      <c r="K95" s="180"/>
      <c r="L95" s="180"/>
    </row>
    <row r="96" spans="2:12" s="46" customFormat="1" x14ac:dyDescent="0.25">
      <c r="B96" s="177"/>
      <c r="C96" s="180"/>
      <c r="D96" s="180"/>
      <c r="E96" s="180"/>
      <c r="F96" s="180"/>
      <c r="G96" s="180"/>
      <c r="H96" s="180"/>
      <c r="I96" s="181"/>
      <c r="J96" s="180"/>
      <c r="K96" s="180"/>
      <c r="L96" s="180"/>
    </row>
    <row r="97" spans="2:12" s="46" customFormat="1" x14ac:dyDescent="0.25">
      <c r="B97" s="177"/>
      <c r="C97" s="180"/>
      <c r="D97" s="180"/>
      <c r="E97" s="180"/>
      <c r="F97" s="180"/>
      <c r="G97" s="180"/>
      <c r="H97" s="180"/>
      <c r="I97" s="181"/>
      <c r="J97" s="180"/>
      <c r="K97" s="180"/>
      <c r="L97" s="180"/>
    </row>
    <row r="98" spans="2:12" s="46" customFormat="1" x14ac:dyDescent="0.25">
      <c r="B98" s="179"/>
      <c r="C98" s="180"/>
      <c r="D98" s="180"/>
      <c r="E98" s="180"/>
      <c r="F98" s="180"/>
      <c r="G98" s="180"/>
      <c r="H98" s="180"/>
      <c r="I98" s="181"/>
      <c r="J98" s="180"/>
      <c r="K98" s="180"/>
      <c r="L98" s="180"/>
    </row>
    <row r="99" spans="2:12" s="46" customFormat="1" x14ac:dyDescent="0.25">
      <c r="B99" s="177"/>
      <c r="C99" s="180"/>
      <c r="D99" s="180"/>
      <c r="E99" s="180"/>
      <c r="F99" s="180"/>
      <c r="G99" s="180"/>
      <c r="H99" s="180"/>
      <c r="I99" s="181"/>
      <c r="J99" s="180"/>
      <c r="K99" s="180"/>
      <c r="L99" s="180"/>
    </row>
    <row r="100" spans="2:12" s="46" customFormat="1" x14ac:dyDescent="0.25">
      <c r="B100" s="177"/>
      <c r="C100" s="180"/>
      <c r="D100" s="180"/>
      <c r="E100" s="180"/>
      <c r="F100" s="180"/>
      <c r="G100" s="180"/>
      <c r="H100" s="180"/>
      <c r="I100" s="181"/>
      <c r="J100" s="180"/>
      <c r="K100" s="180"/>
      <c r="L100" s="180"/>
    </row>
    <row r="101" spans="2:12" s="46" customFormat="1" x14ac:dyDescent="0.25">
      <c r="B101" s="177"/>
      <c r="C101" s="180"/>
      <c r="D101" s="180"/>
      <c r="E101" s="180"/>
      <c r="F101" s="180"/>
      <c r="G101" s="180"/>
      <c r="H101" s="180"/>
      <c r="I101" s="181"/>
      <c r="J101" s="180"/>
      <c r="K101" s="180"/>
      <c r="L101" s="180"/>
    </row>
    <row r="102" spans="2:12" s="46" customFormat="1" x14ac:dyDescent="0.25">
      <c r="B102" s="177"/>
      <c r="C102" s="180"/>
      <c r="D102" s="180"/>
      <c r="E102" s="180"/>
      <c r="F102" s="180"/>
      <c r="G102" s="180"/>
      <c r="H102" s="180"/>
      <c r="I102" s="181"/>
      <c r="J102" s="180"/>
      <c r="K102" s="180"/>
      <c r="L102" s="180"/>
    </row>
    <row r="103" spans="2:12" s="46" customFormat="1" x14ac:dyDescent="0.25">
      <c r="B103" s="177"/>
      <c r="C103" s="180"/>
      <c r="D103" s="180"/>
      <c r="E103" s="180"/>
      <c r="F103" s="180"/>
      <c r="G103" s="180"/>
      <c r="H103" s="180"/>
      <c r="I103" s="181"/>
      <c r="J103" s="180"/>
      <c r="K103" s="180"/>
      <c r="L103" s="180"/>
    </row>
    <row r="104" spans="2:12" s="46" customFormat="1" x14ac:dyDescent="0.25">
      <c r="B104" s="177"/>
      <c r="C104" s="180"/>
      <c r="D104" s="180"/>
      <c r="E104" s="180"/>
      <c r="F104" s="180"/>
      <c r="G104" s="180"/>
      <c r="H104" s="180"/>
      <c r="I104" s="181"/>
      <c r="J104" s="180"/>
      <c r="K104" s="180"/>
      <c r="L104" s="180"/>
    </row>
    <row r="105" spans="2:12" s="46" customFormat="1" x14ac:dyDescent="0.25">
      <c r="B105" s="179"/>
      <c r="C105" s="180"/>
      <c r="D105" s="180"/>
      <c r="E105" s="180"/>
      <c r="F105" s="180"/>
      <c r="G105" s="180"/>
      <c r="H105" s="180"/>
      <c r="I105" s="181"/>
      <c r="J105" s="180"/>
      <c r="K105" s="180"/>
      <c r="L105" s="180"/>
    </row>
    <row r="106" spans="2:12" s="46" customFormat="1" x14ac:dyDescent="0.25">
      <c r="B106" s="177"/>
      <c r="C106" s="180"/>
      <c r="D106" s="180"/>
      <c r="E106" s="180"/>
      <c r="F106" s="180"/>
      <c r="G106" s="180"/>
      <c r="H106" s="180"/>
      <c r="I106" s="181"/>
      <c r="J106" s="180"/>
      <c r="K106" s="180"/>
      <c r="L106" s="180"/>
    </row>
    <row r="107" spans="2:12" s="46" customFormat="1" x14ac:dyDescent="0.25">
      <c r="B107" s="177"/>
      <c r="C107" s="180"/>
      <c r="D107" s="180"/>
      <c r="E107" s="180"/>
      <c r="F107" s="180"/>
      <c r="G107" s="180"/>
      <c r="H107" s="180"/>
      <c r="I107" s="181"/>
      <c r="J107" s="180"/>
      <c r="K107" s="180"/>
      <c r="L107" s="180"/>
    </row>
    <row r="108" spans="2:12" s="46" customFormat="1" x14ac:dyDescent="0.25">
      <c r="B108" s="182"/>
      <c r="C108" s="180"/>
      <c r="D108" s="180"/>
      <c r="E108" s="180"/>
      <c r="F108" s="180"/>
      <c r="G108" s="180"/>
      <c r="H108" s="180"/>
      <c r="I108" s="181"/>
      <c r="J108" s="180"/>
      <c r="K108" s="180"/>
      <c r="L108" s="180"/>
    </row>
    <row r="109" spans="2:12" s="46" customFormat="1" x14ac:dyDescent="0.25">
      <c r="B109" s="182"/>
      <c r="C109" s="180"/>
      <c r="D109" s="180"/>
      <c r="E109" s="180"/>
      <c r="F109" s="180"/>
      <c r="G109" s="180"/>
      <c r="H109" s="180"/>
      <c r="I109" s="181"/>
      <c r="J109" s="180"/>
      <c r="K109" s="180"/>
      <c r="L109" s="180"/>
    </row>
    <row r="110" spans="2:12" s="46" customFormat="1" x14ac:dyDescent="0.25">
      <c r="B110" s="182"/>
      <c r="C110" s="180"/>
      <c r="D110" s="180"/>
      <c r="E110" s="180"/>
      <c r="F110" s="180"/>
      <c r="G110" s="180"/>
      <c r="H110" s="180"/>
      <c r="I110" s="181"/>
      <c r="J110" s="180"/>
      <c r="K110" s="180"/>
      <c r="L110" s="180"/>
    </row>
    <row r="111" spans="2:12" s="46" customFormat="1" x14ac:dyDescent="0.25">
      <c r="B111" s="177"/>
      <c r="C111" s="180"/>
      <c r="D111" s="180"/>
      <c r="E111" s="180"/>
      <c r="F111" s="180"/>
      <c r="G111" s="180"/>
      <c r="H111" s="180"/>
      <c r="I111" s="181"/>
      <c r="J111" s="180"/>
      <c r="K111" s="180"/>
      <c r="L111" s="180"/>
    </row>
    <row r="112" spans="2:12" s="46" customFormat="1" x14ac:dyDescent="0.25">
      <c r="B112" s="179"/>
      <c r="C112" s="180"/>
      <c r="D112" s="180"/>
      <c r="E112" s="180"/>
      <c r="F112" s="180"/>
      <c r="G112" s="180"/>
      <c r="H112" s="180"/>
      <c r="I112" s="181"/>
      <c r="J112" s="180"/>
      <c r="K112" s="180"/>
      <c r="L112" s="180"/>
    </row>
    <row r="113" spans="2:12" s="46" customFormat="1" x14ac:dyDescent="0.25">
      <c r="B113" s="177"/>
      <c r="C113" s="180"/>
      <c r="D113" s="180"/>
      <c r="E113" s="180"/>
      <c r="F113" s="180"/>
      <c r="G113" s="180"/>
      <c r="H113" s="180"/>
      <c r="I113" s="181"/>
      <c r="J113" s="180"/>
      <c r="K113" s="180"/>
      <c r="L113" s="180"/>
    </row>
    <row r="114" spans="2:12" s="46" customFormat="1" x14ac:dyDescent="0.25">
      <c r="B114" s="177"/>
      <c r="C114" s="180"/>
      <c r="D114" s="180"/>
      <c r="E114" s="180"/>
      <c r="F114" s="180"/>
      <c r="G114" s="180"/>
      <c r="H114" s="180"/>
      <c r="I114" s="181"/>
      <c r="J114" s="180"/>
      <c r="K114" s="180"/>
      <c r="L114" s="180"/>
    </row>
    <row r="115" spans="2:12" s="46" customFormat="1" x14ac:dyDescent="0.25">
      <c r="B115" s="182"/>
      <c r="C115" s="180"/>
      <c r="D115" s="180"/>
      <c r="E115" s="180"/>
      <c r="F115" s="180"/>
      <c r="G115" s="180"/>
      <c r="H115" s="180"/>
      <c r="I115" s="181"/>
      <c r="J115" s="180"/>
      <c r="K115" s="180"/>
      <c r="L115" s="180"/>
    </row>
    <row r="116" spans="2:12" s="46" customFormat="1" x14ac:dyDescent="0.25">
      <c r="B116" s="182"/>
      <c r="C116" s="180"/>
      <c r="D116" s="180"/>
      <c r="E116" s="180"/>
      <c r="F116" s="180"/>
      <c r="G116" s="180"/>
      <c r="H116" s="180"/>
      <c r="I116" s="181"/>
      <c r="J116" s="180"/>
      <c r="K116" s="180"/>
      <c r="L116" s="180"/>
    </row>
    <row r="117" spans="2:12" s="46" customFormat="1" x14ac:dyDescent="0.25">
      <c r="B117" s="182"/>
      <c r="C117" s="180"/>
      <c r="D117" s="180"/>
      <c r="E117" s="180"/>
      <c r="F117" s="180"/>
      <c r="G117" s="180"/>
      <c r="H117" s="180"/>
      <c r="I117" s="181"/>
      <c r="J117" s="180"/>
      <c r="K117" s="180"/>
      <c r="L117" s="180"/>
    </row>
    <row r="118" spans="2:12" s="46" customFormat="1" x14ac:dyDescent="0.25">
      <c r="B118" s="182"/>
      <c r="C118" s="180"/>
      <c r="D118" s="180"/>
      <c r="E118" s="180"/>
      <c r="F118" s="180"/>
      <c r="G118" s="180"/>
      <c r="H118" s="180"/>
      <c r="I118" s="181"/>
      <c r="J118" s="180"/>
      <c r="K118" s="180"/>
      <c r="L118" s="180"/>
    </row>
    <row r="119" spans="2:12" s="46" customFormat="1" x14ac:dyDescent="0.25">
      <c r="B119" s="177"/>
      <c r="C119" s="180"/>
      <c r="D119" s="180"/>
      <c r="E119" s="180"/>
      <c r="F119" s="180"/>
      <c r="G119" s="180"/>
      <c r="H119" s="180"/>
      <c r="I119" s="181"/>
      <c r="J119" s="180"/>
      <c r="K119" s="180"/>
      <c r="L119" s="180"/>
    </row>
    <row r="120" spans="2:12" s="46" customFormat="1" x14ac:dyDescent="0.25">
      <c r="B120" s="177"/>
      <c r="C120" s="180"/>
      <c r="D120" s="180"/>
      <c r="E120" s="180"/>
      <c r="F120" s="180"/>
      <c r="G120" s="180"/>
      <c r="H120" s="180"/>
      <c r="I120" s="181"/>
      <c r="J120" s="180"/>
      <c r="K120" s="180"/>
      <c r="L120" s="180"/>
    </row>
    <row r="121" spans="2:12" s="46" customFormat="1" x14ac:dyDescent="0.25">
      <c r="B121" s="179"/>
      <c r="C121" s="180"/>
      <c r="D121" s="180"/>
      <c r="E121" s="180"/>
      <c r="F121" s="180"/>
      <c r="G121" s="180"/>
      <c r="H121" s="180"/>
      <c r="I121" s="181"/>
      <c r="J121" s="180"/>
      <c r="K121" s="180"/>
      <c r="L121" s="180"/>
    </row>
    <row r="122" spans="2:12" s="46" customFormat="1" x14ac:dyDescent="0.25">
      <c r="B122" s="177"/>
      <c r="C122" s="180"/>
      <c r="D122" s="180"/>
      <c r="E122" s="180"/>
      <c r="F122" s="180"/>
      <c r="G122" s="180"/>
      <c r="H122" s="180"/>
      <c r="I122" s="181"/>
      <c r="J122" s="180"/>
      <c r="K122" s="180"/>
      <c r="L122" s="180"/>
    </row>
    <row r="123" spans="2:12" s="46" customFormat="1" x14ac:dyDescent="0.25">
      <c r="B123" s="177"/>
      <c r="C123" s="180"/>
      <c r="D123" s="180"/>
      <c r="E123" s="180"/>
      <c r="F123" s="180"/>
      <c r="G123" s="180"/>
      <c r="H123" s="180"/>
      <c r="I123" s="181"/>
      <c r="J123" s="180"/>
      <c r="K123" s="180"/>
      <c r="L123" s="180"/>
    </row>
    <row r="124" spans="2:12" s="46" customFormat="1" x14ac:dyDescent="0.25">
      <c r="B124" s="177"/>
      <c r="C124" s="180"/>
      <c r="D124" s="180"/>
      <c r="E124" s="180"/>
      <c r="F124" s="180"/>
      <c r="G124" s="180"/>
      <c r="H124" s="180"/>
      <c r="I124" s="181"/>
      <c r="J124" s="180"/>
      <c r="K124" s="180"/>
      <c r="L124" s="180"/>
    </row>
    <row r="125" spans="2:12" s="46" customFormat="1" x14ac:dyDescent="0.25">
      <c r="B125" s="177"/>
      <c r="C125" s="180"/>
      <c r="D125" s="180"/>
      <c r="E125" s="180"/>
      <c r="F125" s="180"/>
      <c r="G125" s="180"/>
      <c r="H125" s="180"/>
      <c r="I125" s="181"/>
      <c r="J125" s="180"/>
      <c r="K125" s="180"/>
      <c r="L125" s="180"/>
    </row>
    <row r="126" spans="2:12" s="46" customFormat="1" x14ac:dyDescent="0.25">
      <c r="B126" s="177"/>
      <c r="C126" s="180"/>
      <c r="D126" s="180"/>
      <c r="E126" s="180"/>
      <c r="F126" s="180"/>
      <c r="G126" s="180"/>
      <c r="H126" s="180"/>
      <c r="I126" s="181"/>
      <c r="J126" s="180"/>
      <c r="K126" s="180"/>
      <c r="L126" s="180"/>
    </row>
    <row r="127" spans="2:12" s="46" customFormat="1" x14ac:dyDescent="0.25">
      <c r="B127" s="181"/>
      <c r="C127" s="180"/>
      <c r="D127" s="180"/>
      <c r="E127" s="180"/>
      <c r="F127" s="180"/>
      <c r="G127" s="180"/>
      <c r="H127" s="180"/>
      <c r="I127" s="181"/>
      <c r="J127" s="180"/>
      <c r="K127" s="180"/>
      <c r="L127" s="180"/>
    </row>
    <row r="128" spans="2:12" x14ac:dyDescent="0.25">
      <c r="B128" s="179"/>
    </row>
    <row r="133" spans="2:2" x14ac:dyDescent="0.25">
      <c r="B133" s="178"/>
    </row>
  </sheetData>
  <mergeCells count="6">
    <mergeCell ref="B13:L13"/>
    <mergeCell ref="B12:L12"/>
    <mergeCell ref="H5:K5"/>
    <mergeCell ref="H6:K6"/>
    <mergeCell ref="H9:K9"/>
    <mergeCell ref="H8:L8"/>
  </mergeCells>
  <hyperlinks>
    <hyperlink ref="B5" r:id="rId1" xr:uid="{56AB3E71-C93A-4242-829E-A4B6EEAAEC38}"/>
    <hyperlink ref="H8" r:id="rId2" xr:uid="{CAF093AB-96E7-4FE2-B81A-08F204EA7298}"/>
    <hyperlink ref="H5:K5" r:id="rId3" display="Visit this Model's Webpage" xr:uid="{021978FA-4881-4CE6-992D-4601F8CB9D89}"/>
    <hyperlink ref="B13:L13" r:id="rId4" display="https://www.adventuresincre.com/accelerator/" xr:uid="{C0809C51-EA3C-439E-820A-45CA2F1F67E6}"/>
    <hyperlink ref="H6:K6" r:id="rId5" display="Guides and Tutorials for Using the Model" xr:uid="{7FAE03C3-7C61-4D01-8D98-4480CC96361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59999389629810485"/>
    <pageSetUpPr fitToPage="1"/>
  </sheetPr>
  <dimension ref="A1:AI49"/>
  <sheetViews>
    <sheetView showGridLines="0" tabSelected="1" view="pageBreakPreview" zoomScaleNormal="100" zoomScaleSheetLayoutView="100" workbookViewId="0">
      <selection activeCell="B24" sqref="B24"/>
    </sheetView>
  </sheetViews>
  <sheetFormatPr defaultColWidth="0" defaultRowHeight="15" x14ac:dyDescent="0.25"/>
  <cols>
    <col min="1" max="1" width="1.7109375" customWidth="1"/>
    <col min="2" max="2" width="9.140625" customWidth="1"/>
    <col min="3" max="3" width="10.28515625" bestFit="1" customWidth="1"/>
    <col min="4" max="4" width="10.28515625" customWidth="1"/>
    <col min="5" max="5" width="14.5703125" style="28" bestFit="1" customWidth="1"/>
    <col min="6" max="6" width="4.85546875" style="33" customWidth="1"/>
    <col min="7" max="7" width="11.42578125" style="14" bestFit="1" customWidth="1"/>
    <col min="8" max="8" width="1.7109375" customWidth="1"/>
    <col min="9" max="13" width="9.140625" customWidth="1"/>
    <col min="14" max="14" width="10.85546875" customWidth="1"/>
    <col min="15" max="15" width="1.7109375" customWidth="1"/>
    <col min="16" max="20" width="9.140625" customWidth="1"/>
    <col min="21" max="21" width="10.7109375" bestFit="1" customWidth="1"/>
    <col min="22" max="22" width="2.5703125" customWidth="1"/>
    <col min="23" max="35" width="9.140625" customWidth="1"/>
    <col min="36" max="16384" width="9.140625" hidden="1"/>
  </cols>
  <sheetData>
    <row r="1" spans="2:21" ht="10.15" customHeight="1" x14ac:dyDescent="0.25"/>
    <row r="2" spans="2:21" x14ac:dyDescent="0.25">
      <c r="B2" s="4" t="s">
        <v>43</v>
      </c>
      <c r="C2" s="4"/>
      <c r="D2" s="4"/>
      <c r="E2" s="29"/>
      <c r="F2" s="34"/>
      <c r="G2" s="15"/>
      <c r="H2" s="4"/>
      <c r="I2" s="4"/>
      <c r="J2" s="4"/>
      <c r="K2" s="4"/>
      <c r="L2" s="4"/>
      <c r="M2" s="4"/>
      <c r="N2" s="4"/>
      <c r="O2" s="4"/>
      <c r="P2" s="4"/>
      <c r="Q2" s="4"/>
      <c r="R2" s="4"/>
      <c r="S2" s="4"/>
      <c r="T2" s="4"/>
      <c r="U2" s="9" t="str">
        <f>Property_Name</f>
        <v>Wal-Aid Fairview</v>
      </c>
    </row>
    <row r="3" spans="2:21" ht="2.65" customHeight="1" x14ac:dyDescent="0.25">
      <c r="B3" s="5"/>
      <c r="C3" s="5"/>
      <c r="D3" s="5"/>
      <c r="E3" s="30"/>
      <c r="F3" s="35"/>
      <c r="G3" s="16"/>
      <c r="H3" s="5"/>
      <c r="I3" s="5"/>
      <c r="J3" s="5"/>
      <c r="K3" s="5"/>
      <c r="L3" s="5"/>
      <c r="M3" s="5"/>
      <c r="N3" s="5"/>
      <c r="O3" s="5"/>
      <c r="P3" s="5"/>
      <c r="Q3" s="5"/>
      <c r="R3" s="5"/>
      <c r="S3" s="5"/>
      <c r="T3" s="5"/>
      <c r="U3" s="10"/>
    </row>
    <row r="4" spans="2:21" ht="10.15" customHeight="1" x14ac:dyDescent="0.25">
      <c r="B4" s="44" t="s">
        <v>53</v>
      </c>
      <c r="C4" s="45" t="s">
        <v>54</v>
      </c>
      <c r="D4" s="29"/>
      <c r="E4" s="29"/>
      <c r="F4" s="34"/>
      <c r="G4" s="15"/>
      <c r="H4" s="4"/>
      <c r="I4" s="4"/>
      <c r="J4" s="4"/>
      <c r="K4" s="4"/>
      <c r="L4" s="4"/>
      <c r="M4" s="4"/>
      <c r="N4" s="4"/>
      <c r="O4" s="4"/>
      <c r="P4" s="4"/>
      <c r="Q4" s="4"/>
      <c r="R4" s="4"/>
      <c r="S4" s="4"/>
      <c r="T4" s="4"/>
      <c r="U4" s="174" t="str">
        <f>Version</f>
        <v>v2.4</v>
      </c>
    </row>
    <row r="5" spans="2:21" ht="10.15" customHeight="1" thickBot="1" x14ac:dyDescent="0.3"/>
    <row r="6" spans="2:21" s="7" customFormat="1" x14ac:dyDescent="0.25">
      <c r="B6" s="6" t="s">
        <v>7</v>
      </c>
      <c r="C6" s="6"/>
      <c r="D6" s="6"/>
      <c r="E6" s="31"/>
      <c r="F6" s="36"/>
      <c r="G6" s="36"/>
      <c r="I6" s="6" t="s">
        <v>382</v>
      </c>
      <c r="J6" s="36"/>
      <c r="K6" s="36"/>
      <c r="L6" s="36"/>
      <c r="M6" s="36"/>
      <c r="N6" s="36"/>
      <c r="P6" s="260" t="s">
        <v>44</v>
      </c>
      <c r="Q6" s="261"/>
      <c r="R6" s="261"/>
      <c r="S6" s="261"/>
      <c r="T6" s="261"/>
      <c r="U6" s="262"/>
    </row>
    <row r="7" spans="2:21" s="7" customFormat="1" x14ac:dyDescent="0.25">
      <c r="B7" s="7" t="s">
        <v>8</v>
      </c>
      <c r="E7" s="32"/>
      <c r="F7" s="37"/>
      <c r="G7" s="14" t="s">
        <v>14</v>
      </c>
      <c r="I7" s="7" t="s">
        <v>368</v>
      </c>
      <c r="N7" s="62">
        <f>Inputs!M26</f>
        <v>42005</v>
      </c>
      <c r="P7" s="263"/>
      <c r="Q7" s="264"/>
      <c r="R7" s="264"/>
      <c r="S7" s="264"/>
      <c r="T7" s="264"/>
      <c r="U7" s="265"/>
    </row>
    <row r="8" spans="2:21" s="7" customFormat="1" x14ac:dyDescent="0.25">
      <c r="B8" s="7" t="s">
        <v>9</v>
      </c>
      <c r="E8" s="32"/>
      <c r="F8" s="37"/>
      <c r="G8" s="14" t="s">
        <v>347</v>
      </c>
      <c r="I8" s="7" t="s">
        <v>369</v>
      </c>
      <c r="N8" s="62">
        <f>Inputs!M28</f>
        <v>47483</v>
      </c>
      <c r="P8" s="263"/>
      <c r="Q8" s="264"/>
      <c r="R8" s="264"/>
      <c r="S8" s="264"/>
      <c r="T8" s="264"/>
      <c r="U8" s="265"/>
    </row>
    <row r="9" spans="2:21" s="7" customFormat="1" x14ac:dyDescent="0.25">
      <c r="B9" s="7" t="s">
        <v>10</v>
      </c>
      <c r="E9" s="32"/>
      <c r="F9" s="37"/>
      <c r="G9" s="14" t="s">
        <v>15</v>
      </c>
      <c r="I9" s="7" t="s">
        <v>370</v>
      </c>
      <c r="N9" s="12" t="str">
        <f>IF(Inputs!M38="Yes","2+",IF(Inputs!M33="Yes",1,"None"))</f>
        <v>2+</v>
      </c>
      <c r="P9" s="263"/>
      <c r="Q9" s="264"/>
      <c r="R9" s="264"/>
      <c r="S9" s="264"/>
      <c r="T9" s="264"/>
      <c r="U9" s="265"/>
    </row>
    <row r="10" spans="2:21" s="7" customFormat="1" x14ac:dyDescent="0.25">
      <c r="B10" s="7" t="s">
        <v>11</v>
      </c>
      <c r="E10" s="32"/>
      <c r="F10" s="37"/>
      <c r="G10" s="14" t="s">
        <v>366</v>
      </c>
      <c r="I10" s="7" t="s">
        <v>371</v>
      </c>
      <c r="N10" s="238">
        <f>(N8-N7)/365.25</f>
        <v>14.997946611909651</v>
      </c>
      <c r="P10" s="263"/>
      <c r="Q10" s="264"/>
      <c r="R10" s="264"/>
      <c r="S10" s="264"/>
      <c r="T10" s="264"/>
      <c r="U10" s="265"/>
    </row>
    <row r="11" spans="2:21" s="7" customFormat="1" x14ac:dyDescent="0.25">
      <c r="B11" s="7" t="s">
        <v>1</v>
      </c>
      <c r="E11" s="32"/>
      <c r="F11" s="37"/>
      <c r="G11" s="14" t="s">
        <v>3</v>
      </c>
      <c r="I11" s="7" t="s">
        <v>372</v>
      </c>
      <c r="N11" s="238">
        <f>(N8-Inputs!G7)/365.25</f>
        <v>8.5831622176591384</v>
      </c>
      <c r="P11" s="263"/>
      <c r="Q11" s="264"/>
      <c r="R11" s="264"/>
      <c r="S11" s="264"/>
      <c r="T11" s="264"/>
      <c r="U11" s="265"/>
    </row>
    <row r="12" spans="2:21" s="7" customFormat="1" x14ac:dyDescent="0.25">
      <c r="B12" s="7" t="s">
        <v>12</v>
      </c>
      <c r="E12" s="32"/>
      <c r="F12" s="37"/>
      <c r="G12" s="14" t="s">
        <v>394</v>
      </c>
      <c r="I12" s="7" t="s">
        <v>377</v>
      </c>
      <c r="N12" s="12" t="s">
        <v>378</v>
      </c>
      <c r="P12" s="263"/>
      <c r="Q12" s="264"/>
      <c r="R12" s="264"/>
      <c r="S12" s="264"/>
      <c r="T12" s="264"/>
      <c r="U12" s="265"/>
    </row>
    <row r="13" spans="2:21" s="7" customFormat="1" x14ac:dyDescent="0.25">
      <c r="B13" s="7" t="s">
        <v>338</v>
      </c>
      <c r="E13" s="32"/>
      <c r="F13" s="37"/>
      <c r="G13" s="156" t="s">
        <v>337</v>
      </c>
      <c r="P13" s="263"/>
      <c r="Q13" s="264"/>
      <c r="R13" s="264"/>
      <c r="S13" s="264"/>
      <c r="T13" s="264"/>
      <c r="U13" s="265"/>
    </row>
    <row r="14" spans="2:21" s="7" customFormat="1" x14ac:dyDescent="0.25">
      <c r="B14" s="7" t="str">
        <f>IF(G13="M2","Land Size (M2)","Land Size (SF)")</f>
        <v>Land Size (SF)</v>
      </c>
      <c r="E14" s="32"/>
      <c r="F14" s="42"/>
      <c r="G14" s="227">
        <f>1.2*43560</f>
        <v>52272</v>
      </c>
      <c r="I14" s="6" t="s">
        <v>373</v>
      </c>
      <c r="J14" s="36"/>
      <c r="K14" s="36"/>
      <c r="L14" s="31" t="s">
        <v>206</v>
      </c>
      <c r="M14" s="248" t="s">
        <v>346</v>
      </c>
      <c r="N14" s="31" t="s">
        <v>346</v>
      </c>
      <c r="P14" s="263"/>
      <c r="Q14" s="264"/>
      <c r="R14" s="264"/>
      <c r="S14" s="264"/>
      <c r="T14" s="264"/>
      <c r="U14" s="265"/>
    </row>
    <row r="15" spans="2:21" s="7" customFormat="1" x14ac:dyDescent="0.25">
      <c r="B15" s="7" t="str">
        <f>IF(G12="M2","Net Rentable Area (M2)","Net Rentable Area (SF)")</f>
        <v>Net Rentable Area (SF)</v>
      </c>
      <c r="E15" s="32"/>
      <c r="F15" s="37"/>
      <c r="G15" s="227">
        <v>13500</v>
      </c>
      <c r="I15" s="7" t="s">
        <v>374</v>
      </c>
      <c r="L15" s="245">
        <f>'Investment Returns'!$D$23/N15</f>
        <v>5.9438571428571431E-2</v>
      </c>
      <c r="M15" s="249">
        <f>N15/SF_GBA</f>
        <v>259.25925925925924</v>
      </c>
      <c r="N15" s="242">
        <v>3500000</v>
      </c>
      <c r="P15" s="263"/>
      <c r="Q15" s="264"/>
      <c r="R15" s="264"/>
      <c r="S15" s="264"/>
      <c r="T15" s="264"/>
      <c r="U15" s="265"/>
    </row>
    <row r="16" spans="2:21" s="7" customFormat="1" x14ac:dyDescent="0.25">
      <c r="B16" s="7" t="s">
        <v>367</v>
      </c>
      <c r="E16" s="32"/>
      <c r="F16" s="37"/>
      <c r="G16" s="237">
        <f>SF_GBA/Land_Acres</f>
        <v>0.25826446280991733</v>
      </c>
      <c r="I16" s="7" t="s">
        <v>375</v>
      </c>
      <c r="L16" s="245">
        <f>'Investment Returns'!$D$23/N16</f>
        <v>0.06</v>
      </c>
      <c r="M16" s="249">
        <f>N16/SF_GBA</f>
        <v>256.83333333333331</v>
      </c>
      <c r="N16" s="246">
        <f>Inputs!M7</f>
        <v>3467250</v>
      </c>
      <c r="P16" s="263"/>
      <c r="Q16" s="264"/>
      <c r="R16" s="264"/>
      <c r="S16" s="264"/>
      <c r="T16" s="264"/>
      <c r="U16" s="265"/>
    </row>
    <row r="17" spans="2:21" s="7" customFormat="1" x14ac:dyDescent="0.25">
      <c r="B17" s="7" t="s">
        <v>39</v>
      </c>
      <c r="E17" s="32" t="s">
        <v>38</v>
      </c>
      <c r="F17" s="38">
        <v>0</v>
      </c>
      <c r="G17" s="39">
        <v>100</v>
      </c>
      <c r="I17" s="7" t="s">
        <v>376</v>
      </c>
      <c r="L17" s="247">
        <v>0.06</v>
      </c>
      <c r="M17" s="249">
        <f>N17/SF_GBA</f>
        <v>256.83333333333331</v>
      </c>
      <c r="N17" s="201">
        <f>'Investment Returns'!D23/L17</f>
        <v>3467250</v>
      </c>
      <c r="P17" s="263"/>
      <c r="Q17" s="264"/>
      <c r="R17" s="264"/>
      <c r="S17" s="264"/>
      <c r="T17" s="264"/>
      <c r="U17" s="265"/>
    </row>
    <row r="18" spans="2:21" s="7" customFormat="1" ht="15.75" thickBot="1" x14ac:dyDescent="0.3">
      <c r="B18" s="7" t="s">
        <v>40</v>
      </c>
      <c r="E18" s="32" t="s">
        <v>41</v>
      </c>
      <c r="F18" s="41"/>
      <c r="G18" s="40">
        <v>1999</v>
      </c>
      <c r="I18" s="7" t="s">
        <v>385</v>
      </c>
      <c r="L18" s="245">
        <f ca="1">'Investment Returns'!$D$23/N18</f>
        <v>6.0017811746085524E-2</v>
      </c>
      <c r="M18" s="249">
        <f ca="1">N18/SF_GBA</f>
        <v>256.75711179198515</v>
      </c>
      <c r="N18" s="201">
        <f ca="1">Valuation!C8</f>
        <v>3466221.0091917994</v>
      </c>
      <c r="P18" s="266"/>
      <c r="Q18" s="267"/>
      <c r="R18" s="267"/>
      <c r="S18" s="267"/>
      <c r="T18" s="267"/>
      <c r="U18" s="268"/>
    </row>
    <row r="19" spans="2:21" s="7" customFormat="1" ht="15.75" thickBot="1" x14ac:dyDescent="0.3">
      <c r="I19" s="7" t="s">
        <v>387</v>
      </c>
      <c r="L19" s="245">
        <f>'Investment Returns'!$D$23/N19</f>
        <v>5.1366666666666665E-2</v>
      </c>
      <c r="M19" s="249">
        <f>N19/SF_GBA</f>
        <v>300</v>
      </c>
      <c r="N19" s="242">
        <f>300*SF_GBA</f>
        <v>4050000</v>
      </c>
    </row>
    <row r="20" spans="2:21" s="7" customFormat="1" x14ac:dyDescent="0.25">
      <c r="I20" s="243"/>
      <c r="J20" s="243"/>
      <c r="K20" s="243"/>
      <c r="L20" s="243"/>
      <c r="M20" s="243"/>
      <c r="N20" s="243"/>
      <c r="P20" s="260" t="s">
        <v>45</v>
      </c>
      <c r="Q20" s="261"/>
      <c r="R20" s="261"/>
      <c r="S20" s="261"/>
      <c r="T20" s="261"/>
      <c r="U20" s="262"/>
    </row>
    <row r="21" spans="2:21" s="7" customFormat="1" x14ac:dyDescent="0.25">
      <c r="B21" s="6" t="s">
        <v>46</v>
      </c>
      <c r="C21" s="6"/>
      <c r="D21" s="6"/>
      <c r="E21" s="31"/>
      <c r="F21" s="36"/>
      <c r="G21" s="11"/>
      <c r="I21" s="6" t="s">
        <v>47</v>
      </c>
      <c r="J21" s="6"/>
      <c r="K21" s="6"/>
      <c r="L21" s="31"/>
      <c r="M21" s="36"/>
      <c r="N21" s="17"/>
      <c r="P21" s="263"/>
      <c r="Q21" s="264"/>
      <c r="R21" s="264"/>
      <c r="S21" s="264"/>
      <c r="T21" s="264"/>
      <c r="U21" s="265"/>
    </row>
    <row r="22" spans="2:21" s="7" customFormat="1" x14ac:dyDescent="0.25">
      <c r="B22" s="13" t="s">
        <v>48</v>
      </c>
      <c r="E22" s="32"/>
      <c r="F22" s="37"/>
      <c r="G22" s="14"/>
      <c r="I22" s="13" t="s">
        <v>389</v>
      </c>
      <c r="L22" s="32"/>
      <c r="M22" s="37"/>
      <c r="N22" s="14"/>
      <c r="P22" s="263"/>
      <c r="Q22" s="264"/>
      <c r="R22" s="264"/>
      <c r="S22" s="264"/>
      <c r="T22" s="264"/>
      <c r="U22" s="265"/>
    </row>
    <row r="23" spans="2:21" s="7" customFormat="1" x14ac:dyDescent="0.25">
      <c r="B23" s="13" t="s">
        <v>49</v>
      </c>
      <c r="E23" s="32"/>
      <c r="F23" s="37"/>
      <c r="G23" s="14"/>
      <c r="I23" s="13" t="s">
        <v>52</v>
      </c>
      <c r="L23" s="32"/>
      <c r="M23" s="37"/>
      <c r="N23" s="14"/>
      <c r="P23" s="263"/>
      <c r="Q23" s="264"/>
      <c r="R23" s="264"/>
      <c r="S23" s="264"/>
      <c r="T23" s="264"/>
      <c r="U23" s="265"/>
    </row>
    <row r="24" spans="2:21" s="7" customFormat="1" x14ac:dyDescent="0.25">
      <c r="B24" s="13" t="s">
        <v>50</v>
      </c>
      <c r="E24" s="32"/>
      <c r="F24" s="37"/>
      <c r="G24" s="14"/>
      <c r="I24" s="13" t="s">
        <v>388</v>
      </c>
      <c r="L24" s="32"/>
      <c r="M24" s="37"/>
      <c r="N24" s="14"/>
      <c r="P24" s="263"/>
      <c r="Q24" s="264"/>
      <c r="R24" s="264"/>
      <c r="S24" s="264"/>
      <c r="T24" s="264"/>
      <c r="U24" s="265"/>
    </row>
    <row r="25" spans="2:21" s="7" customFormat="1" x14ac:dyDescent="0.25">
      <c r="B25" s="13" t="s">
        <v>51</v>
      </c>
      <c r="E25" s="32"/>
      <c r="F25" s="37"/>
      <c r="G25" s="14"/>
      <c r="P25" s="263"/>
      <c r="Q25" s="264"/>
      <c r="R25" s="264"/>
      <c r="S25" s="264"/>
      <c r="T25" s="264"/>
      <c r="U25" s="265"/>
    </row>
    <row r="26" spans="2:21" s="7" customFormat="1" x14ac:dyDescent="0.25">
      <c r="I26" s="243"/>
      <c r="J26" s="243"/>
      <c r="K26" s="243"/>
      <c r="L26" s="243"/>
      <c r="M26" s="243"/>
      <c r="N26" s="243"/>
      <c r="P26" s="263"/>
      <c r="Q26" s="264"/>
      <c r="R26" s="264"/>
      <c r="S26" s="264"/>
      <c r="T26" s="264"/>
      <c r="U26" s="265"/>
    </row>
    <row r="27" spans="2:21" s="7" customFormat="1" x14ac:dyDescent="0.25">
      <c r="P27" s="263"/>
      <c r="Q27" s="264"/>
      <c r="R27" s="264"/>
      <c r="S27" s="264"/>
      <c r="T27" s="264"/>
      <c r="U27" s="265"/>
    </row>
    <row r="28" spans="2:21" s="7" customFormat="1" x14ac:dyDescent="0.25">
      <c r="P28" s="263"/>
      <c r="Q28" s="264"/>
      <c r="R28" s="264"/>
      <c r="S28" s="264"/>
      <c r="T28" s="264"/>
      <c r="U28" s="265"/>
    </row>
    <row r="29" spans="2:21" s="7" customFormat="1" x14ac:dyDescent="0.25">
      <c r="P29" s="263"/>
      <c r="Q29" s="264"/>
      <c r="R29" s="264"/>
      <c r="S29" s="264"/>
      <c r="T29" s="264"/>
      <c r="U29" s="265"/>
    </row>
    <row r="30" spans="2:21" s="7" customFormat="1" x14ac:dyDescent="0.25">
      <c r="B30" s="13"/>
      <c r="E30" s="32"/>
      <c r="F30" s="37"/>
      <c r="G30" s="14"/>
      <c r="P30" s="263"/>
      <c r="Q30" s="264"/>
      <c r="R30" s="264"/>
      <c r="S30" s="264"/>
      <c r="T30" s="264"/>
      <c r="U30" s="265"/>
    </row>
    <row r="31" spans="2:21" s="7" customFormat="1" ht="15.75" thickBot="1" x14ac:dyDescent="0.3">
      <c r="B31" s="13"/>
      <c r="E31" s="32"/>
      <c r="F31" s="37"/>
      <c r="G31" s="14"/>
      <c r="P31" s="266"/>
      <c r="Q31" s="267"/>
      <c r="R31" s="267"/>
      <c r="S31" s="267"/>
      <c r="T31" s="267"/>
      <c r="U31" s="268"/>
    </row>
    <row r="32" spans="2:21" s="7" customFormat="1" ht="5.0999999999999996" customHeight="1" x14ac:dyDescent="0.25">
      <c r="B32" s="5"/>
      <c r="C32" s="5"/>
      <c r="D32" s="5"/>
      <c r="E32" s="30"/>
      <c r="F32" s="35"/>
      <c r="G32" s="16"/>
      <c r="H32" s="5"/>
      <c r="I32" s="5"/>
      <c r="J32" s="5"/>
      <c r="K32" s="5"/>
      <c r="L32" s="5"/>
      <c r="M32" s="5"/>
      <c r="N32" s="5"/>
      <c r="O32" s="5"/>
      <c r="P32" s="5"/>
      <c r="Q32" s="5"/>
      <c r="R32" s="5"/>
      <c r="S32" s="5"/>
      <c r="T32" s="5"/>
      <c r="U32" s="10"/>
    </row>
    <row r="33" spans="2:21" s="7" customFormat="1" x14ac:dyDescent="0.25">
      <c r="E33" s="32"/>
      <c r="F33" s="37"/>
      <c r="G33" s="14"/>
    </row>
    <row r="34" spans="2:21" s="7" customFormat="1" x14ac:dyDescent="0.25">
      <c r="E34" s="32"/>
      <c r="F34" s="37"/>
      <c r="G34" s="14"/>
    </row>
    <row r="35" spans="2:21" x14ac:dyDescent="0.25">
      <c r="B35" s="7"/>
      <c r="C35" s="7"/>
      <c r="D35" s="7"/>
      <c r="E35" s="32"/>
      <c r="F35" s="37"/>
      <c r="H35" s="7"/>
      <c r="I35" s="7"/>
      <c r="J35" s="7"/>
      <c r="K35" s="7"/>
      <c r="L35" s="7"/>
      <c r="M35" s="7"/>
      <c r="N35" s="7"/>
      <c r="O35" s="7"/>
      <c r="P35" s="7"/>
      <c r="Q35" s="7"/>
      <c r="R35" s="7"/>
      <c r="S35" s="7"/>
      <c r="T35" s="7"/>
      <c r="U35" s="7"/>
    </row>
    <row r="36" spans="2:21" x14ac:dyDescent="0.25">
      <c r="B36" s="7"/>
      <c r="C36" s="7"/>
      <c r="D36" s="7"/>
      <c r="E36" s="32"/>
      <c r="F36" s="37"/>
      <c r="H36" s="7"/>
      <c r="I36" s="7"/>
      <c r="J36" s="7"/>
      <c r="K36" s="7"/>
      <c r="L36" s="7"/>
      <c r="M36" s="7"/>
      <c r="N36" s="7"/>
      <c r="O36" s="7"/>
      <c r="P36" s="7"/>
      <c r="Q36" s="7"/>
      <c r="R36" s="7"/>
      <c r="S36" s="7"/>
      <c r="T36" s="7"/>
      <c r="U36" s="7"/>
    </row>
    <row r="37" spans="2:21" x14ac:dyDescent="0.25">
      <c r="B37" s="7"/>
      <c r="C37" s="7"/>
      <c r="D37" s="7"/>
      <c r="E37" s="32"/>
      <c r="F37" s="37"/>
      <c r="H37" s="7"/>
      <c r="I37" s="7"/>
      <c r="J37" s="7"/>
      <c r="K37" s="7"/>
      <c r="L37" s="7"/>
      <c r="M37" s="7"/>
      <c r="N37" s="7"/>
      <c r="O37" s="7"/>
      <c r="P37" s="7"/>
      <c r="Q37" s="7"/>
      <c r="R37" s="7"/>
      <c r="S37" s="7"/>
      <c r="T37" s="7"/>
      <c r="U37" s="7"/>
    </row>
    <row r="38" spans="2:21" x14ac:dyDescent="0.25">
      <c r="B38" s="7"/>
      <c r="C38" s="7"/>
      <c r="D38" s="7"/>
      <c r="E38" s="32"/>
      <c r="F38" s="37"/>
      <c r="H38" s="7"/>
      <c r="I38" s="7"/>
      <c r="J38" s="7"/>
      <c r="K38" s="7"/>
      <c r="L38" s="7"/>
      <c r="M38" s="7"/>
      <c r="N38" s="7"/>
      <c r="O38" s="7"/>
      <c r="P38" s="7"/>
      <c r="Q38" s="7"/>
      <c r="R38" s="7"/>
      <c r="S38" s="7"/>
      <c r="T38" s="7"/>
      <c r="U38" s="7"/>
    </row>
    <row r="39" spans="2:21" x14ac:dyDescent="0.25">
      <c r="B39" s="7"/>
      <c r="C39" s="7"/>
      <c r="D39" s="7"/>
      <c r="E39" s="32"/>
      <c r="F39" s="37"/>
      <c r="H39" s="7"/>
      <c r="I39" s="7"/>
      <c r="J39" s="7"/>
      <c r="K39" s="7"/>
      <c r="L39" s="7"/>
      <c r="M39" s="7"/>
      <c r="N39" s="7"/>
      <c r="O39" s="7"/>
      <c r="P39" s="7"/>
      <c r="Q39" s="7"/>
      <c r="R39" s="7"/>
      <c r="S39" s="7"/>
      <c r="T39" s="7"/>
      <c r="U39" s="7"/>
    </row>
    <row r="40" spans="2:21" x14ac:dyDescent="0.25">
      <c r="B40" s="7"/>
      <c r="C40" s="7"/>
      <c r="D40" s="7"/>
      <c r="E40" s="32"/>
      <c r="F40" s="37"/>
      <c r="H40" s="7"/>
      <c r="I40" s="7"/>
      <c r="J40" s="7"/>
      <c r="K40" s="7"/>
      <c r="L40" s="7"/>
      <c r="M40" s="7"/>
      <c r="N40" s="7"/>
      <c r="O40" s="7"/>
      <c r="P40" s="7"/>
      <c r="Q40" s="7"/>
      <c r="R40" s="7"/>
      <c r="S40" s="7"/>
      <c r="T40" s="7"/>
      <c r="U40" s="7"/>
    </row>
    <row r="41" spans="2:21" x14ac:dyDescent="0.25">
      <c r="B41" s="7"/>
      <c r="C41" s="7"/>
      <c r="D41" s="7"/>
      <c r="E41" s="32"/>
      <c r="F41" s="37"/>
      <c r="H41" s="7"/>
      <c r="I41" s="7"/>
      <c r="J41" s="7"/>
      <c r="K41" s="7"/>
      <c r="L41" s="7"/>
      <c r="M41" s="7"/>
      <c r="N41" s="7"/>
      <c r="O41" s="7"/>
      <c r="P41" s="7"/>
      <c r="Q41" s="7"/>
      <c r="R41" s="7"/>
      <c r="S41" s="7"/>
      <c r="T41" s="7"/>
      <c r="U41" s="7"/>
    </row>
    <row r="42" spans="2:21" x14ac:dyDescent="0.25">
      <c r="B42" s="7"/>
      <c r="C42" s="7"/>
      <c r="D42" s="7"/>
      <c r="E42" s="32"/>
      <c r="F42" s="37"/>
      <c r="H42" s="7"/>
      <c r="I42" s="7"/>
      <c r="J42" s="7"/>
      <c r="K42" s="7"/>
      <c r="L42" s="7"/>
      <c r="M42" s="7"/>
      <c r="N42" s="7"/>
      <c r="O42" s="7"/>
      <c r="P42" s="7"/>
      <c r="Q42" s="7"/>
      <c r="R42" s="7"/>
      <c r="S42" s="7"/>
      <c r="T42" s="7"/>
      <c r="U42" s="7"/>
    </row>
    <row r="43" spans="2:21" x14ac:dyDescent="0.25">
      <c r="B43" s="7"/>
      <c r="C43" s="7"/>
      <c r="D43" s="7"/>
      <c r="E43" s="32"/>
      <c r="F43" s="37"/>
      <c r="H43" s="7"/>
      <c r="I43" s="7"/>
      <c r="J43" s="7"/>
      <c r="K43" s="7"/>
      <c r="L43" s="7"/>
      <c r="M43" s="7"/>
      <c r="N43" s="7"/>
      <c r="O43" s="7"/>
      <c r="P43" s="7"/>
      <c r="Q43" s="7"/>
      <c r="R43" s="7"/>
      <c r="S43" s="7"/>
      <c r="T43" s="7"/>
      <c r="U43" s="7"/>
    </row>
    <row r="44" spans="2:21" x14ac:dyDescent="0.25">
      <c r="B44" s="7"/>
      <c r="C44" s="7"/>
      <c r="D44" s="7"/>
      <c r="E44" s="32"/>
      <c r="F44" s="37"/>
      <c r="H44" s="7"/>
      <c r="I44" s="7"/>
      <c r="J44" s="7"/>
      <c r="K44" s="7"/>
      <c r="L44" s="7"/>
      <c r="M44" s="7"/>
      <c r="N44" s="7"/>
      <c r="O44" s="7"/>
      <c r="P44" s="7"/>
      <c r="Q44" s="7"/>
      <c r="R44" s="7"/>
      <c r="S44" s="7"/>
      <c r="T44" s="7"/>
      <c r="U44" s="7"/>
    </row>
    <row r="45" spans="2:21" x14ac:dyDescent="0.25">
      <c r="B45" s="7"/>
      <c r="C45" s="7"/>
      <c r="D45" s="7"/>
      <c r="E45" s="32"/>
      <c r="F45" s="37"/>
      <c r="H45" s="7"/>
      <c r="I45" s="7"/>
      <c r="J45" s="7"/>
      <c r="K45" s="7"/>
      <c r="L45" s="7"/>
      <c r="M45" s="7"/>
      <c r="N45" s="7"/>
      <c r="O45" s="7"/>
      <c r="P45" s="7"/>
      <c r="Q45" s="7"/>
      <c r="R45" s="7"/>
      <c r="S45" s="7"/>
      <c r="T45" s="7"/>
      <c r="U45" s="7"/>
    </row>
    <row r="46" spans="2:21" x14ac:dyDescent="0.25">
      <c r="B46" s="7"/>
      <c r="C46" s="7"/>
      <c r="D46" s="7"/>
      <c r="E46" s="32"/>
      <c r="F46" s="37"/>
      <c r="H46" s="7"/>
      <c r="I46" s="7"/>
      <c r="J46" s="7"/>
      <c r="K46" s="7"/>
      <c r="L46" s="7"/>
      <c r="M46" s="7"/>
      <c r="N46" s="7"/>
      <c r="O46" s="7"/>
      <c r="P46" s="7"/>
      <c r="Q46" s="7"/>
      <c r="R46" s="7"/>
      <c r="S46" s="7"/>
      <c r="T46" s="7"/>
      <c r="U46" s="7"/>
    </row>
    <row r="47" spans="2:21" x14ac:dyDescent="0.25">
      <c r="B47" s="7"/>
      <c r="C47" s="7"/>
      <c r="D47" s="7"/>
      <c r="E47" s="32"/>
      <c r="F47" s="37"/>
      <c r="H47" s="7"/>
      <c r="I47" s="7"/>
      <c r="J47" s="7"/>
      <c r="K47" s="7"/>
      <c r="L47" s="7"/>
      <c r="M47" s="7"/>
      <c r="N47" s="7"/>
      <c r="O47" s="7"/>
      <c r="P47" s="7"/>
      <c r="Q47" s="7"/>
      <c r="R47" s="7"/>
      <c r="S47" s="7"/>
      <c r="T47" s="7"/>
      <c r="U47" s="7"/>
    </row>
    <row r="48" spans="2:21" x14ac:dyDescent="0.25">
      <c r="B48" s="7"/>
      <c r="C48" s="7"/>
      <c r="D48" s="7"/>
      <c r="E48" s="32"/>
      <c r="F48" s="37"/>
      <c r="H48" s="7"/>
      <c r="I48" s="7"/>
      <c r="J48" s="7"/>
      <c r="K48" s="7"/>
      <c r="L48" s="7"/>
      <c r="M48" s="7"/>
      <c r="N48" s="7"/>
      <c r="O48" s="7"/>
      <c r="P48" s="7"/>
      <c r="Q48" s="7"/>
      <c r="R48" s="7"/>
      <c r="S48" s="7"/>
      <c r="T48" s="7"/>
      <c r="U48" s="7"/>
    </row>
    <row r="49" spans="2:21" x14ac:dyDescent="0.25">
      <c r="B49" s="7"/>
      <c r="C49" s="7"/>
      <c r="D49" s="7"/>
      <c r="E49" s="32"/>
      <c r="F49" s="37"/>
      <c r="H49" s="7"/>
      <c r="I49" s="7"/>
      <c r="J49" s="7"/>
      <c r="K49" s="7"/>
      <c r="L49" s="7"/>
      <c r="M49" s="7"/>
      <c r="N49" s="7"/>
      <c r="O49" s="7"/>
      <c r="P49" s="7"/>
      <c r="Q49" s="7"/>
      <c r="R49" s="7"/>
      <c r="S49" s="7"/>
      <c r="T49" s="7"/>
      <c r="U49" s="7"/>
    </row>
  </sheetData>
  <mergeCells count="2">
    <mergeCell ref="P6:U18"/>
    <mergeCell ref="P20:U31"/>
  </mergeCells>
  <dataValidations count="7">
    <dataValidation type="list" allowBlank="1" showInputMessage="1" showErrorMessage="1" sqref="G11" xr:uid="{00000000-0002-0000-0100-000000000000}">
      <formula1>List_Property_Type</formula1>
    </dataValidation>
    <dataValidation type="list" allowBlank="1" showInputMessage="1" showErrorMessage="1" sqref="G12" xr:uid="{00000000-0002-0000-0100-000001000000}">
      <formula1>List_SubProperty_Type</formula1>
    </dataValidation>
    <dataValidation type="whole" allowBlank="1" showInputMessage="1" showErrorMessage="1" sqref="F17" xr:uid="{00000000-0002-0000-0100-000002000000}">
      <formula1>0</formula1>
      <formula2>G17</formula2>
    </dataValidation>
    <dataValidation type="whole" allowBlank="1" showInputMessage="1" showErrorMessage="1" sqref="F18:G18" xr:uid="{00000000-0002-0000-0100-000003000000}">
      <formula1>1500</formula1>
      <formula2>2100</formula2>
    </dataValidation>
    <dataValidation type="list" allowBlank="1" showInputMessage="1" showErrorMessage="1" sqref="C4" xr:uid="{00000000-0002-0000-0100-000004000000}">
      <formula1>"Fee Simple, Leasehold, Ground Lease"</formula1>
    </dataValidation>
    <dataValidation type="list" allowBlank="1" showInputMessage="1" showErrorMessage="1" sqref="G13" xr:uid="{9631D7B8-D256-4C92-BCA6-7BAA3E22EC35}">
      <formula1>"SF, M2"</formula1>
    </dataValidation>
    <dataValidation type="list" allowBlank="1" showInputMessage="1" showErrorMessage="1" sqref="N12" xr:uid="{1861E8B5-FDF9-4732-9867-0FF86189D059}">
      <formula1>"NNN, NN, Absolute NNN"</formula1>
    </dataValidation>
  </dataValidations>
  <pageMargins left="0.7" right="0.7" top="0.75" bottom="0.75" header="0.3" footer="0.3"/>
  <pageSetup scale="49" orientation="portrait" horizontalDpi="4294967293"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59999389629810485"/>
    <pageSetUpPr fitToPage="1"/>
  </sheetPr>
  <dimension ref="A1:NO108"/>
  <sheetViews>
    <sheetView showGridLines="0" topLeftCell="A4" zoomScaleNormal="100" workbookViewId="0">
      <selection activeCell="G26" sqref="G26"/>
    </sheetView>
  </sheetViews>
  <sheetFormatPr defaultColWidth="0" defaultRowHeight="15" zeroHeight="1" outlineLevelCol="1" x14ac:dyDescent="0.25"/>
  <cols>
    <col min="1" max="1" width="1.7109375" customWidth="1"/>
    <col min="2" max="2" width="21.28515625" customWidth="1"/>
    <col min="3" max="3" width="8.85546875" customWidth="1"/>
    <col min="4" max="5" width="8.85546875" style="28" customWidth="1"/>
    <col min="6" max="6" width="8.85546875" style="33" customWidth="1"/>
    <col min="7" max="7" width="13.28515625" style="14" bestFit="1" customWidth="1"/>
    <col min="8" max="8" width="3.28515625" customWidth="1"/>
    <col min="9" max="9" width="23.42578125" customWidth="1"/>
    <col min="10" max="10" width="8.85546875" customWidth="1"/>
    <col min="11" max="11" width="8.85546875" style="28" customWidth="1"/>
    <col min="12" max="12" width="10.28515625" style="33" customWidth="1"/>
    <col min="13" max="13" width="13.28515625" style="8" bestFit="1" customWidth="1"/>
    <col min="14" max="14" width="1.85546875" style="153" customWidth="1"/>
    <col min="15" max="15" width="18.7109375" customWidth="1" outlineLevel="1"/>
    <col min="16" max="16" width="24.5703125" customWidth="1" outlineLevel="1"/>
    <col min="17" max="47" width="8.140625" customWidth="1" outlineLevel="1"/>
    <col min="48" max="48" width="6.5703125" customWidth="1" outlineLevel="1"/>
    <col min="49" max="49" width="7.140625" customWidth="1" outlineLevel="1"/>
    <col min="50" max="50" width="7" customWidth="1" outlineLevel="1"/>
    <col min="51" max="51" width="6.7109375" customWidth="1" outlineLevel="1"/>
    <col min="52" max="52" width="7.28515625" customWidth="1" outlineLevel="1"/>
    <col min="53" max="53" width="7" customWidth="1" outlineLevel="1"/>
    <col min="54" max="54" width="6.5703125" customWidth="1" outlineLevel="1"/>
    <col min="55" max="55" width="7" customWidth="1" outlineLevel="1"/>
    <col min="56" max="56" width="7.140625" customWidth="1" outlineLevel="1"/>
    <col min="57" max="57" width="6.85546875" customWidth="1" outlineLevel="1"/>
    <col min="58" max="58" width="7.42578125" customWidth="1" outlineLevel="1"/>
    <col min="59" max="59" width="6.7109375" customWidth="1" outlineLevel="1"/>
    <col min="60" max="60" width="6.5703125" customWidth="1" outlineLevel="1"/>
    <col min="61" max="61" width="7.140625" customWidth="1" outlineLevel="1"/>
    <col min="62" max="62" width="7" customWidth="1" outlineLevel="1"/>
    <col min="63" max="63" width="6.7109375" customWidth="1" outlineLevel="1"/>
    <col min="64" max="64" width="7.28515625" customWidth="1" outlineLevel="1"/>
    <col min="65" max="65" width="7" customWidth="1" outlineLevel="1"/>
    <col min="66" max="66" width="6.5703125" customWidth="1" outlineLevel="1"/>
    <col min="67" max="67" width="7" customWidth="1" outlineLevel="1"/>
    <col min="68" max="68" width="7.140625" customWidth="1" outlineLevel="1"/>
    <col min="69" max="69" width="6.85546875" customWidth="1" outlineLevel="1"/>
    <col min="70" max="70" width="7.42578125" customWidth="1" outlineLevel="1"/>
    <col min="71" max="71" width="6.7109375" customWidth="1" outlineLevel="1"/>
    <col min="72" max="72" width="6.5703125" customWidth="1" outlineLevel="1"/>
    <col min="73" max="73" width="7.140625" customWidth="1" outlineLevel="1"/>
    <col min="74" max="74" width="7" customWidth="1" outlineLevel="1"/>
    <col min="75" max="75" width="6.7109375" customWidth="1" outlineLevel="1"/>
    <col min="76" max="76" width="7.28515625" customWidth="1" outlineLevel="1"/>
    <col min="77" max="77" width="7" customWidth="1" outlineLevel="1"/>
    <col min="78" max="78" width="6.5703125" customWidth="1" outlineLevel="1"/>
    <col min="79" max="79" width="7" customWidth="1" outlineLevel="1"/>
    <col min="80" max="80" width="7.140625" customWidth="1" outlineLevel="1"/>
    <col min="81" max="81" width="6.85546875" customWidth="1" outlineLevel="1"/>
    <col min="82" max="82" width="7.42578125" customWidth="1" outlineLevel="1"/>
    <col min="83" max="83" width="6.7109375" customWidth="1" outlineLevel="1"/>
    <col min="84" max="84" width="6.5703125" customWidth="1" outlineLevel="1"/>
    <col min="85" max="85" width="7.140625" customWidth="1" outlineLevel="1"/>
    <col min="86" max="86" width="7" customWidth="1" outlineLevel="1"/>
    <col min="87" max="87" width="6.7109375" customWidth="1" outlineLevel="1"/>
    <col min="88" max="88" width="7.28515625" customWidth="1" outlineLevel="1"/>
    <col min="89" max="89" width="7" customWidth="1" outlineLevel="1"/>
    <col min="90" max="90" width="6.5703125" customWidth="1" outlineLevel="1"/>
    <col min="91" max="91" width="7" customWidth="1" outlineLevel="1"/>
    <col min="92" max="92" width="7.140625" customWidth="1" outlineLevel="1"/>
    <col min="93" max="93" width="6.85546875" customWidth="1" outlineLevel="1"/>
    <col min="94" max="94" width="7.42578125" customWidth="1" outlineLevel="1"/>
    <col min="95" max="95" width="6.7109375" customWidth="1" outlineLevel="1"/>
    <col min="96" max="96" width="6.5703125" customWidth="1" outlineLevel="1"/>
    <col min="97" max="97" width="7.140625" customWidth="1" outlineLevel="1"/>
    <col min="98" max="98" width="7" customWidth="1" outlineLevel="1"/>
    <col min="99" max="99" width="6.7109375" customWidth="1" outlineLevel="1"/>
    <col min="100" max="100" width="7.28515625" customWidth="1" outlineLevel="1"/>
    <col min="101" max="101" width="7" customWidth="1" outlineLevel="1"/>
    <col min="102" max="102" width="6.5703125" customWidth="1" outlineLevel="1"/>
    <col min="103" max="103" width="7" customWidth="1" outlineLevel="1"/>
    <col min="104" max="104" width="7.140625" customWidth="1" outlineLevel="1"/>
    <col min="105" max="105" width="6.85546875" customWidth="1" outlineLevel="1"/>
    <col min="106" max="106" width="7.42578125" customWidth="1" outlineLevel="1"/>
    <col min="107" max="107" width="6.7109375" customWidth="1" outlineLevel="1"/>
    <col min="108" max="108" width="6.5703125" customWidth="1" outlineLevel="1"/>
    <col min="109" max="109" width="7.140625" customWidth="1" outlineLevel="1"/>
    <col min="110" max="110" width="7" customWidth="1" outlineLevel="1"/>
    <col min="111" max="111" width="6.7109375" customWidth="1" outlineLevel="1"/>
    <col min="112" max="112" width="7.28515625" customWidth="1" outlineLevel="1"/>
    <col min="113" max="113" width="7" customWidth="1" outlineLevel="1"/>
    <col min="114" max="114" width="6.5703125" customWidth="1" outlineLevel="1"/>
    <col min="115" max="115" width="7" customWidth="1" outlineLevel="1"/>
    <col min="116" max="116" width="7.140625" customWidth="1" outlineLevel="1"/>
    <col min="117" max="117" width="6.85546875" customWidth="1" outlineLevel="1"/>
    <col min="118" max="118" width="7.42578125" customWidth="1" outlineLevel="1"/>
    <col min="119" max="119" width="6.7109375" customWidth="1" outlineLevel="1"/>
    <col min="120" max="120" width="6.5703125" customWidth="1" outlineLevel="1"/>
    <col min="121" max="121" width="7.140625" customWidth="1" outlineLevel="1"/>
    <col min="122" max="122" width="7" customWidth="1" outlineLevel="1"/>
    <col min="123" max="123" width="6.7109375" customWidth="1" outlineLevel="1"/>
    <col min="124" max="124" width="7.28515625" customWidth="1" outlineLevel="1"/>
    <col min="125" max="125" width="7" customWidth="1" outlineLevel="1"/>
    <col min="126" max="126" width="6.5703125" customWidth="1" outlineLevel="1"/>
    <col min="127" max="127" width="7" customWidth="1" outlineLevel="1"/>
    <col min="128" max="128" width="7.140625" customWidth="1" outlineLevel="1"/>
    <col min="129" max="129" width="6.85546875" customWidth="1" outlineLevel="1"/>
    <col min="130" max="130" width="7.42578125" customWidth="1" outlineLevel="1"/>
    <col min="131" max="131" width="6.7109375" customWidth="1" outlineLevel="1"/>
    <col min="132" max="132" width="6.5703125" customWidth="1" outlineLevel="1"/>
    <col min="133" max="133" width="7.140625" customWidth="1" outlineLevel="1"/>
    <col min="134" max="134" width="7" customWidth="1" outlineLevel="1"/>
    <col min="135" max="135" width="6.7109375" customWidth="1" outlineLevel="1"/>
    <col min="136" max="136" width="7.28515625" customWidth="1" outlineLevel="1"/>
    <col min="137" max="137" width="7" customWidth="1" outlineLevel="1"/>
    <col min="138" max="138" width="6.5703125" customWidth="1" outlineLevel="1"/>
    <col min="139" max="139" width="7" customWidth="1" outlineLevel="1"/>
    <col min="140" max="140" width="7.140625" customWidth="1" outlineLevel="1"/>
    <col min="141" max="141" width="6.85546875" customWidth="1" outlineLevel="1"/>
    <col min="142" max="142" width="7.42578125" customWidth="1" outlineLevel="1"/>
    <col min="143" max="143" width="6.7109375" customWidth="1" outlineLevel="1"/>
    <col min="144" max="144" width="6.5703125" customWidth="1" outlineLevel="1"/>
    <col min="145" max="145" width="7.140625" customWidth="1" outlineLevel="1"/>
    <col min="146" max="146" width="7" customWidth="1" outlineLevel="1"/>
    <col min="147" max="147" width="6.7109375" customWidth="1" outlineLevel="1"/>
    <col min="148" max="148" width="7.28515625" customWidth="1" outlineLevel="1"/>
    <col min="149" max="149" width="7" customWidth="1" outlineLevel="1"/>
    <col min="150" max="271" width="7.5703125" customWidth="1" outlineLevel="1"/>
    <col min="272" max="272" width="7.140625" customWidth="1" outlineLevel="1"/>
    <col min="273" max="273" width="6.85546875" customWidth="1" outlineLevel="1"/>
    <col min="274" max="274" width="7.42578125" customWidth="1" outlineLevel="1"/>
    <col min="275" max="275" width="6.7109375" customWidth="1" outlineLevel="1"/>
    <col min="276" max="276" width="6.140625" customWidth="1" outlineLevel="1"/>
    <col min="277" max="277" width="7.140625" customWidth="1" outlineLevel="1"/>
    <col min="278" max="278" width="7" customWidth="1" outlineLevel="1"/>
    <col min="279" max="279" width="6.7109375" customWidth="1" outlineLevel="1"/>
    <col min="280" max="280" width="7.28515625" customWidth="1" outlineLevel="1"/>
    <col min="281" max="281" width="7" customWidth="1" outlineLevel="1"/>
    <col min="282" max="282" width="6.5703125" customWidth="1" outlineLevel="1"/>
    <col min="283" max="283" width="7" customWidth="1" outlineLevel="1"/>
    <col min="284" max="284" width="7.140625" customWidth="1" outlineLevel="1"/>
    <col min="285" max="285" width="6.85546875" customWidth="1" outlineLevel="1"/>
    <col min="286" max="286" width="7.42578125" customWidth="1" outlineLevel="1"/>
    <col min="287" max="287" width="6.7109375" customWidth="1" outlineLevel="1"/>
    <col min="288" max="288" width="6.140625" customWidth="1" outlineLevel="1"/>
    <col min="289" max="289" width="7.140625" customWidth="1" outlineLevel="1"/>
    <col min="290" max="290" width="7" customWidth="1" outlineLevel="1"/>
    <col min="291" max="291" width="6.7109375" customWidth="1" outlineLevel="1"/>
    <col min="292" max="292" width="7.28515625" customWidth="1" outlineLevel="1"/>
    <col min="293" max="293" width="7" customWidth="1" outlineLevel="1"/>
    <col min="294" max="294" width="6.5703125" customWidth="1" outlineLevel="1"/>
    <col min="295" max="295" width="7" customWidth="1" outlineLevel="1"/>
    <col min="296" max="296" width="7.140625" customWidth="1" outlineLevel="1"/>
    <col min="297" max="297" width="6.85546875" customWidth="1" outlineLevel="1"/>
    <col min="298" max="298" width="7.42578125" customWidth="1" outlineLevel="1"/>
    <col min="299" max="299" width="6.7109375" customWidth="1" outlineLevel="1"/>
    <col min="300" max="300" width="6.140625" customWidth="1" outlineLevel="1"/>
    <col min="301" max="301" width="7.140625" customWidth="1" outlineLevel="1"/>
    <col min="302" max="302" width="7" customWidth="1" outlineLevel="1"/>
    <col min="303" max="303" width="6.7109375" customWidth="1" outlineLevel="1"/>
    <col min="304" max="304" width="7.28515625" customWidth="1" outlineLevel="1"/>
    <col min="305" max="305" width="7" customWidth="1" outlineLevel="1"/>
    <col min="306" max="306" width="6.5703125" customWidth="1" outlineLevel="1"/>
    <col min="307" max="307" width="7" customWidth="1" outlineLevel="1"/>
    <col min="308" max="308" width="7.140625" customWidth="1" outlineLevel="1"/>
    <col min="309" max="309" width="6.85546875" customWidth="1" outlineLevel="1"/>
    <col min="310" max="310" width="7.42578125" customWidth="1" outlineLevel="1"/>
    <col min="311" max="311" width="6.7109375" customWidth="1" outlineLevel="1"/>
    <col min="312" max="312" width="6.140625" customWidth="1" outlineLevel="1"/>
    <col min="313" max="313" width="7.140625" customWidth="1" outlineLevel="1"/>
    <col min="314" max="314" width="7" customWidth="1" outlineLevel="1"/>
    <col min="315" max="315" width="6.7109375" customWidth="1" outlineLevel="1"/>
    <col min="316" max="316" width="7.28515625" customWidth="1" outlineLevel="1"/>
    <col min="317" max="317" width="7" customWidth="1" outlineLevel="1"/>
    <col min="318" max="318" width="6.5703125" customWidth="1" outlineLevel="1"/>
    <col min="319" max="319" width="7" customWidth="1" outlineLevel="1"/>
    <col min="320" max="320" width="7.140625" customWidth="1" outlineLevel="1"/>
    <col min="321" max="321" width="6.85546875" customWidth="1" outlineLevel="1"/>
    <col min="322" max="322" width="7.42578125" customWidth="1" outlineLevel="1"/>
    <col min="323" max="323" width="6.7109375" customWidth="1" outlineLevel="1"/>
    <col min="324" max="324" width="6.140625" customWidth="1" outlineLevel="1"/>
    <col min="325" max="325" width="7.140625" customWidth="1" outlineLevel="1"/>
    <col min="326" max="326" width="7" customWidth="1" outlineLevel="1"/>
    <col min="327" max="327" width="6.7109375" customWidth="1" outlineLevel="1"/>
    <col min="328" max="328" width="7.28515625" customWidth="1" outlineLevel="1"/>
    <col min="329" max="329" width="7" customWidth="1" outlineLevel="1"/>
    <col min="330" max="330" width="6.5703125" customWidth="1" outlineLevel="1"/>
    <col min="331" max="331" width="7" customWidth="1" outlineLevel="1"/>
    <col min="332" max="332" width="7.140625" customWidth="1" outlineLevel="1"/>
    <col min="333" max="333" width="6.85546875" customWidth="1" outlineLevel="1"/>
    <col min="334" max="334" width="7.42578125" customWidth="1" outlineLevel="1"/>
    <col min="335" max="335" width="6.7109375" customWidth="1" outlineLevel="1"/>
    <col min="336" max="336" width="6.140625" customWidth="1" outlineLevel="1"/>
    <col min="337" max="337" width="7.140625" customWidth="1" outlineLevel="1"/>
    <col min="338" max="338" width="7" customWidth="1" outlineLevel="1"/>
    <col min="339" max="339" width="6.7109375" customWidth="1" outlineLevel="1"/>
    <col min="340" max="340" width="7.28515625" customWidth="1" outlineLevel="1"/>
    <col min="341" max="341" width="7" customWidth="1" outlineLevel="1"/>
    <col min="342" max="342" width="6.5703125" customWidth="1" outlineLevel="1"/>
    <col min="343" max="343" width="7" customWidth="1" outlineLevel="1"/>
    <col min="344" max="344" width="7.140625" customWidth="1" outlineLevel="1"/>
    <col min="345" max="345" width="6.85546875" customWidth="1" outlineLevel="1"/>
    <col min="346" max="346" width="7.42578125" customWidth="1" outlineLevel="1"/>
    <col min="347" max="347" width="6.7109375" customWidth="1" outlineLevel="1"/>
    <col min="348" max="348" width="6.140625" customWidth="1" outlineLevel="1"/>
    <col min="349" max="349" width="7.140625" customWidth="1" outlineLevel="1"/>
    <col min="350" max="350" width="7" customWidth="1" outlineLevel="1"/>
    <col min="351" max="351" width="6.7109375" customWidth="1" outlineLevel="1"/>
    <col min="352" max="352" width="7.28515625" customWidth="1" outlineLevel="1"/>
    <col min="353" max="353" width="7" customWidth="1" outlineLevel="1"/>
    <col min="354" max="354" width="6.5703125" customWidth="1" outlineLevel="1"/>
    <col min="355" max="355" width="7" customWidth="1" outlineLevel="1"/>
    <col min="356" max="356" width="7.140625" customWidth="1" outlineLevel="1"/>
    <col min="357" max="357" width="6.85546875" customWidth="1" outlineLevel="1"/>
    <col min="358" max="358" width="7.42578125" customWidth="1" outlineLevel="1"/>
    <col min="359" max="359" width="6.7109375" customWidth="1" outlineLevel="1"/>
    <col min="360" max="360" width="6.140625" customWidth="1" outlineLevel="1"/>
    <col min="361" max="361" width="7.140625" customWidth="1" outlineLevel="1"/>
    <col min="362" max="362" width="7" customWidth="1" outlineLevel="1"/>
    <col min="363" max="363" width="6.7109375" customWidth="1" outlineLevel="1"/>
    <col min="364" max="364" width="7.28515625" customWidth="1" outlineLevel="1"/>
    <col min="365" max="365" width="7" customWidth="1" outlineLevel="1"/>
    <col min="366" max="366" width="6.5703125" customWidth="1" outlineLevel="1"/>
    <col min="367" max="367" width="7" customWidth="1" outlineLevel="1"/>
    <col min="368" max="368" width="7.140625" customWidth="1" outlineLevel="1"/>
    <col min="369" max="369" width="6.85546875" customWidth="1" outlineLevel="1"/>
    <col min="370" max="370" width="7.42578125" customWidth="1" outlineLevel="1"/>
    <col min="371" max="371" width="6.7109375" customWidth="1" outlineLevel="1"/>
    <col min="372" max="372" width="6.140625" customWidth="1" outlineLevel="1"/>
    <col min="373" max="373" width="7.140625" customWidth="1" outlineLevel="1"/>
    <col min="374" max="374" width="7" customWidth="1" outlineLevel="1"/>
    <col min="375" max="375" width="6.7109375" customWidth="1" outlineLevel="1"/>
    <col min="376" max="376" width="7.28515625" customWidth="1" outlineLevel="1"/>
    <col min="377" max="377" width="7" customWidth="1" outlineLevel="1"/>
    <col min="378" max="378" width="6.85546875" customWidth="1"/>
    <col min="379" max="16384" width="8.85546875" hidden="1"/>
  </cols>
  <sheetData>
    <row r="1" spans="2:137" ht="10.15" customHeight="1" x14ac:dyDescent="0.25"/>
    <row r="2" spans="2:137" x14ac:dyDescent="0.25">
      <c r="B2" s="4" t="s">
        <v>6</v>
      </c>
      <c r="C2" s="4"/>
      <c r="D2" s="29"/>
      <c r="E2" s="29"/>
      <c r="F2" s="34"/>
      <c r="G2" s="15"/>
      <c r="H2" s="4"/>
      <c r="I2" s="4"/>
      <c r="J2" s="4"/>
      <c r="K2" s="29"/>
      <c r="L2" s="34"/>
      <c r="M2" s="9" t="str">
        <f>Property_Name</f>
        <v>Wal-Aid Fairview</v>
      </c>
      <c r="N2" s="154"/>
    </row>
    <row r="3" spans="2:137" ht="2.65" customHeight="1" x14ac:dyDescent="0.25">
      <c r="B3" s="5"/>
      <c r="C3" s="5"/>
      <c r="D3" s="30"/>
      <c r="E3" s="30"/>
      <c r="F3" s="35"/>
      <c r="G3" s="16"/>
      <c r="H3" s="5"/>
      <c r="I3" s="5"/>
      <c r="J3" s="5"/>
      <c r="K3" s="30"/>
      <c r="L3" s="35"/>
      <c r="M3" s="10"/>
      <c r="N3" s="154"/>
    </row>
    <row r="4" spans="2:137" ht="10.15" customHeight="1" x14ac:dyDescent="0.25">
      <c r="B4" s="44" t="s">
        <v>53</v>
      </c>
      <c r="C4" s="43" t="str">
        <f>Interest</f>
        <v>Fee Simple</v>
      </c>
      <c r="D4" s="29"/>
      <c r="E4" s="29"/>
      <c r="F4" s="34"/>
      <c r="G4" s="15"/>
      <c r="H4" s="4"/>
      <c r="I4" s="4"/>
      <c r="J4" s="4"/>
      <c r="K4" s="29"/>
      <c r="L4" s="34"/>
      <c r="M4" s="174" t="str">
        <f>Version</f>
        <v>v2.4</v>
      </c>
      <c r="N4" s="155"/>
    </row>
    <row r="5" spans="2:137" ht="10.15" customHeight="1" x14ac:dyDescent="0.25"/>
    <row r="6" spans="2:137" s="7" customFormat="1" x14ac:dyDescent="0.25">
      <c r="B6" s="6" t="s">
        <v>121</v>
      </c>
      <c r="C6" s="6"/>
      <c r="D6" s="31"/>
      <c r="E6" s="31"/>
      <c r="F6" s="36"/>
      <c r="G6" s="17"/>
      <c r="I6" s="76" t="s">
        <v>343</v>
      </c>
      <c r="J6" s="230" t="s">
        <v>352</v>
      </c>
      <c r="K6" s="31" t="s">
        <v>212</v>
      </c>
      <c r="L6" s="31" t="str">
        <f>+G27</f>
        <v>/SF</v>
      </c>
      <c r="M6" s="31" t="s">
        <v>346</v>
      </c>
      <c r="N6" s="156"/>
    </row>
    <row r="7" spans="2:137" s="7" customFormat="1" x14ac:dyDescent="0.25">
      <c r="B7" s="7" t="s">
        <v>122</v>
      </c>
      <c r="E7" s="32" t="s">
        <v>123</v>
      </c>
      <c r="F7" s="37">
        <v>1</v>
      </c>
      <c r="G7" s="70">
        <v>44348</v>
      </c>
      <c r="I7" s="135" t="s">
        <v>262</v>
      </c>
      <c r="J7" s="232">
        <f>Valuation!$C$7/M7</f>
        <v>0.06</v>
      </c>
      <c r="K7" s="136"/>
      <c r="L7" s="228">
        <f>+M7/SF_NRA</f>
        <v>256.83333333333331</v>
      </c>
      <c r="M7" s="217">
        <f>'Investment Returns'!D23/0.06</f>
        <v>3467250</v>
      </c>
      <c r="N7" s="156"/>
    </row>
    <row r="8" spans="2:137" s="7" customFormat="1" x14ac:dyDescent="0.25">
      <c r="B8" s="7" t="s">
        <v>124</v>
      </c>
      <c r="G8" s="109">
        <f>F9</f>
        <v>225</v>
      </c>
      <c r="I8" s="135" t="s">
        <v>264</v>
      </c>
      <c r="J8" s="225"/>
      <c r="K8" s="226">
        <v>0.01</v>
      </c>
      <c r="L8" s="228">
        <f>+M8/SF_NRA</f>
        <v>2.5683333333333334</v>
      </c>
      <c r="M8" s="217">
        <f>M7*K8</f>
        <v>34672.5</v>
      </c>
      <c r="N8" s="156"/>
    </row>
    <row r="9" spans="2:137" s="7" customFormat="1" x14ac:dyDescent="0.25">
      <c r="B9" s="7" t="s">
        <v>126</v>
      </c>
      <c r="E9" s="32" t="s">
        <v>125</v>
      </c>
      <c r="F9" s="63">
        <f>IF(AND(M33="Yes",M38="Yes"),L40,IF(M33="Yes",L35,L28))</f>
        <v>225</v>
      </c>
      <c r="G9" s="72">
        <f>EOMONTH(G7,G8-1)</f>
        <v>51195</v>
      </c>
      <c r="I9" s="135" t="s">
        <v>263</v>
      </c>
      <c r="J9" s="225"/>
      <c r="K9" s="226">
        <v>5.0000000000000001E-3</v>
      </c>
      <c r="L9" s="228">
        <f>+M9/SF_NRA</f>
        <v>1.2841666666666667</v>
      </c>
      <c r="M9" s="217">
        <f>M7*K9</f>
        <v>17336.25</v>
      </c>
      <c r="N9" s="156"/>
    </row>
    <row r="10" spans="2:137" s="7" customFormat="1" ht="16.5" x14ac:dyDescent="0.35">
      <c r="B10" s="7" t="s">
        <v>229</v>
      </c>
      <c r="D10" s="32"/>
      <c r="E10" s="32"/>
      <c r="F10" s="37"/>
      <c r="G10" s="60">
        <v>0</v>
      </c>
      <c r="I10" s="135" t="s">
        <v>265</v>
      </c>
      <c r="J10" s="231" t="s">
        <v>332</v>
      </c>
      <c r="K10" s="125"/>
      <c r="L10" s="229">
        <f>+M10/SF_NRA</f>
        <v>0</v>
      </c>
      <c r="M10" s="218">
        <v>0</v>
      </c>
      <c r="N10" s="157"/>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c r="BN10" s="62"/>
      <c r="BO10" s="62"/>
      <c r="BP10" s="62"/>
      <c r="BQ10" s="62"/>
      <c r="BR10" s="62"/>
      <c r="BS10" s="62"/>
      <c r="BT10" s="62"/>
      <c r="BU10" s="62"/>
      <c r="BV10" s="62"/>
      <c r="BW10" s="62"/>
      <c r="BX10" s="62"/>
      <c r="BY10" s="62"/>
      <c r="BZ10" s="62"/>
      <c r="CA10" s="62"/>
      <c r="CB10" s="62"/>
      <c r="CC10" s="62"/>
      <c r="CD10" s="62"/>
      <c r="CE10" s="62"/>
      <c r="CF10" s="62"/>
      <c r="CG10" s="62"/>
      <c r="CH10" s="62"/>
      <c r="CI10" s="62"/>
      <c r="CJ10" s="62"/>
      <c r="CK10" s="62"/>
      <c r="CL10" s="62"/>
      <c r="CM10" s="62"/>
      <c r="CN10" s="62"/>
      <c r="CO10" s="62"/>
      <c r="CP10" s="62"/>
      <c r="CQ10" s="62"/>
      <c r="CR10" s="62"/>
      <c r="CS10" s="62"/>
      <c r="CT10" s="62"/>
      <c r="CU10" s="62"/>
      <c r="CV10" s="62"/>
      <c r="CW10" s="62"/>
      <c r="CX10" s="62"/>
      <c r="CY10" s="62"/>
      <c r="CZ10" s="62"/>
      <c r="DA10" s="62"/>
      <c r="DB10" s="62"/>
      <c r="DC10" s="62"/>
      <c r="DD10" s="62"/>
      <c r="DE10" s="62"/>
      <c r="DF10" s="62"/>
      <c r="DG10" s="62"/>
      <c r="DH10" s="62"/>
      <c r="DI10" s="62"/>
      <c r="DJ10" s="62"/>
      <c r="DK10" s="62"/>
      <c r="DL10" s="62"/>
      <c r="DM10" s="62"/>
      <c r="DN10" s="62"/>
      <c r="DO10" s="62"/>
      <c r="DP10" s="62"/>
      <c r="DQ10" s="62"/>
      <c r="DR10" s="62"/>
      <c r="DS10" s="62"/>
      <c r="DT10" s="62"/>
      <c r="DU10" s="62"/>
      <c r="DV10" s="62"/>
      <c r="DW10" s="62"/>
      <c r="DX10" s="62"/>
      <c r="DY10" s="62"/>
      <c r="DZ10" s="62"/>
      <c r="EA10" s="62"/>
      <c r="EB10" s="62"/>
      <c r="EC10" s="62"/>
      <c r="ED10" s="62"/>
      <c r="EE10" s="62"/>
      <c r="EF10" s="62"/>
      <c r="EG10" s="62"/>
    </row>
    <row r="11" spans="2:137" s="7" customFormat="1" x14ac:dyDescent="0.25">
      <c r="I11" s="135" t="s">
        <v>266</v>
      </c>
      <c r="J11" s="232">
        <f>Valuation!$C$7/Project_TotalCost</f>
        <v>5.9113300492610835E-2</v>
      </c>
      <c r="K11" s="135"/>
      <c r="L11" s="228">
        <f>SUM(L7:L10)</f>
        <v>260.68583333333333</v>
      </c>
      <c r="M11" s="219">
        <f>SUM(M7:M10)</f>
        <v>3519258.75</v>
      </c>
      <c r="N11" s="158"/>
    </row>
    <row r="12" spans="2:137" s="7" customFormat="1" x14ac:dyDescent="0.25">
      <c r="B12" s="6" t="s">
        <v>186</v>
      </c>
      <c r="C12" s="6"/>
      <c r="D12" s="31"/>
      <c r="E12" s="31"/>
      <c r="F12" s="36"/>
      <c r="G12" s="17"/>
      <c r="L12" s="239"/>
      <c r="N12" s="127"/>
    </row>
    <row r="13" spans="2:137" s="7" customFormat="1" x14ac:dyDescent="0.25">
      <c r="B13" s="13" t="s">
        <v>187</v>
      </c>
      <c r="G13" s="191">
        <v>0</v>
      </c>
      <c r="I13" s="76" t="s">
        <v>342</v>
      </c>
      <c r="J13" s="31"/>
      <c r="K13" s="139" t="s">
        <v>333</v>
      </c>
      <c r="L13" s="240" t="str">
        <f>+L6</f>
        <v>/SF</v>
      </c>
      <c r="M13" s="31" t="s">
        <v>346</v>
      </c>
      <c r="N13" s="156"/>
    </row>
    <row r="14" spans="2:137" s="7" customFormat="1" x14ac:dyDescent="0.25">
      <c r="B14" s="7" t="s">
        <v>188</v>
      </c>
      <c r="G14" s="192">
        <f>SUM(G13)</f>
        <v>0</v>
      </c>
      <c r="I14" s="135" t="s">
        <v>270</v>
      </c>
      <c r="J14" s="136"/>
      <c r="K14" s="140">
        <v>0.7</v>
      </c>
      <c r="L14" s="228">
        <f>+M14/SF_NRA</f>
        <v>179.78333333333333</v>
      </c>
      <c r="M14" s="221">
        <f>M7*K14</f>
        <v>2427075</v>
      </c>
      <c r="N14" s="159"/>
    </row>
    <row r="15" spans="2:137" s="7" customFormat="1" x14ac:dyDescent="0.25">
      <c r="B15" s="7" t="s">
        <v>386</v>
      </c>
      <c r="G15" s="60">
        <v>0</v>
      </c>
      <c r="I15" s="135" t="s">
        <v>271</v>
      </c>
      <c r="J15" s="137"/>
      <c r="L15" s="140"/>
      <c r="M15" s="150">
        <v>0.03</v>
      </c>
      <c r="N15" s="160"/>
    </row>
    <row r="16" spans="2:137" s="7" customFormat="1" x14ac:dyDescent="0.25">
      <c r="I16" s="135" t="s">
        <v>272</v>
      </c>
      <c r="J16" s="137"/>
      <c r="L16" s="140"/>
      <c r="M16" s="141">
        <v>360</v>
      </c>
      <c r="N16" s="161"/>
    </row>
    <row r="17" spans="2:379" s="7" customFormat="1" x14ac:dyDescent="0.25">
      <c r="B17" s="6" t="s">
        <v>181</v>
      </c>
      <c r="C17" s="6"/>
      <c r="D17" s="31"/>
      <c r="E17" s="31" t="s">
        <v>58</v>
      </c>
      <c r="F17" s="31" t="s">
        <v>198</v>
      </c>
      <c r="G17" s="17"/>
      <c r="N17" s="75"/>
    </row>
    <row r="18" spans="2:379" s="7" customFormat="1" x14ac:dyDescent="0.25">
      <c r="B18" s="7" t="s">
        <v>179</v>
      </c>
      <c r="D18" s="32"/>
      <c r="E18" s="241" t="s">
        <v>378</v>
      </c>
      <c r="F18" s="37"/>
      <c r="G18" s="59">
        <v>1</v>
      </c>
      <c r="I18" s="6" t="s">
        <v>42</v>
      </c>
      <c r="J18" s="6"/>
      <c r="K18" s="31"/>
      <c r="L18" s="36"/>
      <c r="M18" s="17"/>
      <c r="N18" s="156"/>
      <c r="NO18" s="69" t="s">
        <v>220</v>
      </c>
    </row>
    <row r="19" spans="2:379" s="7" customFormat="1" x14ac:dyDescent="0.25">
      <c r="B19" s="7" t="s">
        <v>180</v>
      </c>
      <c r="D19" s="32"/>
      <c r="E19" s="32"/>
      <c r="F19" s="37"/>
      <c r="G19" s="59">
        <v>0</v>
      </c>
      <c r="I19" s="7" t="s">
        <v>55</v>
      </c>
      <c r="K19" s="32" t="s">
        <v>58</v>
      </c>
      <c r="L19" s="38" t="s">
        <v>59</v>
      </c>
      <c r="M19" s="14" t="s">
        <v>56</v>
      </c>
      <c r="N19" s="162"/>
    </row>
    <row r="20" spans="2:379" s="7" customFormat="1" x14ac:dyDescent="0.25">
      <c r="B20" s="7" t="s">
        <v>182</v>
      </c>
      <c r="D20" s="32"/>
      <c r="E20" s="32"/>
      <c r="F20" s="119">
        <f>G20/SF_NRA</f>
        <v>6.5</v>
      </c>
      <c r="G20" s="193">
        <f>SF_NRA*6.5</f>
        <v>87750</v>
      </c>
      <c r="I20" s="7" t="s">
        <v>57</v>
      </c>
      <c r="K20" s="32"/>
      <c r="L20" s="37"/>
      <c r="M20" s="14">
        <v>1941</v>
      </c>
      <c r="N20" s="162"/>
    </row>
    <row r="21" spans="2:379" s="7" customFormat="1" x14ac:dyDescent="0.25">
      <c r="B21" s="7" t="s">
        <v>183</v>
      </c>
      <c r="D21" s="32"/>
      <c r="E21" s="32"/>
      <c r="F21" s="119">
        <f>G21/SF_NRA</f>
        <v>0.5</v>
      </c>
      <c r="G21" s="193">
        <f>SF_GBA*0.5</f>
        <v>6750</v>
      </c>
      <c r="I21" s="7" t="s">
        <v>60</v>
      </c>
      <c r="K21" s="32" t="s">
        <v>58</v>
      </c>
      <c r="L21" s="38" t="s">
        <v>61</v>
      </c>
      <c r="M21" s="14" t="s">
        <v>73</v>
      </c>
      <c r="N21" s="163"/>
    </row>
    <row r="22" spans="2:379" s="7" customFormat="1" x14ac:dyDescent="0.25">
      <c r="B22" s="7" t="s">
        <v>184</v>
      </c>
      <c r="D22" s="32"/>
      <c r="E22" s="32"/>
      <c r="F22" s="37"/>
      <c r="G22" s="60">
        <v>0</v>
      </c>
      <c r="I22" s="7" t="s">
        <v>190</v>
      </c>
      <c r="K22" s="32"/>
      <c r="L22" s="37"/>
      <c r="M22" s="61">
        <f>Data!B37</f>
        <v>3.2000000000000001E-2</v>
      </c>
      <c r="N22" s="164"/>
    </row>
    <row r="23" spans="2:379" s="7" customFormat="1" x14ac:dyDescent="0.25">
      <c r="I23" s="7" t="s">
        <v>191</v>
      </c>
      <c r="K23" s="32"/>
      <c r="L23" s="37"/>
      <c r="M23" s="54">
        <f>+Discount_Rate_Residual</f>
        <v>0.08</v>
      </c>
      <c r="N23" s="160"/>
    </row>
    <row r="24" spans="2:379" s="7" customFormat="1" x14ac:dyDescent="0.25">
      <c r="B24" s="7" t="s">
        <v>379</v>
      </c>
      <c r="D24" s="32"/>
      <c r="E24" s="32"/>
      <c r="F24" s="37"/>
      <c r="G24" s="244">
        <f>'Investment Returns'!D23</f>
        <v>208035</v>
      </c>
      <c r="N24" s="165"/>
    </row>
    <row r="25" spans="2:379" s="7" customFormat="1" x14ac:dyDescent="0.25">
      <c r="B25" s="6" t="s">
        <v>189</v>
      </c>
      <c r="C25" s="6"/>
      <c r="D25" s="31"/>
      <c r="E25" s="31"/>
      <c r="F25" s="36"/>
      <c r="G25" s="17"/>
      <c r="I25" s="6" t="s">
        <v>163</v>
      </c>
      <c r="J25" s="6"/>
      <c r="K25" s="31"/>
      <c r="L25" s="36"/>
      <c r="M25" s="17"/>
      <c r="N25" s="158"/>
    </row>
    <row r="26" spans="2:379" s="7" customFormat="1" x14ac:dyDescent="0.25">
      <c r="B26" s="7" t="s">
        <v>192</v>
      </c>
      <c r="D26" s="32"/>
      <c r="E26" s="32"/>
      <c r="F26" s="37"/>
      <c r="G26" s="54">
        <f>E39+0.02</f>
        <v>0.08</v>
      </c>
      <c r="I26" s="7" t="s">
        <v>127</v>
      </c>
      <c r="K26" s="32" t="s">
        <v>123</v>
      </c>
      <c r="L26" s="37">
        <f>IFERROR(DATEDIF(G7,M26,"m"),0)</f>
        <v>0</v>
      </c>
      <c r="M26" s="233">
        <v>42005</v>
      </c>
      <c r="N26" s="163"/>
      <c r="O26" s="208" t="s">
        <v>286</v>
      </c>
      <c r="P26" s="208">
        <f>MONTH(P28)</f>
        <v>6</v>
      </c>
      <c r="Q26" s="209">
        <f>MATCH(Inputs!$L$30,Data!$B$55:$B$66,0)</f>
        <v>1</v>
      </c>
    </row>
    <row r="27" spans="2:379" s="7" customFormat="1" x14ac:dyDescent="0.25">
      <c r="B27" s="66" t="s">
        <v>193</v>
      </c>
      <c r="C27" s="66"/>
      <c r="D27" s="67"/>
      <c r="E27" s="67"/>
      <c r="F27" s="67" t="s">
        <v>199</v>
      </c>
      <c r="G27" s="67" t="str">
        <f>IF(Summary!G13="M2","/M2","/SF")</f>
        <v>/SF</v>
      </c>
      <c r="I27" s="7" t="s">
        <v>128</v>
      </c>
      <c r="K27" s="32"/>
      <c r="L27" s="37"/>
      <c r="M27" s="71">
        <v>180</v>
      </c>
      <c r="N27" s="164"/>
      <c r="O27" s="95" t="s">
        <v>123</v>
      </c>
      <c r="P27" s="7">
        <v>1</v>
      </c>
      <c r="Q27" s="7">
        <f>INDEX($R$52:$NM$52,1,MATCH(Q28,$R$53:$NM$53,0))</f>
        <v>8</v>
      </c>
      <c r="R27" s="7">
        <f t="shared" ref="R27:AU27" si="0">Q27+12</f>
        <v>20</v>
      </c>
      <c r="S27" s="7">
        <f t="shared" si="0"/>
        <v>32</v>
      </c>
      <c r="T27" s="7">
        <f t="shared" si="0"/>
        <v>44</v>
      </c>
      <c r="U27" s="7">
        <f t="shared" si="0"/>
        <v>56</v>
      </c>
      <c r="V27" s="7">
        <f t="shared" si="0"/>
        <v>68</v>
      </c>
      <c r="W27" s="7">
        <f t="shared" si="0"/>
        <v>80</v>
      </c>
      <c r="X27" s="7">
        <f t="shared" si="0"/>
        <v>92</v>
      </c>
      <c r="Y27" s="7">
        <f t="shared" si="0"/>
        <v>104</v>
      </c>
      <c r="Z27" s="7">
        <f t="shared" si="0"/>
        <v>116</v>
      </c>
      <c r="AA27" s="7">
        <f t="shared" si="0"/>
        <v>128</v>
      </c>
      <c r="AB27" s="7">
        <f t="shared" si="0"/>
        <v>140</v>
      </c>
      <c r="AC27" s="7">
        <f t="shared" si="0"/>
        <v>152</v>
      </c>
      <c r="AD27" s="7">
        <f t="shared" si="0"/>
        <v>164</v>
      </c>
      <c r="AE27" s="7">
        <f t="shared" si="0"/>
        <v>176</v>
      </c>
      <c r="AF27" s="7">
        <f t="shared" si="0"/>
        <v>188</v>
      </c>
      <c r="AG27" s="7">
        <f t="shared" si="0"/>
        <v>200</v>
      </c>
      <c r="AH27" s="7">
        <f t="shared" si="0"/>
        <v>212</v>
      </c>
      <c r="AI27" s="7">
        <f t="shared" si="0"/>
        <v>224</v>
      </c>
      <c r="AJ27" s="7">
        <f t="shared" si="0"/>
        <v>236</v>
      </c>
      <c r="AK27" s="7">
        <f t="shared" si="0"/>
        <v>248</v>
      </c>
      <c r="AL27" s="7">
        <f t="shared" si="0"/>
        <v>260</v>
      </c>
      <c r="AM27" s="7">
        <f t="shared" si="0"/>
        <v>272</v>
      </c>
      <c r="AN27" s="7">
        <f t="shared" si="0"/>
        <v>284</v>
      </c>
      <c r="AO27" s="7">
        <f t="shared" si="0"/>
        <v>296</v>
      </c>
      <c r="AP27" s="7">
        <f t="shared" si="0"/>
        <v>308</v>
      </c>
      <c r="AQ27" s="7">
        <f t="shared" si="0"/>
        <v>320</v>
      </c>
      <c r="AR27" s="7">
        <f t="shared" si="0"/>
        <v>332</v>
      </c>
      <c r="AS27" s="7">
        <f t="shared" si="0"/>
        <v>344</v>
      </c>
      <c r="AT27" s="7">
        <f t="shared" si="0"/>
        <v>356</v>
      </c>
      <c r="AU27" s="7">
        <f t="shared" si="0"/>
        <v>368</v>
      </c>
    </row>
    <row r="28" spans="2:379" s="7" customFormat="1" x14ac:dyDescent="0.25">
      <c r="B28" s="7" t="s">
        <v>195</v>
      </c>
      <c r="D28" s="32"/>
      <c r="E28" s="32"/>
      <c r="F28" s="194">
        <f>G28*SF_NRA</f>
        <v>208035</v>
      </c>
      <c r="G28" s="198">
        <f>Rent_Base*(1+G15)^(F9/12)</f>
        <v>15.41</v>
      </c>
      <c r="I28" s="7" t="s">
        <v>129</v>
      </c>
      <c r="K28" s="32" t="s">
        <v>130</v>
      </c>
      <c r="L28" s="37">
        <f>MATCH(M28,$R$53:$NM$53)</f>
        <v>103</v>
      </c>
      <c r="M28" s="72">
        <f>EOMONTH(M26,M27-1)</f>
        <v>47483</v>
      </c>
      <c r="N28" s="160"/>
      <c r="O28" s="64" t="s">
        <v>135</v>
      </c>
      <c r="P28" s="170">
        <f>EOMONTH($G$7,Q52-1)+1</f>
        <v>44348</v>
      </c>
      <c r="Q28" s="170">
        <f>IF(Q26&gt;P26,DATE(YEAR(P28),Q26,1),DATE(YEAR(P28)+1,Q26,1))</f>
        <v>44562</v>
      </c>
      <c r="R28" s="170">
        <f t="shared" ref="R28:AU28" si="1">EDATE(Q28,12)</f>
        <v>44927</v>
      </c>
      <c r="S28" s="170">
        <f t="shared" si="1"/>
        <v>45292</v>
      </c>
      <c r="T28" s="170">
        <f t="shared" si="1"/>
        <v>45658</v>
      </c>
      <c r="U28" s="170">
        <f t="shared" si="1"/>
        <v>46023</v>
      </c>
      <c r="V28" s="170">
        <f t="shared" si="1"/>
        <v>46388</v>
      </c>
      <c r="W28" s="170">
        <f t="shared" si="1"/>
        <v>46753</v>
      </c>
      <c r="X28" s="170">
        <f t="shared" si="1"/>
        <v>47119</v>
      </c>
      <c r="Y28" s="170">
        <f t="shared" si="1"/>
        <v>47484</v>
      </c>
      <c r="Z28" s="170">
        <f t="shared" si="1"/>
        <v>47849</v>
      </c>
      <c r="AA28" s="170">
        <f t="shared" si="1"/>
        <v>48214</v>
      </c>
      <c r="AB28" s="170">
        <f t="shared" si="1"/>
        <v>48580</v>
      </c>
      <c r="AC28" s="170">
        <f t="shared" si="1"/>
        <v>48945</v>
      </c>
      <c r="AD28" s="170">
        <f t="shared" si="1"/>
        <v>49310</v>
      </c>
      <c r="AE28" s="170">
        <f t="shared" si="1"/>
        <v>49675</v>
      </c>
      <c r="AF28" s="170">
        <f t="shared" si="1"/>
        <v>50041</v>
      </c>
      <c r="AG28" s="170">
        <f t="shared" si="1"/>
        <v>50406</v>
      </c>
      <c r="AH28" s="170">
        <f t="shared" si="1"/>
        <v>50771</v>
      </c>
      <c r="AI28" s="170">
        <f t="shared" si="1"/>
        <v>51136</v>
      </c>
      <c r="AJ28" s="170">
        <f t="shared" si="1"/>
        <v>51502</v>
      </c>
      <c r="AK28" s="170">
        <f t="shared" si="1"/>
        <v>51867</v>
      </c>
      <c r="AL28" s="170">
        <f t="shared" si="1"/>
        <v>52232</v>
      </c>
      <c r="AM28" s="170">
        <f t="shared" si="1"/>
        <v>52597</v>
      </c>
      <c r="AN28" s="170">
        <f t="shared" si="1"/>
        <v>52963</v>
      </c>
      <c r="AO28" s="170">
        <f t="shared" si="1"/>
        <v>53328</v>
      </c>
      <c r="AP28" s="170">
        <f t="shared" si="1"/>
        <v>53693</v>
      </c>
      <c r="AQ28" s="170">
        <f t="shared" si="1"/>
        <v>54058</v>
      </c>
      <c r="AR28" s="170">
        <f t="shared" si="1"/>
        <v>54424</v>
      </c>
      <c r="AS28" s="170">
        <f t="shared" si="1"/>
        <v>54789</v>
      </c>
      <c r="AT28" s="170">
        <f t="shared" si="1"/>
        <v>55154</v>
      </c>
      <c r="AU28" s="170">
        <f t="shared" si="1"/>
        <v>55519</v>
      </c>
      <c r="AV28" s="74"/>
    </row>
    <row r="29" spans="2:379" s="7" customFormat="1" x14ac:dyDescent="0.25">
      <c r="B29" s="7" t="s">
        <v>196</v>
      </c>
      <c r="D29" s="32"/>
      <c r="E29" s="32"/>
      <c r="F29" s="194">
        <f>G29*SF_NRA</f>
        <v>87750</v>
      </c>
      <c r="G29" s="198">
        <f>(G34*G18)+(G36*G19)</f>
        <v>6.5</v>
      </c>
      <c r="I29" s="66" t="s">
        <v>159</v>
      </c>
      <c r="J29" s="66"/>
      <c r="K29" s="67"/>
      <c r="L29" s="68"/>
      <c r="M29" s="207" t="str">
        <f>IF(Rent_Inc_Type="Custom","Detail---&gt;","")</f>
        <v/>
      </c>
      <c r="N29" s="166"/>
      <c r="O29" s="169" t="s">
        <v>283</v>
      </c>
      <c r="P29" s="206">
        <f>$M$31</f>
        <v>15.41</v>
      </c>
      <c r="Q29" s="206">
        <f>$M$31</f>
        <v>15.41</v>
      </c>
      <c r="R29" s="206">
        <f>P29</f>
        <v>15.41</v>
      </c>
      <c r="S29" s="206">
        <f>R29</f>
        <v>15.41</v>
      </c>
      <c r="T29" s="206">
        <v>17.5</v>
      </c>
      <c r="U29" s="206">
        <f t="shared" ref="U29:AU29" si="2">T29</f>
        <v>17.5</v>
      </c>
      <c r="V29" s="206">
        <f t="shared" si="2"/>
        <v>17.5</v>
      </c>
      <c r="W29" s="206">
        <f t="shared" si="2"/>
        <v>17.5</v>
      </c>
      <c r="X29" s="206">
        <f t="shared" si="2"/>
        <v>17.5</v>
      </c>
      <c r="Y29" s="206">
        <f t="shared" si="2"/>
        <v>17.5</v>
      </c>
      <c r="Z29" s="206">
        <f t="shared" si="2"/>
        <v>17.5</v>
      </c>
      <c r="AA29" s="206">
        <f t="shared" si="2"/>
        <v>17.5</v>
      </c>
      <c r="AB29" s="206">
        <f t="shared" si="2"/>
        <v>17.5</v>
      </c>
      <c r="AC29" s="206">
        <f t="shared" si="2"/>
        <v>17.5</v>
      </c>
      <c r="AD29" s="206">
        <f t="shared" si="2"/>
        <v>17.5</v>
      </c>
      <c r="AE29" s="206">
        <f t="shared" si="2"/>
        <v>17.5</v>
      </c>
      <c r="AF29" s="206">
        <f t="shared" si="2"/>
        <v>17.5</v>
      </c>
      <c r="AG29" s="206">
        <f t="shared" si="2"/>
        <v>17.5</v>
      </c>
      <c r="AH29" s="206">
        <f t="shared" si="2"/>
        <v>17.5</v>
      </c>
      <c r="AI29" s="206">
        <f t="shared" si="2"/>
        <v>17.5</v>
      </c>
      <c r="AJ29" s="206">
        <f t="shared" si="2"/>
        <v>17.5</v>
      </c>
      <c r="AK29" s="206">
        <f t="shared" si="2"/>
        <v>17.5</v>
      </c>
      <c r="AL29" s="206">
        <f t="shared" si="2"/>
        <v>17.5</v>
      </c>
      <c r="AM29" s="206">
        <f t="shared" si="2"/>
        <v>17.5</v>
      </c>
      <c r="AN29" s="206">
        <f t="shared" si="2"/>
        <v>17.5</v>
      </c>
      <c r="AO29" s="206">
        <f t="shared" si="2"/>
        <v>17.5</v>
      </c>
      <c r="AP29" s="206">
        <f t="shared" si="2"/>
        <v>17.5</v>
      </c>
      <c r="AQ29" s="206">
        <f t="shared" si="2"/>
        <v>17.5</v>
      </c>
      <c r="AR29" s="206">
        <f t="shared" si="2"/>
        <v>17.5</v>
      </c>
      <c r="AS29" s="206">
        <f t="shared" si="2"/>
        <v>17.5</v>
      </c>
      <c r="AT29" s="206">
        <f t="shared" si="2"/>
        <v>17.5</v>
      </c>
      <c r="AU29" s="206">
        <f t="shared" si="2"/>
        <v>17.5</v>
      </c>
    </row>
    <row r="30" spans="2:379" s="7" customFormat="1" x14ac:dyDescent="0.25">
      <c r="B30" s="7" t="s">
        <v>197</v>
      </c>
      <c r="D30" s="32"/>
      <c r="E30" s="32"/>
      <c r="F30" s="195">
        <f>G30*SF_NRA</f>
        <v>0</v>
      </c>
      <c r="G30" s="199">
        <f>G15/SF_NRA*(1+G16)^(F10/12)</f>
        <v>0</v>
      </c>
      <c r="I30" s="7" t="s">
        <v>134</v>
      </c>
      <c r="K30" s="32" t="s">
        <v>142</v>
      </c>
      <c r="L30" s="38" t="s">
        <v>143</v>
      </c>
      <c r="M30" s="14" t="s">
        <v>136</v>
      </c>
      <c r="N30" s="158"/>
      <c r="P30" s="12" t="str">
        <f t="shared" ref="P30:AU30" si="3">IF($M$30&lt;&gt;"Custom","No",IF(P27&lt;=$L$28,"Yes","No"))</f>
        <v>No</v>
      </c>
      <c r="Q30" s="12" t="str">
        <f t="shared" si="3"/>
        <v>No</v>
      </c>
      <c r="R30" s="12" t="str">
        <f t="shared" si="3"/>
        <v>No</v>
      </c>
      <c r="S30" s="12" t="str">
        <f t="shared" si="3"/>
        <v>No</v>
      </c>
      <c r="T30" s="12" t="str">
        <f t="shared" si="3"/>
        <v>No</v>
      </c>
      <c r="U30" s="12" t="str">
        <f t="shared" si="3"/>
        <v>No</v>
      </c>
      <c r="V30" s="12" t="str">
        <f t="shared" si="3"/>
        <v>No</v>
      </c>
      <c r="W30" s="12" t="str">
        <f t="shared" si="3"/>
        <v>No</v>
      </c>
      <c r="X30" s="12" t="str">
        <f t="shared" si="3"/>
        <v>No</v>
      </c>
      <c r="Y30" s="12" t="str">
        <f t="shared" si="3"/>
        <v>No</v>
      </c>
      <c r="Z30" s="12" t="str">
        <f t="shared" si="3"/>
        <v>No</v>
      </c>
      <c r="AA30" s="12" t="str">
        <f t="shared" si="3"/>
        <v>No</v>
      </c>
      <c r="AB30" s="12" t="str">
        <f t="shared" si="3"/>
        <v>No</v>
      </c>
      <c r="AC30" s="12" t="str">
        <f t="shared" si="3"/>
        <v>No</v>
      </c>
      <c r="AD30" s="12" t="str">
        <f t="shared" si="3"/>
        <v>No</v>
      </c>
      <c r="AE30" s="12" t="str">
        <f t="shared" si="3"/>
        <v>No</v>
      </c>
      <c r="AF30" s="12" t="str">
        <f t="shared" si="3"/>
        <v>No</v>
      </c>
      <c r="AG30" s="12" t="str">
        <f t="shared" si="3"/>
        <v>No</v>
      </c>
      <c r="AH30" s="12" t="str">
        <f t="shared" si="3"/>
        <v>No</v>
      </c>
      <c r="AI30" s="12" t="str">
        <f t="shared" si="3"/>
        <v>No</v>
      </c>
      <c r="AJ30" s="12" t="str">
        <f t="shared" si="3"/>
        <v>No</v>
      </c>
      <c r="AK30" s="12" t="str">
        <f t="shared" si="3"/>
        <v>No</v>
      </c>
      <c r="AL30" s="12" t="str">
        <f t="shared" si="3"/>
        <v>No</v>
      </c>
      <c r="AM30" s="12" t="str">
        <f t="shared" si="3"/>
        <v>No</v>
      </c>
      <c r="AN30" s="12" t="str">
        <f t="shared" si="3"/>
        <v>No</v>
      </c>
      <c r="AO30" s="12" t="str">
        <f t="shared" si="3"/>
        <v>No</v>
      </c>
      <c r="AP30" s="12" t="str">
        <f t="shared" si="3"/>
        <v>No</v>
      </c>
      <c r="AQ30" s="12" t="str">
        <f t="shared" si="3"/>
        <v>No</v>
      </c>
      <c r="AR30" s="12" t="str">
        <f t="shared" si="3"/>
        <v>No</v>
      </c>
      <c r="AS30" s="12" t="str">
        <f t="shared" si="3"/>
        <v>No</v>
      </c>
      <c r="AT30" s="12" t="str">
        <f t="shared" si="3"/>
        <v>No</v>
      </c>
      <c r="AU30" s="12" t="str">
        <f t="shared" si="3"/>
        <v>No</v>
      </c>
    </row>
    <row r="31" spans="2:379" s="7" customFormat="1" x14ac:dyDescent="0.25">
      <c r="B31" s="7" t="s">
        <v>194</v>
      </c>
      <c r="C31"/>
      <c r="D31" s="28"/>
      <c r="E31" s="28"/>
      <c r="F31" s="194">
        <f>G31*SF_NRA</f>
        <v>295785</v>
      </c>
      <c r="G31" s="200">
        <f>SUM(G28:G30)</f>
        <v>21.91</v>
      </c>
      <c r="I31" s="7" t="str">
        <f>"Base Rent "&amp;G27&amp;"/Yr (as of Month 1)"</f>
        <v>Base Rent /SF/Yr (as of Month 1)</v>
      </c>
      <c r="K31" s="32" t="s">
        <v>133</v>
      </c>
      <c r="L31" s="205">
        <f>M31*SF_NRA</f>
        <v>208035</v>
      </c>
      <c r="M31" s="198">
        <v>15.41</v>
      </c>
      <c r="N31" s="167"/>
    </row>
    <row r="32" spans="2:379" s="7" customFormat="1" x14ac:dyDescent="0.25">
      <c r="B32" s="111" t="s">
        <v>200</v>
      </c>
      <c r="C32"/>
      <c r="D32" s="28"/>
      <c r="E32" s="28"/>
      <c r="F32" s="196">
        <f>G32*F31</f>
        <v>0</v>
      </c>
      <c r="G32" s="54">
        <v>0</v>
      </c>
      <c r="I32" s="7" t="s">
        <v>140</v>
      </c>
      <c r="M32" s="73">
        <v>0.02</v>
      </c>
      <c r="N32" s="141"/>
    </row>
    <row r="33" spans="2:378" x14ac:dyDescent="0.25">
      <c r="B33" s="7" t="s">
        <v>201</v>
      </c>
      <c r="F33" s="197">
        <f>F31-F32</f>
        <v>295785</v>
      </c>
      <c r="G33" s="200">
        <f>G31*(1-G32)</f>
        <v>21.91</v>
      </c>
      <c r="I33" s="97" t="s">
        <v>334</v>
      </c>
      <c r="J33" s="97"/>
      <c r="K33" s="98"/>
      <c r="L33" s="99"/>
      <c r="M33" s="100" t="s">
        <v>328</v>
      </c>
      <c r="N33" s="168"/>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D33" s="7"/>
      <c r="CE33" s="7"/>
      <c r="CF33" s="7"/>
      <c r="CG33" s="7"/>
      <c r="CH33" s="7"/>
      <c r="CI33" s="7"/>
      <c r="CJ33" s="7"/>
      <c r="CK33" s="7"/>
      <c r="CL33" s="7"/>
      <c r="CM33" s="7"/>
      <c r="CN33" s="7"/>
      <c r="CO33" s="7"/>
      <c r="CP33" s="7"/>
      <c r="CQ33" s="7"/>
      <c r="CR33" s="7"/>
      <c r="CS33" s="7"/>
      <c r="CT33" s="7"/>
      <c r="CU33" s="7"/>
      <c r="CV33" s="7"/>
      <c r="CW33" s="7"/>
      <c r="CX33" s="7"/>
      <c r="CY33" s="7"/>
      <c r="CZ33" s="7"/>
      <c r="DA33" s="7"/>
      <c r="DB33" s="7"/>
      <c r="DC33" s="7"/>
      <c r="DD33" s="7"/>
      <c r="DE33" s="7"/>
      <c r="DF33" s="7"/>
      <c r="DG33" s="7"/>
      <c r="DH33" s="7"/>
      <c r="DI33" s="7"/>
      <c r="DJ33" s="7"/>
      <c r="DK33" s="7"/>
      <c r="DL33" s="7"/>
      <c r="DM33" s="7"/>
      <c r="DN33" s="7"/>
      <c r="DO33" s="7"/>
      <c r="DP33" s="7"/>
      <c r="DQ33" s="7"/>
      <c r="DR33" s="7"/>
      <c r="DS33" s="7"/>
      <c r="DT33" s="7"/>
      <c r="DU33" s="7"/>
      <c r="DV33" s="7"/>
      <c r="DW33" s="7"/>
      <c r="DX33" s="7"/>
      <c r="DY33" s="7"/>
      <c r="DZ33" s="7"/>
      <c r="EA33" s="7"/>
      <c r="EB33" s="7"/>
      <c r="EC33" s="7"/>
      <c r="ED33" s="7"/>
      <c r="EE33" s="7"/>
      <c r="EF33" s="7"/>
      <c r="EG33" s="7"/>
      <c r="EH33" s="7"/>
      <c r="EI33" s="7"/>
      <c r="EJ33" s="7"/>
      <c r="EK33" s="7"/>
      <c r="EL33" s="7"/>
      <c r="EM33" s="7"/>
      <c r="EN33" s="7"/>
      <c r="EO33" s="7"/>
      <c r="EP33" s="7"/>
      <c r="EQ33" s="7"/>
      <c r="ER33" s="7"/>
      <c r="ES33" s="7"/>
      <c r="ET33" s="7"/>
      <c r="EU33" s="7"/>
      <c r="EV33" s="7"/>
      <c r="EW33" s="7"/>
      <c r="EX33" s="7"/>
      <c r="EY33" s="7"/>
      <c r="EZ33" s="7"/>
      <c r="FA33" s="7"/>
      <c r="FB33" s="7"/>
      <c r="FC33" s="7"/>
      <c r="FD33" s="7"/>
      <c r="FE33" s="7"/>
      <c r="FF33" s="7"/>
      <c r="FG33" s="7"/>
      <c r="FH33" s="7"/>
      <c r="FI33" s="7"/>
      <c r="FJ33" s="7"/>
      <c r="FK33" s="7"/>
      <c r="FL33" s="7"/>
      <c r="FM33" s="7"/>
      <c r="FN33" s="7"/>
      <c r="FO33" s="7"/>
      <c r="FP33" s="7"/>
      <c r="FQ33" s="7"/>
      <c r="FR33" s="7"/>
      <c r="FS33" s="7"/>
      <c r="FT33" s="7"/>
      <c r="FU33" s="7"/>
      <c r="FV33" s="7"/>
      <c r="FW33" s="7"/>
      <c r="FX33" s="7"/>
      <c r="FY33" s="7"/>
      <c r="FZ33" s="7"/>
      <c r="GA33" s="7"/>
      <c r="GB33" s="7"/>
      <c r="GC33" s="7"/>
      <c r="GD33" s="7"/>
      <c r="GE33" s="7"/>
      <c r="GF33" s="7"/>
      <c r="GG33" s="7"/>
      <c r="GH33" s="7"/>
      <c r="GI33" s="7"/>
      <c r="GJ33" s="7"/>
      <c r="GK33" s="7"/>
      <c r="GL33" s="7"/>
      <c r="GM33" s="7"/>
      <c r="GN33" s="7"/>
      <c r="GO33" s="7"/>
      <c r="GP33" s="7"/>
      <c r="GQ33" s="7"/>
      <c r="GR33" s="7"/>
      <c r="GS33" s="7"/>
      <c r="GT33" s="7"/>
      <c r="GU33" s="7"/>
      <c r="GV33" s="7"/>
      <c r="GW33" s="7"/>
      <c r="GX33" s="7"/>
      <c r="GY33" s="7"/>
      <c r="GZ33" s="7"/>
      <c r="HA33" s="7"/>
      <c r="HB33" s="7"/>
      <c r="HC33" s="7"/>
      <c r="HD33" s="7"/>
      <c r="HE33" s="7"/>
      <c r="HF33" s="7"/>
      <c r="HG33" s="7"/>
      <c r="HH33" s="7"/>
      <c r="HI33" s="7"/>
      <c r="HJ33" s="7"/>
      <c r="HK33" s="7"/>
      <c r="HL33" s="7"/>
      <c r="HM33" s="7"/>
      <c r="HN33" s="7"/>
      <c r="HO33" s="7"/>
      <c r="HP33" s="7"/>
      <c r="HQ33" s="7"/>
      <c r="HR33" s="7"/>
      <c r="HS33" s="7"/>
      <c r="HT33" s="7"/>
      <c r="HU33" s="7"/>
      <c r="HV33" s="7"/>
      <c r="HW33" s="7"/>
      <c r="HX33" s="7"/>
      <c r="HY33" s="7"/>
      <c r="HZ33" s="7"/>
      <c r="IA33" s="7"/>
      <c r="IB33" s="7"/>
      <c r="IC33" s="7"/>
      <c r="ID33" s="7"/>
      <c r="IE33" s="7"/>
      <c r="IF33" s="7"/>
      <c r="IG33" s="7"/>
      <c r="IH33" s="7"/>
      <c r="II33" s="7"/>
      <c r="IJ33" s="7"/>
      <c r="IK33" s="7"/>
      <c r="IL33" s="7"/>
      <c r="IM33" s="7"/>
      <c r="IN33" s="7"/>
      <c r="IO33" s="7"/>
      <c r="IP33" s="7"/>
      <c r="IQ33" s="7"/>
      <c r="IR33" s="7"/>
      <c r="IS33" s="7"/>
      <c r="IT33" s="7"/>
      <c r="IU33" s="7"/>
      <c r="IV33" s="7"/>
      <c r="IW33" s="7"/>
      <c r="IX33" s="7"/>
      <c r="IY33" s="7"/>
      <c r="IZ33" s="7"/>
      <c r="JA33" s="7"/>
      <c r="JB33" s="7"/>
      <c r="JC33" s="7"/>
      <c r="JD33" s="7"/>
      <c r="JE33" s="7"/>
      <c r="JF33" s="7"/>
      <c r="JG33" s="7"/>
      <c r="JH33" s="7"/>
      <c r="JI33" s="7"/>
      <c r="JJ33" s="7"/>
      <c r="JK33" s="7"/>
      <c r="JL33" s="7"/>
      <c r="JM33" s="7"/>
      <c r="JN33" s="7"/>
      <c r="JO33" s="7"/>
      <c r="JP33" s="7"/>
      <c r="JQ33" s="7"/>
      <c r="JR33" s="7"/>
      <c r="JS33" s="7"/>
      <c r="JT33" s="7"/>
      <c r="JU33" s="7"/>
      <c r="JV33" s="7"/>
      <c r="JW33" s="7"/>
      <c r="JX33" s="7"/>
      <c r="JY33" s="7"/>
      <c r="JZ33" s="7"/>
      <c r="KA33" s="7"/>
      <c r="KB33" s="7"/>
      <c r="KC33" s="7"/>
      <c r="KD33" s="7"/>
      <c r="KE33" s="7"/>
      <c r="KF33" s="7"/>
      <c r="KG33" s="7"/>
      <c r="KH33" s="7"/>
      <c r="KI33" s="7"/>
      <c r="KJ33" s="7"/>
      <c r="KK33" s="7"/>
      <c r="KL33" s="7"/>
      <c r="KM33" s="7"/>
      <c r="KN33" s="7"/>
      <c r="KO33" s="7"/>
      <c r="KP33" s="7"/>
      <c r="KQ33" s="7"/>
      <c r="KR33" s="7"/>
      <c r="KS33" s="7"/>
      <c r="KT33" s="7"/>
      <c r="KU33" s="7"/>
      <c r="KV33" s="7"/>
      <c r="KW33" s="7"/>
      <c r="KX33" s="7"/>
      <c r="KY33" s="7"/>
      <c r="KZ33" s="7"/>
      <c r="LA33" s="7"/>
      <c r="LB33" s="7"/>
      <c r="LC33" s="7"/>
      <c r="LD33" s="7"/>
      <c r="LE33" s="7"/>
      <c r="LF33" s="7"/>
      <c r="LG33" s="7"/>
      <c r="LH33" s="7"/>
      <c r="LI33" s="7"/>
      <c r="LJ33" s="7"/>
      <c r="LK33" s="7"/>
      <c r="LL33" s="7"/>
      <c r="LM33" s="7"/>
      <c r="LN33" s="7"/>
      <c r="LO33" s="7"/>
      <c r="LP33" s="7"/>
      <c r="LQ33" s="7"/>
      <c r="LR33" s="7"/>
      <c r="LS33" s="7"/>
      <c r="LT33" s="7"/>
      <c r="LU33" s="7"/>
      <c r="LV33" s="7"/>
      <c r="LW33" s="7"/>
      <c r="LX33" s="7"/>
      <c r="LY33" s="7"/>
      <c r="LZ33" s="7"/>
      <c r="MA33" s="7"/>
      <c r="MB33" s="7"/>
      <c r="MC33" s="7"/>
      <c r="MD33" s="7"/>
      <c r="ME33" s="7"/>
      <c r="MF33" s="7"/>
      <c r="MG33" s="7"/>
      <c r="MH33" s="7"/>
      <c r="MI33" s="7"/>
      <c r="MJ33" s="7"/>
      <c r="MK33" s="7"/>
      <c r="ML33" s="7"/>
      <c r="MM33" s="7"/>
      <c r="MN33" s="7"/>
      <c r="MO33" s="7"/>
      <c r="MP33" s="7"/>
      <c r="MQ33" s="7"/>
      <c r="MR33" s="7"/>
      <c r="MS33" s="7"/>
      <c r="MT33" s="7"/>
      <c r="MU33" s="7"/>
      <c r="MV33" s="7"/>
      <c r="MW33" s="7"/>
      <c r="MX33" s="7"/>
      <c r="MY33" s="7"/>
      <c r="MZ33" s="7"/>
      <c r="NA33" s="7"/>
      <c r="NB33" s="7"/>
      <c r="NC33" s="7"/>
      <c r="ND33" s="7"/>
      <c r="NE33" s="7"/>
      <c r="NF33" s="7"/>
      <c r="NG33" s="7"/>
      <c r="NH33" s="7"/>
      <c r="NI33" s="7"/>
      <c r="NJ33" s="7"/>
      <c r="NK33" s="7"/>
      <c r="NL33" s="7"/>
      <c r="NM33" s="7"/>
      <c r="NN33" s="7"/>
    </row>
    <row r="34" spans="2:378" x14ac:dyDescent="0.25">
      <c r="B34" s="111" t="s">
        <v>202</v>
      </c>
      <c r="F34" s="196">
        <f>G34*SF_NRA</f>
        <v>87750</v>
      </c>
      <c r="G34" s="199">
        <f>(G20/SF_NRA)*(1+G22)^(F9/12)</f>
        <v>6.5</v>
      </c>
      <c r="I34" s="101" t="s">
        <v>162</v>
      </c>
      <c r="J34" s="101"/>
      <c r="K34" s="102" t="s">
        <v>164</v>
      </c>
      <c r="L34" s="103">
        <f>L28+1</f>
        <v>104</v>
      </c>
      <c r="M34" s="104">
        <v>0.75</v>
      </c>
      <c r="N34" s="150"/>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7"/>
      <c r="CD34" s="7"/>
      <c r="CE34" s="7"/>
      <c r="CF34" s="7"/>
      <c r="CG34" s="7"/>
      <c r="CH34" s="7"/>
      <c r="CI34" s="7"/>
      <c r="CJ34" s="7"/>
      <c r="CK34" s="7"/>
      <c r="CL34" s="7"/>
      <c r="CM34" s="7"/>
      <c r="CN34" s="7"/>
      <c r="CO34" s="7"/>
      <c r="CP34" s="7"/>
      <c r="CQ34" s="7"/>
      <c r="CR34" s="7"/>
      <c r="CS34" s="7"/>
      <c r="CT34" s="7"/>
      <c r="CU34" s="7"/>
      <c r="CV34" s="7"/>
      <c r="CW34" s="7"/>
      <c r="CX34" s="7"/>
      <c r="CY34" s="7"/>
      <c r="CZ34" s="7"/>
      <c r="DA34" s="7"/>
      <c r="DB34" s="7"/>
      <c r="DC34" s="7"/>
      <c r="DD34" s="7"/>
      <c r="DE34" s="7"/>
      <c r="DF34" s="7"/>
      <c r="DG34" s="7"/>
      <c r="DH34" s="7"/>
      <c r="DI34" s="7"/>
      <c r="DJ34" s="7"/>
      <c r="DK34" s="7"/>
      <c r="DL34" s="7"/>
      <c r="DM34" s="7"/>
      <c r="DN34" s="7"/>
      <c r="DO34" s="7"/>
      <c r="DP34" s="7"/>
      <c r="DQ34" s="7"/>
      <c r="DR34" s="7"/>
      <c r="DS34" s="7"/>
      <c r="DT34" s="7"/>
      <c r="DU34" s="7"/>
      <c r="DV34" s="7"/>
      <c r="DW34" s="7"/>
      <c r="DX34" s="7"/>
      <c r="DY34" s="7"/>
      <c r="DZ34" s="7"/>
      <c r="EA34" s="7"/>
      <c r="EB34" s="7"/>
      <c r="EC34" s="7"/>
      <c r="ED34" s="7"/>
      <c r="EE34" s="7"/>
      <c r="EF34" s="7"/>
      <c r="EG34" s="7"/>
      <c r="EH34" s="7"/>
      <c r="EI34" s="7"/>
      <c r="EJ34" s="7"/>
      <c r="EK34" s="7"/>
      <c r="EL34" s="7"/>
      <c r="EM34" s="7"/>
      <c r="EN34" s="7"/>
      <c r="EO34" s="7"/>
      <c r="EP34" s="7"/>
      <c r="EQ34" s="7"/>
      <c r="ER34" s="7"/>
      <c r="ES34" s="7"/>
      <c r="ET34" s="7"/>
      <c r="EU34" s="7"/>
      <c r="EV34" s="7"/>
      <c r="EW34" s="7"/>
      <c r="EX34" s="7"/>
      <c r="EY34" s="7"/>
      <c r="EZ34" s="7"/>
      <c r="FA34" s="7"/>
      <c r="FB34" s="7"/>
      <c r="FC34" s="7"/>
      <c r="FD34" s="7"/>
      <c r="FE34" s="7"/>
      <c r="FF34" s="7"/>
      <c r="FG34" s="7"/>
      <c r="FH34" s="7"/>
      <c r="FI34" s="7"/>
      <c r="FJ34" s="7"/>
      <c r="FK34" s="7"/>
      <c r="FL34" s="7"/>
      <c r="FM34" s="7"/>
      <c r="FN34" s="7"/>
      <c r="FO34" s="7"/>
      <c r="FP34" s="7"/>
      <c r="FQ34" s="7"/>
      <c r="FR34" s="7"/>
      <c r="FS34" s="7"/>
      <c r="FT34" s="7"/>
      <c r="FU34" s="7"/>
      <c r="FV34" s="7"/>
      <c r="FW34" s="7"/>
      <c r="FX34" s="7"/>
      <c r="FY34" s="7"/>
      <c r="FZ34" s="7"/>
      <c r="GA34" s="7"/>
      <c r="GB34" s="7"/>
      <c r="GC34" s="7"/>
      <c r="GD34" s="7"/>
      <c r="GE34" s="7"/>
      <c r="GF34" s="7"/>
      <c r="GG34" s="7"/>
      <c r="GH34" s="7"/>
      <c r="GI34" s="7"/>
      <c r="GJ34" s="7"/>
      <c r="GK34" s="7"/>
      <c r="GL34" s="7"/>
      <c r="GM34" s="7"/>
      <c r="GN34" s="7"/>
      <c r="GO34" s="7"/>
      <c r="GP34" s="7"/>
      <c r="GQ34" s="7"/>
      <c r="GR34" s="7"/>
      <c r="GS34" s="7"/>
      <c r="GT34" s="7"/>
      <c r="GU34" s="7"/>
      <c r="GV34" s="7"/>
      <c r="GW34" s="7"/>
      <c r="GX34" s="7"/>
      <c r="GY34" s="7"/>
      <c r="GZ34" s="7"/>
      <c r="HA34" s="7"/>
      <c r="HB34" s="7"/>
      <c r="HC34" s="7"/>
      <c r="HD34" s="7"/>
      <c r="HE34" s="7"/>
      <c r="HF34" s="7"/>
      <c r="HG34" s="7"/>
      <c r="HH34" s="7"/>
      <c r="HI34" s="7"/>
      <c r="HJ34" s="7"/>
      <c r="HK34" s="7"/>
      <c r="HL34" s="7"/>
      <c r="HM34" s="7"/>
      <c r="HN34" s="7"/>
      <c r="HO34" s="7"/>
      <c r="HP34" s="7"/>
      <c r="HQ34" s="7"/>
      <c r="HR34" s="7"/>
      <c r="HS34" s="7"/>
      <c r="HT34" s="7"/>
      <c r="HU34" s="7"/>
      <c r="HV34" s="7"/>
      <c r="HW34" s="7"/>
      <c r="HX34" s="7"/>
      <c r="HY34" s="7"/>
      <c r="HZ34" s="7"/>
      <c r="IA34" s="7"/>
      <c r="IB34" s="7"/>
      <c r="IC34" s="7"/>
      <c r="ID34" s="7"/>
      <c r="IE34" s="7"/>
      <c r="IF34" s="7"/>
      <c r="IG34" s="7"/>
      <c r="IH34" s="7"/>
      <c r="II34" s="7"/>
      <c r="IJ34" s="7"/>
      <c r="IK34" s="7"/>
      <c r="IL34" s="7"/>
      <c r="IM34" s="7"/>
      <c r="IN34" s="7"/>
      <c r="IO34" s="7"/>
      <c r="IP34" s="7"/>
      <c r="IQ34" s="7"/>
      <c r="IR34" s="7"/>
      <c r="IS34" s="7"/>
      <c r="IT34" s="7"/>
      <c r="IU34" s="7"/>
      <c r="IV34" s="7"/>
      <c r="IW34" s="7"/>
      <c r="IX34" s="7"/>
      <c r="IY34" s="7"/>
      <c r="IZ34" s="7"/>
      <c r="JA34" s="7"/>
      <c r="JB34" s="7"/>
      <c r="JC34" s="7"/>
      <c r="JD34" s="7"/>
      <c r="JE34" s="7"/>
      <c r="JF34" s="7"/>
      <c r="JG34" s="7"/>
      <c r="JH34" s="7"/>
      <c r="JI34" s="7"/>
      <c r="JJ34" s="7"/>
      <c r="JK34" s="7"/>
      <c r="JL34" s="7"/>
      <c r="JM34" s="7"/>
      <c r="JN34" s="7"/>
      <c r="JO34" s="7"/>
      <c r="JP34" s="7"/>
      <c r="JQ34" s="7"/>
      <c r="JR34" s="7"/>
      <c r="JS34" s="7"/>
      <c r="JT34" s="7"/>
      <c r="JU34" s="7"/>
      <c r="JV34" s="7"/>
      <c r="JW34" s="7"/>
      <c r="JX34" s="7"/>
      <c r="JY34" s="7"/>
      <c r="JZ34" s="7"/>
      <c r="KA34" s="7"/>
      <c r="KB34" s="7"/>
      <c r="KC34" s="7"/>
      <c r="KD34" s="7"/>
      <c r="KE34" s="7"/>
      <c r="KF34" s="7"/>
      <c r="KG34" s="7"/>
      <c r="KH34" s="7"/>
      <c r="KI34" s="7"/>
      <c r="KJ34" s="7"/>
      <c r="KK34" s="7"/>
      <c r="KL34" s="7"/>
      <c r="KM34" s="7"/>
      <c r="KN34" s="7"/>
      <c r="KO34" s="7"/>
      <c r="KP34" s="7"/>
      <c r="KQ34" s="7"/>
      <c r="KR34" s="7"/>
      <c r="KS34" s="7"/>
      <c r="KT34" s="7"/>
      <c r="KU34" s="7"/>
      <c r="KV34" s="7"/>
      <c r="KW34" s="7"/>
      <c r="KX34" s="7"/>
      <c r="KY34" s="7"/>
      <c r="KZ34" s="7"/>
      <c r="LA34" s="7"/>
      <c r="LB34" s="7"/>
      <c r="LC34" s="7"/>
      <c r="LD34" s="7"/>
      <c r="LE34" s="7"/>
      <c r="LF34" s="7"/>
      <c r="LG34" s="7"/>
      <c r="LH34" s="7"/>
      <c r="LI34" s="7"/>
      <c r="LJ34" s="7"/>
      <c r="LK34" s="7"/>
      <c r="LL34" s="7"/>
      <c r="LM34" s="7"/>
      <c r="LN34" s="7"/>
      <c r="LO34" s="7"/>
      <c r="LP34" s="7"/>
      <c r="LQ34" s="7"/>
      <c r="LR34" s="7"/>
      <c r="LS34" s="7"/>
      <c r="LT34" s="7"/>
      <c r="LU34" s="7"/>
      <c r="LV34" s="7"/>
      <c r="LW34" s="7"/>
      <c r="LX34" s="7"/>
      <c r="LY34" s="7"/>
      <c r="LZ34" s="7"/>
      <c r="MA34" s="7"/>
      <c r="MB34" s="7"/>
      <c r="MC34" s="7"/>
      <c r="MD34" s="7"/>
      <c r="ME34" s="7"/>
      <c r="MF34" s="7"/>
      <c r="MG34" s="7"/>
      <c r="MH34" s="7"/>
      <c r="MI34" s="7"/>
      <c r="MJ34" s="7"/>
      <c r="MK34" s="7"/>
      <c r="ML34" s="7"/>
      <c r="MM34" s="7"/>
      <c r="MN34" s="7"/>
      <c r="MO34" s="7"/>
      <c r="MP34" s="7"/>
      <c r="MQ34" s="7"/>
      <c r="MR34" s="7"/>
      <c r="MS34" s="7"/>
      <c r="MT34" s="7"/>
      <c r="MU34" s="7"/>
      <c r="MV34" s="7"/>
      <c r="MW34" s="7"/>
      <c r="MX34" s="7"/>
      <c r="MY34" s="7"/>
      <c r="MZ34" s="7"/>
      <c r="NA34" s="7"/>
      <c r="NB34" s="7"/>
      <c r="NC34" s="7"/>
      <c r="ND34" s="7"/>
      <c r="NE34" s="7"/>
      <c r="NF34" s="7"/>
      <c r="NG34" s="7"/>
      <c r="NH34" s="7"/>
      <c r="NI34" s="7"/>
      <c r="NJ34" s="7"/>
      <c r="NK34" s="7"/>
      <c r="NL34" s="7"/>
      <c r="NM34" s="7"/>
      <c r="NN34" s="7"/>
    </row>
    <row r="35" spans="2:378" x14ac:dyDescent="0.25">
      <c r="B35" s="7" t="s">
        <v>203</v>
      </c>
      <c r="F35" s="197">
        <f>F33-F34</f>
        <v>208035</v>
      </c>
      <c r="G35" s="200">
        <f>G33-G34</f>
        <v>15.41</v>
      </c>
      <c r="I35" s="101" t="s">
        <v>161</v>
      </c>
      <c r="J35" s="101"/>
      <c r="K35" s="102" t="s">
        <v>130</v>
      </c>
      <c r="L35" s="105">
        <f>L34+M35</f>
        <v>164</v>
      </c>
      <c r="M35" s="106">
        <v>60</v>
      </c>
      <c r="N35" s="163"/>
    </row>
    <row r="36" spans="2:378" x14ac:dyDescent="0.25">
      <c r="B36" s="111" t="s">
        <v>204</v>
      </c>
      <c r="F36" s="196">
        <f>G36*SF_NRA</f>
        <v>6750</v>
      </c>
      <c r="G36" s="199">
        <f>(G21/SF_NRA)*(1+G22)^(F9/12)</f>
        <v>0.5</v>
      </c>
      <c r="I36" s="101" t="str">
        <f>"Option Rent "&amp;G27&amp;"/Yr (as of Month "&amp;L34&amp;")"</f>
        <v>Option Rent /SF/Yr (as of Month 104)</v>
      </c>
      <c r="J36" s="101"/>
      <c r="K36" s="101"/>
      <c r="L36" s="101"/>
      <c r="M36" s="204">
        <f>INDEX($R$59:$NM$59,1,$L$28)*(1+M37)*12</f>
        <v>15.41</v>
      </c>
      <c r="N36" s="167"/>
    </row>
    <row r="37" spans="2:378" x14ac:dyDescent="0.25">
      <c r="B37" s="7" t="s">
        <v>254</v>
      </c>
      <c r="F37" s="197">
        <f>F35-F36</f>
        <v>201285</v>
      </c>
      <c r="G37" s="200">
        <f>G35-G36</f>
        <v>14.91</v>
      </c>
      <c r="I37" s="101" t="s">
        <v>160</v>
      </c>
      <c r="J37" s="101"/>
      <c r="K37" s="102"/>
      <c r="L37" s="103"/>
      <c r="M37" s="107">
        <v>0</v>
      </c>
      <c r="N37" s="141"/>
    </row>
    <row r="38" spans="2:378" x14ac:dyDescent="0.25">
      <c r="B38" s="66" t="s">
        <v>207</v>
      </c>
      <c r="C38" s="66"/>
      <c r="D38" s="67"/>
      <c r="E38" s="68" t="s">
        <v>267</v>
      </c>
      <c r="F38" s="67" t="s">
        <v>268</v>
      </c>
      <c r="G38" s="67" t="s">
        <v>346</v>
      </c>
      <c r="I38" s="97" t="s">
        <v>335</v>
      </c>
      <c r="J38" s="97"/>
      <c r="K38" s="98"/>
      <c r="L38" s="99"/>
      <c r="M38" s="100" t="s">
        <v>328</v>
      </c>
      <c r="N38" s="168"/>
    </row>
    <row r="39" spans="2:378" x14ac:dyDescent="0.25">
      <c r="B39" t="s">
        <v>205</v>
      </c>
      <c r="D39" s="28" t="s">
        <v>206</v>
      </c>
      <c r="E39" s="115">
        <f>Summary!L17</f>
        <v>0.06</v>
      </c>
      <c r="G39" s="201">
        <f>F35/E39</f>
        <v>3467250</v>
      </c>
      <c r="I39" s="101" t="s">
        <v>162</v>
      </c>
      <c r="J39" s="101"/>
      <c r="K39" s="102" t="s">
        <v>164</v>
      </c>
      <c r="L39" s="105">
        <f>L35+1</f>
        <v>165</v>
      </c>
      <c r="M39" s="104">
        <v>0.75</v>
      </c>
      <c r="N39" s="150"/>
    </row>
    <row r="40" spans="2:378" x14ac:dyDescent="0.25">
      <c r="B40" s="110" t="s">
        <v>209</v>
      </c>
      <c r="D40" s="28" t="s">
        <v>198</v>
      </c>
      <c r="E40" s="116">
        <v>0</v>
      </c>
      <c r="F40" s="203">
        <v>0.5</v>
      </c>
      <c r="G40" s="201">
        <f>E40*SF_NRA*F40</f>
        <v>0</v>
      </c>
      <c r="I40" s="101" t="s">
        <v>161</v>
      </c>
      <c r="J40" s="101"/>
      <c r="K40" s="102" t="s">
        <v>130</v>
      </c>
      <c r="L40" s="105">
        <f>L39+M40</f>
        <v>225</v>
      </c>
      <c r="M40" s="106">
        <v>60</v>
      </c>
    </row>
    <row r="41" spans="2:378" x14ac:dyDescent="0.25">
      <c r="B41" s="110" t="s">
        <v>210</v>
      </c>
      <c r="D41" s="28" t="s">
        <v>208</v>
      </c>
      <c r="E41" s="117">
        <v>0</v>
      </c>
      <c r="F41" s="203">
        <v>0.5</v>
      </c>
      <c r="G41" s="201">
        <f>(E41/12)*F31*F41</f>
        <v>0</v>
      </c>
      <c r="I41" s="101" t="str">
        <f>"Option Rent "&amp;G27&amp;"/Yr (as of Month "&amp;L39&amp;")"</f>
        <v>Option Rent /SF/Yr (as of Month 165)</v>
      </c>
      <c r="J41" s="101"/>
      <c r="K41" s="101"/>
      <c r="L41" s="101"/>
      <c r="M41" s="108">
        <f>M36*(1+M37)^((M35/12)+1)</f>
        <v>15.41</v>
      </c>
    </row>
    <row r="42" spans="2:378" x14ac:dyDescent="0.25">
      <c r="B42" s="110" t="s">
        <v>211</v>
      </c>
      <c r="D42" s="118" t="s">
        <v>212</v>
      </c>
      <c r="E42" s="115">
        <v>0</v>
      </c>
      <c r="G42" s="202">
        <f>E42*(G39-G40-G41)</f>
        <v>0</v>
      </c>
      <c r="I42" s="101" t="s">
        <v>160</v>
      </c>
      <c r="J42" s="101"/>
      <c r="K42" s="102"/>
      <c r="L42" s="103"/>
      <c r="M42" s="107">
        <v>0</v>
      </c>
    </row>
    <row r="43" spans="2:378" x14ac:dyDescent="0.25">
      <c r="B43" t="s">
        <v>207</v>
      </c>
      <c r="D43" s="28" t="str">
        <f>G27</f>
        <v>/SF</v>
      </c>
      <c r="E43" s="112">
        <f>G43/SF_NRA</f>
        <v>256.83333333333331</v>
      </c>
      <c r="G43" s="201">
        <f>G39-G40-G41-G42</f>
        <v>3467250</v>
      </c>
    </row>
    <row r="44" spans="2:378" x14ac:dyDescent="0.25"/>
    <row r="45" spans="2:378" x14ac:dyDescent="0.25"/>
    <row r="46" spans="2:378" x14ac:dyDescent="0.25"/>
    <row r="47" spans="2:378" x14ac:dyDescent="0.25"/>
    <row r="48" spans="2:378" x14ac:dyDescent="0.25">
      <c r="AJ48" s="211"/>
    </row>
    <row r="49" spans="15:378" x14ac:dyDescent="0.25">
      <c r="O49" s="8" t="s">
        <v>158</v>
      </c>
    </row>
    <row r="50" spans="15:378" x14ac:dyDescent="0.25">
      <c r="O50" s="210">
        <f>$M$31</f>
        <v>15.41</v>
      </c>
      <c r="P50" s="76" t="s">
        <v>156</v>
      </c>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c r="CW50" s="6"/>
      <c r="CX50" s="6"/>
      <c r="CY50" s="6"/>
      <c r="CZ50" s="6"/>
      <c r="DA50" s="6"/>
      <c r="DB50" s="6"/>
      <c r="DC50" s="6"/>
      <c r="DD50" s="6"/>
      <c r="DE50" s="6"/>
      <c r="DF50" s="6"/>
      <c r="DG50" s="6"/>
      <c r="DH50" s="6"/>
      <c r="DI50" s="6"/>
      <c r="DJ50" s="6"/>
      <c r="DK50" s="6"/>
      <c r="DL50" s="6"/>
      <c r="DM50" s="6"/>
      <c r="DN50" s="6"/>
      <c r="DO50" s="6"/>
      <c r="DP50" s="6"/>
      <c r="DQ50" s="6"/>
      <c r="DR50" s="6"/>
      <c r="DS50" s="6"/>
      <c r="DT50" s="6"/>
      <c r="DU50" s="6"/>
      <c r="DV50" s="6"/>
      <c r="DW50" s="6"/>
      <c r="DX50" s="6"/>
      <c r="DY50" s="6"/>
      <c r="DZ50" s="6"/>
      <c r="EA50" s="6"/>
      <c r="EB50" s="6"/>
      <c r="EC50" s="6"/>
      <c r="ED50" s="6"/>
      <c r="EE50" s="6"/>
      <c r="EF50" s="6"/>
      <c r="EG50" s="6"/>
      <c r="EH50" s="6"/>
      <c r="EI50" s="6"/>
      <c r="EJ50" s="6"/>
      <c r="EK50" s="6"/>
      <c r="EL50" s="6"/>
      <c r="EM50" s="6"/>
      <c r="EN50" s="6"/>
      <c r="EO50" s="6"/>
      <c r="EP50" s="6"/>
      <c r="EQ50" s="6"/>
      <c r="ER50" s="6"/>
      <c r="ES50" s="6"/>
      <c r="ET50" s="6"/>
      <c r="EU50" s="6"/>
      <c r="EV50" s="6"/>
      <c r="EW50" s="6"/>
      <c r="EX50" s="6"/>
      <c r="EY50" s="6"/>
      <c r="EZ50" s="6"/>
      <c r="FA50" s="6"/>
      <c r="FB50" s="6"/>
      <c r="FC50" s="6"/>
      <c r="FD50" s="6"/>
      <c r="FE50" s="6"/>
      <c r="FF50" s="6"/>
      <c r="FG50" s="6"/>
      <c r="FH50" s="6"/>
      <c r="FI50" s="6"/>
      <c r="FJ50" s="6"/>
      <c r="FK50" s="6"/>
      <c r="FL50" s="6"/>
      <c r="FM50" s="6"/>
      <c r="FN50" s="6"/>
      <c r="FO50" s="6"/>
      <c r="FP50" s="6"/>
      <c r="FQ50" s="6"/>
      <c r="FR50" s="6"/>
      <c r="FS50" s="6"/>
      <c r="FT50" s="6"/>
      <c r="FU50" s="6"/>
      <c r="FV50" s="6"/>
      <c r="FW50" s="6"/>
      <c r="FX50" s="6"/>
      <c r="FY50" s="6"/>
      <c r="FZ50" s="6"/>
      <c r="GA50" s="6"/>
      <c r="GB50" s="6"/>
      <c r="GC50" s="6"/>
      <c r="GD50" s="6"/>
      <c r="GE50" s="6"/>
      <c r="GF50" s="6"/>
      <c r="GG50" s="6"/>
      <c r="GH50" s="6"/>
      <c r="GI50" s="6"/>
      <c r="GJ50" s="6"/>
      <c r="GK50" s="6"/>
      <c r="GL50" s="6"/>
      <c r="GM50" s="6"/>
      <c r="GN50" s="6"/>
      <c r="GO50" s="6"/>
      <c r="GP50" s="6"/>
      <c r="GQ50" s="6"/>
      <c r="GR50" s="6"/>
      <c r="GS50" s="6"/>
      <c r="GT50" s="6"/>
      <c r="GU50" s="6"/>
      <c r="GV50" s="6"/>
      <c r="GW50" s="6"/>
      <c r="GX50" s="6"/>
      <c r="GY50" s="6"/>
      <c r="GZ50" s="6"/>
      <c r="HA50" s="6"/>
      <c r="HB50" s="6"/>
      <c r="HC50" s="6"/>
      <c r="HD50" s="6"/>
      <c r="HE50" s="6"/>
      <c r="HF50" s="6"/>
      <c r="HG50" s="6"/>
      <c r="HH50" s="6"/>
      <c r="HI50" s="6"/>
      <c r="HJ50" s="6"/>
      <c r="HK50" s="6"/>
      <c r="HL50" s="6"/>
      <c r="HM50" s="6"/>
      <c r="HN50" s="6"/>
      <c r="HO50" s="6"/>
      <c r="HP50" s="6"/>
      <c r="HQ50" s="6"/>
      <c r="HR50" s="6"/>
      <c r="HS50" s="6"/>
      <c r="HT50" s="6"/>
      <c r="HU50" s="6"/>
      <c r="HV50" s="6"/>
      <c r="HW50" s="6"/>
      <c r="HX50" s="6"/>
      <c r="HY50" s="6"/>
      <c r="HZ50" s="6"/>
      <c r="IA50" s="6"/>
      <c r="IB50" s="6"/>
      <c r="IC50" s="6"/>
      <c r="ID50" s="6"/>
      <c r="IE50" s="6"/>
      <c r="IF50" s="6"/>
      <c r="IG50" s="6"/>
      <c r="IH50" s="6"/>
      <c r="II50" s="6"/>
      <c r="IJ50" s="6"/>
      <c r="IK50" s="6"/>
      <c r="IL50" s="6"/>
      <c r="IM50" s="6"/>
      <c r="IN50" s="6"/>
      <c r="IO50" s="6"/>
      <c r="IP50" s="6"/>
      <c r="IQ50" s="6"/>
      <c r="IR50" s="6"/>
      <c r="IS50" s="6"/>
      <c r="IT50" s="6"/>
      <c r="IU50" s="6"/>
      <c r="IV50" s="6"/>
      <c r="IW50" s="6"/>
      <c r="IX50" s="6"/>
      <c r="IY50" s="6"/>
      <c r="IZ50" s="6"/>
      <c r="JA50" s="6"/>
      <c r="JB50" s="6"/>
      <c r="JC50" s="6"/>
      <c r="JD50" s="6"/>
      <c r="JE50" s="6"/>
      <c r="JF50" s="6"/>
      <c r="JG50" s="6"/>
      <c r="JH50" s="6"/>
      <c r="JI50" s="6"/>
      <c r="JJ50" s="6"/>
      <c r="JK50" s="6"/>
      <c r="JL50" s="6"/>
      <c r="JM50" s="6"/>
      <c r="JN50" s="6"/>
      <c r="JO50" s="6"/>
      <c r="JP50" s="6"/>
      <c r="JQ50" s="6"/>
      <c r="JR50" s="6"/>
      <c r="JS50" s="6"/>
      <c r="JT50" s="6"/>
      <c r="JU50" s="6"/>
      <c r="JV50" s="6"/>
      <c r="JW50" s="6"/>
      <c r="JX50" s="6"/>
      <c r="JY50" s="6"/>
      <c r="JZ50" s="6"/>
      <c r="KA50" s="6"/>
      <c r="KB50" s="6"/>
      <c r="KC50" s="6"/>
      <c r="KD50" s="6"/>
      <c r="KE50" s="6"/>
      <c r="KF50" s="6"/>
      <c r="KG50" s="6"/>
      <c r="KH50" s="6"/>
      <c r="KI50" s="6"/>
      <c r="KJ50" s="6"/>
      <c r="KK50" s="6"/>
      <c r="KL50" s="6"/>
      <c r="KM50" s="6"/>
      <c r="KN50" s="6"/>
      <c r="KO50" s="6"/>
      <c r="KP50" s="6"/>
      <c r="KQ50" s="6"/>
      <c r="KR50" s="6"/>
      <c r="KS50" s="6"/>
      <c r="KT50" s="6"/>
      <c r="KU50" s="6"/>
      <c r="KV50" s="6"/>
      <c r="KW50" s="6"/>
      <c r="KX50" s="6"/>
      <c r="KY50" s="6"/>
      <c r="KZ50" s="6"/>
      <c r="LA50" s="6"/>
      <c r="LB50" s="6"/>
      <c r="LC50" s="6"/>
      <c r="LD50" s="6"/>
      <c r="LE50" s="6"/>
      <c r="LF50" s="6"/>
      <c r="LG50" s="6"/>
      <c r="LH50" s="6"/>
      <c r="LI50" s="6"/>
      <c r="LJ50" s="6"/>
      <c r="LK50" s="6"/>
      <c r="LL50" s="6"/>
      <c r="LM50" s="6"/>
      <c r="LN50" s="6"/>
      <c r="LO50" s="6"/>
      <c r="LP50" s="6"/>
      <c r="LQ50" s="6"/>
      <c r="LR50" s="6"/>
      <c r="LS50" s="6"/>
      <c r="LT50" s="6"/>
      <c r="LU50" s="6"/>
      <c r="LV50" s="6"/>
      <c r="LW50" s="6"/>
      <c r="LX50" s="6"/>
      <c r="LY50" s="6"/>
      <c r="LZ50" s="6"/>
      <c r="MA50" s="6"/>
      <c r="MB50" s="6"/>
      <c r="MC50" s="6"/>
      <c r="MD50" s="6"/>
      <c r="ME50" s="6"/>
      <c r="MF50" s="6"/>
      <c r="MG50" s="6"/>
      <c r="MH50" s="6"/>
      <c r="MI50" s="6"/>
      <c r="MJ50" s="6"/>
      <c r="MK50" s="6"/>
      <c r="ML50" s="6"/>
      <c r="MM50" s="6"/>
      <c r="MN50" s="6"/>
      <c r="MO50" s="6"/>
      <c r="MP50" s="6"/>
      <c r="MQ50" s="6"/>
      <c r="MR50" s="6"/>
      <c r="MS50" s="6"/>
      <c r="MT50" s="6"/>
      <c r="MU50" s="6"/>
      <c r="MV50" s="6"/>
      <c r="MW50" s="6"/>
      <c r="MX50" s="6"/>
      <c r="MY50" s="6"/>
      <c r="MZ50" s="6"/>
      <c r="NA50" s="6"/>
      <c r="NB50" s="6"/>
      <c r="NC50" s="6"/>
      <c r="ND50" s="6"/>
      <c r="NE50" s="6"/>
      <c r="NF50" s="6"/>
      <c r="NG50" s="6"/>
      <c r="NH50" s="6"/>
      <c r="NI50" s="6"/>
      <c r="NJ50" s="6"/>
      <c r="NK50" s="6"/>
      <c r="NL50" s="6"/>
      <c r="NM50" s="6"/>
      <c r="NN50" s="7"/>
    </row>
    <row r="51" spans="15:378" x14ac:dyDescent="0.25">
      <c r="O51" s="93">
        <f>INDEX(Data!$C$55:$C$66,MATCH($L$30,Data!$B$55:$B$66,0))</f>
        <v>1</v>
      </c>
      <c r="P51" s="12" t="s">
        <v>131</v>
      </c>
      <c r="Q51" s="7">
        <f>ROUNDUP(Q52/12,0)</f>
        <v>0</v>
      </c>
      <c r="R51" s="7">
        <f t="shared" ref="R51:CC51" si="4">ROUNDUP(R52/12,0)</f>
        <v>1</v>
      </c>
      <c r="S51" s="7">
        <f t="shared" si="4"/>
        <v>1</v>
      </c>
      <c r="T51" s="7">
        <f t="shared" si="4"/>
        <v>1</v>
      </c>
      <c r="U51" s="7">
        <f t="shared" si="4"/>
        <v>1</v>
      </c>
      <c r="V51" s="7">
        <f t="shared" si="4"/>
        <v>1</v>
      </c>
      <c r="W51" s="7">
        <f t="shared" si="4"/>
        <v>1</v>
      </c>
      <c r="X51" s="7">
        <f t="shared" si="4"/>
        <v>1</v>
      </c>
      <c r="Y51" s="7">
        <f t="shared" si="4"/>
        <v>1</v>
      </c>
      <c r="Z51" s="7">
        <f t="shared" si="4"/>
        <v>1</v>
      </c>
      <c r="AA51" s="7">
        <f t="shared" si="4"/>
        <v>1</v>
      </c>
      <c r="AB51" s="7">
        <f t="shared" si="4"/>
        <v>1</v>
      </c>
      <c r="AC51" s="7">
        <f t="shared" si="4"/>
        <v>1</v>
      </c>
      <c r="AD51" s="7">
        <f t="shared" si="4"/>
        <v>2</v>
      </c>
      <c r="AE51" s="7">
        <f t="shared" si="4"/>
        <v>2</v>
      </c>
      <c r="AF51" s="7">
        <f t="shared" si="4"/>
        <v>2</v>
      </c>
      <c r="AG51" s="7">
        <f t="shared" si="4"/>
        <v>2</v>
      </c>
      <c r="AH51" s="7">
        <f t="shared" si="4"/>
        <v>2</v>
      </c>
      <c r="AI51" s="7">
        <f t="shared" si="4"/>
        <v>2</v>
      </c>
      <c r="AJ51" s="7">
        <f t="shared" si="4"/>
        <v>2</v>
      </c>
      <c r="AK51" s="7">
        <f t="shared" si="4"/>
        <v>2</v>
      </c>
      <c r="AL51" s="7">
        <f t="shared" si="4"/>
        <v>2</v>
      </c>
      <c r="AM51" s="7">
        <f t="shared" si="4"/>
        <v>2</v>
      </c>
      <c r="AN51" s="7">
        <f t="shared" si="4"/>
        <v>2</v>
      </c>
      <c r="AO51" s="7">
        <f t="shared" si="4"/>
        <v>2</v>
      </c>
      <c r="AP51" s="7">
        <f t="shared" si="4"/>
        <v>3</v>
      </c>
      <c r="AQ51" s="7">
        <f t="shared" si="4"/>
        <v>3</v>
      </c>
      <c r="AR51" s="7">
        <f t="shared" si="4"/>
        <v>3</v>
      </c>
      <c r="AS51" s="7">
        <f t="shared" si="4"/>
        <v>3</v>
      </c>
      <c r="AT51" s="7">
        <f t="shared" si="4"/>
        <v>3</v>
      </c>
      <c r="AU51" s="7">
        <f t="shared" si="4"/>
        <v>3</v>
      </c>
      <c r="AV51" s="7">
        <f t="shared" si="4"/>
        <v>3</v>
      </c>
      <c r="AW51" s="7">
        <f t="shared" si="4"/>
        <v>3</v>
      </c>
      <c r="AX51" s="7">
        <f t="shared" si="4"/>
        <v>3</v>
      </c>
      <c r="AY51" s="7">
        <f t="shared" si="4"/>
        <v>3</v>
      </c>
      <c r="AZ51" s="7">
        <f t="shared" si="4"/>
        <v>3</v>
      </c>
      <c r="BA51" s="7">
        <f t="shared" si="4"/>
        <v>3</v>
      </c>
      <c r="BB51" s="7">
        <f t="shared" si="4"/>
        <v>4</v>
      </c>
      <c r="BC51" s="7">
        <f t="shared" si="4"/>
        <v>4</v>
      </c>
      <c r="BD51" s="7">
        <f t="shared" si="4"/>
        <v>4</v>
      </c>
      <c r="BE51" s="7">
        <f t="shared" si="4"/>
        <v>4</v>
      </c>
      <c r="BF51" s="7">
        <f t="shared" si="4"/>
        <v>4</v>
      </c>
      <c r="BG51" s="7">
        <f t="shared" si="4"/>
        <v>4</v>
      </c>
      <c r="BH51" s="7">
        <f t="shared" si="4"/>
        <v>4</v>
      </c>
      <c r="BI51" s="7">
        <f t="shared" si="4"/>
        <v>4</v>
      </c>
      <c r="BJ51" s="7">
        <f t="shared" si="4"/>
        <v>4</v>
      </c>
      <c r="BK51" s="7">
        <f t="shared" si="4"/>
        <v>4</v>
      </c>
      <c r="BL51" s="7">
        <f t="shared" si="4"/>
        <v>4</v>
      </c>
      <c r="BM51" s="7">
        <f t="shared" si="4"/>
        <v>4</v>
      </c>
      <c r="BN51" s="7">
        <f t="shared" si="4"/>
        <v>5</v>
      </c>
      <c r="BO51" s="7">
        <f t="shared" si="4"/>
        <v>5</v>
      </c>
      <c r="BP51" s="7">
        <f t="shared" si="4"/>
        <v>5</v>
      </c>
      <c r="BQ51" s="7">
        <f t="shared" si="4"/>
        <v>5</v>
      </c>
      <c r="BR51" s="7">
        <f t="shared" si="4"/>
        <v>5</v>
      </c>
      <c r="BS51" s="7">
        <f t="shared" si="4"/>
        <v>5</v>
      </c>
      <c r="BT51" s="7">
        <f t="shared" si="4"/>
        <v>5</v>
      </c>
      <c r="BU51" s="7">
        <f t="shared" si="4"/>
        <v>5</v>
      </c>
      <c r="BV51" s="7">
        <f t="shared" si="4"/>
        <v>5</v>
      </c>
      <c r="BW51" s="7">
        <f t="shared" si="4"/>
        <v>5</v>
      </c>
      <c r="BX51" s="7">
        <f t="shared" si="4"/>
        <v>5</v>
      </c>
      <c r="BY51" s="7">
        <f t="shared" si="4"/>
        <v>5</v>
      </c>
      <c r="BZ51" s="7">
        <f t="shared" si="4"/>
        <v>6</v>
      </c>
      <c r="CA51" s="7">
        <f t="shared" si="4"/>
        <v>6</v>
      </c>
      <c r="CB51" s="7">
        <f t="shared" si="4"/>
        <v>6</v>
      </c>
      <c r="CC51" s="7">
        <f t="shared" si="4"/>
        <v>6</v>
      </c>
      <c r="CD51" s="7">
        <f t="shared" ref="CD51:EG51" si="5">ROUNDUP(CD52/12,0)</f>
        <v>6</v>
      </c>
      <c r="CE51" s="7">
        <f t="shared" si="5"/>
        <v>6</v>
      </c>
      <c r="CF51" s="7">
        <f t="shared" si="5"/>
        <v>6</v>
      </c>
      <c r="CG51" s="7">
        <f t="shared" si="5"/>
        <v>6</v>
      </c>
      <c r="CH51" s="7">
        <f t="shared" si="5"/>
        <v>6</v>
      </c>
      <c r="CI51" s="7">
        <f t="shared" si="5"/>
        <v>6</v>
      </c>
      <c r="CJ51" s="7">
        <f t="shared" si="5"/>
        <v>6</v>
      </c>
      <c r="CK51" s="7">
        <f t="shared" si="5"/>
        <v>6</v>
      </c>
      <c r="CL51" s="7">
        <f t="shared" si="5"/>
        <v>7</v>
      </c>
      <c r="CM51" s="7">
        <f t="shared" si="5"/>
        <v>7</v>
      </c>
      <c r="CN51" s="7">
        <f t="shared" si="5"/>
        <v>7</v>
      </c>
      <c r="CO51" s="7">
        <f t="shared" si="5"/>
        <v>7</v>
      </c>
      <c r="CP51" s="7">
        <f t="shared" si="5"/>
        <v>7</v>
      </c>
      <c r="CQ51" s="7">
        <f t="shared" si="5"/>
        <v>7</v>
      </c>
      <c r="CR51" s="7">
        <f t="shared" si="5"/>
        <v>7</v>
      </c>
      <c r="CS51" s="7">
        <f t="shared" si="5"/>
        <v>7</v>
      </c>
      <c r="CT51" s="7">
        <f t="shared" si="5"/>
        <v>7</v>
      </c>
      <c r="CU51" s="7">
        <f t="shared" si="5"/>
        <v>7</v>
      </c>
      <c r="CV51" s="7">
        <f t="shared" si="5"/>
        <v>7</v>
      </c>
      <c r="CW51" s="7">
        <f t="shared" si="5"/>
        <v>7</v>
      </c>
      <c r="CX51" s="7">
        <f t="shared" si="5"/>
        <v>8</v>
      </c>
      <c r="CY51" s="7">
        <f t="shared" si="5"/>
        <v>8</v>
      </c>
      <c r="CZ51" s="7">
        <f t="shared" si="5"/>
        <v>8</v>
      </c>
      <c r="DA51" s="7">
        <f t="shared" si="5"/>
        <v>8</v>
      </c>
      <c r="DB51" s="7">
        <f t="shared" si="5"/>
        <v>8</v>
      </c>
      <c r="DC51" s="7">
        <f t="shared" si="5"/>
        <v>8</v>
      </c>
      <c r="DD51" s="7">
        <f t="shared" si="5"/>
        <v>8</v>
      </c>
      <c r="DE51" s="7">
        <f t="shared" si="5"/>
        <v>8</v>
      </c>
      <c r="DF51" s="7">
        <f t="shared" si="5"/>
        <v>8</v>
      </c>
      <c r="DG51" s="7">
        <f t="shared" si="5"/>
        <v>8</v>
      </c>
      <c r="DH51" s="7">
        <f t="shared" si="5"/>
        <v>8</v>
      </c>
      <c r="DI51" s="7">
        <f t="shared" si="5"/>
        <v>8</v>
      </c>
      <c r="DJ51" s="7">
        <f t="shared" si="5"/>
        <v>9</v>
      </c>
      <c r="DK51" s="7">
        <f t="shared" si="5"/>
        <v>9</v>
      </c>
      <c r="DL51" s="7">
        <f t="shared" si="5"/>
        <v>9</v>
      </c>
      <c r="DM51" s="7">
        <f t="shared" si="5"/>
        <v>9</v>
      </c>
      <c r="DN51" s="7">
        <f t="shared" si="5"/>
        <v>9</v>
      </c>
      <c r="DO51" s="7">
        <f t="shared" si="5"/>
        <v>9</v>
      </c>
      <c r="DP51" s="7">
        <f t="shared" si="5"/>
        <v>9</v>
      </c>
      <c r="DQ51" s="7">
        <f t="shared" si="5"/>
        <v>9</v>
      </c>
      <c r="DR51" s="7">
        <f t="shared" si="5"/>
        <v>9</v>
      </c>
      <c r="DS51" s="7">
        <f t="shared" si="5"/>
        <v>9</v>
      </c>
      <c r="DT51" s="7">
        <f t="shared" si="5"/>
        <v>9</v>
      </c>
      <c r="DU51" s="7">
        <f t="shared" si="5"/>
        <v>9</v>
      </c>
      <c r="DV51" s="7">
        <f t="shared" si="5"/>
        <v>10</v>
      </c>
      <c r="DW51" s="7">
        <f t="shared" si="5"/>
        <v>10</v>
      </c>
      <c r="DX51" s="7">
        <f t="shared" si="5"/>
        <v>10</v>
      </c>
      <c r="DY51" s="7">
        <f t="shared" si="5"/>
        <v>10</v>
      </c>
      <c r="DZ51" s="7">
        <f t="shared" si="5"/>
        <v>10</v>
      </c>
      <c r="EA51" s="7">
        <f t="shared" si="5"/>
        <v>10</v>
      </c>
      <c r="EB51" s="7">
        <f t="shared" si="5"/>
        <v>10</v>
      </c>
      <c r="EC51" s="7">
        <f t="shared" si="5"/>
        <v>10</v>
      </c>
      <c r="ED51" s="7">
        <f t="shared" si="5"/>
        <v>10</v>
      </c>
      <c r="EE51" s="7">
        <f t="shared" si="5"/>
        <v>10</v>
      </c>
      <c r="EF51" s="7">
        <f t="shared" si="5"/>
        <v>10</v>
      </c>
      <c r="EG51" s="7">
        <f t="shared" si="5"/>
        <v>10</v>
      </c>
      <c r="EH51" s="7">
        <f t="shared" ref="EH51" si="6">ROUNDUP(EH52/12,0)</f>
        <v>11</v>
      </c>
      <c r="EI51" s="7">
        <f t="shared" ref="EI51" si="7">ROUNDUP(EI52/12,0)</f>
        <v>11</v>
      </c>
      <c r="EJ51" s="7">
        <f t="shared" ref="EJ51" si="8">ROUNDUP(EJ52/12,0)</f>
        <v>11</v>
      </c>
      <c r="EK51" s="7">
        <f t="shared" ref="EK51" si="9">ROUNDUP(EK52/12,0)</f>
        <v>11</v>
      </c>
      <c r="EL51" s="7">
        <f t="shared" ref="EL51" si="10">ROUNDUP(EL52/12,0)</f>
        <v>11</v>
      </c>
      <c r="EM51" s="7">
        <f t="shared" ref="EM51" si="11">ROUNDUP(EM52/12,0)</f>
        <v>11</v>
      </c>
      <c r="EN51" s="7">
        <f t="shared" ref="EN51" si="12">ROUNDUP(EN52/12,0)</f>
        <v>11</v>
      </c>
      <c r="EO51" s="7">
        <f t="shared" ref="EO51" si="13">ROUNDUP(EO52/12,0)</f>
        <v>11</v>
      </c>
      <c r="EP51" s="7">
        <f t="shared" ref="EP51" si="14">ROUNDUP(EP52/12,0)</f>
        <v>11</v>
      </c>
      <c r="EQ51" s="7">
        <f t="shared" ref="EQ51" si="15">ROUNDUP(EQ52/12,0)</f>
        <v>11</v>
      </c>
      <c r="ER51" s="7">
        <f t="shared" ref="ER51" si="16">ROUNDUP(ER52/12,0)</f>
        <v>11</v>
      </c>
      <c r="ES51" s="7">
        <f t="shared" ref="ES51" si="17">ROUNDUP(ES52/12,0)</f>
        <v>11</v>
      </c>
      <c r="ET51" s="7">
        <f t="shared" ref="ET51" si="18">ROUNDUP(ET52/12,0)</f>
        <v>12</v>
      </c>
      <c r="EU51" s="7">
        <f t="shared" ref="EU51" si="19">ROUNDUP(EU52/12,0)</f>
        <v>12</v>
      </c>
      <c r="EV51" s="7">
        <f t="shared" ref="EV51" si="20">ROUNDUP(EV52/12,0)</f>
        <v>12</v>
      </c>
      <c r="EW51" s="7">
        <f t="shared" ref="EW51" si="21">ROUNDUP(EW52/12,0)</f>
        <v>12</v>
      </c>
      <c r="EX51" s="7">
        <f t="shared" ref="EX51" si="22">ROUNDUP(EX52/12,0)</f>
        <v>12</v>
      </c>
      <c r="EY51" s="7">
        <f t="shared" ref="EY51" si="23">ROUNDUP(EY52/12,0)</f>
        <v>12</v>
      </c>
      <c r="EZ51" s="7">
        <f t="shared" ref="EZ51" si="24">ROUNDUP(EZ52/12,0)</f>
        <v>12</v>
      </c>
      <c r="FA51" s="7">
        <f t="shared" ref="FA51" si="25">ROUNDUP(FA52/12,0)</f>
        <v>12</v>
      </c>
      <c r="FB51" s="7">
        <f t="shared" ref="FB51" si="26">ROUNDUP(FB52/12,0)</f>
        <v>12</v>
      </c>
      <c r="FC51" s="7">
        <f t="shared" ref="FC51" si="27">ROUNDUP(FC52/12,0)</f>
        <v>12</v>
      </c>
      <c r="FD51" s="7">
        <f t="shared" ref="FD51" si="28">ROUNDUP(FD52/12,0)</f>
        <v>12</v>
      </c>
      <c r="FE51" s="7">
        <f t="shared" ref="FE51" si="29">ROUNDUP(FE52/12,0)</f>
        <v>12</v>
      </c>
      <c r="FF51" s="7">
        <f t="shared" ref="FF51" si="30">ROUNDUP(FF52/12,0)</f>
        <v>13</v>
      </c>
      <c r="FG51" s="7">
        <f t="shared" ref="FG51" si="31">ROUNDUP(FG52/12,0)</f>
        <v>13</v>
      </c>
      <c r="FH51" s="7">
        <f t="shared" ref="FH51" si="32">ROUNDUP(FH52/12,0)</f>
        <v>13</v>
      </c>
      <c r="FI51" s="7">
        <f t="shared" ref="FI51" si="33">ROUNDUP(FI52/12,0)</f>
        <v>13</v>
      </c>
      <c r="FJ51" s="7">
        <f t="shared" ref="FJ51" si="34">ROUNDUP(FJ52/12,0)</f>
        <v>13</v>
      </c>
      <c r="FK51" s="7">
        <f t="shared" ref="FK51" si="35">ROUNDUP(FK52/12,0)</f>
        <v>13</v>
      </c>
      <c r="FL51" s="7">
        <f t="shared" ref="FL51" si="36">ROUNDUP(FL52/12,0)</f>
        <v>13</v>
      </c>
      <c r="FM51" s="7">
        <f t="shared" ref="FM51" si="37">ROUNDUP(FM52/12,0)</f>
        <v>13</v>
      </c>
      <c r="FN51" s="7">
        <f t="shared" ref="FN51" si="38">ROUNDUP(FN52/12,0)</f>
        <v>13</v>
      </c>
      <c r="FO51" s="7">
        <f t="shared" ref="FO51" si="39">ROUNDUP(FO52/12,0)</f>
        <v>13</v>
      </c>
      <c r="FP51" s="7">
        <f t="shared" ref="FP51" si="40">ROUNDUP(FP52/12,0)</f>
        <v>13</v>
      </c>
      <c r="FQ51" s="7">
        <f t="shared" ref="FQ51" si="41">ROUNDUP(FQ52/12,0)</f>
        <v>13</v>
      </c>
      <c r="FR51" s="7">
        <f t="shared" ref="FR51" si="42">ROUNDUP(FR52/12,0)</f>
        <v>14</v>
      </c>
      <c r="FS51" s="7">
        <f t="shared" ref="FS51" si="43">ROUNDUP(FS52/12,0)</f>
        <v>14</v>
      </c>
      <c r="FT51" s="7">
        <f t="shared" ref="FT51" si="44">ROUNDUP(FT52/12,0)</f>
        <v>14</v>
      </c>
      <c r="FU51" s="7">
        <f t="shared" ref="FU51" si="45">ROUNDUP(FU52/12,0)</f>
        <v>14</v>
      </c>
      <c r="FV51" s="7">
        <f t="shared" ref="FV51" si="46">ROUNDUP(FV52/12,0)</f>
        <v>14</v>
      </c>
      <c r="FW51" s="7">
        <f t="shared" ref="FW51" si="47">ROUNDUP(FW52/12,0)</f>
        <v>14</v>
      </c>
      <c r="FX51" s="7">
        <f t="shared" ref="FX51" si="48">ROUNDUP(FX52/12,0)</f>
        <v>14</v>
      </c>
      <c r="FY51" s="7">
        <f t="shared" ref="FY51" si="49">ROUNDUP(FY52/12,0)</f>
        <v>14</v>
      </c>
      <c r="FZ51" s="7">
        <f t="shared" ref="FZ51" si="50">ROUNDUP(FZ52/12,0)</f>
        <v>14</v>
      </c>
      <c r="GA51" s="7">
        <f t="shared" ref="GA51" si="51">ROUNDUP(GA52/12,0)</f>
        <v>14</v>
      </c>
      <c r="GB51" s="7">
        <f t="shared" ref="GB51" si="52">ROUNDUP(GB52/12,0)</f>
        <v>14</v>
      </c>
      <c r="GC51" s="7">
        <f t="shared" ref="GC51" si="53">ROUNDUP(GC52/12,0)</f>
        <v>14</v>
      </c>
      <c r="GD51" s="7">
        <f t="shared" ref="GD51" si="54">ROUNDUP(GD52/12,0)</f>
        <v>15</v>
      </c>
      <c r="GE51" s="7">
        <f t="shared" ref="GE51" si="55">ROUNDUP(GE52/12,0)</f>
        <v>15</v>
      </c>
      <c r="GF51" s="7">
        <f t="shared" ref="GF51" si="56">ROUNDUP(GF52/12,0)</f>
        <v>15</v>
      </c>
      <c r="GG51" s="7">
        <f t="shared" ref="GG51" si="57">ROUNDUP(GG52/12,0)</f>
        <v>15</v>
      </c>
      <c r="GH51" s="7">
        <f t="shared" ref="GH51" si="58">ROUNDUP(GH52/12,0)</f>
        <v>15</v>
      </c>
      <c r="GI51" s="7">
        <f t="shared" ref="GI51" si="59">ROUNDUP(GI52/12,0)</f>
        <v>15</v>
      </c>
      <c r="GJ51" s="7">
        <f t="shared" ref="GJ51" si="60">ROUNDUP(GJ52/12,0)</f>
        <v>15</v>
      </c>
      <c r="GK51" s="7">
        <f t="shared" ref="GK51" si="61">ROUNDUP(GK52/12,0)</f>
        <v>15</v>
      </c>
      <c r="GL51" s="7">
        <f t="shared" ref="GL51" si="62">ROUNDUP(GL52/12,0)</f>
        <v>15</v>
      </c>
      <c r="GM51" s="7">
        <f t="shared" ref="GM51" si="63">ROUNDUP(GM52/12,0)</f>
        <v>15</v>
      </c>
      <c r="GN51" s="7">
        <f t="shared" ref="GN51" si="64">ROUNDUP(GN52/12,0)</f>
        <v>15</v>
      </c>
      <c r="GO51" s="7">
        <f t="shared" ref="GO51" si="65">ROUNDUP(GO52/12,0)</f>
        <v>15</v>
      </c>
      <c r="GP51" s="7">
        <f t="shared" ref="GP51" si="66">ROUNDUP(GP52/12,0)</f>
        <v>16</v>
      </c>
      <c r="GQ51" s="7">
        <f t="shared" ref="GQ51" si="67">ROUNDUP(GQ52/12,0)</f>
        <v>16</v>
      </c>
      <c r="GR51" s="7">
        <f t="shared" ref="GR51" si="68">ROUNDUP(GR52/12,0)</f>
        <v>16</v>
      </c>
      <c r="GS51" s="7">
        <f t="shared" ref="GS51" si="69">ROUNDUP(GS52/12,0)</f>
        <v>16</v>
      </c>
      <c r="GT51" s="7">
        <f t="shared" ref="GT51" si="70">ROUNDUP(GT52/12,0)</f>
        <v>16</v>
      </c>
      <c r="GU51" s="7">
        <f t="shared" ref="GU51" si="71">ROUNDUP(GU52/12,0)</f>
        <v>16</v>
      </c>
      <c r="GV51" s="7">
        <f t="shared" ref="GV51" si="72">ROUNDUP(GV52/12,0)</f>
        <v>16</v>
      </c>
      <c r="GW51" s="7">
        <f t="shared" ref="GW51" si="73">ROUNDUP(GW52/12,0)</f>
        <v>16</v>
      </c>
      <c r="GX51" s="7">
        <f t="shared" ref="GX51" si="74">ROUNDUP(GX52/12,0)</f>
        <v>16</v>
      </c>
      <c r="GY51" s="7">
        <f t="shared" ref="GY51" si="75">ROUNDUP(GY52/12,0)</f>
        <v>16</v>
      </c>
      <c r="GZ51" s="7">
        <f t="shared" ref="GZ51" si="76">ROUNDUP(GZ52/12,0)</f>
        <v>16</v>
      </c>
      <c r="HA51" s="7">
        <f t="shared" ref="HA51" si="77">ROUNDUP(HA52/12,0)</f>
        <v>16</v>
      </c>
      <c r="HB51" s="7">
        <f t="shared" ref="HB51" si="78">ROUNDUP(HB52/12,0)</f>
        <v>17</v>
      </c>
      <c r="HC51" s="7">
        <f t="shared" ref="HC51" si="79">ROUNDUP(HC52/12,0)</f>
        <v>17</v>
      </c>
      <c r="HD51" s="7">
        <f t="shared" ref="HD51" si="80">ROUNDUP(HD52/12,0)</f>
        <v>17</v>
      </c>
      <c r="HE51" s="7">
        <f t="shared" ref="HE51" si="81">ROUNDUP(HE52/12,0)</f>
        <v>17</v>
      </c>
      <c r="HF51" s="7">
        <f t="shared" ref="HF51" si="82">ROUNDUP(HF52/12,0)</f>
        <v>17</v>
      </c>
      <c r="HG51" s="7">
        <f t="shared" ref="HG51" si="83">ROUNDUP(HG52/12,0)</f>
        <v>17</v>
      </c>
      <c r="HH51" s="7">
        <f t="shared" ref="HH51" si="84">ROUNDUP(HH52/12,0)</f>
        <v>17</v>
      </c>
      <c r="HI51" s="7">
        <f t="shared" ref="HI51" si="85">ROUNDUP(HI52/12,0)</f>
        <v>17</v>
      </c>
      <c r="HJ51" s="7">
        <f t="shared" ref="HJ51" si="86">ROUNDUP(HJ52/12,0)</f>
        <v>17</v>
      </c>
      <c r="HK51" s="7">
        <f t="shared" ref="HK51" si="87">ROUNDUP(HK52/12,0)</f>
        <v>17</v>
      </c>
      <c r="HL51" s="7">
        <f t="shared" ref="HL51" si="88">ROUNDUP(HL52/12,0)</f>
        <v>17</v>
      </c>
      <c r="HM51" s="7">
        <f t="shared" ref="HM51" si="89">ROUNDUP(HM52/12,0)</f>
        <v>17</v>
      </c>
      <c r="HN51" s="7">
        <f t="shared" ref="HN51" si="90">ROUNDUP(HN52/12,0)</f>
        <v>18</v>
      </c>
      <c r="HO51" s="7">
        <f t="shared" ref="HO51" si="91">ROUNDUP(HO52/12,0)</f>
        <v>18</v>
      </c>
      <c r="HP51" s="7">
        <f t="shared" ref="HP51" si="92">ROUNDUP(HP52/12,0)</f>
        <v>18</v>
      </c>
      <c r="HQ51" s="7">
        <f t="shared" ref="HQ51" si="93">ROUNDUP(HQ52/12,0)</f>
        <v>18</v>
      </c>
      <c r="HR51" s="7">
        <f t="shared" ref="HR51" si="94">ROUNDUP(HR52/12,0)</f>
        <v>18</v>
      </c>
      <c r="HS51" s="7">
        <f t="shared" ref="HS51" si="95">ROUNDUP(HS52/12,0)</f>
        <v>18</v>
      </c>
      <c r="HT51" s="7">
        <f t="shared" ref="HT51" si="96">ROUNDUP(HT52/12,0)</f>
        <v>18</v>
      </c>
      <c r="HU51" s="7">
        <f t="shared" ref="HU51" si="97">ROUNDUP(HU52/12,0)</f>
        <v>18</v>
      </c>
      <c r="HV51" s="7">
        <f t="shared" ref="HV51" si="98">ROUNDUP(HV52/12,0)</f>
        <v>18</v>
      </c>
      <c r="HW51" s="7">
        <f t="shared" ref="HW51" si="99">ROUNDUP(HW52/12,0)</f>
        <v>18</v>
      </c>
      <c r="HX51" s="7">
        <f t="shared" ref="HX51" si="100">ROUNDUP(HX52/12,0)</f>
        <v>18</v>
      </c>
      <c r="HY51" s="7">
        <f t="shared" ref="HY51" si="101">ROUNDUP(HY52/12,0)</f>
        <v>18</v>
      </c>
      <c r="HZ51" s="7">
        <f t="shared" ref="HZ51" si="102">ROUNDUP(HZ52/12,0)</f>
        <v>19</v>
      </c>
      <c r="IA51" s="7">
        <f t="shared" ref="IA51" si="103">ROUNDUP(IA52/12,0)</f>
        <v>19</v>
      </c>
      <c r="IB51" s="7">
        <f t="shared" ref="IB51" si="104">ROUNDUP(IB52/12,0)</f>
        <v>19</v>
      </c>
      <c r="IC51" s="7">
        <f t="shared" ref="IC51" si="105">ROUNDUP(IC52/12,0)</f>
        <v>19</v>
      </c>
      <c r="ID51" s="7">
        <f t="shared" ref="ID51" si="106">ROUNDUP(ID52/12,0)</f>
        <v>19</v>
      </c>
      <c r="IE51" s="7">
        <f t="shared" ref="IE51" si="107">ROUNDUP(IE52/12,0)</f>
        <v>19</v>
      </c>
      <c r="IF51" s="7">
        <f t="shared" ref="IF51" si="108">ROUNDUP(IF52/12,0)</f>
        <v>19</v>
      </c>
      <c r="IG51" s="7">
        <f t="shared" ref="IG51" si="109">ROUNDUP(IG52/12,0)</f>
        <v>19</v>
      </c>
      <c r="IH51" s="7">
        <f t="shared" ref="IH51" si="110">ROUNDUP(IH52/12,0)</f>
        <v>19</v>
      </c>
      <c r="II51" s="7">
        <f t="shared" ref="II51" si="111">ROUNDUP(II52/12,0)</f>
        <v>19</v>
      </c>
      <c r="IJ51" s="7">
        <f t="shared" ref="IJ51" si="112">ROUNDUP(IJ52/12,0)</f>
        <v>19</v>
      </c>
      <c r="IK51" s="7">
        <f t="shared" ref="IK51" si="113">ROUNDUP(IK52/12,0)</f>
        <v>19</v>
      </c>
      <c r="IL51" s="7">
        <f t="shared" ref="IL51" si="114">ROUNDUP(IL52/12,0)</f>
        <v>20</v>
      </c>
      <c r="IM51" s="7">
        <f t="shared" ref="IM51" si="115">ROUNDUP(IM52/12,0)</f>
        <v>20</v>
      </c>
      <c r="IN51" s="7">
        <f t="shared" ref="IN51" si="116">ROUNDUP(IN52/12,0)</f>
        <v>20</v>
      </c>
      <c r="IO51" s="7">
        <f t="shared" ref="IO51" si="117">ROUNDUP(IO52/12,0)</f>
        <v>20</v>
      </c>
      <c r="IP51" s="7">
        <f t="shared" ref="IP51" si="118">ROUNDUP(IP52/12,0)</f>
        <v>20</v>
      </c>
      <c r="IQ51" s="7">
        <f t="shared" ref="IQ51" si="119">ROUNDUP(IQ52/12,0)</f>
        <v>20</v>
      </c>
      <c r="IR51" s="7">
        <f t="shared" ref="IR51" si="120">ROUNDUP(IR52/12,0)</f>
        <v>20</v>
      </c>
      <c r="IS51" s="7">
        <f t="shared" ref="IS51" si="121">ROUNDUP(IS52/12,0)</f>
        <v>20</v>
      </c>
      <c r="IT51" s="7">
        <f t="shared" ref="IT51" si="122">ROUNDUP(IT52/12,0)</f>
        <v>20</v>
      </c>
      <c r="IU51" s="7">
        <f t="shared" ref="IU51" si="123">ROUNDUP(IU52/12,0)</f>
        <v>20</v>
      </c>
      <c r="IV51" s="7">
        <f t="shared" ref="IV51" si="124">ROUNDUP(IV52/12,0)</f>
        <v>20</v>
      </c>
      <c r="IW51" s="7">
        <f t="shared" ref="IW51" si="125">ROUNDUP(IW52/12,0)</f>
        <v>20</v>
      </c>
      <c r="IX51" s="7">
        <f t="shared" ref="IX51" si="126">ROUNDUP(IX52/12,0)</f>
        <v>21</v>
      </c>
      <c r="IY51" s="7">
        <f t="shared" ref="IY51" si="127">ROUNDUP(IY52/12,0)</f>
        <v>21</v>
      </c>
      <c r="IZ51" s="7">
        <f t="shared" ref="IZ51" si="128">ROUNDUP(IZ52/12,0)</f>
        <v>21</v>
      </c>
      <c r="JA51" s="7">
        <f t="shared" ref="JA51" si="129">ROUNDUP(JA52/12,0)</f>
        <v>21</v>
      </c>
      <c r="JB51" s="7">
        <f t="shared" ref="JB51" si="130">ROUNDUP(JB52/12,0)</f>
        <v>21</v>
      </c>
      <c r="JC51" s="7">
        <f t="shared" ref="JC51" si="131">ROUNDUP(JC52/12,0)</f>
        <v>21</v>
      </c>
      <c r="JD51" s="7">
        <f t="shared" ref="JD51" si="132">ROUNDUP(JD52/12,0)</f>
        <v>21</v>
      </c>
      <c r="JE51" s="7">
        <f t="shared" ref="JE51" si="133">ROUNDUP(JE52/12,0)</f>
        <v>21</v>
      </c>
      <c r="JF51" s="7">
        <f t="shared" ref="JF51" si="134">ROUNDUP(JF52/12,0)</f>
        <v>21</v>
      </c>
      <c r="JG51" s="7">
        <f t="shared" ref="JG51" si="135">ROUNDUP(JG52/12,0)</f>
        <v>21</v>
      </c>
      <c r="JH51" s="7">
        <f t="shared" ref="JH51" si="136">ROUNDUP(JH52/12,0)</f>
        <v>21</v>
      </c>
      <c r="JI51" s="7">
        <f t="shared" ref="JI51" si="137">ROUNDUP(JI52/12,0)</f>
        <v>21</v>
      </c>
      <c r="JJ51" s="7">
        <f t="shared" ref="JJ51" si="138">ROUNDUP(JJ52/12,0)</f>
        <v>22</v>
      </c>
      <c r="JK51" s="7">
        <f t="shared" ref="JK51" si="139">ROUNDUP(JK52/12,0)</f>
        <v>22</v>
      </c>
      <c r="JL51" s="7">
        <f t="shared" ref="JL51" si="140">ROUNDUP(JL52/12,0)</f>
        <v>22</v>
      </c>
      <c r="JM51" s="7">
        <f t="shared" ref="JM51" si="141">ROUNDUP(JM52/12,0)</f>
        <v>22</v>
      </c>
      <c r="JN51" s="7">
        <f t="shared" ref="JN51" si="142">ROUNDUP(JN52/12,0)</f>
        <v>22</v>
      </c>
      <c r="JO51" s="7">
        <f t="shared" ref="JO51" si="143">ROUNDUP(JO52/12,0)</f>
        <v>22</v>
      </c>
      <c r="JP51" s="7">
        <f t="shared" ref="JP51" si="144">ROUNDUP(JP52/12,0)</f>
        <v>22</v>
      </c>
      <c r="JQ51" s="7">
        <f t="shared" ref="JQ51" si="145">ROUNDUP(JQ52/12,0)</f>
        <v>22</v>
      </c>
      <c r="JR51" s="7">
        <f t="shared" ref="JR51" si="146">ROUNDUP(JR52/12,0)</f>
        <v>22</v>
      </c>
      <c r="JS51" s="7">
        <f t="shared" ref="JS51" si="147">ROUNDUP(JS52/12,0)</f>
        <v>22</v>
      </c>
      <c r="JT51" s="7">
        <f t="shared" ref="JT51" si="148">ROUNDUP(JT52/12,0)</f>
        <v>22</v>
      </c>
      <c r="JU51" s="7">
        <f t="shared" ref="JU51" si="149">ROUNDUP(JU52/12,0)</f>
        <v>22</v>
      </c>
      <c r="JV51" s="7">
        <f t="shared" ref="JV51" si="150">ROUNDUP(JV52/12,0)</f>
        <v>23</v>
      </c>
      <c r="JW51" s="7">
        <f t="shared" ref="JW51" si="151">ROUNDUP(JW52/12,0)</f>
        <v>23</v>
      </c>
      <c r="JX51" s="7">
        <f t="shared" ref="JX51" si="152">ROUNDUP(JX52/12,0)</f>
        <v>23</v>
      </c>
      <c r="JY51" s="7">
        <f t="shared" ref="JY51" si="153">ROUNDUP(JY52/12,0)</f>
        <v>23</v>
      </c>
      <c r="JZ51" s="7">
        <f t="shared" ref="JZ51" si="154">ROUNDUP(JZ52/12,0)</f>
        <v>23</v>
      </c>
      <c r="KA51" s="7">
        <f t="shared" ref="KA51" si="155">ROUNDUP(KA52/12,0)</f>
        <v>23</v>
      </c>
      <c r="KB51" s="7">
        <f t="shared" ref="KB51" si="156">ROUNDUP(KB52/12,0)</f>
        <v>23</v>
      </c>
      <c r="KC51" s="7">
        <f t="shared" ref="KC51" si="157">ROUNDUP(KC52/12,0)</f>
        <v>23</v>
      </c>
      <c r="KD51" s="7">
        <f t="shared" ref="KD51" si="158">ROUNDUP(KD52/12,0)</f>
        <v>23</v>
      </c>
      <c r="KE51" s="7">
        <f t="shared" ref="KE51" si="159">ROUNDUP(KE52/12,0)</f>
        <v>23</v>
      </c>
      <c r="KF51" s="7">
        <f t="shared" ref="KF51" si="160">ROUNDUP(KF52/12,0)</f>
        <v>23</v>
      </c>
      <c r="KG51" s="7">
        <f t="shared" ref="KG51" si="161">ROUNDUP(KG52/12,0)</f>
        <v>23</v>
      </c>
      <c r="KH51" s="7">
        <f t="shared" ref="KH51" si="162">ROUNDUP(KH52/12,0)</f>
        <v>24</v>
      </c>
      <c r="KI51" s="7">
        <f t="shared" ref="KI51" si="163">ROUNDUP(KI52/12,0)</f>
        <v>24</v>
      </c>
      <c r="KJ51" s="7">
        <f t="shared" ref="KJ51" si="164">ROUNDUP(KJ52/12,0)</f>
        <v>24</v>
      </c>
      <c r="KK51" s="7">
        <f t="shared" ref="KK51" si="165">ROUNDUP(KK52/12,0)</f>
        <v>24</v>
      </c>
      <c r="KL51" s="7">
        <f t="shared" ref="KL51" si="166">ROUNDUP(KL52/12,0)</f>
        <v>24</v>
      </c>
      <c r="KM51" s="7">
        <f t="shared" ref="KM51" si="167">ROUNDUP(KM52/12,0)</f>
        <v>24</v>
      </c>
      <c r="KN51" s="7">
        <f t="shared" ref="KN51" si="168">ROUNDUP(KN52/12,0)</f>
        <v>24</v>
      </c>
      <c r="KO51" s="7">
        <f t="shared" ref="KO51" si="169">ROUNDUP(KO52/12,0)</f>
        <v>24</v>
      </c>
      <c r="KP51" s="7">
        <f t="shared" ref="KP51" si="170">ROUNDUP(KP52/12,0)</f>
        <v>24</v>
      </c>
      <c r="KQ51" s="7">
        <f t="shared" ref="KQ51" si="171">ROUNDUP(KQ52/12,0)</f>
        <v>24</v>
      </c>
      <c r="KR51" s="7">
        <f t="shared" ref="KR51" si="172">ROUNDUP(KR52/12,0)</f>
        <v>24</v>
      </c>
      <c r="KS51" s="7">
        <f t="shared" ref="KS51" si="173">ROUNDUP(KS52/12,0)</f>
        <v>24</v>
      </c>
      <c r="KT51" s="7">
        <f t="shared" ref="KT51" si="174">ROUNDUP(KT52/12,0)</f>
        <v>25</v>
      </c>
      <c r="KU51" s="7">
        <f t="shared" ref="KU51" si="175">ROUNDUP(KU52/12,0)</f>
        <v>25</v>
      </c>
      <c r="KV51" s="7">
        <f t="shared" ref="KV51" si="176">ROUNDUP(KV52/12,0)</f>
        <v>25</v>
      </c>
      <c r="KW51" s="7">
        <f t="shared" ref="KW51" si="177">ROUNDUP(KW52/12,0)</f>
        <v>25</v>
      </c>
      <c r="KX51" s="7">
        <f t="shared" ref="KX51" si="178">ROUNDUP(KX52/12,0)</f>
        <v>25</v>
      </c>
      <c r="KY51" s="7">
        <f t="shared" ref="KY51" si="179">ROUNDUP(KY52/12,0)</f>
        <v>25</v>
      </c>
      <c r="KZ51" s="7">
        <f t="shared" ref="KZ51" si="180">ROUNDUP(KZ52/12,0)</f>
        <v>25</v>
      </c>
      <c r="LA51" s="7">
        <f t="shared" ref="LA51" si="181">ROUNDUP(LA52/12,0)</f>
        <v>25</v>
      </c>
      <c r="LB51" s="7">
        <f t="shared" ref="LB51" si="182">ROUNDUP(LB52/12,0)</f>
        <v>25</v>
      </c>
      <c r="LC51" s="7">
        <f t="shared" ref="LC51" si="183">ROUNDUP(LC52/12,0)</f>
        <v>25</v>
      </c>
      <c r="LD51" s="7">
        <f t="shared" ref="LD51" si="184">ROUNDUP(LD52/12,0)</f>
        <v>25</v>
      </c>
      <c r="LE51" s="7">
        <f t="shared" ref="LE51" si="185">ROUNDUP(LE52/12,0)</f>
        <v>25</v>
      </c>
      <c r="LF51" s="7">
        <f t="shared" ref="LF51" si="186">ROUNDUP(LF52/12,0)</f>
        <v>26</v>
      </c>
      <c r="LG51" s="7">
        <f t="shared" ref="LG51" si="187">ROUNDUP(LG52/12,0)</f>
        <v>26</v>
      </c>
      <c r="LH51" s="7">
        <f t="shared" ref="LH51" si="188">ROUNDUP(LH52/12,0)</f>
        <v>26</v>
      </c>
      <c r="LI51" s="7">
        <f t="shared" ref="LI51" si="189">ROUNDUP(LI52/12,0)</f>
        <v>26</v>
      </c>
      <c r="LJ51" s="7">
        <f t="shared" ref="LJ51" si="190">ROUNDUP(LJ52/12,0)</f>
        <v>26</v>
      </c>
      <c r="LK51" s="7">
        <f t="shared" ref="LK51" si="191">ROUNDUP(LK52/12,0)</f>
        <v>26</v>
      </c>
      <c r="LL51" s="7">
        <f t="shared" ref="LL51" si="192">ROUNDUP(LL52/12,0)</f>
        <v>26</v>
      </c>
      <c r="LM51" s="7">
        <f t="shared" ref="LM51" si="193">ROUNDUP(LM52/12,0)</f>
        <v>26</v>
      </c>
      <c r="LN51" s="7">
        <f t="shared" ref="LN51" si="194">ROUNDUP(LN52/12,0)</f>
        <v>26</v>
      </c>
      <c r="LO51" s="7">
        <f t="shared" ref="LO51" si="195">ROUNDUP(LO52/12,0)</f>
        <v>26</v>
      </c>
      <c r="LP51" s="7">
        <f t="shared" ref="LP51" si="196">ROUNDUP(LP52/12,0)</f>
        <v>26</v>
      </c>
      <c r="LQ51" s="7">
        <f t="shared" ref="LQ51" si="197">ROUNDUP(LQ52/12,0)</f>
        <v>26</v>
      </c>
      <c r="LR51" s="7">
        <f t="shared" ref="LR51" si="198">ROUNDUP(LR52/12,0)</f>
        <v>27</v>
      </c>
      <c r="LS51" s="7">
        <f t="shared" ref="LS51" si="199">ROUNDUP(LS52/12,0)</f>
        <v>27</v>
      </c>
      <c r="LT51" s="7">
        <f t="shared" ref="LT51" si="200">ROUNDUP(LT52/12,0)</f>
        <v>27</v>
      </c>
      <c r="LU51" s="7">
        <f t="shared" ref="LU51" si="201">ROUNDUP(LU52/12,0)</f>
        <v>27</v>
      </c>
      <c r="LV51" s="7">
        <f t="shared" ref="LV51" si="202">ROUNDUP(LV52/12,0)</f>
        <v>27</v>
      </c>
      <c r="LW51" s="7">
        <f t="shared" ref="LW51" si="203">ROUNDUP(LW52/12,0)</f>
        <v>27</v>
      </c>
      <c r="LX51" s="7">
        <f t="shared" ref="LX51" si="204">ROUNDUP(LX52/12,0)</f>
        <v>27</v>
      </c>
      <c r="LY51" s="7">
        <f t="shared" ref="LY51" si="205">ROUNDUP(LY52/12,0)</f>
        <v>27</v>
      </c>
      <c r="LZ51" s="7">
        <f t="shared" ref="LZ51" si="206">ROUNDUP(LZ52/12,0)</f>
        <v>27</v>
      </c>
      <c r="MA51" s="7">
        <f t="shared" ref="MA51" si="207">ROUNDUP(MA52/12,0)</f>
        <v>27</v>
      </c>
      <c r="MB51" s="7">
        <f t="shared" ref="MB51" si="208">ROUNDUP(MB52/12,0)</f>
        <v>27</v>
      </c>
      <c r="MC51" s="7">
        <f t="shared" ref="MC51" si="209">ROUNDUP(MC52/12,0)</f>
        <v>27</v>
      </c>
      <c r="MD51" s="7">
        <f t="shared" ref="MD51" si="210">ROUNDUP(MD52/12,0)</f>
        <v>28</v>
      </c>
      <c r="ME51" s="7">
        <f t="shared" ref="ME51" si="211">ROUNDUP(ME52/12,0)</f>
        <v>28</v>
      </c>
      <c r="MF51" s="7">
        <f t="shared" ref="MF51" si="212">ROUNDUP(MF52/12,0)</f>
        <v>28</v>
      </c>
      <c r="MG51" s="7">
        <f t="shared" ref="MG51" si="213">ROUNDUP(MG52/12,0)</f>
        <v>28</v>
      </c>
      <c r="MH51" s="7">
        <f t="shared" ref="MH51" si="214">ROUNDUP(MH52/12,0)</f>
        <v>28</v>
      </c>
      <c r="MI51" s="7">
        <f t="shared" ref="MI51" si="215">ROUNDUP(MI52/12,0)</f>
        <v>28</v>
      </c>
      <c r="MJ51" s="7">
        <f t="shared" ref="MJ51" si="216">ROUNDUP(MJ52/12,0)</f>
        <v>28</v>
      </c>
      <c r="MK51" s="7">
        <f t="shared" ref="MK51" si="217">ROUNDUP(MK52/12,0)</f>
        <v>28</v>
      </c>
      <c r="ML51" s="7">
        <f t="shared" ref="ML51" si="218">ROUNDUP(ML52/12,0)</f>
        <v>28</v>
      </c>
      <c r="MM51" s="7">
        <f t="shared" ref="MM51" si="219">ROUNDUP(MM52/12,0)</f>
        <v>28</v>
      </c>
      <c r="MN51" s="7">
        <f t="shared" ref="MN51" si="220">ROUNDUP(MN52/12,0)</f>
        <v>28</v>
      </c>
      <c r="MO51" s="7">
        <f t="shared" ref="MO51" si="221">ROUNDUP(MO52/12,0)</f>
        <v>28</v>
      </c>
      <c r="MP51" s="7">
        <f t="shared" ref="MP51" si="222">ROUNDUP(MP52/12,0)</f>
        <v>29</v>
      </c>
      <c r="MQ51" s="7">
        <f t="shared" ref="MQ51" si="223">ROUNDUP(MQ52/12,0)</f>
        <v>29</v>
      </c>
      <c r="MR51" s="7">
        <f t="shared" ref="MR51" si="224">ROUNDUP(MR52/12,0)</f>
        <v>29</v>
      </c>
      <c r="MS51" s="7">
        <f t="shared" ref="MS51" si="225">ROUNDUP(MS52/12,0)</f>
        <v>29</v>
      </c>
      <c r="MT51" s="7">
        <f t="shared" ref="MT51" si="226">ROUNDUP(MT52/12,0)</f>
        <v>29</v>
      </c>
      <c r="MU51" s="7">
        <f t="shared" ref="MU51" si="227">ROUNDUP(MU52/12,0)</f>
        <v>29</v>
      </c>
      <c r="MV51" s="7">
        <f t="shared" ref="MV51" si="228">ROUNDUP(MV52/12,0)</f>
        <v>29</v>
      </c>
      <c r="MW51" s="7">
        <f t="shared" ref="MW51" si="229">ROUNDUP(MW52/12,0)</f>
        <v>29</v>
      </c>
      <c r="MX51" s="7">
        <f t="shared" ref="MX51" si="230">ROUNDUP(MX52/12,0)</f>
        <v>29</v>
      </c>
      <c r="MY51" s="7">
        <f t="shared" ref="MY51" si="231">ROUNDUP(MY52/12,0)</f>
        <v>29</v>
      </c>
      <c r="MZ51" s="7">
        <f t="shared" ref="MZ51" si="232">ROUNDUP(MZ52/12,0)</f>
        <v>29</v>
      </c>
      <c r="NA51" s="7">
        <f t="shared" ref="NA51" si="233">ROUNDUP(NA52/12,0)</f>
        <v>29</v>
      </c>
      <c r="NB51" s="7">
        <f t="shared" ref="NB51" si="234">ROUNDUP(NB52/12,0)</f>
        <v>30</v>
      </c>
      <c r="NC51" s="7">
        <f t="shared" ref="NC51" si="235">ROUNDUP(NC52/12,0)</f>
        <v>30</v>
      </c>
      <c r="ND51" s="7">
        <f t="shared" ref="ND51" si="236">ROUNDUP(ND52/12,0)</f>
        <v>30</v>
      </c>
      <c r="NE51" s="7">
        <f t="shared" ref="NE51" si="237">ROUNDUP(NE52/12,0)</f>
        <v>30</v>
      </c>
      <c r="NF51" s="7">
        <f t="shared" ref="NF51" si="238">ROUNDUP(NF52/12,0)</f>
        <v>30</v>
      </c>
      <c r="NG51" s="7">
        <f t="shared" ref="NG51" si="239">ROUNDUP(NG52/12,0)</f>
        <v>30</v>
      </c>
      <c r="NH51" s="7">
        <f t="shared" ref="NH51" si="240">ROUNDUP(NH52/12,0)</f>
        <v>30</v>
      </c>
      <c r="NI51" s="7">
        <f t="shared" ref="NI51" si="241">ROUNDUP(NI52/12,0)</f>
        <v>30</v>
      </c>
      <c r="NJ51" s="7">
        <f t="shared" ref="NJ51" si="242">ROUNDUP(NJ52/12,0)</f>
        <v>30</v>
      </c>
      <c r="NK51" s="7">
        <f t="shared" ref="NK51" si="243">ROUNDUP(NK52/12,0)</f>
        <v>30</v>
      </c>
      <c r="NL51" s="7">
        <f t="shared" ref="NL51" si="244">ROUNDUP(NL52/12,0)</f>
        <v>30</v>
      </c>
      <c r="NM51" s="7">
        <f t="shared" ref="NM51" si="245">ROUNDUP(NM52/12,0)</f>
        <v>30</v>
      </c>
      <c r="NN51" s="7"/>
    </row>
    <row r="52" spans="15:378" x14ac:dyDescent="0.25">
      <c r="O52" s="94" t="str">
        <f>Rent_Inc_Type</f>
        <v>None</v>
      </c>
      <c r="P52" s="12" t="s">
        <v>123</v>
      </c>
      <c r="Q52" s="7">
        <v>0</v>
      </c>
      <c r="R52" s="7">
        <f>Q52+1</f>
        <v>1</v>
      </c>
      <c r="S52" s="7">
        <f t="shared" ref="S52:CD52" si="246">R52+1</f>
        <v>2</v>
      </c>
      <c r="T52" s="7">
        <f t="shared" si="246"/>
        <v>3</v>
      </c>
      <c r="U52" s="7">
        <f t="shared" si="246"/>
        <v>4</v>
      </c>
      <c r="V52" s="7">
        <f t="shared" si="246"/>
        <v>5</v>
      </c>
      <c r="W52" s="7">
        <f t="shared" si="246"/>
        <v>6</v>
      </c>
      <c r="X52" s="7">
        <f t="shared" si="246"/>
        <v>7</v>
      </c>
      <c r="Y52" s="7">
        <f t="shared" si="246"/>
        <v>8</v>
      </c>
      <c r="Z52" s="7">
        <f t="shared" si="246"/>
        <v>9</v>
      </c>
      <c r="AA52" s="7">
        <f t="shared" si="246"/>
        <v>10</v>
      </c>
      <c r="AB52" s="7">
        <f t="shared" si="246"/>
        <v>11</v>
      </c>
      <c r="AC52" s="7">
        <f t="shared" si="246"/>
        <v>12</v>
      </c>
      <c r="AD52" s="7">
        <f t="shared" si="246"/>
        <v>13</v>
      </c>
      <c r="AE52" s="7">
        <f t="shared" si="246"/>
        <v>14</v>
      </c>
      <c r="AF52" s="7">
        <f t="shared" si="246"/>
        <v>15</v>
      </c>
      <c r="AG52" s="7">
        <f t="shared" si="246"/>
        <v>16</v>
      </c>
      <c r="AH52" s="7">
        <f t="shared" si="246"/>
        <v>17</v>
      </c>
      <c r="AI52" s="7">
        <f t="shared" si="246"/>
        <v>18</v>
      </c>
      <c r="AJ52" s="7">
        <f t="shared" si="246"/>
        <v>19</v>
      </c>
      <c r="AK52" s="7">
        <f t="shared" si="246"/>
        <v>20</v>
      </c>
      <c r="AL52" s="7">
        <f t="shared" si="246"/>
        <v>21</v>
      </c>
      <c r="AM52" s="7">
        <f t="shared" si="246"/>
        <v>22</v>
      </c>
      <c r="AN52" s="7">
        <f t="shared" si="246"/>
        <v>23</v>
      </c>
      <c r="AO52" s="7">
        <f t="shared" si="246"/>
        <v>24</v>
      </c>
      <c r="AP52" s="7">
        <f t="shared" si="246"/>
        <v>25</v>
      </c>
      <c r="AQ52" s="7">
        <f t="shared" si="246"/>
        <v>26</v>
      </c>
      <c r="AR52" s="7">
        <f t="shared" si="246"/>
        <v>27</v>
      </c>
      <c r="AS52" s="7">
        <f t="shared" si="246"/>
        <v>28</v>
      </c>
      <c r="AT52" s="7">
        <f t="shared" si="246"/>
        <v>29</v>
      </c>
      <c r="AU52" s="7">
        <f t="shared" si="246"/>
        <v>30</v>
      </c>
      <c r="AV52" s="7">
        <f t="shared" si="246"/>
        <v>31</v>
      </c>
      <c r="AW52" s="7">
        <f t="shared" si="246"/>
        <v>32</v>
      </c>
      <c r="AX52" s="7">
        <f t="shared" si="246"/>
        <v>33</v>
      </c>
      <c r="AY52" s="7">
        <f t="shared" si="246"/>
        <v>34</v>
      </c>
      <c r="AZ52" s="7">
        <f t="shared" si="246"/>
        <v>35</v>
      </c>
      <c r="BA52" s="7">
        <f t="shared" si="246"/>
        <v>36</v>
      </c>
      <c r="BB52" s="7">
        <f t="shared" si="246"/>
        <v>37</v>
      </c>
      <c r="BC52" s="7">
        <f t="shared" si="246"/>
        <v>38</v>
      </c>
      <c r="BD52" s="7">
        <f t="shared" si="246"/>
        <v>39</v>
      </c>
      <c r="BE52" s="7">
        <f t="shared" si="246"/>
        <v>40</v>
      </c>
      <c r="BF52" s="7">
        <f t="shared" si="246"/>
        <v>41</v>
      </c>
      <c r="BG52" s="7">
        <f t="shared" si="246"/>
        <v>42</v>
      </c>
      <c r="BH52" s="7">
        <f t="shared" si="246"/>
        <v>43</v>
      </c>
      <c r="BI52" s="7">
        <f t="shared" si="246"/>
        <v>44</v>
      </c>
      <c r="BJ52" s="7">
        <f t="shared" si="246"/>
        <v>45</v>
      </c>
      <c r="BK52" s="7">
        <f t="shared" si="246"/>
        <v>46</v>
      </c>
      <c r="BL52" s="7">
        <f t="shared" si="246"/>
        <v>47</v>
      </c>
      <c r="BM52" s="7">
        <f t="shared" si="246"/>
        <v>48</v>
      </c>
      <c r="BN52" s="7">
        <f t="shared" si="246"/>
        <v>49</v>
      </c>
      <c r="BO52" s="7">
        <f t="shared" si="246"/>
        <v>50</v>
      </c>
      <c r="BP52" s="7">
        <f t="shared" si="246"/>
        <v>51</v>
      </c>
      <c r="BQ52" s="7">
        <f t="shared" si="246"/>
        <v>52</v>
      </c>
      <c r="BR52" s="7">
        <f t="shared" si="246"/>
        <v>53</v>
      </c>
      <c r="BS52" s="7">
        <f t="shared" si="246"/>
        <v>54</v>
      </c>
      <c r="BT52" s="7">
        <f t="shared" si="246"/>
        <v>55</v>
      </c>
      <c r="BU52" s="7">
        <f t="shared" si="246"/>
        <v>56</v>
      </c>
      <c r="BV52" s="7">
        <f t="shared" si="246"/>
        <v>57</v>
      </c>
      <c r="BW52" s="7">
        <f t="shared" si="246"/>
        <v>58</v>
      </c>
      <c r="BX52" s="7">
        <f t="shared" si="246"/>
        <v>59</v>
      </c>
      <c r="BY52" s="7">
        <f t="shared" si="246"/>
        <v>60</v>
      </c>
      <c r="BZ52" s="7">
        <f t="shared" si="246"/>
        <v>61</v>
      </c>
      <c r="CA52" s="7">
        <f t="shared" si="246"/>
        <v>62</v>
      </c>
      <c r="CB52" s="7">
        <f t="shared" si="246"/>
        <v>63</v>
      </c>
      <c r="CC52" s="7">
        <f t="shared" si="246"/>
        <v>64</v>
      </c>
      <c r="CD52" s="7">
        <f t="shared" si="246"/>
        <v>65</v>
      </c>
      <c r="CE52" s="7">
        <f t="shared" ref="CE52:EG52" si="247">CD52+1</f>
        <v>66</v>
      </c>
      <c r="CF52" s="7">
        <f t="shared" si="247"/>
        <v>67</v>
      </c>
      <c r="CG52" s="7">
        <f t="shared" si="247"/>
        <v>68</v>
      </c>
      <c r="CH52" s="7">
        <f t="shared" si="247"/>
        <v>69</v>
      </c>
      <c r="CI52" s="7">
        <f t="shared" si="247"/>
        <v>70</v>
      </c>
      <c r="CJ52" s="7">
        <f t="shared" si="247"/>
        <v>71</v>
      </c>
      <c r="CK52" s="7">
        <f t="shared" si="247"/>
        <v>72</v>
      </c>
      <c r="CL52" s="7">
        <f t="shared" si="247"/>
        <v>73</v>
      </c>
      <c r="CM52" s="7">
        <f t="shared" si="247"/>
        <v>74</v>
      </c>
      <c r="CN52" s="7">
        <f t="shared" si="247"/>
        <v>75</v>
      </c>
      <c r="CO52" s="7">
        <f t="shared" si="247"/>
        <v>76</v>
      </c>
      <c r="CP52" s="7">
        <f t="shared" si="247"/>
        <v>77</v>
      </c>
      <c r="CQ52" s="7">
        <f t="shared" si="247"/>
        <v>78</v>
      </c>
      <c r="CR52" s="7">
        <f t="shared" si="247"/>
        <v>79</v>
      </c>
      <c r="CS52" s="7">
        <f t="shared" si="247"/>
        <v>80</v>
      </c>
      <c r="CT52" s="7">
        <f t="shared" si="247"/>
        <v>81</v>
      </c>
      <c r="CU52" s="7">
        <f t="shared" si="247"/>
        <v>82</v>
      </c>
      <c r="CV52" s="7">
        <f t="shared" si="247"/>
        <v>83</v>
      </c>
      <c r="CW52" s="7">
        <f t="shared" si="247"/>
        <v>84</v>
      </c>
      <c r="CX52" s="7">
        <f t="shared" si="247"/>
        <v>85</v>
      </c>
      <c r="CY52" s="7">
        <f t="shared" si="247"/>
        <v>86</v>
      </c>
      <c r="CZ52" s="7">
        <f t="shared" si="247"/>
        <v>87</v>
      </c>
      <c r="DA52" s="7">
        <f t="shared" si="247"/>
        <v>88</v>
      </c>
      <c r="DB52" s="7">
        <f t="shared" si="247"/>
        <v>89</v>
      </c>
      <c r="DC52" s="7">
        <f t="shared" si="247"/>
        <v>90</v>
      </c>
      <c r="DD52" s="7">
        <f t="shared" si="247"/>
        <v>91</v>
      </c>
      <c r="DE52" s="7">
        <f t="shared" si="247"/>
        <v>92</v>
      </c>
      <c r="DF52" s="7">
        <f t="shared" si="247"/>
        <v>93</v>
      </c>
      <c r="DG52" s="7">
        <f t="shared" si="247"/>
        <v>94</v>
      </c>
      <c r="DH52" s="7">
        <f t="shared" si="247"/>
        <v>95</v>
      </c>
      <c r="DI52" s="7">
        <f t="shared" si="247"/>
        <v>96</v>
      </c>
      <c r="DJ52" s="7">
        <f t="shared" si="247"/>
        <v>97</v>
      </c>
      <c r="DK52" s="7">
        <f t="shared" si="247"/>
        <v>98</v>
      </c>
      <c r="DL52" s="7">
        <f t="shared" si="247"/>
        <v>99</v>
      </c>
      <c r="DM52" s="7">
        <f t="shared" si="247"/>
        <v>100</v>
      </c>
      <c r="DN52" s="7">
        <f t="shared" si="247"/>
        <v>101</v>
      </c>
      <c r="DO52" s="7">
        <f t="shared" si="247"/>
        <v>102</v>
      </c>
      <c r="DP52" s="7">
        <f t="shared" si="247"/>
        <v>103</v>
      </c>
      <c r="DQ52" s="7">
        <f t="shared" si="247"/>
        <v>104</v>
      </c>
      <c r="DR52" s="7">
        <f t="shared" si="247"/>
        <v>105</v>
      </c>
      <c r="DS52" s="7">
        <f t="shared" si="247"/>
        <v>106</v>
      </c>
      <c r="DT52" s="7">
        <f t="shared" si="247"/>
        <v>107</v>
      </c>
      <c r="DU52" s="7">
        <f t="shared" si="247"/>
        <v>108</v>
      </c>
      <c r="DV52" s="7">
        <f t="shared" si="247"/>
        <v>109</v>
      </c>
      <c r="DW52" s="7">
        <f t="shared" si="247"/>
        <v>110</v>
      </c>
      <c r="DX52" s="7">
        <f t="shared" si="247"/>
        <v>111</v>
      </c>
      <c r="DY52" s="7">
        <f t="shared" si="247"/>
        <v>112</v>
      </c>
      <c r="DZ52" s="7">
        <f t="shared" si="247"/>
        <v>113</v>
      </c>
      <c r="EA52" s="7">
        <f t="shared" si="247"/>
        <v>114</v>
      </c>
      <c r="EB52" s="7">
        <f t="shared" si="247"/>
        <v>115</v>
      </c>
      <c r="EC52" s="7">
        <f t="shared" si="247"/>
        <v>116</v>
      </c>
      <c r="ED52" s="7">
        <f t="shared" si="247"/>
        <v>117</v>
      </c>
      <c r="EE52" s="7">
        <f t="shared" si="247"/>
        <v>118</v>
      </c>
      <c r="EF52" s="7">
        <f t="shared" si="247"/>
        <v>119</v>
      </c>
      <c r="EG52" s="7">
        <f t="shared" si="247"/>
        <v>120</v>
      </c>
      <c r="EH52" s="7">
        <f t="shared" ref="EH52:GS52" si="248">EG52+1</f>
        <v>121</v>
      </c>
      <c r="EI52" s="7">
        <f t="shared" si="248"/>
        <v>122</v>
      </c>
      <c r="EJ52" s="7">
        <f t="shared" si="248"/>
        <v>123</v>
      </c>
      <c r="EK52" s="7">
        <f t="shared" si="248"/>
        <v>124</v>
      </c>
      <c r="EL52" s="7">
        <f t="shared" si="248"/>
        <v>125</v>
      </c>
      <c r="EM52" s="7">
        <f t="shared" si="248"/>
        <v>126</v>
      </c>
      <c r="EN52" s="7">
        <f t="shared" si="248"/>
        <v>127</v>
      </c>
      <c r="EO52" s="7">
        <f t="shared" si="248"/>
        <v>128</v>
      </c>
      <c r="EP52" s="7">
        <f t="shared" si="248"/>
        <v>129</v>
      </c>
      <c r="EQ52" s="7">
        <f t="shared" si="248"/>
        <v>130</v>
      </c>
      <c r="ER52" s="7">
        <f t="shared" si="248"/>
        <v>131</v>
      </c>
      <c r="ES52" s="7">
        <f t="shared" si="248"/>
        <v>132</v>
      </c>
      <c r="ET52" s="7">
        <f t="shared" si="248"/>
        <v>133</v>
      </c>
      <c r="EU52" s="7">
        <f t="shared" si="248"/>
        <v>134</v>
      </c>
      <c r="EV52" s="7">
        <f t="shared" si="248"/>
        <v>135</v>
      </c>
      <c r="EW52" s="7">
        <f t="shared" si="248"/>
        <v>136</v>
      </c>
      <c r="EX52" s="7">
        <f t="shared" si="248"/>
        <v>137</v>
      </c>
      <c r="EY52" s="7">
        <f t="shared" si="248"/>
        <v>138</v>
      </c>
      <c r="EZ52" s="7">
        <f t="shared" si="248"/>
        <v>139</v>
      </c>
      <c r="FA52" s="7">
        <f t="shared" si="248"/>
        <v>140</v>
      </c>
      <c r="FB52" s="7">
        <f t="shared" si="248"/>
        <v>141</v>
      </c>
      <c r="FC52" s="7">
        <f t="shared" si="248"/>
        <v>142</v>
      </c>
      <c r="FD52" s="7">
        <f t="shared" si="248"/>
        <v>143</v>
      </c>
      <c r="FE52" s="7">
        <f t="shared" si="248"/>
        <v>144</v>
      </c>
      <c r="FF52" s="7">
        <f t="shared" si="248"/>
        <v>145</v>
      </c>
      <c r="FG52" s="7">
        <f t="shared" si="248"/>
        <v>146</v>
      </c>
      <c r="FH52" s="7">
        <f t="shared" si="248"/>
        <v>147</v>
      </c>
      <c r="FI52" s="7">
        <f t="shared" si="248"/>
        <v>148</v>
      </c>
      <c r="FJ52" s="7">
        <f t="shared" si="248"/>
        <v>149</v>
      </c>
      <c r="FK52" s="7">
        <f t="shared" si="248"/>
        <v>150</v>
      </c>
      <c r="FL52" s="7">
        <f t="shared" si="248"/>
        <v>151</v>
      </c>
      <c r="FM52" s="7">
        <f t="shared" si="248"/>
        <v>152</v>
      </c>
      <c r="FN52" s="7">
        <f t="shared" si="248"/>
        <v>153</v>
      </c>
      <c r="FO52" s="7">
        <f t="shared" si="248"/>
        <v>154</v>
      </c>
      <c r="FP52" s="7">
        <f t="shared" si="248"/>
        <v>155</v>
      </c>
      <c r="FQ52" s="7">
        <f t="shared" si="248"/>
        <v>156</v>
      </c>
      <c r="FR52" s="7">
        <f t="shared" si="248"/>
        <v>157</v>
      </c>
      <c r="FS52" s="7">
        <f t="shared" si="248"/>
        <v>158</v>
      </c>
      <c r="FT52" s="7">
        <f t="shared" si="248"/>
        <v>159</v>
      </c>
      <c r="FU52" s="7">
        <f t="shared" si="248"/>
        <v>160</v>
      </c>
      <c r="FV52" s="7">
        <f t="shared" si="248"/>
        <v>161</v>
      </c>
      <c r="FW52" s="7">
        <f t="shared" si="248"/>
        <v>162</v>
      </c>
      <c r="FX52" s="7">
        <f t="shared" si="248"/>
        <v>163</v>
      </c>
      <c r="FY52" s="7">
        <f t="shared" si="248"/>
        <v>164</v>
      </c>
      <c r="FZ52" s="7">
        <f t="shared" si="248"/>
        <v>165</v>
      </c>
      <c r="GA52" s="7">
        <f t="shared" si="248"/>
        <v>166</v>
      </c>
      <c r="GB52" s="7">
        <f t="shared" si="248"/>
        <v>167</v>
      </c>
      <c r="GC52" s="7">
        <f t="shared" si="248"/>
        <v>168</v>
      </c>
      <c r="GD52" s="7">
        <f t="shared" si="248"/>
        <v>169</v>
      </c>
      <c r="GE52" s="7">
        <f t="shared" si="248"/>
        <v>170</v>
      </c>
      <c r="GF52" s="7">
        <f t="shared" si="248"/>
        <v>171</v>
      </c>
      <c r="GG52" s="7">
        <f t="shared" si="248"/>
        <v>172</v>
      </c>
      <c r="GH52" s="7">
        <f t="shared" si="248"/>
        <v>173</v>
      </c>
      <c r="GI52" s="7">
        <f t="shared" si="248"/>
        <v>174</v>
      </c>
      <c r="GJ52" s="7">
        <f t="shared" si="248"/>
        <v>175</v>
      </c>
      <c r="GK52" s="7">
        <f t="shared" si="248"/>
        <v>176</v>
      </c>
      <c r="GL52" s="7">
        <f t="shared" si="248"/>
        <v>177</v>
      </c>
      <c r="GM52" s="7">
        <f t="shared" si="248"/>
        <v>178</v>
      </c>
      <c r="GN52" s="7">
        <f t="shared" si="248"/>
        <v>179</v>
      </c>
      <c r="GO52" s="7">
        <f t="shared" si="248"/>
        <v>180</v>
      </c>
      <c r="GP52" s="7">
        <f t="shared" si="248"/>
        <v>181</v>
      </c>
      <c r="GQ52" s="7">
        <f t="shared" si="248"/>
        <v>182</v>
      </c>
      <c r="GR52" s="7">
        <f t="shared" si="248"/>
        <v>183</v>
      </c>
      <c r="GS52" s="7">
        <f t="shared" si="248"/>
        <v>184</v>
      </c>
      <c r="GT52" s="7">
        <f t="shared" ref="GT52:IR52" si="249">GS52+1</f>
        <v>185</v>
      </c>
      <c r="GU52" s="7">
        <f t="shared" si="249"/>
        <v>186</v>
      </c>
      <c r="GV52" s="7">
        <f t="shared" si="249"/>
        <v>187</v>
      </c>
      <c r="GW52" s="7">
        <f t="shared" si="249"/>
        <v>188</v>
      </c>
      <c r="GX52" s="7">
        <f t="shared" si="249"/>
        <v>189</v>
      </c>
      <c r="GY52" s="7">
        <f t="shared" si="249"/>
        <v>190</v>
      </c>
      <c r="GZ52" s="7">
        <f t="shared" si="249"/>
        <v>191</v>
      </c>
      <c r="HA52" s="7">
        <f t="shared" si="249"/>
        <v>192</v>
      </c>
      <c r="HB52" s="7">
        <f t="shared" si="249"/>
        <v>193</v>
      </c>
      <c r="HC52" s="7">
        <f t="shared" si="249"/>
        <v>194</v>
      </c>
      <c r="HD52" s="7">
        <f t="shared" si="249"/>
        <v>195</v>
      </c>
      <c r="HE52" s="7">
        <f t="shared" si="249"/>
        <v>196</v>
      </c>
      <c r="HF52" s="7">
        <f t="shared" si="249"/>
        <v>197</v>
      </c>
      <c r="HG52" s="7">
        <f t="shared" si="249"/>
        <v>198</v>
      </c>
      <c r="HH52" s="7">
        <f t="shared" si="249"/>
        <v>199</v>
      </c>
      <c r="HI52" s="7">
        <f t="shared" si="249"/>
        <v>200</v>
      </c>
      <c r="HJ52" s="7">
        <f t="shared" si="249"/>
        <v>201</v>
      </c>
      <c r="HK52" s="7">
        <f t="shared" si="249"/>
        <v>202</v>
      </c>
      <c r="HL52" s="7">
        <f t="shared" si="249"/>
        <v>203</v>
      </c>
      <c r="HM52" s="7">
        <f t="shared" si="249"/>
        <v>204</v>
      </c>
      <c r="HN52" s="7">
        <f t="shared" si="249"/>
        <v>205</v>
      </c>
      <c r="HO52" s="7">
        <f t="shared" si="249"/>
        <v>206</v>
      </c>
      <c r="HP52" s="7">
        <f t="shared" si="249"/>
        <v>207</v>
      </c>
      <c r="HQ52" s="7">
        <f t="shared" si="249"/>
        <v>208</v>
      </c>
      <c r="HR52" s="7">
        <f t="shared" si="249"/>
        <v>209</v>
      </c>
      <c r="HS52" s="7">
        <f t="shared" si="249"/>
        <v>210</v>
      </c>
      <c r="HT52" s="7">
        <f t="shared" si="249"/>
        <v>211</v>
      </c>
      <c r="HU52" s="7">
        <f t="shared" si="249"/>
        <v>212</v>
      </c>
      <c r="HV52" s="7">
        <f t="shared" si="249"/>
        <v>213</v>
      </c>
      <c r="HW52" s="7">
        <f t="shared" si="249"/>
        <v>214</v>
      </c>
      <c r="HX52" s="7">
        <f t="shared" si="249"/>
        <v>215</v>
      </c>
      <c r="HY52" s="7">
        <f t="shared" si="249"/>
        <v>216</v>
      </c>
      <c r="HZ52" s="7">
        <f t="shared" si="249"/>
        <v>217</v>
      </c>
      <c r="IA52" s="7">
        <f t="shared" si="249"/>
        <v>218</v>
      </c>
      <c r="IB52" s="7">
        <f t="shared" si="249"/>
        <v>219</v>
      </c>
      <c r="IC52" s="7">
        <f t="shared" si="249"/>
        <v>220</v>
      </c>
      <c r="ID52" s="7">
        <f t="shared" si="249"/>
        <v>221</v>
      </c>
      <c r="IE52" s="7">
        <f t="shared" si="249"/>
        <v>222</v>
      </c>
      <c r="IF52" s="7">
        <f t="shared" si="249"/>
        <v>223</v>
      </c>
      <c r="IG52" s="7">
        <f t="shared" si="249"/>
        <v>224</v>
      </c>
      <c r="IH52" s="7">
        <f t="shared" si="249"/>
        <v>225</v>
      </c>
      <c r="II52" s="7">
        <f t="shared" si="249"/>
        <v>226</v>
      </c>
      <c r="IJ52" s="7">
        <f t="shared" si="249"/>
        <v>227</v>
      </c>
      <c r="IK52" s="7">
        <f t="shared" si="249"/>
        <v>228</v>
      </c>
      <c r="IL52" s="7">
        <f t="shared" si="249"/>
        <v>229</v>
      </c>
      <c r="IM52" s="7">
        <f t="shared" si="249"/>
        <v>230</v>
      </c>
      <c r="IN52" s="7">
        <f t="shared" si="249"/>
        <v>231</v>
      </c>
      <c r="IO52" s="7">
        <f t="shared" si="249"/>
        <v>232</v>
      </c>
      <c r="IP52" s="7">
        <f t="shared" si="249"/>
        <v>233</v>
      </c>
      <c r="IQ52" s="7">
        <f t="shared" si="249"/>
        <v>234</v>
      </c>
      <c r="IR52" s="7">
        <f t="shared" si="249"/>
        <v>235</v>
      </c>
      <c r="IS52" s="7">
        <f t="shared" ref="IS52:LD52" si="250">IR52+1</f>
        <v>236</v>
      </c>
      <c r="IT52" s="7">
        <f t="shared" si="250"/>
        <v>237</v>
      </c>
      <c r="IU52" s="7">
        <f t="shared" si="250"/>
        <v>238</v>
      </c>
      <c r="IV52" s="7">
        <f t="shared" si="250"/>
        <v>239</v>
      </c>
      <c r="IW52" s="7">
        <f t="shared" si="250"/>
        <v>240</v>
      </c>
      <c r="IX52" s="7">
        <f t="shared" si="250"/>
        <v>241</v>
      </c>
      <c r="IY52" s="7">
        <f t="shared" si="250"/>
        <v>242</v>
      </c>
      <c r="IZ52" s="7">
        <f t="shared" si="250"/>
        <v>243</v>
      </c>
      <c r="JA52" s="7">
        <f t="shared" si="250"/>
        <v>244</v>
      </c>
      <c r="JB52" s="7">
        <f t="shared" si="250"/>
        <v>245</v>
      </c>
      <c r="JC52" s="7">
        <f t="shared" si="250"/>
        <v>246</v>
      </c>
      <c r="JD52" s="7">
        <f t="shared" si="250"/>
        <v>247</v>
      </c>
      <c r="JE52" s="7">
        <f t="shared" si="250"/>
        <v>248</v>
      </c>
      <c r="JF52" s="7">
        <f t="shared" si="250"/>
        <v>249</v>
      </c>
      <c r="JG52" s="7">
        <f t="shared" si="250"/>
        <v>250</v>
      </c>
      <c r="JH52" s="7">
        <f t="shared" si="250"/>
        <v>251</v>
      </c>
      <c r="JI52" s="7">
        <f t="shared" si="250"/>
        <v>252</v>
      </c>
      <c r="JJ52" s="7">
        <f t="shared" si="250"/>
        <v>253</v>
      </c>
      <c r="JK52" s="7">
        <f t="shared" si="250"/>
        <v>254</v>
      </c>
      <c r="JL52" s="7">
        <f t="shared" si="250"/>
        <v>255</v>
      </c>
      <c r="JM52" s="7">
        <f t="shared" si="250"/>
        <v>256</v>
      </c>
      <c r="JN52" s="7">
        <f t="shared" si="250"/>
        <v>257</v>
      </c>
      <c r="JO52" s="7">
        <f t="shared" si="250"/>
        <v>258</v>
      </c>
      <c r="JP52" s="7">
        <f t="shared" si="250"/>
        <v>259</v>
      </c>
      <c r="JQ52" s="7">
        <f t="shared" si="250"/>
        <v>260</v>
      </c>
      <c r="JR52" s="7">
        <f t="shared" si="250"/>
        <v>261</v>
      </c>
      <c r="JS52" s="7">
        <f t="shared" si="250"/>
        <v>262</v>
      </c>
      <c r="JT52" s="7">
        <f t="shared" si="250"/>
        <v>263</v>
      </c>
      <c r="JU52" s="7">
        <f t="shared" si="250"/>
        <v>264</v>
      </c>
      <c r="JV52" s="7">
        <f t="shared" si="250"/>
        <v>265</v>
      </c>
      <c r="JW52" s="7">
        <f t="shared" si="250"/>
        <v>266</v>
      </c>
      <c r="JX52" s="7">
        <f t="shared" si="250"/>
        <v>267</v>
      </c>
      <c r="JY52" s="7">
        <f t="shared" si="250"/>
        <v>268</v>
      </c>
      <c r="JZ52" s="7">
        <f t="shared" si="250"/>
        <v>269</v>
      </c>
      <c r="KA52" s="7">
        <f t="shared" si="250"/>
        <v>270</v>
      </c>
      <c r="KB52" s="7">
        <f t="shared" si="250"/>
        <v>271</v>
      </c>
      <c r="KC52" s="7">
        <f t="shared" si="250"/>
        <v>272</v>
      </c>
      <c r="KD52" s="7">
        <f t="shared" si="250"/>
        <v>273</v>
      </c>
      <c r="KE52" s="7">
        <f t="shared" si="250"/>
        <v>274</v>
      </c>
      <c r="KF52" s="7">
        <f t="shared" si="250"/>
        <v>275</v>
      </c>
      <c r="KG52" s="7">
        <f t="shared" si="250"/>
        <v>276</v>
      </c>
      <c r="KH52" s="7">
        <f t="shared" si="250"/>
        <v>277</v>
      </c>
      <c r="KI52" s="7">
        <f t="shared" si="250"/>
        <v>278</v>
      </c>
      <c r="KJ52" s="7">
        <f t="shared" si="250"/>
        <v>279</v>
      </c>
      <c r="KK52" s="7">
        <f t="shared" si="250"/>
        <v>280</v>
      </c>
      <c r="KL52" s="7">
        <f t="shared" si="250"/>
        <v>281</v>
      </c>
      <c r="KM52" s="7">
        <f t="shared" si="250"/>
        <v>282</v>
      </c>
      <c r="KN52" s="7">
        <f t="shared" si="250"/>
        <v>283</v>
      </c>
      <c r="KO52" s="7">
        <f t="shared" si="250"/>
        <v>284</v>
      </c>
      <c r="KP52" s="7">
        <f t="shared" si="250"/>
        <v>285</v>
      </c>
      <c r="KQ52" s="7">
        <f t="shared" si="250"/>
        <v>286</v>
      </c>
      <c r="KR52" s="7">
        <f t="shared" si="250"/>
        <v>287</v>
      </c>
      <c r="KS52" s="7">
        <f t="shared" si="250"/>
        <v>288</v>
      </c>
      <c r="KT52" s="7">
        <f t="shared" si="250"/>
        <v>289</v>
      </c>
      <c r="KU52" s="7">
        <f t="shared" si="250"/>
        <v>290</v>
      </c>
      <c r="KV52" s="7">
        <f t="shared" si="250"/>
        <v>291</v>
      </c>
      <c r="KW52" s="7">
        <f t="shared" si="250"/>
        <v>292</v>
      </c>
      <c r="KX52" s="7">
        <f t="shared" si="250"/>
        <v>293</v>
      </c>
      <c r="KY52" s="7">
        <f t="shared" si="250"/>
        <v>294</v>
      </c>
      <c r="KZ52" s="7">
        <f t="shared" si="250"/>
        <v>295</v>
      </c>
      <c r="LA52" s="7">
        <f t="shared" si="250"/>
        <v>296</v>
      </c>
      <c r="LB52" s="7">
        <f t="shared" si="250"/>
        <v>297</v>
      </c>
      <c r="LC52" s="7">
        <f t="shared" si="250"/>
        <v>298</v>
      </c>
      <c r="LD52" s="7">
        <f t="shared" si="250"/>
        <v>299</v>
      </c>
      <c r="LE52" s="7">
        <f t="shared" ref="LE52:MU52" si="251">LD52+1</f>
        <v>300</v>
      </c>
      <c r="LF52" s="7">
        <f t="shared" si="251"/>
        <v>301</v>
      </c>
      <c r="LG52" s="7">
        <f t="shared" si="251"/>
        <v>302</v>
      </c>
      <c r="LH52" s="7">
        <f t="shared" si="251"/>
        <v>303</v>
      </c>
      <c r="LI52" s="7">
        <f t="shared" si="251"/>
        <v>304</v>
      </c>
      <c r="LJ52" s="7">
        <f t="shared" si="251"/>
        <v>305</v>
      </c>
      <c r="LK52" s="7">
        <f t="shared" si="251"/>
        <v>306</v>
      </c>
      <c r="LL52" s="7">
        <f t="shared" si="251"/>
        <v>307</v>
      </c>
      <c r="LM52" s="7">
        <f t="shared" si="251"/>
        <v>308</v>
      </c>
      <c r="LN52" s="7">
        <f t="shared" si="251"/>
        <v>309</v>
      </c>
      <c r="LO52" s="7">
        <f t="shared" si="251"/>
        <v>310</v>
      </c>
      <c r="LP52" s="7">
        <f t="shared" si="251"/>
        <v>311</v>
      </c>
      <c r="LQ52" s="7">
        <f t="shared" si="251"/>
        <v>312</v>
      </c>
      <c r="LR52" s="7">
        <f t="shared" si="251"/>
        <v>313</v>
      </c>
      <c r="LS52" s="7">
        <f t="shared" si="251"/>
        <v>314</v>
      </c>
      <c r="LT52" s="7">
        <f t="shared" si="251"/>
        <v>315</v>
      </c>
      <c r="LU52" s="7">
        <f t="shared" si="251"/>
        <v>316</v>
      </c>
      <c r="LV52" s="7">
        <f t="shared" si="251"/>
        <v>317</v>
      </c>
      <c r="LW52" s="7">
        <f t="shared" si="251"/>
        <v>318</v>
      </c>
      <c r="LX52" s="7">
        <f t="shared" si="251"/>
        <v>319</v>
      </c>
      <c r="LY52" s="7">
        <f t="shared" si="251"/>
        <v>320</v>
      </c>
      <c r="LZ52" s="7">
        <f t="shared" si="251"/>
        <v>321</v>
      </c>
      <c r="MA52" s="7">
        <f t="shared" si="251"/>
        <v>322</v>
      </c>
      <c r="MB52" s="7">
        <f t="shared" si="251"/>
        <v>323</v>
      </c>
      <c r="MC52" s="7">
        <f t="shared" si="251"/>
        <v>324</v>
      </c>
      <c r="MD52" s="7">
        <f t="shared" si="251"/>
        <v>325</v>
      </c>
      <c r="ME52" s="7">
        <f t="shared" si="251"/>
        <v>326</v>
      </c>
      <c r="MF52" s="7">
        <f t="shared" si="251"/>
        <v>327</v>
      </c>
      <c r="MG52" s="7">
        <f t="shared" si="251"/>
        <v>328</v>
      </c>
      <c r="MH52" s="7">
        <f t="shared" si="251"/>
        <v>329</v>
      </c>
      <c r="MI52" s="7">
        <f t="shared" si="251"/>
        <v>330</v>
      </c>
      <c r="MJ52" s="7">
        <f t="shared" si="251"/>
        <v>331</v>
      </c>
      <c r="MK52" s="7">
        <f t="shared" si="251"/>
        <v>332</v>
      </c>
      <c r="ML52" s="7">
        <f t="shared" si="251"/>
        <v>333</v>
      </c>
      <c r="MM52" s="7">
        <f t="shared" si="251"/>
        <v>334</v>
      </c>
      <c r="MN52" s="7">
        <f t="shared" si="251"/>
        <v>335</v>
      </c>
      <c r="MO52" s="7">
        <f t="shared" si="251"/>
        <v>336</v>
      </c>
      <c r="MP52" s="7">
        <f t="shared" si="251"/>
        <v>337</v>
      </c>
      <c r="MQ52" s="7">
        <f t="shared" si="251"/>
        <v>338</v>
      </c>
      <c r="MR52" s="7">
        <f t="shared" si="251"/>
        <v>339</v>
      </c>
      <c r="MS52" s="7">
        <f t="shared" si="251"/>
        <v>340</v>
      </c>
      <c r="MT52" s="7">
        <f t="shared" si="251"/>
        <v>341</v>
      </c>
      <c r="MU52" s="7">
        <f t="shared" si="251"/>
        <v>342</v>
      </c>
      <c r="MV52" s="7">
        <f t="shared" ref="MV52:NM52" si="252">MU52+1</f>
        <v>343</v>
      </c>
      <c r="MW52" s="7">
        <f t="shared" si="252"/>
        <v>344</v>
      </c>
      <c r="MX52" s="7">
        <f t="shared" si="252"/>
        <v>345</v>
      </c>
      <c r="MY52" s="7">
        <f t="shared" si="252"/>
        <v>346</v>
      </c>
      <c r="MZ52" s="7">
        <f t="shared" si="252"/>
        <v>347</v>
      </c>
      <c r="NA52" s="7">
        <f t="shared" si="252"/>
        <v>348</v>
      </c>
      <c r="NB52" s="7">
        <f t="shared" si="252"/>
        <v>349</v>
      </c>
      <c r="NC52" s="7">
        <f t="shared" si="252"/>
        <v>350</v>
      </c>
      <c r="ND52" s="7">
        <f t="shared" si="252"/>
        <v>351</v>
      </c>
      <c r="NE52" s="7">
        <f t="shared" si="252"/>
        <v>352</v>
      </c>
      <c r="NF52" s="7">
        <f t="shared" si="252"/>
        <v>353</v>
      </c>
      <c r="NG52" s="7">
        <f t="shared" si="252"/>
        <v>354</v>
      </c>
      <c r="NH52" s="7">
        <f t="shared" si="252"/>
        <v>355</v>
      </c>
      <c r="NI52" s="7">
        <f t="shared" si="252"/>
        <v>356</v>
      </c>
      <c r="NJ52" s="7">
        <f t="shared" si="252"/>
        <v>357</v>
      </c>
      <c r="NK52" s="7">
        <f t="shared" si="252"/>
        <v>358</v>
      </c>
      <c r="NL52" s="7">
        <f t="shared" si="252"/>
        <v>359</v>
      </c>
      <c r="NM52" s="7">
        <f t="shared" si="252"/>
        <v>360</v>
      </c>
      <c r="NN52" s="7"/>
    </row>
    <row r="53" spans="15:378" x14ac:dyDescent="0.25">
      <c r="P53" s="64" t="s">
        <v>132</v>
      </c>
      <c r="Q53" s="65">
        <f>EOMONTH($G$7,Q52-2)+1</f>
        <v>44317</v>
      </c>
      <c r="R53" s="65">
        <f>EOMONTH($G$7,R52-2)+1</f>
        <v>44348</v>
      </c>
      <c r="S53" s="65">
        <f t="shared" ref="S53:CD53" si="253">EOMONTH($G$7,S52-2)+1</f>
        <v>44378</v>
      </c>
      <c r="T53" s="65">
        <f t="shared" si="253"/>
        <v>44409</v>
      </c>
      <c r="U53" s="65">
        <f t="shared" si="253"/>
        <v>44440</v>
      </c>
      <c r="V53" s="65">
        <f t="shared" si="253"/>
        <v>44470</v>
      </c>
      <c r="W53" s="65">
        <f t="shared" si="253"/>
        <v>44501</v>
      </c>
      <c r="X53" s="65">
        <f t="shared" si="253"/>
        <v>44531</v>
      </c>
      <c r="Y53" s="65">
        <f t="shared" si="253"/>
        <v>44562</v>
      </c>
      <c r="Z53" s="65">
        <f t="shared" si="253"/>
        <v>44593</v>
      </c>
      <c r="AA53" s="65">
        <f t="shared" si="253"/>
        <v>44621</v>
      </c>
      <c r="AB53" s="65">
        <f t="shared" si="253"/>
        <v>44652</v>
      </c>
      <c r="AC53" s="65">
        <f t="shared" si="253"/>
        <v>44682</v>
      </c>
      <c r="AD53" s="65">
        <f t="shared" si="253"/>
        <v>44713</v>
      </c>
      <c r="AE53" s="65">
        <f t="shared" si="253"/>
        <v>44743</v>
      </c>
      <c r="AF53" s="65">
        <f t="shared" si="253"/>
        <v>44774</v>
      </c>
      <c r="AG53" s="65">
        <f t="shared" si="253"/>
        <v>44805</v>
      </c>
      <c r="AH53" s="65">
        <f t="shared" si="253"/>
        <v>44835</v>
      </c>
      <c r="AI53" s="65">
        <f t="shared" si="253"/>
        <v>44866</v>
      </c>
      <c r="AJ53" s="65">
        <f t="shared" si="253"/>
        <v>44896</v>
      </c>
      <c r="AK53" s="65">
        <f t="shared" si="253"/>
        <v>44927</v>
      </c>
      <c r="AL53" s="65">
        <f t="shared" si="253"/>
        <v>44958</v>
      </c>
      <c r="AM53" s="65">
        <f t="shared" si="253"/>
        <v>44986</v>
      </c>
      <c r="AN53" s="65">
        <f t="shared" si="253"/>
        <v>45017</v>
      </c>
      <c r="AO53" s="65">
        <f t="shared" si="253"/>
        <v>45047</v>
      </c>
      <c r="AP53" s="65">
        <f t="shared" si="253"/>
        <v>45078</v>
      </c>
      <c r="AQ53" s="65">
        <f t="shared" si="253"/>
        <v>45108</v>
      </c>
      <c r="AR53" s="65">
        <f t="shared" si="253"/>
        <v>45139</v>
      </c>
      <c r="AS53" s="65">
        <f t="shared" si="253"/>
        <v>45170</v>
      </c>
      <c r="AT53" s="65">
        <f t="shared" si="253"/>
        <v>45200</v>
      </c>
      <c r="AU53" s="65">
        <f t="shared" si="253"/>
        <v>45231</v>
      </c>
      <c r="AV53" s="65">
        <f t="shared" si="253"/>
        <v>45261</v>
      </c>
      <c r="AW53" s="65">
        <f t="shared" si="253"/>
        <v>45292</v>
      </c>
      <c r="AX53" s="65">
        <f t="shared" si="253"/>
        <v>45323</v>
      </c>
      <c r="AY53" s="65">
        <f t="shared" si="253"/>
        <v>45352</v>
      </c>
      <c r="AZ53" s="65">
        <f t="shared" si="253"/>
        <v>45383</v>
      </c>
      <c r="BA53" s="65">
        <f t="shared" si="253"/>
        <v>45413</v>
      </c>
      <c r="BB53" s="65">
        <f t="shared" si="253"/>
        <v>45444</v>
      </c>
      <c r="BC53" s="65">
        <f t="shared" si="253"/>
        <v>45474</v>
      </c>
      <c r="BD53" s="65">
        <f t="shared" si="253"/>
        <v>45505</v>
      </c>
      <c r="BE53" s="65">
        <f t="shared" si="253"/>
        <v>45536</v>
      </c>
      <c r="BF53" s="65">
        <f t="shared" si="253"/>
        <v>45566</v>
      </c>
      <c r="BG53" s="65">
        <f t="shared" si="253"/>
        <v>45597</v>
      </c>
      <c r="BH53" s="65">
        <f t="shared" si="253"/>
        <v>45627</v>
      </c>
      <c r="BI53" s="65">
        <f t="shared" si="253"/>
        <v>45658</v>
      </c>
      <c r="BJ53" s="65">
        <f t="shared" si="253"/>
        <v>45689</v>
      </c>
      <c r="BK53" s="65">
        <f t="shared" si="253"/>
        <v>45717</v>
      </c>
      <c r="BL53" s="65">
        <f t="shared" si="253"/>
        <v>45748</v>
      </c>
      <c r="BM53" s="65">
        <f t="shared" si="253"/>
        <v>45778</v>
      </c>
      <c r="BN53" s="65">
        <f t="shared" si="253"/>
        <v>45809</v>
      </c>
      <c r="BO53" s="65">
        <f t="shared" si="253"/>
        <v>45839</v>
      </c>
      <c r="BP53" s="65">
        <f t="shared" si="253"/>
        <v>45870</v>
      </c>
      <c r="BQ53" s="65">
        <f t="shared" si="253"/>
        <v>45901</v>
      </c>
      <c r="BR53" s="65">
        <f t="shared" si="253"/>
        <v>45931</v>
      </c>
      <c r="BS53" s="65">
        <f t="shared" si="253"/>
        <v>45962</v>
      </c>
      <c r="BT53" s="65">
        <f t="shared" si="253"/>
        <v>45992</v>
      </c>
      <c r="BU53" s="65">
        <f t="shared" si="253"/>
        <v>46023</v>
      </c>
      <c r="BV53" s="65">
        <f t="shared" si="253"/>
        <v>46054</v>
      </c>
      <c r="BW53" s="65">
        <f t="shared" si="253"/>
        <v>46082</v>
      </c>
      <c r="BX53" s="65">
        <f t="shared" si="253"/>
        <v>46113</v>
      </c>
      <c r="BY53" s="65">
        <f t="shared" si="253"/>
        <v>46143</v>
      </c>
      <c r="BZ53" s="65">
        <f t="shared" si="253"/>
        <v>46174</v>
      </c>
      <c r="CA53" s="65">
        <f t="shared" si="253"/>
        <v>46204</v>
      </c>
      <c r="CB53" s="65">
        <f t="shared" si="253"/>
        <v>46235</v>
      </c>
      <c r="CC53" s="65">
        <f t="shared" si="253"/>
        <v>46266</v>
      </c>
      <c r="CD53" s="65">
        <f t="shared" si="253"/>
        <v>46296</v>
      </c>
      <c r="CE53" s="65">
        <f t="shared" ref="CE53:EP53" si="254">EOMONTH($G$7,CE52-2)+1</f>
        <v>46327</v>
      </c>
      <c r="CF53" s="65">
        <f t="shared" si="254"/>
        <v>46357</v>
      </c>
      <c r="CG53" s="65">
        <f t="shared" si="254"/>
        <v>46388</v>
      </c>
      <c r="CH53" s="65">
        <f t="shared" si="254"/>
        <v>46419</v>
      </c>
      <c r="CI53" s="65">
        <f t="shared" si="254"/>
        <v>46447</v>
      </c>
      <c r="CJ53" s="65">
        <f t="shared" si="254"/>
        <v>46478</v>
      </c>
      <c r="CK53" s="65">
        <f t="shared" si="254"/>
        <v>46508</v>
      </c>
      <c r="CL53" s="65">
        <f t="shared" si="254"/>
        <v>46539</v>
      </c>
      <c r="CM53" s="65">
        <f t="shared" si="254"/>
        <v>46569</v>
      </c>
      <c r="CN53" s="65">
        <f t="shared" si="254"/>
        <v>46600</v>
      </c>
      <c r="CO53" s="65">
        <f t="shared" si="254"/>
        <v>46631</v>
      </c>
      <c r="CP53" s="65">
        <f t="shared" si="254"/>
        <v>46661</v>
      </c>
      <c r="CQ53" s="65">
        <f t="shared" si="254"/>
        <v>46692</v>
      </c>
      <c r="CR53" s="65">
        <f t="shared" si="254"/>
        <v>46722</v>
      </c>
      <c r="CS53" s="65">
        <f t="shared" si="254"/>
        <v>46753</v>
      </c>
      <c r="CT53" s="65">
        <f t="shared" si="254"/>
        <v>46784</v>
      </c>
      <c r="CU53" s="65">
        <f t="shared" si="254"/>
        <v>46813</v>
      </c>
      <c r="CV53" s="65">
        <f t="shared" si="254"/>
        <v>46844</v>
      </c>
      <c r="CW53" s="65">
        <f t="shared" si="254"/>
        <v>46874</v>
      </c>
      <c r="CX53" s="65">
        <f t="shared" si="254"/>
        <v>46905</v>
      </c>
      <c r="CY53" s="65">
        <f t="shared" si="254"/>
        <v>46935</v>
      </c>
      <c r="CZ53" s="65">
        <f t="shared" si="254"/>
        <v>46966</v>
      </c>
      <c r="DA53" s="65">
        <f t="shared" si="254"/>
        <v>46997</v>
      </c>
      <c r="DB53" s="65">
        <f t="shared" si="254"/>
        <v>47027</v>
      </c>
      <c r="DC53" s="65">
        <f t="shared" si="254"/>
        <v>47058</v>
      </c>
      <c r="DD53" s="65">
        <f t="shared" si="254"/>
        <v>47088</v>
      </c>
      <c r="DE53" s="65">
        <f t="shared" si="254"/>
        <v>47119</v>
      </c>
      <c r="DF53" s="65">
        <f t="shared" si="254"/>
        <v>47150</v>
      </c>
      <c r="DG53" s="65">
        <f t="shared" si="254"/>
        <v>47178</v>
      </c>
      <c r="DH53" s="65">
        <f t="shared" si="254"/>
        <v>47209</v>
      </c>
      <c r="DI53" s="65">
        <f t="shared" si="254"/>
        <v>47239</v>
      </c>
      <c r="DJ53" s="65">
        <f t="shared" si="254"/>
        <v>47270</v>
      </c>
      <c r="DK53" s="65">
        <f t="shared" si="254"/>
        <v>47300</v>
      </c>
      <c r="DL53" s="65">
        <f t="shared" si="254"/>
        <v>47331</v>
      </c>
      <c r="DM53" s="65">
        <f t="shared" si="254"/>
        <v>47362</v>
      </c>
      <c r="DN53" s="65">
        <f t="shared" si="254"/>
        <v>47392</v>
      </c>
      <c r="DO53" s="65">
        <f t="shared" si="254"/>
        <v>47423</v>
      </c>
      <c r="DP53" s="65">
        <f t="shared" si="254"/>
        <v>47453</v>
      </c>
      <c r="DQ53" s="65">
        <f t="shared" si="254"/>
        <v>47484</v>
      </c>
      <c r="DR53" s="65">
        <f t="shared" si="254"/>
        <v>47515</v>
      </c>
      <c r="DS53" s="65">
        <f t="shared" si="254"/>
        <v>47543</v>
      </c>
      <c r="DT53" s="65">
        <f t="shared" si="254"/>
        <v>47574</v>
      </c>
      <c r="DU53" s="65">
        <f t="shared" si="254"/>
        <v>47604</v>
      </c>
      <c r="DV53" s="65">
        <f t="shared" si="254"/>
        <v>47635</v>
      </c>
      <c r="DW53" s="65">
        <f t="shared" si="254"/>
        <v>47665</v>
      </c>
      <c r="DX53" s="65">
        <f t="shared" si="254"/>
        <v>47696</v>
      </c>
      <c r="DY53" s="65">
        <f t="shared" si="254"/>
        <v>47727</v>
      </c>
      <c r="DZ53" s="65">
        <f t="shared" si="254"/>
        <v>47757</v>
      </c>
      <c r="EA53" s="65">
        <f t="shared" si="254"/>
        <v>47788</v>
      </c>
      <c r="EB53" s="65">
        <f t="shared" si="254"/>
        <v>47818</v>
      </c>
      <c r="EC53" s="65">
        <f t="shared" si="254"/>
        <v>47849</v>
      </c>
      <c r="ED53" s="65">
        <f t="shared" si="254"/>
        <v>47880</v>
      </c>
      <c r="EE53" s="65">
        <f t="shared" si="254"/>
        <v>47908</v>
      </c>
      <c r="EF53" s="65">
        <f t="shared" si="254"/>
        <v>47939</v>
      </c>
      <c r="EG53" s="65">
        <f t="shared" si="254"/>
        <v>47969</v>
      </c>
      <c r="EH53" s="65">
        <f t="shared" si="254"/>
        <v>48000</v>
      </c>
      <c r="EI53" s="65">
        <f t="shared" si="254"/>
        <v>48030</v>
      </c>
      <c r="EJ53" s="65">
        <f t="shared" si="254"/>
        <v>48061</v>
      </c>
      <c r="EK53" s="65">
        <f t="shared" si="254"/>
        <v>48092</v>
      </c>
      <c r="EL53" s="65">
        <f t="shared" si="254"/>
        <v>48122</v>
      </c>
      <c r="EM53" s="65">
        <f t="shared" si="254"/>
        <v>48153</v>
      </c>
      <c r="EN53" s="65">
        <f t="shared" si="254"/>
        <v>48183</v>
      </c>
      <c r="EO53" s="65">
        <f t="shared" si="254"/>
        <v>48214</v>
      </c>
      <c r="EP53" s="65">
        <f t="shared" si="254"/>
        <v>48245</v>
      </c>
      <c r="EQ53" s="65">
        <f t="shared" ref="EQ53:HB53" si="255">EOMONTH($G$7,EQ52-2)+1</f>
        <v>48274</v>
      </c>
      <c r="ER53" s="65">
        <f t="shared" si="255"/>
        <v>48305</v>
      </c>
      <c r="ES53" s="65">
        <f t="shared" si="255"/>
        <v>48335</v>
      </c>
      <c r="ET53" s="65">
        <f t="shared" si="255"/>
        <v>48366</v>
      </c>
      <c r="EU53" s="65">
        <f t="shared" si="255"/>
        <v>48396</v>
      </c>
      <c r="EV53" s="65">
        <f t="shared" si="255"/>
        <v>48427</v>
      </c>
      <c r="EW53" s="65">
        <f t="shared" si="255"/>
        <v>48458</v>
      </c>
      <c r="EX53" s="65">
        <f t="shared" si="255"/>
        <v>48488</v>
      </c>
      <c r="EY53" s="65">
        <f t="shared" si="255"/>
        <v>48519</v>
      </c>
      <c r="EZ53" s="65">
        <f t="shared" si="255"/>
        <v>48549</v>
      </c>
      <c r="FA53" s="65">
        <f t="shared" si="255"/>
        <v>48580</v>
      </c>
      <c r="FB53" s="65">
        <f t="shared" si="255"/>
        <v>48611</v>
      </c>
      <c r="FC53" s="65">
        <f t="shared" si="255"/>
        <v>48639</v>
      </c>
      <c r="FD53" s="65">
        <f t="shared" si="255"/>
        <v>48670</v>
      </c>
      <c r="FE53" s="65">
        <f t="shared" si="255"/>
        <v>48700</v>
      </c>
      <c r="FF53" s="65">
        <f t="shared" si="255"/>
        <v>48731</v>
      </c>
      <c r="FG53" s="65">
        <f t="shared" si="255"/>
        <v>48761</v>
      </c>
      <c r="FH53" s="65">
        <f t="shared" si="255"/>
        <v>48792</v>
      </c>
      <c r="FI53" s="65">
        <f t="shared" si="255"/>
        <v>48823</v>
      </c>
      <c r="FJ53" s="65">
        <f t="shared" si="255"/>
        <v>48853</v>
      </c>
      <c r="FK53" s="65">
        <f t="shared" si="255"/>
        <v>48884</v>
      </c>
      <c r="FL53" s="65">
        <f t="shared" si="255"/>
        <v>48914</v>
      </c>
      <c r="FM53" s="65">
        <f t="shared" si="255"/>
        <v>48945</v>
      </c>
      <c r="FN53" s="65">
        <f t="shared" si="255"/>
        <v>48976</v>
      </c>
      <c r="FO53" s="65">
        <f t="shared" si="255"/>
        <v>49004</v>
      </c>
      <c r="FP53" s="65">
        <f t="shared" si="255"/>
        <v>49035</v>
      </c>
      <c r="FQ53" s="65">
        <f t="shared" si="255"/>
        <v>49065</v>
      </c>
      <c r="FR53" s="65">
        <f t="shared" si="255"/>
        <v>49096</v>
      </c>
      <c r="FS53" s="65">
        <f t="shared" si="255"/>
        <v>49126</v>
      </c>
      <c r="FT53" s="65">
        <f t="shared" si="255"/>
        <v>49157</v>
      </c>
      <c r="FU53" s="65">
        <f t="shared" si="255"/>
        <v>49188</v>
      </c>
      <c r="FV53" s="65">
        <f t="shared" si="255"/>
        <v>49218</v>
      </c>
      <c r="FW53" s="65">
        <f t="shared" si="255"/>
        <v>49249</v>
      </c>
      <c r="FX53" s="65">
        <f t="shared" si="255"/>
        <v>49279</v>
      </c>
      <c r="FY53" s="65">
        <f t="shared" si="255"/>
        <v>49310</v>
      </c>
      <c r="FZ53" s="65">
        <f t="shared" si="255"/>
        <v>49341</v>
      </c>
      <c r="GA53" s="65">
        <f t="shared" si="255"/>
        <v>49369</v>
      </c>
      <c r="GB53" s="65">
        <f t="shared" si="255"/>
        <v>49400</v>
      </c>
      <c r="GC53" s="65">
        <f t="shared" si="255"/>
        <v>49430</v>
      </c>
      <c r="GD53" s="65">
        <f t="shared" si="255"/>
        <v>49461</v>
      </c>
      <c r="GE53" s="65">
        <f t="shared" si="255"/>
        <v>49491</v>
      </c>
      <c r="GF53" s="65">
        <f t="shared" si="255"/>
        <v>49522</v>
      </c>
      <c r="GG53" s="65">
        <f t="shared" si="255"/>
        <v>49553</v>
      </c>
      <c r="GH53" s="65">
        <f t="shared" si="255"/>
        <v>49583</v>
      </c>
      <c r="GI53" s="65">
        <f t="shared" si="255"/>
        <v>49614</v>
      </c>
      <c r="GJ53" s="65">
        <f t="shared" si="255"/>
        <v>49644</v>
      </c>
      <c r="GK53" s="65">
        <f t="shared" si="255"/>
        <v>49675</v>
      </c>
      <c r="GL53" s="65">
        <f t="shared" si="255"/>
        <v>49706</v>
      </c>
      <c r="GM53" s="65">
        <f t="shared" si="255"/>
        <v>49735</v>
      </c>
      <c r="GN53" s="65">
        <f t="shared" si="255"/>
        <v>49766</v>
      </c>
      <c r="GO53" s="65">
        <f t="shared" si="255"/>
        <v>49796</v>
      </c>
      <c r="GP53" s="65">
        <f t="shared" si="255"/>
        <v>49827</v>
      </c>
      <c r="GQ53" s="65">
        <f t="shared" si="255"/>
        <v>49857</v>
      </c>
      <c r="GR53" s="65">
        <f t="shared" si="255"/>
        <v>49888</v>
      </c>
      <c r="GS53" s="65">
        <f t="shared" si="255"/>
        <v>49919</v>
      </c>
      <c r="GT53" s="65">
        <f t="shared" si="255"/>
        <v>49949</v>
      </c>
      <c r="GU53" s="65">
        <f t="shared" si="255"/>
        <v>49980</v>
      </c>
      <c r="GV53" s="65">
        <f t="shared" si="255"/>
        <v>50010</v>
      </c>
      <c r="GW53" s="65">
        <f t="shared" si="255"/>
        <v>50041</v>
      </c>
      <c r="GX53" s="65">
        <f t="shared" si="255"/>
        <v>50072</v>
      </c>
      <c r="GY53" s="65">
        <f t="shared" si="255"/>
        <v>50100</v>
      </c>
      <c r="GZ53" s="65">
        <f t="shared" si="255"/>
        <v>50131</v>
      </c>
      <c r="HA53" s="65">
        <f t="shared" si="255"/>
        <v>50161</v>
      </c>
      <c r="HB53" s="65">
        <f t="shared" si="255"/>
        <v>50192</v>
      </c>
      <c r="HC53" s="65">
        <f t="shared" ref="HC53:JN53" si="256">EOMONTH($G$7,HC52-2)+1</f>
        <v>50222</v>
      </c>
      <c r="HD53" s="65">
        <f t="shared" si="256"/>
        <v>50253</v>
      </c>
      <c r="HE53" s="65">
        <f t="shared" si="256"/>
        <v>50284</v>
      </c>
      <c r="HF53" s="65">
        <f t="shared" si="256"/>
        <v>50314</v>
      </c>
      <c r="HG53" s="65">
        <f t="shared" si="256"/>
        <v>50345</v>
      </c>
      <c r="HH53" s="65">
        <f t="shared" si="256"/>
        <v>50375</v>
      </c>
      <c r="HI53" s="65">
        <f t="shared" si="256"/>
        <v>50406</v>
      </c>
      <c r="HJ53" s="65">
        <f t="shared" si="256"/>
        <v>50437</v>
      </c>
      <c r="HK53" s="65">
        <f t="shared" si="256"/>
        <v>50465</v>
      </c>
      <c r="HL53" s="65">
        <f t="shared" si="256"/>
        <v>50496</v>
      </c>
      <c r="HM53" s="65">
        <f t="shared" si="256"/>
        <v>50526</v>
      </c>
      <c r="HN53" s="65">
        <f t="shared" si="256"/>
        <v>50557</v>
      </c>
      <c r="HO53" s="65">
        <f t="shared" si="256"/>
        <v>50587</v>
      </c>
      <c r="HP53" s="65">
        <f t="shared" si="256"/>
        <v>50618</v>
      </c>
      <c r="HQ53" s="65">
        <f t="shared" si="256"/>
        <v>50649</v>
      </c>
      <c r="HR53" s="65">
        <f t="shared" si="256"/>
        <v>50679</v>
      </c>
      <c r="HS53" s="65">
        <f t="shared" si="256"/>
        <v>50710</v>
      </c>
      <c r="HT53" s="65">
        <f t="shared" si="256"/>
        <v>50740</v>
      </c>
      <c r="HU53" s="65">
        <f t="shared" si="256"/>
        <v>50771</v>
      </c>
      <c r="HV53" s="65">
        <f t="shared" si="256"/>
        <v>50802</v>
      </c>
      <c r="HW53" s="65">
        <f t="shared" si="256"/>
        <v>50830</v>
      </c>
      <c r="HX53" s="65">
        <f t="shared" si="256"/>
        <v>50861</v>
      </c>
      <c r="HY53" s="65">
        <f t="shared" si="256"/>
        <v>50891</v>
      </c>
      <c r="HZ53" s="65">
        <f t="shared" si="256"/>
        <v>50922</v>
      </c>
      <c r="IA53" s="65">
        <f t="shared" si="256"/>
        <v>50952</v>
      </c>
      <c r="IB53" s="65">
        <f t="shared" si="256"/>
        <v>50983</v>
      </c>
      <c r="IC53" s="65">
        <f t="shared" si="256"/>
        <v>51014</v>
      </c>
      <c r="ID53" s="65">
        <f t="shared" si="256"/>
        <v>51044</v>
      </c>
      <c r="IE53" s="65">
        <f t="shared" si="256"/>
        <v>51075</v>
      </c>
      <c r="IF53" s="65">
        <f t="shared" si="256"/>
        <v>51105</v>
      </c>
      <c r="IG53" s="65">
        <f t="shared" si="256"/>
        <v>51136</v>
      </c>
      <c r="IH53" s="65">
        <f t="shared" si="256"/>
        <v>51167</v>
      </c>
      <c r="II53" s="65">
        <f t="shared" si="256"/>
        <v>51196</v>
      </c>
      <c r="IJ53" s="65">
        <f t="shared" si="256"/>
        <v>51227</v>
      </c>
      <c r="IK53" s="65">
        <f t="shared" si="256"/>
        <v>51257</v>
      </c>
      <c r="IL53" s="65">
        <f t="shared" si="256"/>
        <v>51288</v>
      </c>
      <c r="IM53" s="65">
        <f t="shared" si="256"/>
        <v>51318</v>
      </c>
      <c r="IN53" s="65">
        <f t="shared" si="256"/>
        <v>51349</v>
      </c>
      <c r="IO53" s="65">
        <f t="shared" si="256"/>
        <v>51380</v>
      </c>
      <c r="IP53" s="65">
        <f t="shared" si="256"/>
        <v>51410</v>
      </c>
      <c r="IQ53" s="65">
        <f t="shared" si="256"/>
        <v>51441</v>
      </c>
      <c r="IR53" s="65">
        <f t="shared" si="256"/>
        <v>51471</v>
      </c>
      <c r="IS53" s="65">
        <f t="shared" si="256"/>
        <v>51502</v>
      </c>
      <c r="IT53" s="65">
        <f t="shared" si="256"/>
        <v>51533</v>
      </c>
      <c r="IU53" s="65">
        <f t="shared" si="256"/>
        <v>51561</v>
      </c>
      <c r="IV53" s="65">
        <f t="shared" si="256"/>
        <v>51592</v>
      </c>
      <c r="IW53" s="65">
        <f t="shared" si="256"/>
        <v>51622</v>
      </c>
      <c r="IX53" s="65">
        <f t="shared" si="256"/>
        <v>51653</v>
      </c>
      <c r="IY53" s="65">
        <f t="shared" si="256"/>
        <v>51683</v>
      </c>
      <c r="IZ53" s="65">
        <f t="shared" si="256"/>
        <v>51714</v>
      </c>
      <c r="JA53" s="65">
        <f t="shared" si="256"/>
        <v>51745</v>
      </c>
      <c r="JB53" s="65">
        <f t="shared" si="256"/>
        <v>51775</v>
      </c>
      <c r="JC53" s="65">
        <f t="shared" si="256"/>
        <v>51806</v>
      </c>
      <c r="JD53" s="65">
        <f t="shared" si="256"/>
        <v>51836</v>
      </c>
      <c r="JE53" s="65">
        <f t="shared" si="256"/>
        <v>51867</v>
      </c>
      <c r="JF53" s="65">
        <f t="shared" si="256"/>
        <v>51898</v>
      </c>
      <c r="JG53" s="65">
        <f t="shared" si="256"/>
        <v>51926</v>
      </c>
      <c r="JH53" s="65">
        <f t="shared" si="256"/>
        <v>51957</v>
      </c>
      <c r="JI53" s="65">
        <f t="shared" si="256"/>
        <v>51987</v>
      </c>
      <c r="JJ53" s="65">
        <f t="shared" si="256"/>
        <v>52018</v>
      </c>
      <c r="JK53" s="65">
        <f t="shared" si="256"/>
        <v>52048</v>
      </c>
      <c r="JL53" s="65">
        <f t="shared" si="256"/>
        <v>52079</v>
      </c>
      <c r="JM53" s="65">
        <f t="shared" si="256"/>
        <v>52110</v>
      </c>
      <c r="JN53" s="65">
        <f t="shared" si="256"/>
        <v>52140</v>
      </c>
      <c r="JO53" s="65">
        <f t="shared" ref="JO53:LZ53" si="257">EOMONTH($G$7,JO52-2)+1</f>
        <v>52171</v>
      </c>
      <c r="JP53" s="65">
        <f t="shared" si="257"/>
        <v>52201</v>
      </c>
      <c r="JQ53" s="65">
        <f t="shared" si="257"/>
        <v>52232</v>
      </c>
      <c r="JR53" s="65">
        <f t="shared" si="257"/>
        <v>52263</v>
      </c>
      <c r="JS53" s="65">
        <f t="shared" si="257"/>
        <v>52291</v>
      </c>
      <c r="JT53" s="65">
        <f t="shared" si="257"/>
        <v>52322</v>
      </c>
      <c r="JU53" s="65">
        <f t="shared" si="257"/>
        <v>52352</v>
      </c>
      <c r="JV53" s="65">
        <f t="shared" si="257"/>
        <v>52383</v>
      </c>
      <c r="JW53" s="65">
        <f t="shared" si="257"/>
        <v>52413</v>
      </c>
      <c r="JX53" s="65">
        <f t="shared" si="257"/>
        <v>52444</v>
      </c>
      <c r="JY53" s="65">
        <f t="shared" si="257"/>
        <v>52475</v>
      </c>
      <c r="JZ53" s="65">
        <f t="shared" si="257"/>
        <v>52505</v>
      </c>
      <c r="KA53" s="65">
        <f t="shared" si="257"/>
        <v>52536</v>
      </c>
      <c r="KB53" s="65">
        <f t="shared" si="257"/>
        <v>52566</v>
      </c>
      <c r="KC53" s="65">
        <f t="shared" si="257"/>
        <v>52597</v>
      </c>
      <c r="KD53" s="65">
        <f t="shared" si="257"/>
        <v>52628</v>
      </c>
      <c r="KE53" s="65">
        <f t="shared" si="257"/>
        <v>52657</v>
      </c>
      <c r="KF53" s="65">
        <f t="shared" si="257"/>
        <v>52688</v>
      </c>
      <c r="KG53" s="65">
        <f t="shared" si="257"/>
        <v>52718</v>
      </c>
      <c r="KH53" s="65">
        <f t="shared" si="257"/>
        <v>52749</v>
      </c>
      <c r="KI53" s="65">
        <f t="shared" si="257"/>
        <v>52779</v>
      </c>
      <c r="KJ53" s="65">
        <f t="shared" si="257"/>
        <v>52810</v>
      </c>
      <c r="KK53" s="65">
        <f t="shared" si="257"/>
        <v>52841</v>
      </c>
      <c r="KL53" s="65">
        <f t="shared" si="257"/>
        <v>52871</v>
      </c>
      <c r="KM53" s="65">
        <f t="shared" si="257"/>
        <v>52902</v>
      </c>
      <c r="KN53" s="65">
        <f t="shared" si="257"/>
        <v>52932</v>
      </c>
      <c r="KO53" s="65">
        <f t="shared" si="257"/>
        <v>52963</v>
      </c>
      <c r="KP53" s="65">
        <f t="shared" si="257"/>
        <v>52994</v>
      </c>
      <c r="KQ53" s="65">
        <f t="shared" si="257"/>
        <v>53022</v>
      </c>
      <c r="KR53" s="65">
        <f t="shared" si="257"/>
        <v>53053</v>
      </c>
      <c r="KS53" s="65">
        <f t="shared" si="257"/>
        <v>53083</v>
      </c>
      <c r="KT53" s="65">
        <f t="shared" si="257"/>
        <v>53114</v>
      </c>
      <c r="KU53" s="65">
        <f t="shared" si="257"/>
        <v>53144</v>
      </c>
      <c r="KV53" s="65">
        <f t="shared" si="257"/>
        <v>53175</v>
      </c>
      <c r="KW53" s="65">
        <f t="shared" si="257"/>
        <v>53206</v>
      </c>
      <c r="KX53" s="65">
        <f t="shared" si="257"/>
        <v>53236</v>
      </c>
      <c r="KY53" s="65">
        <f t="shared" si="257"/>
        <v>53267</v>
      </c>
      <c r="KZ53" s="65">
        <f t="shared" si="257"/>
        <v>53297</v>
      </c>
      <c r="LA53" s="65">
        <f t="shared" si="257"/>
        <v>53328</v>
      </c>
      <c r="LB53" s="65">
        <f t="shared" si="257"/>
        <v>53359</v>
      </c>
      <c r="LC53" s="65">
        <f t="shared" si="257"/>
        <v>53387</v>
      </c>
      <c r="LD53" s="65">
        <f t="shared" si="257"/>
        <v>53418</v>
      </c>
      <c r="LE53" s="65">
        <f t="shared" si="257"/>
        <v>53448</v>
      </c>
      <c r="LF53" s="65">
        <f t="shared" si="257"/>
        <v>53479</v>
      </c>
      <c r="LG53" s="65">
        <f t="shared" si="257"/>
        <v>53509</v>
      </c>
      <c r="LH53" s="65">
        <f t="shared" si="257"/>
        <v>53540</v>
      </c>
      <c r="LI53" s="65">
        <f t="shared" si="257"/>
        <v>53571</v>
      </c>
      <c r="LJ53" s="65">
        <f t="shared" si="257"/>
        <v>53601</v>
      </c>
      <c r="LK53" s="65">
        <f t="shared" si="257"/>
        <v>53632</v>
      </c>
      <c r="LL53" s="65">
        <f t="shared" si="257"/>
        <v>53662</v>
      </c>
      <c r="LM53" s="65">
        <f t="shared" si="257"/>
        <v>53693</v>
      </c>
      <c r="LN53" s="65">
        <f t="shared" si="257"/>
        <v>53724</v>
      </c>
      <c r="LO53" s="65">
        <f t="shared" si="257"/>
        <v>53752</v>
      </c>
      <c r="LP53" s="65">
        <f t="shared" si="257"/>
        <v>53783</v>
      </c>
      <c r="LQ53" s="65">
        <f t="shared" si="257"/>
        <v>53813</v>
      </c>
      <c r="LR53" s="65">
        <f t="shared" si="257"/>
        <v>53844</v>
      </c>
      <c r="LS53" s="65">
        <f t="shared" si="257"/>
        <v>53874</v>
      </c>
      <c r="LT53" s="65">
        <f t="shared" si="257"/>
        <v>53905</v>
      </c>
      <c r="LU53" s="65">
        <f t="shared" si="257"/>
        <v>53936</v>
      </c>
      <c r="LV53" s="65">
        <f t="shared" si="257"/>
        <v>53966</v>
      </c>
      <c r="LW53" s="65">
        <f t="shared" si="257"/>
        <v>53997</v>
      </c>
      <c r="LX53" s="65">
        <f t="shared" si="257"/>
        <v>54027</v>
      </c>
      <c r="LY53" s="65">
        <f t="shared" si="257"/>
        <v>54058</v>
      </c>
      <c r="LZ53" s="65">
        <f t="shared" si="257"/>
        <v>54089</v>
      </c>
      <c r="MA53" s="65">
        <f t="shared" ref="MA53:NM53" si="258">EOMONTH($G$7,MA52-2)+1</f>
        <v>54118</v>
      </c>
      <c r="MB53" s="65">
        <f t="shared" si="258"/>
        <v>54149</v>
      </c>
      <c r="MC53" s="65">
        <f t="shared" si="258"/>
        <v>54179</v>
      </c>
      <c r="MD53" s="65">
        <f t="shared" si="258"/>
        <v>54210</v>
      </c>
      <c r="ME53" s="65">
        <f t="shared" si="258"/>
        <v>54240</v>
      </c>
      <c r="MF53" s="65">
        <f t="shared" si="258"/>
        <v>54271</v>
      </c>
      <c r="MG53" s="65">
        <f t="shared" si="258"/>
        <v>54302</v>
      </c>
      <c r="MH53" s="65">
        <f t="shared" si="258"/>
        <v>54332</v>
      </c>
      <c r="MI53" s="65">
        <f t="shared" si="258"/>
        <v>54363</v>
      </c>
      <c r="MJ53" s="65">
        <f t="shared" si="258"/>
        <v>54393</v>
      </c>
      <c r="MK53" s="65">
        <f t="shared" si="258"/>
        <v>54424</v>
      </c>
      <c r="ML53" s="65">
        <f t="shared" si="258"/>
        <v>54455</v>
      </c>
      <c r="MM53" s="65">
        <f t="shared" si="258"/>
        <v>54483</v>
      </c>
      <c r="MN53" s="65">
        <f t="shared" si="258"/>
        <v>54514</v>
      </c>
      <c r="MO53" s="65">
        <f t="shared" si="258"/>
        <v>54544</v>
      </c>
      <c r="MP53" s="65">
        <f t="shared" si="258"/>
        <v>54575</v>
      </c>
      <c r="MQ53" s="65">
        <f t="shared" si="258"/>
        <v>54605</v>
      </c>
      <c r="MR53" s="65">
        <f t="shared" si="258"/>
        <v>54636</v>
      </c>
      <c r="MS53" s="65">
        <f t="shared" si="258"/>
        <v>54667</v>
      </c>
      <c r="MT53" s="65">
        <f t="shared" si="258"/>
        <v>54697</v>
      </c>
      <c r="MU53" s="65">
        <f t="shared" si="258"/>
        <v>54728</v>
      </c>
      <c r="MV53" s="65">
        <f t="shared" si="258"/>
        <v>54758</v>
      </c>
      <c r="MW53" s="65">
        <f t="shared" si="258"/>
        <v>54789</v>
      </c>
      <c r="MX53" s="65">
        <f t="shared" si="258"/>
        <v>54820</v>
      </c>
      <c r="MY53" s="65">
        <f t="shared" si="258"/>
        <v>54848</v>
      </c>
      <c r="MZ53" s="65">
        <f t="shared" si="258"/>
        <v>54879</v>
      </c>
      <c r="NA53" s="65">
        <f t="shared" si="258"/>
        <v>54909</v>
      </c>
      <c r="NB53" s="65">
        <f t="shared" si="258"/>
        <v>54940</v>
      </c>
      <c r="NC53" s="65">
        <f t="shared" si="258"/>
        <v>54970</v>
      </c>
      <c r="ND53" s="65">
        <f t="shared" si="258"/>
        <v>55001</v>
      </c>
      <c r="NE53" s="65">
        <f t="shared" si="258"/>
        <v>55032</v>
      </c>
      <c r="NF53" s="65">
        <f t="shared" si="258"/>
        <v>55062</v>
      </c>
      <c r="NG53" s="65">
        <f t="shared" si="258"/>
        <v>55093</v>
      </c>
      <c r="NH53" s="65">
        <f t="shared" si="258"/>
        <v>55123</v>
      </c>
      <c r="NI53" s="65">
        <f t="shared" si="258"/>
        <v>55154</v>
      </c>
      <c r="NJ53" s="65">
        <f t="shared" si="258"/>
        <v>55185</v>
      </c>
      <c r="NK53" s="65">
        <f t="shared" si="258"/>
        <v>55213</v>
      </c>
      <c r="NL53" s="65">
        <f t="shared" si="258"/>
        <v>55244</v>
      </c>
      <c r="NM53" s="65">
        <f t="shared" si="258"/>
        <v>55274</v>
      </c>
      <c r="NN53" s="7"/>
    </row>
    <row r="54" spans="15:378" x14ac:dyDescent="0.25">
      <c r="P54" s="80" t="s">
        <v>141</v>
      </c>
      <c r="Q54" s="82">
        <v>0</v>
      </c>
      <c r="R54" s="82">
        <v>0</v>
      </c>
      <c r="S54" s="81" t="b">
        <f>MONTH(S53)=$O$51</f>
        <v>0</v>
      </c>
      <c r="T54" s="81" t="b">
        <f t="shared" ref="T54:CE54" si="259">MONTH(T53)=$O$51</f>
        <v>0</v>
      </c>
      <c r="U54" s="81" t="b">
        <f t="shared" si="259"/>
        <v>0</v>
      </c>
      <c r="V54" s="81" t="b">
        <f t="shared" si="259"/>
        <v>0</v>
      </c>
      <c r="W54" s="81" t="b">
        <f t="shared" si="259"/>
        <v>0</v>
      </c>
      <c r="X54" s="81" t="b">
        <f t="shared" si="259"/>
        <v>0</v>
      </c>
      <c r="Y54" s="81" t="b">
        <f t="shared" si="259"/>
        <v>1</v>
      </c>
      <c r="Z54" s="81" t="b">
        <f t="shared" si="259"/>
        <v>0</v>
      </c>
      <c r="AA54" s="81" t="b">
        <f t="shared" si="259"/>
        <v>0</v>
      </c>
      <c r="AB54" s="81" t="b">
        <f t="shared" si="259"/>
        <v>0</v>
      </c>
      <c r="AC54" s="81" t="b">
        <f t="shared" si="259"/>
        <v>0</v>
      </c>
      <c r="AD54" s="81" t="b">
        <f t="shared" si="259"/>
        <v>0</v>
      </c>
      <c r="AE54" s="81" t="b">
        <f t="shared" si="259"/>
        <v>0</v>
      </c>
      <c r="AF54" s="81" t="b">
        <f t="shared" si="259"/>
        <v>0</v>
      </c>
      <c r="AG54" s="81" t="b">
        <f t="shared" si="259"/>
        <v>0</v>
      </c>
      <c r="AH54" s="81" t="b">
        <f t="shared" si="259"/>
        <v>0</v>
      </c>
      <c r="AI54" s="81" t="b">
        <f t="shared" si="259"/>
        <v>0</v>
      </c>
      <c r="AJ54" s="81" t="b">
        <f t="shared" si="259"/>
        <v>0</v>
      </c>
      <c r="AK54" s="81" t="b">
        <f t="shared" si="259"/>
        <v>1</v>
      </c>
      <c r="AL54" s="81" t="b">
        <f t="shared" si="259"/>
        <v>0</v>
      </c>
      <c r="AM54" s="81" t="b">
        <f t="shared" si="259"/>
        <v>0</v>
      </c>
      <c r="AN54" s="81" t="b">
        <f t="shared" si="259"/>
        <v>0</v>
      </c>
      <c r="AO54" s="81" t="b">
        <f t="shared" si="259"/>
        <v>0</v>
      </c>
      <c r="AP54" s="81" t="b">
        <f t="shared" si="259"/>
        <v>0</v>
      </c>
      <c r="AQ54" s="81" t="b">
        <f t="shared" si="259"/>
        <v>0</v>
      </c>
      <c r="AR54" s="81" t="b">
        <f t="shared" si="259"/>
        <v>0</v>
      </c>
      <c r="AS54" s="81" t="b">
        <f t="shared" si="259"/>
        <v>0</v>
      </c>
      <c r="AT54" s="81" t="b">
        <f t="shared" si="259"/>
        <v>0</v>
      </c>
      <c r="AU54" s="81" t="b">
        <f t="shared" si="259"/>
        <v>0</v>
      </c>
      <c r="AV54" s="81" t="b">
        <f t="shared" si="259"/>
        <v>0</v>
      </c>
      <c r="AW54" s="81" t="b">
        <f t="shared" si="259"/>
        <v>1</v>
      </c>
      <c r="AX54" s="81" t="b">
        <f t="shared" si="259"/>
        <v>0</v>
      </c>
      <c r="AY54" s="81" t="b">
        <f t="shared" si="259"/>
        <v>0</v>
      </c>
      <c r="AZ54" s="81" t="b">
        <f t="shared" si="259"/>
        <v>0</v>
      </c>
      <c r="BA54" s="81" t="b">
        <f t="shared" si="259"/>
        <v>0</v>
      </c>
      <c r="BB54" s="81" t="b">
        <f t="shared" si="259"/>
        <v>0</v>
      </c>
      <c r="BC54" s="81" t="b">
        <f t="shared" si="259"/>
        <v>0</v>
      </c>
      <c r="BD54" s="81" t="b">
        <f t="shared" si="259"/>
        <v>0</v>
      </c>
      <c r="BE54" s="81" t="b">
        <f t="shared" si="259"/>
        <v>0</v>
      </c>
      <c r="BF54" s="81" t="b">
        <f t="shared" si="259"/>
        <v>0</v>
      </c>
      <c r="BG54" s="81" t="b">
        <f t="shared" si="259"/>
        <v>0</v>
      </c>
      <c r="BH54" s="81" t="b">
        <f t="shared" si="259"/>
        <v>0</v>
      </c>
      <c r="BI54" s="81" t="b">
        <f t="shared" si="259"/>
        <v>1</v>
      </c>
      <c r="BJ54" s="81" t="b">
        <f t="shared" si="259"/>
        <v>0</v>
      </c>
      <c r="BK54" s="81" t="b">
        <f t="shared" si="259"/>
        <v>0</v>
      </c>
      <c r="BL54" s="81" t="b">
        <f t="shared" si="259"/>
        <v>0</v>
      </c>
      <c r="BM54" s="81" t="b">
        <f t="shared" si="259"/>
        <v>0</v>
      </c>
      <c r="BN54" s="81" t="b">
        <f t="shared" si="259"/>
        <v>0</v>
      </c>
      <c r="BO54" s="81" t="b">
        <f t="shared" si="259"/>
        <v>0</v>
      </c>
      <c r="BP54" s="81" t="b">
        <f t="shared" si="259"/>
        <v>0</v>
      </c>
      <c r="BQ54" s="81" t="b">
        <f t="shared" si="259"/>
        <v>0</v>
      </c>
      <c r="BR54" s="81" t="b">
        <f t="shared" si="259"/>
        <v>0</v>
      </c>
      <c r="BS54" s="81" t="b">
        <f t="shared" si="259"/>
        <v>0</v>
      </c>
      <c r="BT54" s="81" t="b">
        <f t="shared" si="259"/>
        <v>0</v>
      </c>
      <c r="BU54" s="81" t="b">
        <f t="shared" si="259"/>
        <v>1</v>
      </c>
      <c r="BV54" s="81" t="b">
        <f t="shared" si="259"/>
        <v>0</v>
      </c>
      <c r="BW54" s="81" t="b">
        <f t="shared" si="259"/>
        <v>0</v>
      </c>
      <c r="BX54" s="81" t="b">
        <f t="shared" si="259"/>
        <v>0</v>
      </c>
      <c r="BY54" s="81" t="b">
        <f t="shared" si="259"/>
        <v>0</v>
      </c>
      <c r="BZ54" s="81" t="b">
        <f t="shared" si="259"/>
        <v>0</v>
      </c>
      <c r="CA54" s="81" t="b">
        <f t="shared" si="259"/>
        <v>0</v>
      </c>
      <c r="CB54" s="81" t="b">
        <f t="shared" si="259"/>
        <v>0</v>
      </c>
      <c r="CC54" s="81" t="b">
        <f t="shared" si="259"/>
        <v>0</v>
      </c>
      <c r="CD54" s="81" t="b">
        <f t="shared" si="259"/>
        <v>0</v>
      </c>
      <c r="CE54" s="81" t="b">
        <f t="shared" si="259"/>
        <v>0</v>
      </c>
      <c r="CF54" s="81" t="b">
        <f t="shared" ref="CF54:EQ54" si="260">MONTH(CF53)=$O$51</f>
        <v>0</v>
      </c>
      <c r="CG54" s="81" t="b">
        <f t="shared" si="260"/>
        <v>1</v>
      </c>
      <c r="CH54" s="81" t="b">
        <f t="shared" si="260"/>
        <v>0</v>
      </c>
      <c r="CI54" s="81" t="b">
        <f t="shared" si="260"/>
        <v>0</v>
      </c>
      <c r="CJ54" s="81" t="b">
        <f t="shared" si="260"/>
        <v>0</v>
      </c>
      <c r="CK54" s="81" t="b">
        <f t="shared" si="260"/>
        <v>0</v>
      </c>
      <c r="CL54" s="81" t="b">
        <f t="shared" si="260"/>
        <v>0</v>
      </c>
      <c r="CM54" s="81" t="b">
        <f t="shared" si="260"/>
        <v>0</v>
      </c>
      <c r="CN54" s="81" t="b">
        <f t="shared" si="260"/>
        <v>0</v>
      </c>
      <c r="CO54" s="81" t="b">
        <f t="shared" si="260"/>
        <v>0</v>
      </c>
      <c r="CP54" s="81" t="b">
        <f t="shared" si="260"/>
        <v>0</v>
      </c>
      <c r="CQ54" s="81" t="b">
        <f t="shared" si="260"/>
        <v>0</v>
      </c>
      <c r="CR54" s="81" t="b">
        <f t="shared" si="260"/>
        <v>0</v>
      </c>
      <c r="CS54" s="81" t="b">
        <f t="shared" si="260"/>
        <v>1</v>
      </c>
      <c r="CT54" s="81" t="b">
        <f t="shared" si="260"/>
        <v>0</v>
      </c>
      <c r="CU54" s="81" t="b">
        <f t="shared" si="260"/>
        <v>0</v>
      </c>
      <c r="CV54" s="81" t="b">
        <f t="shared" si="260"/>
        <v>0</v>
      </c>
      <c r="CW54" s="81" t="b">
        <f t="shared" si="260"/>
        <v>0</v>
      </c>
      <c r="CX54" s="81" t="b">
        <f t="shared" si="260"/>
        <v>0</v>
      </c>
      <c r="CY54" s="81" t="b">
        <f t="shared" si="260"/>
        <v>0</v>
      </c>
      <c r="CZ54" s="81" t="b">
        <f t="shared" si="260"/>
        <v>0</v>
      </c>
      <c r="DA54" s="81" t="b">
        <f t="shared" si="260"/>
        <v>0</v>
      </c>
      <c r="DB54" s="81" t="b">
        <f t="shared" si="260"/>
        <v>0</v>
      </c>
      <c r="DC54" s="81" t="b">
        <f t="shared" si="260"/>
        <v>0</v>
      </c>
      <c r="DD54" s="81" t="b">
        <f t="shared" si="260"/>
        <v>0</v>
      </c>
      <c r="DE54" s="81" t="b">
        <f t="shared" si="260"/>
        <v>1</v>
      </c>
      <c r="DF54" s="81" t="b">
        <f t="shared" si="260"/>
        <v>0</v>
      </c>
      <c r="DG54" s="81" t="b">
        <f t="shared" si="260"/>
        <v>0</v>
      </c>
      <c r="DH54" s="81" t="b">
        <f t="shared" si="260"/>
        <v>0</v>
      </c>
      <c r="DI54" s="81" t="b">
        <f t="shared" si="260"/>
        <v>0</v>
      </c>
      <c r="DJ54" s="81" t="b">
        <f t="shared" si="260"/>
        <v>0</v>
      </c>
      <c r="DK54" s="81" t="b">
        <f t="shared" si="260"/>
        <v>0</v>
      </c>
      <c r="DL54" s="81" t="b">
        <f t="shared" si="260"/>
        <v>0</v>
      </c>
      <c r="DM54" s="81" t="b">
        <f t="shared" si="260"/>
        <v>0</v>
      </c>
      <c r="DN54" s="81" t="b">
        <f t="shared" si="260"/>
        <v>0</v>
      </c>
      <c r="DO54" s="81" t="b">
        <f t="shared" si="260"/>
        <v>0</v>
      </c>
      <c r="DP54" s="81" t="b">
        <f t="shared" si="260"/>
        <v>0</v>
      </c>
      <c r="DQ54" s="81" t="b">
        <f t="shared" si="260"/>
        <v>1</v>
      </c>
      <c r="DR54" s="81" t="b">
        <f t="shared" si="260"/>
        <v>0</v>
      </c>
      <c r="DS54" s="81" t="b">
        <f t="shared" si="260"/>
        <v>0</v>
      </c>
      <c r="DT54" s="81" t="b">
        <f t="shared" si="260"/>
        <v>0</v>
      </c>
      <c r="DU54" s="81" t="b">
        <f t="shared" si="260"/>
        <v>0</v>
      </c>
      <c r="DV54" s="81" t="b">
        <f t="shared" si="260"/>
        <v>0</v>
      </c>
      <c r="DW54" s="81" t="b">
        <f t="shared" si="260"/>
        <v>0</v>
      </c>
      <c r="DX54" s="81" t="b">
        <f t="shared" si="260"/>
        <v>0</v>
      </c>
      <c r="DY54" s="81" t="b">
        <f t="shared" si="260"/>
        <v>0</v>
      </c>
      <c r="DZ54" s="81" t="b">
        <f t="shared" si="260"/>
        <v>0</v>
      </c>
      <c r="EA54" s="81" t="b">
        <f t="shared" si="260"/>
        <v>0</v>
      </c>
      <c r="EB54" s="81" t="b">
        <f t="shared" si="260"/>
        <v>0</v>
      </c>
      <c r="EC54" s="81" t="b">
        <f t="shared" si="260"/>
        <v>1</v>
      </c>
      <c r="ED54" s="81" t="b">
        <f t="shared" si="260"/>
        <v>0</v>
      </c>
      <c r="EE54" s="81" t="b">
        <f t="shared" si="260"/>
        <v>0</v>
      </c>
      <c r="EF54" s="81" t="b">
        <f t="shared" si="260"/>
        <v>0</v>
      </c>
      <c r="EG54" s="81" t="b">
        <f t="shared" si="260"/>
        <v>0</v>
      </c>
      <c r="EH54" s="81" t="b">
        <f t="shared" si="260"/>
        <v>0</v>
      </c>
      <c r="EI54" s="81" t="b">
        <f t="shared" si="260"/>
        <v>0</v>
      </c>
      <c r="EJ54" s="81" t="b">
        <f t="shared" si="260"/>
        <v>0</v>
      </c>
      <c r="EK54" s="81" t="b">
        <f t="shared" si="260"/>
        <v>0</v>
      </c>
      <c r="EL54" s="81" t="b">
        <f t="shared" si="260"/>
        <v>0</v>
      </c>
      <c r="EM54" s="81" t="b">
        <f t="shared" si="260"/>
        <v>0</v>
      </c>
      <c r="EN54" s="81" t="b">
        <f t="shared" si="260"/>
        <v>0</v>
      </c>
      <c r="EO54" s="81" t="b">
        <f t="shared" si="260"/>
        <v>1</v>
      </c>
      <c r="EP54" s="81" t="b">
        <f t="shared" si="260"/>
        <v>0</v>
      </c>
      <c r="EQ54" s="81" t="b">
        <f t="shared" si="260"/>
        <v>0</v>
      </c>
      <c r="ER54" s="81" t="b">
        <f t="shared" ref="ER54:HC54" si="261">MONTH(ER53)=$O$51</f>
        <v>0</v>
      </c>
      <c r="ES54" s="81" t="b">
        <f t="shared" si="261"/>
        <v>0</v>
      </c>
      <c r="ET54" s="81" t="b">
        <f t="shared" si="261"/>
        <v>0</v>
      </c>
      <c r="EU54" s="81" t="b">
        <f t="shared" si="261"/>
        <v>0</v>
      </c>
      <c r="EV54" s="81" t="b">
        <f t="shared" si="261"/>
        <v>0</v>
      </c>
      <c r="EW54" s="81" t="b">
        <f t="shared" si="261"/>
        <v>0</v>
      </c>
      <c r="EX54" s="81" t="b">
        <f t="shared" si="261"/>
        <v>0</v>
      </c>
      <c r="EY54" s="81" t="b">
        <f t="shared" si="261"/>
        <v>0</v>
      </c>
      <c r="EZ54" s="81" t="b">
        <f t="shared" si="261"/>
        <v>0</v>
      </c>
      <c r="FA54" s="81" t="b">
        <f t="shared" si="261"/>
        <v>1</v>
      </c>
      <c r="FB54" s="81" t="b">
        <f t="shared" si="261"/>
        <v>0</v>
      </c>
      <c r="FC54" s="81" t="b">
        <f t="shared" si="261"/>
        <v>0</v>
      </c>
      <c r="FD54" s="81" t="b">
        <f t="shared" si="261"/>
        <v>0</v>
      </c>
      <c r="FE54" s="81" t="b">
        <f t="shared" si="261"/>
        <v>0</v>
      </c>
      <c r="FF54" s="81" t="b">
        <f t="shared" si="261"/>
        <v>0</v>
      </c>
      <c r="FG54" s="81" t="b">
        <f t="shared" si="261"/>
        <v>0</v>
      </c>
      <c r="FH54" s="81" t="b">
        <f t="shared" si="261"/>
        <v>0</v>
      </c>
      <c r="FI54" s="81" t="b">
        <f t="shared" si="261"/>
        <v>0</v>
      </c>
      <c r="FJ54" s="81" t="b">
        <f t="shared" si="261"/>
        <v>0</v>
      </c>
      <c r="FK54" s="81" t="b">
        <f t="shared" si="261"/>
        <v>0</v>
      </c>
      <c r="FL54" s="81" t="b">
        <f t="shared" si="261"/>
        <v>0</v>
      </c>
      <c r="FM54" s="81" t="b">
        <f t="shared" si="261"/>
        <v>1</v>
      </c>
      <c r="FN54" s="81" t="b">
        <f t="shared" si="261"/>
        <v>0</v>
      </c>
      <c r="FO54" s="81" t="b">
        <f t="shared" si="261"/>
        <v>0</v>
      </c>
      <c r="FP54" s="81" t="b">
        <f t="shared" si="261"/>
        <v>0</v>
      </c>
      <c r="FQ54" s="81" t="b">
        <f t="shared" si="261"/>
        <v>0</v>
      </c>
      <c r="FR54" s="81" t="b">
        <f t="shared" si="261"/>
        <v>0</v>
      </c>
      <c r="FS54" s="81" t="b">
        <f t="shared" si="261"/>
        <v>0</v>
      </c>
      <c r="FT54" s="81" t="b">
        <f t="shared" si="261"/>
        <v>0</v>
      </c>
      <c r="FU54" s="81" t="b">
        <f t="shared" si="261"/>
        <v>0</v>
      </c>
      <c r="FV54" s="81" t="b">
        <f t="shared" si="261"/>
        <v>0</v>
      </c>
      <c r="FW54" s="81" t="b">
        <f t="shared" si="261"/>
        <v>0</v>
      </c>
      <c r="FX54" s="81" t="b">
        <f t="shared" si="261"/>
        <v>0</v>
      </c>
      <c r="FY54" s="81" t="b">
        <f t="shared" si="261"/>
        <v>1</v>
      </c>
      <c r="FZ54" s="81" t="b">
        <f t="shared" si="261"/>
        <v>0</v>
      </c>
      <c r="GA54" s="81" t="b">
        <f t="shared" si="261"/>
        <v>0</v>
      </c>
      <c r="GB54" s="81" t="b">
        <f t="shared" si="261"/>
        <v>0</v>
      </c>
      <c r="GC54" s="81" t="b">
        <f t="shared" si="261"/>
        <v>0</v>
      </c>
      <c r="GD54" s="81" t="b">
        <f t="shared" si="261"/>
        <v>0</v>
      </c>
      <c r="GE54" s="81" t="b">
        <f t="shared" si="261"/>
        <v>0</v>
      </c>
      <c r="GF54" s="81" t="b">
        <f t="shared" si="261"/>
        <v>0</v>
      </c>
      <c r="GG54" s="81" t="b">
        <f t="shared" si="261"/>
        <v>0</v>
      </c>
      <c r="GH54" s="81" t="b">
        <f t="shared" si="261"/>
        <v>0</v>
      </c>
      <c r="GI54" s="81" t="b">
        <f t="shared" si="261"/>
        <v>0</v>
      </c>
      <c r="GJ54" s="81" t="b">
        <f t="shared" si="261"/>
        <v>0</v>
      </c>
      <c r="GK54" s="81" t="b">
        <f t="shared" si="261"/>
        <v>1</v>
      </c>
      <c r="GL54" s="81" t="b">
        <f t="shared" si="261"/>
        <v>0</v>
      </c>
      <c r="GM54" s="81" t="b">
        <f t="shared" si="261"/>
        <v>0</v>
      </c>
      <c r="GN54" s="81" t="b">
        <f t="shared" si="261"/>
        <v>0</v>
      </c>
      <c r="GO54" s="81" t="b">
        <f t="shared" si="261"/>
        <v>0</v>
      </c>
      <c r="GP54" s="81" t="b">
        <f t="shared" si="261"/>
        <v>0</v>
      </c>
      <c r="GQ54" s="81" t="b">
        <f t="shared" si="261"/>
        <v>0</v>
      </c>
      <c r="GR54" s="81" t="b">
        <f t="shared" si="261"/>
        <v>0</v>
      </c>
      <c r="GS54" s="81" t="b">
        <f t="shared" si="261"/>
        <v>0</v>
      </c>
      <c r="GT54" s="81" t="b">
        <f t="shared" si="261"/>
        <v>0</v>
      </c>
      <c r="GU54" s="81" t="b">
        <f t="shared" si="261"/>
        <v>0</v>
      </c>
      <c r="GV54" s="81" t="b">
        <f t="shared" si="261"/>
        <v>0</v>
      </c>
      <c r="GW54" s="81" t="b">
        <f t="shared" si="261"/>
        <v>1</v>
      </c>
      <c r="GX54" s="81" t="b">
        <f t="shared" si="261"/>
        <v>0</v>
      </c>
      <c r="GY54" s="81" t="b">
        <f t="shared" si="261"/>
        <v>0</v>
      </c>
      <c r="GZ54" s="81" t="b">
        <f t="shared" si="261"/>
        <v>0</v>
      </c>
      <c r="HA54" s="81" t="b">
        <f t="shared" si="261"/>
        <v>0</v>
      </c>
      <c r="HB54" s="81" t="b">
        <f t="shared" si="261"/>
        <v>0</v>
      </c>
      <c r="HC54" s="81" t="b">
        <f t="shared" si="261"/>
        <v>0</v>
      </c>
      <c r="HD54" s="81" t="b">
        <f t="shared" ref="HD54:JO54" si="262">MONTH(HD53)=$O$51</f>
        <v>0</v>
      </c>
      <c r="HE54" s="81" t="b">
        <f t="shared" si="262"/>
        <v>0</v>
      </c>
      <c r="HF54" s="81" t="b">
        <f t="shared" si="262"/>
        <v>0</v>
      </c>
      <c r="HG54" s="81" t="b">
        <f t="shared" si="262"/>
        <v>0</v>
      </c>
      <c r="HH54" s="81" t="b">
        <f t="shared" si="262"/>
        <v>0</v>
      </c>
      <c r="HI54" s="81" t="b">
        <f t="shared" si="262"/>
        <v>1</v>
      </c>
      <c r="HJ54" s="81" t="b">
        <f t="shared" si="262"/>
        <v>0</v>
      </c>
      <c r="HK54" s="81" t="b">
        <f t="shared" si="262"/>
        <v>0</v>
      </c>
      <c r="HL54" s="81" t="b">
        <f t="shared" si="262"/>
        <v>0</v>
      </c>
      <c r="HM54" s="81" t="b">
        <f t="shared" si="262"/>
        <v>0</v>
      </c>
      <c r="HN54" s="81" t="b">
        <f t="shared" si="262"/>
        <v>0</v>
      </c>
      <c r="HO54" s="81" t="b">
        <f t="shared" si="262"/>
        <v>0</v>
      </c>
      <c r="HP54" s="81" t="b">
        <f t="shared" si="262"/>
        <v>0</v>
      </c>
      <c r="HQ54" s="81" t="b">
        <f t="shared" si="262"/>
        <v>0</v>
      </c>
      <c r="HR54" s="81" t="b">
        <f t="shared" si="262"/>
        <v>0</v>
      </c>
      <c r="HS54" s="81" t="b">
        <f t="shared" si="262"/>
        <v>0</v>
      </c>
      <c r="HT54" s="81" t="b">
        <f t="shared" si="262"/>
        <v>0</v>
      </c>
      <c r="HU54" s="81" t="b">
        <f t="shared" si="262"/>
        <v>1</v>
      </c>
      <c r="HV54" s="81" t="b">
        <f t="shared" si="262"/>
        <v>0</v>
      </c>
      <c r="HW54" s="81" t="b">
        <f t="shared" si="262"/>
        <v>0</v>
      </c>
      <c r="HX54" s="81" t="b">
        <f t="shared" si="262"/>
        <v>0</v>
      </c>
      <c r="HY54" s="81" t="b">
        <f t="shared" si="262"/>
        <v>0</v>
      </c>
      <c r="HZ54" s="81" t="b">
        <f t="shared" si="262"/>
        <v>0</v>
      </c>
      <c r="IA54" s="81" t="b">
        <f t="shared" si="262"/>
        <v>0</v>
      </c>
      <c r="IB54" s="81" t="b">
        <f t="shared" si="262"/>
        <v>0</v>
      </c>
      <c r="IC54" s="81" t="b">
        <f t="shared" si="262"/>
        <v>0</v>
      </c>
      <c r="ID54" s="81" t="b">
        <f t="shared" si="262"/>
        <v>0</v>
      </c>
      <c r="IE54" s="81" t="b">
        <f t="shared" si="262"/>
        <v>0</v>
      </c>
      <c r="IF54" s="81" t="b">
        <f t="shared" si="262"/>
        <v>0</v>
      </c>
      <c r="IG54" s="81" t="b">
        <f t="shared" si="262"/>
        <v>1</v>
      </c>
      <c r="IH54" s="81" t="b">
        <f t="shared" si="262"/>
        <v>0</v>
      </c>
      <c r="II54" s="81" t="b">
        <f t="shared" si="262"/>
        <v>0</v>
      </c>
      <c r="IJ54" s="81" t="b">
        <f t="shared" si="262"/>
        <v>0</v>
      </c>
      <c r="IK54" s="81" t="b">
        <f t="shared" si="262"/>
        <v>0</v>
      </c>
      <c r="IL54" s="81" t="b">
        <f t="shared" si="262"/>
        <v>0</v>
      </c>
      <c r="IM54" s="81" t="b">
        <f t="shared" si="262"/>
        <v>0</v>
      </c>
      <c r="IN54" s="81" t="b">
        <f t="shared" si="262"/>
        <v>0</v>
      </c>
      <c r="IO54" s="81" t="b">
        <f t="shared" si="262"/>
        <v>0</v>
      </c>
      <c r="IP54" s="81" t="b">
        <f t="shared" si="262"/>
        <v>0</v>
      </c>
      <c r="IQ54" s="81" t="b">
        <f t="shared" si="262"/>
        <v>0</v>
      </c>
      <c r="IR54" s="81" t="b">
        <f t="shared" si="262"/>
        <v>0</v>
      </c>
      <c r="IS54" s="81" t="b">
        <f t="shared" si="262"/>
        <v>1</v>
      </c>
      <c r="IT54" s="81" t="b">
        <f t="shared" si="262"/>
        <v>0</v>
      </c>
      <c r="IU54" s="81" t="b">
        <f t="shared" si="262"/>
        <v>0</v>
      </c>
      <c r="IV54" s="81" t="b">
        <f t="shared" si="262"/>
        <v>0</v>
      </c>
      <c r="IW54" s="81" t="b">
        <f t="shared" si="262"/>
        <v>0</v>
      </c>
      <c r="IX54" s="81" t="b">
        <f t="shared" si="262"/>
        <v>0</v>
      </c>
      <c r="IY54" s="81" t="b">
        <f t="shared" si="262"/>
        <v>0</v>
      </c>
      <c r="IZ54" s="81" t="b">
        <f t="shared" si="262"/>
        <v>0</v>
      </c>
      <c r="JA54" s="81" t="b">
        <f t="shared" si="262"/>
        <v>0</v>
      </c>
      <c r="JB54" s="81" t="b">
        <f t="shared" si="262"/>
        <v>0</v>
      </c>
      <c r="JC54" s="81" t="b">
        <f t="shared" si="262"/>
        <v>0</v>
      </c>
      <c r="JD54" s="81" t="b">
        <f t="shared" si="262"/>
        <v>0</v>
      </c>
      <c r="JE54" s="81" t="b">
        <f t="shared" si="262"/>
        <v>1</v>
      </c>
      <c r="JF54" s="81" t="b">
        <f t="shared" si="262"/>
        <v>0</v>
      </c>
      <c r="JG54" s="81" t="b">
        <f t="shared" si="262"/>
        <v>0</v>
      </c>
      <c r="JH54" s="81" t="b">
        <f t="shared" si="262"/>
        <v>0</v>
      </c>
      <c r="JI54" s="81" t="b">
        <f t="shared" si="262"/>
        <v>0</v>
      </c>
      <c r="JJ54" s="81" t="b">
        <f t="shared" si="262"/>
        <v>0</v>
      </c>
      <c r="JK54" s="81" t="b">
        <f t="shared" si="262"/>
        <v>0</v>
      </c>
      <c r="JL54" s="81" t="b">
        <f t="shared" si="262"/>
        <v>0</v>
      </c>
      <c r="JM54" s="81" t="b">
        <f t="shared" si="262"/>
        <v>0</v>
      </c>
      <c r="JN54" s="81" t="b">
        <f t="shared" si="262"/>
        <v>0</v>
      </c>
      <c r="JO54" s="81" t="b">
        <f t="shared" si="262"/>
        <v>0</v>
      </c>
      <c r="JP54" s="81" t="b">
        <f t="shared" ref="JP54:MA54" si="263">MONTH(JP53)=$O$51</f>
        <v>0</v>
      </c>
      <c r="JQ54" s="81" t="b">
        <f t="shared" si="263"/>
        <v>1</v>
      </c>
      <c r="JR54" s="81" t="b">
        <f t="shared" si="263"/>
        <v>0</v>
      </c>
      <c r="JS54" s="81" t="b">
        <f t="shared" si="263"/>
        <v>0</v>
      </c>
      <c r="JT54" s="81" t="b">
        <f t="shared" si="263"/>
        <v>0</v>
      </c>
      <c r="JU54" s="81" t="b">
        <f t="shared" si="263"/>
        <v>0</v>
      </c>
      <c r="JV54" s="81" t="b">
        <f t="shared" si="263"/>
        <v>0</v>
      </c>
      <c r="JW54" s="81" t="b">
        <f t="shared" si="263"/>
        <v>0</v>
      </c>
      <c r="JX54" s="81" t="b">
        <f t="shared" si="263"/>
        <v>0</v>
      </c>
      <c r="JY54" s="81" t="b">
        <f t="shared" si="263"/>
        <v>0</v>
      </c>
      <c r="JZ54" s="81" t="b">
        <f t="shared" si="263"/>
        <v>0</v>
      </c>
      <c r="KA54" s="81" t="b">
        <f t="shared" si="263"/>
        <v>0</v>
      </c>
      <c r="KB54" s="81" t="b">
        <f t="shared" si="263"/>
        <v>0</v>
      </c>
      <c r="KC54" s="81" t="b">
        <f t="shared" si="263"/>
        <v>1</v>
      </c>
      <c r="KD54" s="81" t="b">
        <f t="shared" si="263"/>
        <v>0</v>
      </c>
      <c r="KE54" s="81" t="b">
        <f t="shared" si="263"/>
        <v>0</v>
      </c>
      <c r="KF54" s="81" t="b">
        <f t="shared" si="263"/>
        <v>0</v>
      </c>
      <c r="KG54" s="81" t="b">
        <f t="shared" si="263"/>
        <v>0</v>
      </c>
      <c r="KH54" s="81" t="b">
        <f t="shared" si="263"/>
        <v>0</v>
      </c>
      <c r="KI54" s="81" t="b">
        <f t="shared" si="263"/>
        <v>0</v>
      </c>
      <c r="KJ54" s="81" t="b">
        <f t="shared" si="263"/>
        <v>0</v>
      </c>
      <c r="KK54" s="81" t="b">
        <f t="shared" si="263"/>
        <v>0</v>
      </c>
      <c r="KL54" s="81" t="b">
        <f t="shared" si="263"/>
        <v>0</v>
      </c>
      <c r="KM54" s="81" t="b">
        <f t="shared" si="263"/>
        <v>0</v>
      </c>
      <c r="KN54" s="81" t="b">
        <f t="shared" si="263"/>
        <v>0</v>
      </c>
      <c r="KO54" s="81" t="b">
        <f t="shared" si="263"/>
        <v>1</v>
      </c>
      <c r="KP54" s="81" t="b">
        <f t="shared" si="263"/>
        <v>0</v>
      </c>
      <c r="KQ54" s="81" t="b">
        <f t="shared" si="263"/>
        <v>0</v>
      </c>
      <c r="KR54" s="81" t="b">
        <f t="shared" si="263"/>
        <v>0</v>
      </c>
      <c r="KS54" s="81" t="b">
        <f t="shared" si="263"/>
        <v>0</v>
      </c>
      <c r="KT54" s="81" t="b">
        <f t="shared" si="263"/>
        <v>0</v>
      </c>
      <c r="KU54" s="81" t="b">
        <f t="shared" si="263"/>
        <v>0</v>
      </c>
      <c r="KV54" s="81" t="b">
        <f t="shared" si="263"/>
        <v>0</v>
      </c>
      <c r="KW54" s="81" t="b">
        <f t="shared" si="263"/>
        <v>0</v>
      </c>
      <c r="KX54" s="81" t="b">
        <f t="shared" si="263"/>
        <v>0</v>
      </c>
      <c r="KY54" s="81" t="b">
        <f t="shared" si="263"/>
        <v>0</v>
      </c>
      <c r="KZ54" s="81" t="b">
        <f t="shared" si="263"/>
        <v>0</v>
      </c>
      <c r="LA54" s="81" t="b">
        <f t="shared" si="263"/>
        <v>1</v>
      </c>
      <c r="LB54" s="81" t="b">
        <f t="shared" si="263"/>
        <v>0</v>
      </c>
      <c r="LC54" s="81" t="b">
        <f t="shared" si="263"/>
        <v>0</v>
      </c>
      <c r="LD54" s="81" t="b">
        <f t="shared" si="263"/>
        <v>0</v>
      </c>
      <c r="LE54" s="81" t="b">
        <f t="shared" si="263"/>
        <v>0</v>
      </c>
      <c r="LF54" s="81" t="b">
        <f t="shared" si="263"/>
        <v>0</v>
      </c>
      <c r="LG54" s="81" t="b">
        <f t="shared" si="263"/>
        <v>0</v>
      </c>
      <c r="LH54" s="81" t="b">
        <f t="shared" si="263"/>
        <v>0</v>
      </c>
      <c r="LI54" s="81" t="b">
        <f t="shared" si="263"/>
        <v>0</v>
      </c>
      <c r="LJ54" s="81" t="b">
        <f t="shared" si="263"/>
        <v>0</v>
      </c>
      <c r="LK54" s="81" t="b">
        <f t="shared" si="263"/>
        <v>0</v>
      </c>
      <c r="LL54" s="81" t="b">
        <f t="shared" si="263"/>
        <v>0</v>
      </c>
      <c r="LM54" s="81" t="b">
        <f t="shared" si="263"/>
        <v>1</v>
      </c>
      <c r="LN54" s="81" t="b">
        <f t="shared" si="263"/>
        <v>0</v>
      </c>
      <c r="LO54" s="81" t="b">
        <f t="shared" si="263"/>
        <v>0</v>
      </c>
      <c r="LP54" s="81" t="b">
        <f t="shared" si="263"/>
        <v>0</v>
      </c>
      <c r="LQ54" s="81" t="b">
        <f t="shared" si="263"/>
        <v>0</v>
      </c>
      <c r="LR54" s="81" t="b">
        <f t="shared" si="263"/>
        <v>0</v>
      </c>
      <c r="LS54" s="81" t="b">
        <f t="shared" si="263"/>
        <v>0</v>
      </c>
      <c r="LT54" s="81" t="b">
        <f t="shared" si="263"/>
        <v>0</v>
      </c>
      <c r="LU54" s="81" t="b">
        <f t="shared" si="263"/>
        <v>0</v>
      </c>
      <c r="LV54" s="81" t="b">
        <f t="shared" si="263"/>
        <v>0</v>
      </c>
      <c r="LW54" s="81" t="b">
        <f t="shared" si="263"/>
        <v>0</v>
      </c>
      <c r="LX54" s="81" t="b">
        <f t="shared" si="263"/>
        <v>0</v>
      </c>
      <c r="LY54" s="81" t="b">
        <f t="shared" si="263"/>
        <v>1</v>
      </c>
      <c r="LZ54" s="81" t="b">
        <f t="shared" si="263"/>
        <v>0</v>
      </c>
      <c r="MA54" s="81" t="b">
        <f t="shared" si="263"/>
        <v>0</v>
      </c>
      <c r="MB54" s="81" t="b">
        <f t="shared" ref="MB54:NM54" si="264">MONTH(MB53)=$O$51</f>
        <v>0</v>
      </c>
      <c r="MC54" s="81" t="b">
        <f t="shared" si="264"/>
        <v>0</v>
      </c>
      <c r="MD54" s="81" t="b">
        <f t="shared" si="264"/>
        <v>0</v>
      </c>
      <c r="ME54" s="81" t="b">
        <f t="shared" si="264"/>
        <v>0</v>
      </c>
      <c r="MF54" s="81" t="b">
        <f t="shared" si="264"/>
        <v>0</v>
      </c>
      <c r="MG54" s="81" t="b">
        <f t="shared" si="264"/>
        <v>0</v>
      </c>
      <c r="MH54" s="81" t="b">
        <f t="shared" si="264"/>
        <v>0</v>
      </c>
      <c r="MI54" s="81" t="b">
        <f t="shared" si="264"/>
        <v>0</v>
      </c>
      <c r="MJ54" s="81" t="b">
        <f t="shared" si="264"/>
        <v>0</v>
      </c>
      <c r="MK54" s="81" t="b">
        <f t="shared" si="264"/>
        <v>1</v>
      </c>
      <c r="ML54" s="81" t="b">
        <f t="shared" si="264"/>
        <v>0</v>
      </c>
      <c r="MM54" s="81" t="b">
        <f t="shared" si="264"/>
        <v>0</v>
      </c>
      <c r="MN54" s="81" t="b">
        <f t="shared" si="264"/>
        <v>0</v>
      </c>
      <c r="MO54" s="81" t="b">
        <f t="shared" si="264"/>
        <v>0</v>
      </c>
      <c r="MP54" s="81" t="b">
        <f t="shared" si="264"/>
        <v>0</v>
      </c>
      <c r="MQ54" s="81" t="b">
        <f t="shared" si="264"/>
        <v>0</v>
      </c>
      <c r="MR54" s="81" t="b">
        <f t="shared" si="264"/>
        <v>0</v>
      </c>
      <c r="MS54" s="81" t="b">
        <f t="shared" si="264"/>
        <v>0</v>
      </c>
      <c r="MT54" s="81" t="b">
        <f t="shared" si="264"/>
        <v>0</v>
      </c>
      <c r="MU54" s="81" t="b">
        <f t="shared" si="264"/>
        <v>0</v>
      </c>
      <c r="MV54" s="81" t="b">
        <f t="shared" si="264"/>
        <v>0</v>
      </c>
      <c r="MW54" s="81" t="b">
        <f t="shared" si="264"/>
        <v>1</v>
      </c>
      <c r="MX54" s="81" t="b">
        <f t="shared" si="264"/>
        <v>0</v>
      </c>
      <c r="MY54" s="81" t="b">
        <f t="shared" si="264"/>
        <v>0</v>
      </c>
      <c r="MZ54" s="81" t="b">
        <f t="shared" si="264"/>
        <v>0</v>
      </c>
      <c r="NA54" s="81" t="b">
        <f t="shared" si="264"/>
        <v>0</v>
      </c>
      <c r="NB54" s="81" t="b">
        <f t="shared" si="264"/>
        <v>0</v>
      </c>
      <c r="NC54" s="81" t="b">
        <f t="shared" si="264"/>
        <v>0</v>
      </c>
      <c r="ND54" s="81" t="b">
        <f t="shared" si="264"/>
        <v>0</v>
      </c>
      <c r="NE54" s="81" t="b">
        <f t="shared" si="264"/>
        <v>0</v>
      </c>
      <c r="NF54" s="81" t="b">
        <f t="shared" si="264"/>
        <v>0</v>
      </c>
      <c r="NG54" s="81" t="b">
        <f t="shared" si="264"/>
        <v>0</v>
      </c>
      <c r="NH54" s="81" t="b">
        <f t="shared" si="264"/>
        <v>0</v>
      </c>
      <c r="NI54" s="81" t="b">
        <f t="shared" si="264"/>
        <v>1</v>
      </c>
      <c r="NJ54" s="81" t="b">
        <f t="shared" si="264"/>
        <v>0</v>
      </c>
      <c r="NK54" s="81" t="b">
        <f t="shared" si="264"/>
        <v>0</v>
      </c>
      <c r="NL54" s="81" t="b">
        <f t="shared" si="264"/>
        <v>0</v>
      </c>
      <c r="NM54" s="81" t="b">
        <f t="shared" si="264"/>
        <v>0</v>
      </c>
      <c r="NN54" s="7"/>
    </row>
    <row r="55" spans="15:378" x14ac:dyDescent="0.25">
      <c r="O55" s="75" t="s">
        <v>138</v>
      </c>
      <c r="P55" s="78">
        <f>$M$32</f>
        <v>0.02</v>
      </c>
      <c r="Q55" s="85">
        <f>$O$50/12</f>
        <v>1.2841666666666667</v>
      </c>
      <c r="R55" s="86">
        <f>Q55+(Q55*R54*$P$55)</f>
        <v>1.2841666666666667</v>
      </c>
      <c r="S55" s="86">
        <f t="shared" ref="S55:CD55" si="265">R55+(R55*S54*$P$55)</f>
        <v>1.2841666666666667</v>
      </c>
      <c r="T55" s="86">
        <f t="shared" si="265"/>
        <v>1.2841666666666667</v>
      </c>
      <c r="U55" s="86">
        <f t="shared" si="265"/>
        <v>1.2841666666666667</v>
      </c>
      <c r="V55" s="86">
        <f t="shared" si="265"/>
        <v>1.2841666666666667</v>
      </c>
      <c r="W55" s="86">
        <f t="shared" si="265"/>
        <v>1.2841666666666667</v>
      </c>
      <c r="X55" s="86">
        <f t="shared" si="265"/>
        <v>1.2841666666666667</v>
      </c>
      <c r="Y55" s="86">
        <f t="shared" si="265"/>
        <v>1.30985</v>
      </c>
      <c r="Z55" s="86">
        <f t="shared" si="265"/>
        <v>1.30985</v>
      </c>
      <c r="AA55" s="86">
        <f t="shared" si="265"/>
        <v>1.30985</v>
      </c>
      <c r="AB55" s="86">
        <f t="shared" si="265"/>
        <v>1.30985</v>
      </c>
      <c r="AC55" s="86">
        <f t="shared" si="265"/>
        <v>1.30985</v>
      </c>
      <c r="AD55" s="86">
        <f t="shared" si="265"/>
        <v>1.30985</v>
      </c>
      <c r="AE55" s="86">
        <f t="shared" si="265"/>
        <v>1.30985</v>
      </c>
      <c r="AF55" s="86">
        <f t="shared" si="265"/>
        <v>1.30985</v>
      </c>
      <c r="AG55" s="86">
        <f t="shared" si="265"/>
        <v>1.30985</v>
      </c>
      <c r="AH55" s="86">
        <f t="shared" si="265"/>
        <v>1.30985</v>
      </c>
      <c r="AI55" s="86">
        <f t="shared" si="265"/>
        <v>1.30985</v>
      </c>
      <c r="AJ55" s="86">
        <f t="shared" si="265"/>
        <v>1.30985</v>
      </c>
      <c r="AK55" s="86">
        <f t="shared" si="265"/>
        <v>1.336047</v>
      </c>
      <c r="AL55" s="86">
        <f t="shared" si="265"/>
        <v>1.336047</v>
      </c>
      <c r="AM55" s="86">
        <f t="shared" si="265"/>
        <v>1.336047</v>
      </c>
      <c r="AN55" s="86">
        <f t="shared" si="265"/>
        <v>1.336047</v>
      </c>
      <c r="AO55" s="86">
        <f t="shared" si="265"/>
        <v>1.336047</v>
      </c>
      <c r="AP55" s="86">
        <f t="shared" si="265"/>
        <v>1.336047</v>
      </c>
      <c r="AQ55" s="86">
        <f t="shared" si="265"/>
        <v>1.336047</v>
      </c>
      <c r="AR55" s="86">
        <f t="shared" si="265"/>
        <v>1.336047</v>
      </c>
      <c r="AS55" s="86">
        <f t="shared" si="265"/>
        <v>1.336047</v>
      </c>
      <c r="AT55" s="86">
        <f t="shared" si="265"/>
        <v>1.336047</v>
      </c>
      <c r="AU55" s="86">
        <f t="shared" si="265"/>
        <v>1.336047</v>
      </c>
      <c r="AV55" s="86">
        <f t="shared" si="265"/>
        <v>1.336047</v>
      </c>
      <c r="AW55" s="86">
        <f t="shared" si="265"/>
        <v>1.3627679399999999</v>
      </c>
      <c r="AX55" s="86">
        <f t="shared" si="265"/>
        <v>1.3627679399999999</v>
      </c>
      <c r="AY55" s="86">
        <f t="shared" si="265"/>
        <v>1.3627679399999999</v>
      </c>
      <c r="AZ55" s="86">
        <f t="shared" si="265"/>
        <v>1.3627679399999999</v>
      </c>
      <c r="BA55" s="86">
        <f t="shared" si="265"/>
        <v>1.3627679399999999</v>
      </c>
      <c r="BB55" s="86">
        <f t="shared" si="265"/>
        <v>1.3627679399999999</v>
      </c>
      <c r="BC55" s="86">
        <f t="shared" si="265"/>
        <v>1.3627679399999999</v>
      </c>
      <c r="BD55" s="86">
        <f t="shared" si="265"/>
        <v>1.3627679399999999</v>
      </c>
      <c r="BE55" s="86">
        <f t="shared" si="265"/>
        <v>1.3627679399999999</v>
      </c>
      <c r="BF55" s="86">
        <f t="shared" si="265"/>
        <v>1.3627679399999999</v>
      </c>
      <c r="BG55" s="86">
        <f t="shared" si="265"/>
        <v>1.3627679399999999</v>
      </c>
      <c r="BH55" s="86">
        <f t="shared" si="265"/>
        <v>1.3627679399999999</v>
      </c>
      <c r="BI55" s="86">
        <f t="shared" si="265"/>
        <v>1.3900232987999999</v>
      </c>
      <c r="BJ55" s="86">
        <f t="shared" si="265"/>
        <v>1.3900232987999999</v>
      </c>
      <c r="BK55" s="86">
        <f t="shared" si="265"/>
        <v>1.3900232987999999</v>
      </c>
      <c r="BL55" s="86">
        <f t="shared" si="265"/>
        <v>1.3900232987999999</v>
      </c>
      <c r="BM55" s="86">
        <f t="shared" si="265"/>
        <v>1.3900232987999999</v>
      </c>
      <c r="BN55" s="86">
        <f t="shared" si="265"/>
        <v>1.3900232987999999</v>
      </c>
      <c r="BO55" s="86">
        <f t="shared" si="265"/>
        <v>1.3900232987999999</v>
      </c>
      <c r="BP55" s="86">
        <f t="shared" si="265"/>
        <v>1.3900232987999999</v>
      </c>
      <c r="BQ55" s="86">
        <f t="shared" si="265"/>
        <v>1.3900232987999999</v>
      </c>
      <c r="BR55" s="86">
        <f t="shared" si="265"/>
        <v>1.3900232987999999</v>
      </c>
      <c r="BS55" s="86">
        <f t="shared" si="265"/>
        <v>1.3900232987999999</v>
      </c>
      <c r="BT55" s="86">
        <f t="shared" si="265"/>
        <v>1.3900232987999999</v>
      </c>
      <c r="BU55" s="86">
        <f t="shared" si="265"/>
        <v>1.4178237647759999</v>
      </c>
      <c r="BV55" s="86">
        <f t="shared" si="265"/>
        <v>1.4178237647759999</v>
      </c>
      <c r="BW55" s="86">
        <f t="shared" si="265"/>
        <v>1.4178237647759999</v>
      </c>
      <c r="BX55" s="86">
        <f t="shared" si="265"/>
        <v>1.4178237647759999</v>
      </c>
      <c r="BY55" s="86">
        <f t="shared" si="265"/>
        <v>1.4178237647759999</v>
      </c>
      <c r="BZ55" s="86">
        <f t="shared" si="265"/>
        <v>1.4178237647759999</v>
      </c>
      <c r="CA55" s="86">
        <f t="shared" si="265"/>
        <v>1.4178237647759999</v>
      </c>
      <c r="CB55" s="86">
        <f t="shared" si="265"/>
        <v>1.4178237647759999</v>
      </c>
      <c r="CC55" s="86">
        <f t="shared" si="265"/>
        <v>1.4178237647759999</v>
      </c>
      <c r="CD55" s="86">
        <f t="shared" si="265"/>
        <v>1.4178237647759999</v>
      </c>
      <c r="CE55" s="86">
        <f t="shared" ref="CE55:EP55" si="266">CD55+(CD55*CE54*$P$55)</f>
        <v>1.4178237647759999</v>
      </c>
      <c r="CF55" s="86">
        <f t="shared" si="266"/>
        <v>1.4178237647759999</v>
      </c>
      <c r="CG55" s="86">
        <f t="shared" si="266"/>
        <v>1.44618024007152</v>
      </c>
      <c r="CH55" s="86">
        <f t="shared" si="266"/>
        <v>1.44618024007152</v>
      </c>
      <c r="CI55" s="86">
        <f t="shared" si="266"/>
        <v>1.44618024007152</v>
      </c>
      <c r="CJ55" s="86">
        <f t="shared" si="266"/>
        <v>1.44618024007152</v>
      </c>
      <c r="CK55" s="86">
        <f t="shared" si="266"/>
        <v>1.44618024007152</v>
      </c>
      <c r="CL55" s="86">
        <f t="shared" si="266"/>
        <v>1.44618024007152</v>
      </c>
      <c r="CM55" s="86">
        <f t="shared" si="266"/>
        <v>1.44618024007152</v>
      </c>
      <c r="CN55" s="86">
        <f t="shared" si="266"/>
        <v>1.44618024007152</v>
      </c>
      <c r="CO55" s="86">
        <f t="shared" si="266"/>
        <v>1.44618024007152</v>
      </c>
      <c r="CP55" s="86">
        <f t="shared" si="266"/>
        <v>1.44618024007152</v>
      </c>
      <c r="CQ55" s="86">
        <f t="shared" si="266"/>
        <v>1.44618024007152</v>
      </c>
      <c r="CR55" s="86">
        <f t="shared" si="266"/>
        <v>1.44618024007152</v>
      </c>
      <c r="CS55" s="86">
        <f t="shared" si="266"/>
        <v>1.4751038448729503</v>
      </c>
      <c r="CT55" s="86">
        <f t="shared" si="266"/>
        <v>1.4751038448729503</v>
      </c>
      <c r="CU55" s="86">
        <f t="shared" si="266"/>
        <v>1.4751038448729503</v>
      </c>
      <c r="CV55" s="86">
        <f t="shared" si="266"/>
        <v>1.4751038448729503</v>
      </c>
      <c r="CW55" s="86">
        <f t="shared" si="266"/>
        <v>1.4751038448729503</v>
      </c>
      <c r="CX55" s="86">
        <f t="shared" si="266"/>
        <v>1.4751038448729503</v>
      </c>
      <c r="CY55" s="86">
        <f t="shared" si="266"/>
        <v>1.4751038448729503</v>
      </c>
      <c r="CZ55" s="86">
        <f t="shared" si="266"/>
        <v>1.4751038448729503</v>
      </c>
      <c r="DA55" s="86">
        <f t="shared" si="266"/>
        <v>1.4751038448729503</v>
      </c>
      <c r="DB55" s="86">
        <f t="shared" si="266"/>
        <v>1.4751038448729503</v>
      </c>
      <c r="DC55" s="86">
        <f t="shared" si="266"/>
        <v>1.4751038448729503</v>
      </c>
      <c r="DD55" s="86">
        <f t="shared" si="266"/>
        <v>1.4751038448729503</v>
      </c>
      <c r="DE55" s="86">
        <f t="shared" si="266"/>
        <v>1.5046059217704093</v>
      </c>
      <c r="DF55" s="86">
        <f t="shared" si="266"/>
        <v>1.5046059217704093</v>
      </c>
      <c r="DG55" s="86">
        <f t="shared" si="266"/>
        <v>1.5046059217704093</v>
      </c>
      <c r="DH55" s="86">
        <f t="shared" si="266"/>
        <v>1.5046059217704093</v>
      </c>
      <c r="DI55" s="86">
        <f t="shared" si="266"/>
        <v>1.5046059217704093</v>
      </c>
      <c r="DJ55" s="86">
        <f t="shared" si="266"/>
        <v>1.5046059217704093</v>
      </c>
      <c r="DK55" s="86">
        <f t="shared" si="266"/>
        <v>1.5046059217704093</v>
      </c>
      <c r="DL55" s="86">
        <f t="shared" si="266"/>
        <v>1.5046059217704093</v>
      </c>
      <c r="DM55" s="86">
        <f t="shared" si="266"/>
        <v>1.5046059217704093</v>
      </c>
      <c r="DN55" s="86">
        <f t="shared" si="266"/>
        <v>1.5046059217704093</v>
      </c>
      <c r="DO55" s="86">
        <f t="shared" si="266"/>
        <v>1.5046059217704093</v>
      </c>
      <c r="DP55" s="86">
        <f t="shared" si="266"/>
        <v>1.5046059217704093</v>
      </c>
      <c r="DQ55" s="86">
        <f t="shared" si="266"/>
        <v>1.5346980402058175</v>
      </c>
      <c r="DR55" s="86">
        <f t="shared" si="266"/>
        <v>1.5346980402058175</v>
      </c>
      <c r="DS55" s="86">
        <f t="shared" si="266"/>
        <v>1.5346980402058175</v>
      </c>
      <c r="DT55" s="86">
        <f t="shared" si="266"/>
        <v>1.5346980402058175</v>
      </c>
      <c r="DU55" s="86">
        <f t="shared" si="266"/>
        <v>1.5346980402058175</v>
      </c>
      <c r="DV55" s="86">
        <f t="shared" si="266"/>
        <v>1.5346980402058175</v>
      </c>
      <c r="DW55" s="86">
        <f t="shared" si="266"/>
        <v>1.5346980402058175</v>
      </c>
      <c r="DX55" s="86">
        <f t="shared" si="266"/>
        <v>1.5346980402058175</v>
      </c>
      <c r="DY55" s="86">
        <f t="shared" si="266"/>
        <v>1.5346980402058175</v>
      </c>
      <c r="DZ55" s="86">
        <f t="shared" si="266"/>
        <v>1.5346980402058175</v>
      </c>
      <c r="EA55" s="86">
        <f t="shared" si="266"/>
        <v>1.5346980402058175</v>
      </c>
      <c r="EB55" s="86">
        <f t="shared" si="266"/>
        <v>1.5346980402058175</v>
      </c>
      <c r="EC55" s="86">
        <f t="shared" si="266"/>
        <v>1.5653920010099338</v>
      </c>
      <c r="ED55" s="86">
        <f t="shared" si="266"/>
        <v>1.5653920010099338</v>
      </c>
      <c r="EE55" s="86">
        <f t="shared" si="266"/>
        <v>1.5653920010099338</v>
      </c>
      <c r="EF55" s="86">
        <f t="shared" si="266"/>
        <v>1.5653920010099338</v>
      </c>
      <c r="EG55" s="86">
        <f t="shared" si="266"/>
        <v>1.5653920010099338</v>
      </c>
      <c r="EH55" s="86">
        <f t="shared" si="266"/>
        <v>1.5653920010099338</v>
      </c>
      <c r="EI55" s="86">
        <f t="shared" si="266"/>
        <v>1.5653920010099338</v>
      </c>
      <c r="EJ55" s="86">
        <f t="shared" si="266"/>
        <v>1.5653920010099338</v>
      </c>
      <c r="EK55" s="86">
        <f t="shared" si="266"/>
        <v>1.5653920010099338</v>
      </c>
      <c r="EL55" s="86">
        <f t="shared" si="266"/>
        <v>1.5653920010099338</v>
      </c>
      <c r="EM55" s="86">
        <f t="shared" si="266"/>
        <v>1.5653920010099338</v>
      </c>
      <c r="EN55" s="86">
        <f t="shared" si="266"/>
        <v>1.5653920010099338</v>
      </c>
      <c r="EO55" s="86">
        <f t="shared" si="266"/>
        <v>1.5966998410301325</v>
      </c>
      <c r="EP55" s="86">
        <f t="shared" si="266"/>
        <v>1.5966998410301325</v>
      </c>
      <c r="EQ55" s="86">
        <f t="shared" ref="EQ55:HB55" si="267">EP55+(EP55*EQ54*$P$55)</f>
        <v>1.5966998410301325</v>
      </c>
      <c r="ER55" s="86">
        <f t="shared" si="267"/>
        <v>1.5966998410301325</v>
      </c>
      <c r="ES55" s="86">
        <f t="shared" si="267"/>
        <v>1.5966998410301325</v>
      </c>
      <c r="ET55" s="86">
        <f t="shared" si="267"/>
        <v>1.5966998410301325</v>
      </c>
      <c r="EU55" s="86">
        <f t="shared" si="267"/>
        <v>1.5966998410301325</v>
      </c>
      <c r="EV55" s="86">
        <f t="shared" si="267"/>
        <v>1.5966998410301325</v>
      </c>
      <c r="EW55" s="86">
        <f t="shared" si="267"/>
        <v>1.5966998410301325</v>
      </c>
      <c r="EX55" s="86">
        <f t="shared" si="267"/>
        <v>1.5966998410301325</v>
      </c>
      <c r="EY55" s="86">
        <f t="shared" si="267"/>
        <v>1.5966998410301325</v>
      </c>
      <c r="EZ55" s="86">
        <f t="shared" si="267"/>
        <v>1.5966998410301325</v>
      </c>
      <c r="FA55" s="86">
        <f t="shared" si="267"/>
        <v>1.6286338378507352</v>
      </c>
      <c r="FB55" s="86">
        <f t="shared" si="267"/>
        <v>1.6286338378507352</v>
      </c>
      <c r="FC55" s="86">
        <f t="shared" si="267"/>
        <v>1.6286338378507352</v>
      </c>
      <c r="FD55" s="86">
        <f t="shared" si="267"/>
        <v>1.6286338378507352</v>
      </c>
      <c r="FE55" s="86">
        <f t="shared" si="267"/>
        <v>1.6286338378507352</v>
      </c>
      <c r="FF55" s="86">
        <f t="shared" si="267"/>
        <v>1.6286338378507352</v>
      </c>
      <c r="FG55" s="86">
        <f t="shared" si="267"/>
        <v>1.6286338378507352</v>
      </c>
      <c r="FH55" s="86">
        <f t="shared" si="267"/>
        <v>1.6286338378507352</v>
      </c>
      <c r="FI55" s="86">
        <f t="shared" si="267"/>
        <v>1.6286338378507352</v>
      </c>
      <c r="FJ55" s="86">
        <f t="shared" si="267"/>
        <v>1.6286338378507352</v>
      </c>
      <c r="FK55" s="86">
        <f t="shared" si="267"/>
        <v>1.6286338378507352</v>
      </c>
      <c r="FL55" s="86">
        <f t="shared" si="267"/>
        <v>1.6286338378507352</v>
      </c>
      <c r="FM55" s="86">
        <f t="shared" si="267"/>
        <v>1.6612065146077499</v>
      </c>
      <c r="FN55" s="86">
        <f t="shared" si="267"/>
        <v>1.6612065146077499</v>
      </c>
      <c r="FO55" s="86">
        <f t="shared" si="267"/>
        <v>1.6612065146077499</v>
      </c>
      <c r="FP55" s="86">
        <f t="shared" si="267"/>
        <v>1.6612065146077499</v>
      </c>
      <c r="FQ55" s="86">
        <f t="shared" si="267"/>
        <v>1.6612065146077499</v>
      </c>
      <c r="FR55" s="86">
        <f t="shared" si="267"/>
        <v>1.6612065146077499</v>
      </c>
      <c r="FS55" s="86">
        <f t="shared" si="267"/>
        <v>1.6612065146077499</v>
      </c>
      <c r="FT55" s="86">
        <f t="shared" si="267"/>
        <v>1.6612065146077499</v>
      </c>
      <c r="FU55" s="86">
        <f t="shared" si="267"/>
        <v>1.6612065146077499</v>
      </c>
      <c r="FV55" s="86">
        <f t="shared" si="267"/>
        <v>1.6612065146077499</v>
      </c>
      <c r="FW55" s="86">
        <f t="shared" si="267"/>
        <v>1.6612065146077499</v>
      </c>
      <c r="FX55" s="86">
        <f t="shared" si="267"/>
        <v>1.6612065146077499</v>
      </c>
      <c r="FY55" s="86">
        <f t="shared" si="267"/>
        <v>1.6944306448999049</v>
      </c>
      <c r="FZ55" s="86">
        <f t="shared" si="267"/>
        <v>1.6944306448999049</v>
      </c>
      <c r="GA55" s="86">
        <f t="shared" si="267"/>
        <v>1.6944306448999049</v>
      </c>
      <c r="GB55" s="86">
        <f t="shared" si="267"/>
        <v>1.6944306448999049</v>
      </c>
      <c r="GC55" s="86">
        <f t="shared" si="267"/>
        <v>1.6944306448999049</v>
      </c>
      <c r="GD55" s="86">
        <f t="shared" si="267"/>
        <v>1.6944306448999049</v>
      </c>
      <c r="GE55" s="86">
        <f t="shared" si="267"/>
        <v>1.6944306448999049</v>
      </c>
      <c r="GF55" s="86">
        <f t="shared" si="267"/>
        <v>1.6944306448999049</v>
      </c>
      <c r="GG55" s="86">
        <f t="shared" si="267"/>
        <v>1.6944306448999049</v>
      </c>
      <c r="GH55" s="86">
        <f t="shared" si="267"/>
        <v>1.6944306448999049</v>
      </c>
      <c r="GI55" s="86">
        <f t="shared" si="267"/>
        <v>1.6944306448999049</v>
      </c>
      <c r="GJ55" s="86">
        <f t="shared" si="267"/>
        <v>1.6944306448999049</v>
      </c>
      <c r="GK55" s="86">
        <f t="shared" si="267"/>
        <v>1.728319257797903</v>
      </c>
      <c r="GL55" s="86">
        <f t="shared" si="267"/>
        <v>1.728319257797903</v>
      </c>
      <c r="GM55" s="86">
        <f t="shared" si="267"/>
        <v>1.728319257797903</v>
      </c>
      <c r="GN55" s="86">
        <f t="shared" si="267"/>
        <v>1.728319257797903</v>
      </c>
      <c r="GO55" s="86">
        <f t="shared" si="267"/>
        <v>1.728319257797903</v>
      </c>
      <c r="GP55" s="86">
        <f t="shared" si="267"/>
        <v>1.728319257797903</v>
      </c>
      <c r="GQ55" s="86">
        <f t="shared" si="267"/>
        <v>1.728319257797903</v>
      </c>
      <c r="GR55" s="86">
        <f t="shared" si="267"/>
        <v>1.728319257797903</v>
      </c>
      <c r="GS55" s="86">
        <f t="shared" si="267"/>
        <v>1.728319257797903</v>
      </c>
      <c r="GT55" s="86">
        <f t="shared" si="267"/>
        <v>1.728319257797903</v>
      </c>
      <c r="GU55" s="86">
        <f t="shared" si="267"/>
        <v>1.728319257797903</v>
      </c>
      <c r="GV55" s="86">
        <f t="shared" si="267"/>
        <v>1.728319257797903</v>
      </c>
      <c r="GW55" s="86">
        <f t="shared" si="267"/>
        <v>1.7628856429538611</v>
      </c>
      <c r="GX55" s="86">
        <f t="shared" si="267"/>
        <v>1.7628856429538611</v>
      </c>
      <c r="GY55" s="86">
        <f t="shared" si="267"/>
        <v>1.7628856429538611</v>
      </c>
      <c r="GZ55" s="86">
        <f t="shared" si="267"/>
        <v>1.7628856429538611</v>
      </c>
      <c r="HA55" s="86">
        <f t="shared" si="267"/>
        <v>1.7628856429538611</v>
      </c>
      <c r="HB55" s="86">
        <f t="shared" si="267"/>
        <v>1.7628856429538611</v>
      </c>
      <c r="HC55" s="86">
        <f t="shared" ref="HC55:JN55" si="268">HB55+(HB55*HC54*$P$55)</f>
        <v>1.7628856429538611</v>
      </c>
      <c r="HD55" s="86">
        <f t="shared" si="268"/>
        <v>1.7628856429538611</v>
      </c>
      <c r="HE55" s="86">
        <f t="shared" si="268"/>
        <v>1.7628856429538611</v>
      </c>
      <c r="HF55" s="86">
        <f t="shared" si="268"/>
        <v>1.7628856429538611</v>
      </c>
      <c r="HG55" s="86">
        <f t="shared" si="268"/>
        <v>1.7628856429538611</v>
      </c>
      <c r="HH55" s="86">
        <f t="shared" si="268"/>
        <v>1.7628856429538611</v>
      </c>
      <c r="HI55" s="86">
        <f t="shared" si="268"/>
        <v>1.7981433558129383</v>
      </c>
      <c r="HJ55" s="86">
        <f t="shared" si="268"/>
        <v>1.7981433558129383</v>
      </c>
      <c r="HK55" s="86">
        <f t="shared" si="268"/>
        <v>1.7981433558129383</v>
      </c>
      <c r="HL55" s="86">
        <f t="shared" si="268"/>
        <v>1.7981433558129383</v>
      </c>
      <c r="HM55" s="86">
        <f t="shared" si="268"/>
        <v>1.7981433558129383</v>
      </c>
      <c r="HN55" s="86">
        <f t="shared" si="268"/>
        <v>1.7981433558129383</v>
      </c>
      <c r="HO55" s="86">
        <f t="shared" si="268"/>
        <v>1.7981433558129383</v>
      </c>
      <c r="HP55" s="86">
        <f t="shared" si="268"/>
        <v>1.7981433558129383</v>
      </c>
      <c r="HQ55" s="86">
        <f t="shared" si="268"/>
        <v>1.7981433558129383</v>
      </c>
      <c r="HR55" s="86">
        <f t="shared" si="268"/>
        <v>1.7981433558129383</v>
      </c>
      <c r="HS55" s="86">
        <f t="shared" si="268"/>
        <v>1.7981433558129383</v>
      </c>
      <c r="HT55" s="86">
        <f t="shared" si="268"/>
        <v>1.7981433558129383</v>
      </c>
      <c r="HU55" s="86">
        <f t="shared" si="268"/>
        <v>1.8341062229291971</v>
      </c>
      <c r="HV55" s="86">
        <f t="shared" si="268"/>
        <v>1.8341062229291971</v>
      </c>
      <c r="HW55" s="86">
        <f t="shared" si="268"/>
        <v>1.8341062229291971</v>
      </c>
      <c r="HX55" s="86">
        <f t="shared" si="268"/>
        <v>1.8341062229291971</v>
      </c>
      <c r="HY55" s="86">
        <f t="shared" si="268"/>
        <v>1.8341062229291971</v>
      </c>
      <c r="HZ55" s="86">
        <f t="shared" si="268"/>
        <v>1.8341062229291971</v>
      </c>
      <c r="IA55" s="86">
        <f t="shared" si="268"/>
        <v>1.8341062229291971</v>
      </c>
      <c r="IB55" s="86">
        <f t="shared" si="268"/>
        <v>1.8341062229291971</v>
      </c>
      <c r="IC55" s="86">
        <f t="shared" si="268"/>
        <v>1.8341062229291971</v>
      </c>
      <c r="ID55" s="86">
        <f t="shared" si="268"/>
        <v>1.8341062229291971</v>
      </c>
      <c r="IE55" s="86">
        <f t="shared" si="268"/>
        <v>1.8341062229291971</v>
      </c>
      <c r="IF55" s="86">
        <f t="shared" si="268"/>
        <v>1.8341062229291971</v>
      </c>
      <c r="IG55" s="86">
        <f t="shared" si="268"/>
        <v>1.8707883473877811</v>
      </c>
      <c r="IH55" s="86">
        <f t="shared" si="268"/>
        <v>1.8707883473877811</v>
      </c>
      <c r="II55" s="86">
        <f t="shared" si="268"/>
        <v>1.8707883473877811</v>
      </c>
      <c r="IJ55" s="86">
        <f t="shared" si="268"/>
        <v>1.8707883473877811</v>
      </c>
      <c r="IK55" s="86">
        <f t="shared" si="268"/>
        <v>1.8707883473877811</v>
      </c>
      <c r="IL55" s="86">
        <f t="shared" si="268"/>
        <v>1.8707883473877811</v>
      </c>
      <c r="IM55" s="86">
        <f t="shared" si="268"/>
        <v>1.8707883473877811</v>
      </c>
      <c r="IN55" s="86">
        <f t="shared" si="268"/>
        <v>1.8707883473877811</v>
      </c>
      <c r="IO55" s="86">
        <f t="shared" si="268"/>
        <v>1.8707883473877811</v>
      </c>
      <c r="IP55" s="86">
        <f t="shared" si="268"/>
        <v>1.8707883473877811</v>
      </c>
      <c r="IQ55" s="86">
        <f t="shared" si="268"/>
        <v>1.8707883473877811</v>
      </c>
      <c r="IR55" s="86">
        <f t="shared" si="268"/>
        <v>1.8707883473877811</v>
      </c>
      <c r="IS55" s="86">
        <f t="shared" si="268"/>
        <v>1.9082041143355368</v>
      </c>
      <c r="IT55" s="86">
        <f t="shared" si="268"/>
        <v>1.9082041143355368</v>
      </c>
      <c r="IU55" s="86">
        <f t="shared" si="268"/>
        <v>1.9082041143355368</v>
      </c>
      <c r="IV55" s="86">
        <f t="shared" si="268"/>
        <v>1.9082041143355368</v>
      </c>
      <c r="IW55" s="86">
        <f t="shared" si="268"/>
        <v>1.9082041143355368</v>
      </c>
      <c r="IX55" s="86">
        <f t="shared" si="268"/>
        <v>1.9082041143355368</v>
      </c>
      <c r="IY55" s="86">
        <f t="shared" si="268"/>
        <v>1.9082041143355368</v>
      </c>
      <c r="IZ55" s="86">
        <f t="shared" si="268"/>
        <v>1.9082041143355368</v>
      </c>
      <c r="JA55" s="86">
        <f t="shared" si="268"/>
        <v>1.9082041143355368</v>
      </c>
      <c r="JB55" s="86">
        <f t="shared" si="268"/>
        <v>1.9082041143355368</v>
      </c>
      <c r="JC55" s="86">
        <f t="shared" si="268"/>
        <v>1.9082041143355368</v>
      </c>
      <c r="JD55" s="86">
        <f t="shared" si="268"/>
        <v>1.9082041143355368</v>
      </c>
      <c r="JE55" s="86">
        <f t="shared" si="268"/>
        <v>1.9463681966222475</v>
      </c>
      <c r="JF55" s="86">
        <f t="shared" si="268"/>
        <v>1.9463681966222475</v>
      </c>
      <c r="JG55" s="86">
        <f t="shared" si="268"/>
        <v>1.9463681966222475</v>
      </c>
      <c r="JH55" s="86">
        <f t="shared" si="268"/>
        <v>1.9463681966222475</v>
      </c>
      <c r="JI55" s="86">
        <f t="shared" si="268"/>
        <v>1.9463681966222475</v>
      </c>
      <c r="JJ55" s="86">
        <f t="shared" si="268"/>
        <v>1.9463681966222475</v>
      </c>
      <c r="JK55" s="86">
        <f t="shared" si="268"/>
        <v>1.9463681966222475</v>
      </c>
      <c r="JL55" s="86">
        <f t="shared" si="268"/>
        <v>1.9463681966222475</v>
      </c>
      <c r="JM55" s="86">
        <f t="shared" si="268"/>
        <v>1.9463681966222475</v>
      </c>
      <c r="JN55" s="86">
        <f t="shared" si="268"/>
        <v>1.9463681966222475</v>
      </c>
      <c r="JO55" s="86">
        <f t="shared" ref="JO55:LZ55" si="269">JN55+(JN55*JO54*$P$55)</f>
        <v>1.9463681966222475</v>
      </c>
      <c r="JP55" s="86">
        <f t="shared" si="269"/>
        <v>1.9463681966222475</v>
      </c>
      <c r="JQ55" s="86">
        <f t="shared" si="269"/>
        <v>1.9852955605546925</v>
      </c>
      <c r="JR55" s="86">
        <f t="shared" si="269"/>
        <v>1.9852955605546925</v>
      </c>
      <c r="JS55" s="86">
        <f t="shared" si="269"/>
        <v>1.9852955605546925</v>
      </c>
      <c r="JT55" s="86">
        <f t="shared" si="269"/>
        <v>1.9852955605546925</v>
      </c>
      <c r="JU55" s="86">
        <f t="shared" si="269"/>
        <v>1.9852955605546925</v>
      </c>
      <c r="JV55" s="86">
        <f t="shared" si="269"/>
        <v>1.9852955605546925</v>
      </c>
      <c r="JW55" s="86">
        <f t="shared" si="269"/>
        <v>1.9852955605546925</v>
      </c>
      <c r="JX55" s="86">
        <f t="shared" si="269"/>
        <v>1.9852955605546925</v>
      </c>
      <c r="JY55" s="86">
        <f t="shared" si="269"/>
        <v>1.9852955605546925</v>
      </c>
      <c r="JZ55" s="86">
        <f t="shared" si="269"/>
        <v>1.9852955605546925</v>
      </c>
      <c r="KA55" s="86">
        <f t="shared" si="269"/>
        <v>1.9852955605546925</v>
      </c>
      <c r="KB55" s="86">
        <f t="shared" si="269"/>
        <v>1.9852955605546925</v>
      </c>
      <c r="KC55" s="86">
        <f t="shared" si="269"/>
        <v>2.0250014717657865</v>
      </c>
      <c r="KD55" s="86">
        <f t="shared" si="269"/>
        <v>2.0250014717657865</v>
      </c>
      <c r="KE55" s="86">
        <f t="shared" si="269"/>
        <v>2.0250014717657865</v>
      </c>
      <c r="KF55" s="86">
        <f t="shared" si="269"/>
        <v>2.0250014717657865</v>
      </c>
      <c r="KG55" s="86">
        <f t="shared" si="269"/>
        <v>2.0250014717657865</v>
      </c>
      <c r="KH55" s="86">
        <f t="shared" si="269"/>
        <v>2.0250014717657865</v>
      </c>
      <c r="KI55" s="86">
        <f t="shared" si="269"/>
        <v>2.0250014717657865</v>
      </c>
      <c r="KJ55" s="86">
        <f t="shared" si="269"/>
        <v>2.0250014717657865</v>
      </c>
      <c r="KK55" s="86">
        <f t="shared" si="269"/>
        <v>2.0250014717657865</v>
      </c>
      <c r="KL55" s="86">
        <f t="shared" si="269"/>
        <v>2.0250014717657865</v>
      </c>
      <c r="KM55" s="86">
        <f t="shared" si="269"/>
        <v>2.0250014717657865</v>
      </c>
      <c r="KN55" s="86">
        <f t="shared" si="269"/>
        <v>2.0250014717657865</v>
      </c>
      <c r="KO55" s="86">
        <f t="shared" si="269"/>
        <v>2.0655015012011022</v>
      </c>
      <c r="KP55" s="86">
        <f t="shared" si="269"/>
        <v>2.0655015012011022</v>
      </c>
      <c r="KQ55" s="86">
        <f t="shared" si="269"/>
        <v>2.0655015012011022</v>
      </c>
      <c r="KR55" s="86">
        <f t="shared" si="269"/>
        <v>2.0655015012011022</v>
      </c>
      <c r="KS55" s="86">
        <f t="shared" si="269"/>
        <v>2.0655015012011022</v>
      </c>
      <c r="KT55" s="86">
        <f t="shared" si="269"/>
        <v>2.0655015012011022</v>
      </c>
      <c r="KU55" s="86">
        <f t="shared" si="269"/>
        <v>2.0655015012011022</v>
      </c>
      <c r="KV55" s="86">
        <f t="shared" si="269"/>
        <v>2.0655015012011022</v>
      </c>
      <c r="KW55" s="86">
        <f t="shared" si="269"/>
        <v>2.0655015012011022</v>
      </c>
      <c r="KX55" s="86">
        <f t="shared" si="269"/>
        <v>2.0655015012011022</v>
      </c>
      <c r="KY55" s="86">
        <f t="shared" si="269"/>
        <v>2.0655015012011022</v>
      </c>
      <c r="KZ55" s="86">
        <f t="shared" si="269"/>
        <v>2.0655015012011022</v>
      </c>
      <c r="LA55" s="86">
        <f t="shared" si="269"/>
        <v>2.1068115312251243</v>
      </c>
      <c r="LB55" s="86">
        <f t="shared" si="269"/>
        <v>2.1068115312251243</v>
      </c>
      <c r="LC55" s="86">
        <f t="shared" si="269"/>
        <v>2.1068115312251243</v>
      </c>
      <c r="LD55" s="86">
        <f t="shared" si="269"/>
        <v>2.1068115312251243</v>
      </c>
      <c r="LE55" s="86">
        <f t="shared" si="269"/>
        <v>2.1068115312251243</v>
      </c>
      <c r="LF55" s="86">
        <f t="shared" si="269"/>
        <v>2.1068115312251243</v>
      </c>
      <c r="LG55" s="86">
        <f t="shared" si="269"/>
        <v>2.1068115312251243</v>
      </c>
      <c r="LH55" s="86">
        <f t="shared" si="269"/>
        <v>2.1068115312251243</v>
      </c>
      <c r="LI55" s="86">
        <f t="shared" si="269"/>
        <v>2.1068115312251243</v>
      </c>
      <c r="LJ55" s="86">
        <f t="shared" si="269"/>
        <v>2.1068115312251243</v>
      </c>
      <c r="LK55" s="86">
        <f t="shared" si="269"/>
        <v>2.1068115312251243</v>
      </c>
      <c r="LL55" s="86">
        <f t="shared" si="269"/>
        <v>2.1068115312251243</v>
      </c>
      <c r="LM55" s="86">
        <f t="shared" si="269"/>
        <v>2.1489477618496267</v>
      </c>
      <c r="LN55" s="86">
        <f t="shared" si="269"/>
        <v>2.1489477618496267</v>
      </c>
      <c r="LO55" s="86">
        <f t="shared" si="269"/>
        <v>2.1489477618496267</v>
      </c>
      <c r="LP55" s="86">
        <f t="shared" si="269"/>
        <v>2.1489477618496267</v>
      </c>
      <c r="LQ55" s="86">
        <f t="shared" si="269"/>
        <v>2.1489477618496267</v>
      </c>
      <c r="LR55" s="86">
        <f t="shared" si="269"/>
        <v>2.1489477618496267</v>
      </c>
      <c r="LS55" s="86">
        <f t="shared" si="269"/>
        <v>2.1489477618496267</v>
      </c>
      <c r="LT55" s="86">
        <f t="shared" si="269"/>
        <v>2.1489477618496267</v>
      </c>
      <c r="LU55" s="86">
        <f t="shared" si="269"/>
        <v>2.1489477618496267</v>
      </c>
      <c r="LV55" s="86">
        <f t="shared" si="269"/>
        <v>2.1489477618496267</v>
      </c>
      <c r="LW55" s="86">
        <f t="shared" si="269"/>
        <v>2.1489477618496267</v>
      </c>
      <c r="LX55" s="86">
        <f t="shared" si="269"/>
        <v>2.1489477618496267</v>
      </c>
      <c r="LY55" s="86">
        <f t="shared" si="269"/>
        <v>2.191926717086619</v>
      </c>
      <c r="LZ55" s="86">
        <f t="shared" si="269"/>
        <v>2.191926717086619</v>
      </c>
      <c r="MA55" s="86">
        <f t="shared" ref="MA55:NM55" si="270">LZ55+(LZ55*MA54*$P$55)</f>
        <v>2.191926717086619</v>
      </c>
      <c r="MB55" s="86">
        <f t="shared" si="270"/>
        <v>2.191926717086619</v>
      </c>
      <c r="MC55" s="86">
        <f t="shared" si="270"/>
        <v>2.191926717086619</v>
      </c>
      <c r="MD55" s="86">
        <f t="shared" si="270"/>
        <v>2.191926717086619</v>
      </c>
      <c r="ME55" s="86">
        <f t="shared" si="270"/>
        <v>2.191926717086619</v>
      </c>
      <c r="MF55" s="86">
        <f t="shared" si="270"/>
        <v>2.191926717086619</v>
      </c>
      <c r="MG55" s="86">
        <f t="shared" si="270"/>
        <v>2.191926717086619</v>
      </c>
      <c r="MH55" s="86">
        <f t="shared" si="270"/>
        <v>2.191926717086619</v>
      </c>
      <c r="MI55" s="86">
        <f t="shared" si="270"/>
        <v>2.191926717086619</v>
      </c>
      <c r="MJ55" s="86">
        <f t="shared" si="270"/>
        <v>2.191926717086619</v>
      </c>
      <c r="MK55" s="86">
        <f t="shared" si="270"/>
        <v>2.2357652514283513</v>
      </c>
      <c r="ML55" s="86">
        <f t="shared" si="270"/>
        <v>2.2357652514283513</v>
      </c>
      <c r="MM55" s="86">
        <f t="shared" si="270"/>
        <v>2.2357652514283513</v>
      </c>
      <c r="MN55" s="86">
        <f t="shared" si="270"/>
        <v>2.2357652514283513</v>
      </c>
      <c r="MO55" s="86">
        <f t="shared" si="270"/>
        <v>2.2357652514283513</v>
      </c>
      <c r="MP55" s="86">
        <f t="shared" si="270"/>
        <v>2.2357652514283513</v>
      </c>
      <c r="MQ55" s="86">
        <f t="shared" si="270"/>
        <v>2.2357652514283513</v>
      </c>
      <c r="MR55" s="86">
        <f t="shared" si="270"/>
        <v>2.2357652514283513</v>
      </c>
      <c r="MS55" s="86">
        <f t="shared" si="270"/>
        <v>2.2357652514283513</v>
      </c>
      <c r="MT55" s="86">
        <f t="shared" si="270"/>
        <v>2.2357652514283513</v>
      </c>
      <c r="MU55" s="86">
        <f t="shared" si="270"/>
        <v>2.2357652514283513</v>
      </c>
      <c r="MV55" s="86">
        <f t="shared" si="270"/>
        <v>2.2357652514283513</v>
      </c>
      <c r="MW55" s="86">
        <f t="shared" si="270"/>
        <v>2.2804805564569182</v>
      </c>
      <c r="MX55" s="86">
        <f t="shared" si="270"/>
        <v>2.2804805564569182</v>
      </c>
      <c r="MY55" s="86">
        <f t="shared" si="270"/>
        <v>2.2804805564569182</v>
      </c>
      <c r="MZ55" s="86">
        <f t="shared" si="270"/>
        <v>2.2804805564569182</v>
      </c>
      <c r="NA55" s="86">
        <f t="shared" si="270"/>
        <v>2.2804805564569182</v>
      </c>
      <c r="NB55" s="86">
        <f t="shared" si="270"/>
        <v>2.2804805564569182</v>
      </c>
      <c r="NC55" s="86">
        <f t="shared" si="270"/>
        <v>2.2804805564569182</v>
      </c>
      <c r="ND55" s="86">
        <f t="shared" si="270"/>
        <v>2.2804805564569182</v>
      </c>
      <c r="NE55" s="86">
        <f t="shared" si="270"/>
        <v>2.2804805564569182</v>
      </c>
      <c r="NF55" s="86">
        <f t="shared" si="270"/>
        <v>2.2804805564569182</v>
      </c>
      <c r="NG55" s="86">
        <f t="shared" si="270"/>
        <v>2.2804805564569182</v>
      </c>
      <c r="NH55" s="86">
        <f t="shared" si="270"/>
        <v>2.2804805564569182</v>
      </c>
      <c r="NI55" s="86">
        <f t="shared" si="270"/>
        <v>2.3260901675860564</v>
      </c>
      <c r="NJ55" s="86">
        <f t="shared" si="270"/>
        <v>2.3260901675860564</v>
      </c>
      <c r="NK55" s="86">
        <f t="shared" si="270"/>
        <v>2.3260901675860564</v>
      </c>
      <c r="NL55" s="86">
        <f t="shared" si="270"/>
        <v>2.3260901675860564</v>
      </c>
      <c r="NM55" s="86">
        <f t="shared" si="270"/>
        <v>2.3260901675860564</v>
      </c>
    </row>
    <row r="56" spans="15:378" x14ac:dyDescent="0.25">
      <c r="O56" s="75" t="s">
        <v>139</v>
      </c>
      <c r="P56" s="77">
        <f>$M$32/12</f>
        <v>1.6666666666666668E-3</v>
      </c>
      <c r="Q56" s="85">
        <f>$O$50/12</f>
        <v>1.2841666666666667</v>
      </c>
      <c r="R56" s="86">
        <f>Q56+($P$56*R54)</f>
        <v>1.2841666666666667</v>
      </c>
      <c r="S56" s="86">
        <f t="shared" ref="S56:CD56" si="271">R56+($P$56*S54)</f>
        <v>1.2841666666666667</v>
      </c>
      <c r="T56" s="86">
        <f t="shared" si="271"/>
        <v>1.2841666666666667</v>
      </c>
      <c r="U56" s="86">
        <f t="shared" si="271"/>
        <v>1.2841666666666667</v>
      </c>
      <c r="V56" s="86">
        <f t="shared" si="271"/>
        <v>1.2841666666666667</v>
      </c>
      <c r="W56" s="86">
        <f t="shared" si="271"/>
        <v>1.2841666666666667</v>
      </c>
      <c r="X56" s="86">
        <f t="shared" si="271"/>
        <v>1.2841666666666667</v>
      </c>
      <c r="Y56" s="86">
        <f t="shared" si="271"/>
        <v>1.2858333333333334</v>
      </c>
      <c r="Z56" s="86">
        <f t="shared" si="271"/>
        <v>1.2858333333333334</v>
      </c>
      <c r="AA56" s="86">
        <f t="shared" si="271"/>
        <v>1.2858333333333334</v>
      </c>
      <c r="AB56" s="86">
        <f t="shared" si="271"/>
        <v>1.2858333333333334</v>
      </c>
      <c r="AC56" s="86">
        <f t="shared" si="271"/>
        <v>1.2858333333333334</v>
      </c>
      <c r="AD56" s="86">
        <f t="shared" si="271"/>
        <v>1.2858333333333334</v>
      </c>
      <c r="AE56" s="86">
        <f t="shared" si="271"/>
        <v>1.2858333333333334</v>
      </c>
      <c r="AF56" s="86">
        <f t="shared" si="271"/>
        <v>1.2858333333333334</v>
      </c>
      <c r="AG56" s="86">
        <f t="shared" si="271"/>
        <v>1.2858333333333334</v>
      </c>
      <c r="AH56" s="86">
        <f t="shared" si="271"/>
        <v>1.2858333333333334</v>
      </c>
      <c r="AI56" s="86">
        <f t="shared" si="271"/>
        <v>1.2858333333333334</v>
      </c>
      <c r="AJ56" s="86">
        <f t="shared" si="271"/>
        <v>1.2858333333333334</v>
      </c>
      <c r="AK56" s="86">
        <f t="shared" si="271"/>
        <v>1.2875000000000001</v>
      </c>
      <c r="AL56" s="86">
        <f t="shared" si="271"/>
        <v>1.2875000000000001</v>
      </c>
      <c r="AM56" s="86">
        <f t="shared" si="271"/>
        <v>1.2875000000000001</v>
      </c>
      <c r="AN56" s="86">
        <f t="shared" si="271"/>
        <v>1.2875000000000001</v>
      </c>
      <c r="AO56" s="86">
        <f t="shared" si="271"/>
        <v>1.2875000000000001</v>
      </c>
      <c r="AP56" s="86">
        <f t="shared" si="271"/>
        <v>1.2875000000000001</v>
      </c>
      <c r="AQ56" s="86">
        <f t="shared" si="271"/>
        <v>1.2875000000000001</v>
      </c>
      <c r="AR56" s="86">
        <f t="shared" si="271"/>
        <v>1.2875000000000001</v>
      </c>
      <c r="AS56" s="86">
        <f t="shared" si="271"/>
        <v>1.2875000000000001</v>
      </c>
      <c r="AT56" s="86">
        <f t="shared" si="271"/>
        <v>1.2875000000000001</v>
      </c>
      <c r="AU56" s="86">
        <f t="shared" si="271"/>
        <v>1.2875000000000001</v>
      </c>
      <c r="AV56" s="86">
        <f t="shared" si="271"/>
        <v>1.2875000000000001</v>
      </c>
      <c r="AW56" s="86">
        <f t="shared" si="271"/>
        <v>1.2891666666666668</v>
      </c>
      <c r="AX56" s="86">
        <f t="shared" si="271"/>
        <v>1.2891666666666668</v>
      </c>
      <c r="AY56" s="86">
        <f t="shared" si="271"/>
        <v>1.2891666666666668</v>
      </c>
      <c r="AZ56" s="86">
        <f t="shared" si="271"/>
        <v>1.2891666666666668</v>
      </c>
      <c r="BA56" s="86">
        <f t="shared" si="271"/>
        <v>1.2891666666666668</v>
      </c>
      <c r="BB56" s="86">
        <f t="shared" si="271"/>
        <v>1.2891666666666668</v>
      </c>
      <c r="BC56" s="86">
        <f t="shared" si="271"/>
        <v>1.2891666666666668</v>
      </c>
      <c r="BD56" s="86">
        <f t="shared" si="271"/>
        <v>1.2891666666666668</v>
      </c>
      <c r="BE56" s="86">
        <f t="shared" si="271"/>
        <v>1.2891666666666668</v>
      </c>
      <c r="BF56" s="86">
        <f t="shared" si="271"/>
        <v>1.2891666666666668</v>
      </c>
      <c r="BG56" s="86">
        <f t="shared" si="271"/>
        <v>1.2891666666666668</v>
      </c>
      <c r="BH56" s="86">
        <f t="shared" si="271"/>
        <v>1.2891666666666668</v>
      </c>
      <c r="BI56" s="86">
        <f t="shared" si="271"/>
        <v>1.2908333333333335</v>
      </c>
      <c r="BJ56" s="86">
        <f t="shared" si="271"/>
        <v>1.2908333333333335</v>
      </c>
      <c r="BK56" s="86">
        <f t="shared" si="271"/>
        <v>1.2908333333333335</v>
      </c>
      <c r="BL56" s="86">
        <f t="shared" si="271"/>
        <v>1.2908333333333335</v>
      </c>
      <c r="BM56" s="86">
        <f t="shared" si="271"/>
        <v>1.2908333333333335</v>
      </c>
      <c r="BN56" s="86">
        <f t="shared" si="271"/>
        <v>1.2908333333333335</v>
      </c>
      <c r="BO56" s="86">
        <f t="shared" si="271"/>
        <v>1.2908333333333335</v>
      </c>
      <c r="BP56" s="86">
        <f t="shared" si="271"/>
        <v>1.2908333333333335</v>
      </c>
      <c r="BQ56" s="86">
        <f t="shared" si="271"/>
        <v>1.2908333333333335</v>
      </c>
      <c r="BR56" s="86">
        <f t="shared" si="271"/>
        <v>1.2908333333333335</v>
      </c>
      <c r="BS56" s="86">
        <f t="shared" si="271"/>
        <v>1.2908333333333335</v>
      </c>
      <c r="BT56" s="86">
        <f t="shared" si="271"/>
        <v>1.2908333333333335</v>
      </c>
      <c r="BU56" s="86">
        <f t="shared" si="271"/>
        <v>1.2925000000000002</v>
      </c>
      <c r="BV56" s="86">
        <f t="shared" si="271"/>
        <v>1.2925000000000002</v>
      </c>
      <c r="BW56" s="86">
        <f t="shared" si="271"/>
        <v>1.2925000000000002</v>
      </c>
      <c r="BX56" s="86">
        <f t="shared" si="271"/>
        <v>1.2925000000000002</v>
      </c>
      <c r="BY56" s="86">
        <f t="shared" si="271"/>
        <v>1.2925000000000002</v>
      </c>
      <c r="BZ56" s="86">
        <f t="shared" si="271"/>
        <v>1.2925000000000002</v>
      </c>
      <c r="CA56" s="86">
        <f t="shared" si="271"/>
        <v>1.2925000000000002</v>
      </c>
      <c r="CB56" s="86">
        <f t="shared" si="271"/>
        <v>1.2925000000000002</v>
      </c>
      <c r="CC56" s="86">
        <f t="shared" si="271"/>
        <v>1.2925000000000002</v>
      </c>
      <c r="CD56" s="86">
        <f t="shared" si="271"/>
        <v>1.2925000000000002</v>
      </c>
      <c r="CE56" s="86">
        <f t="shared" ref="CE56:EP56" si="272">CD56+($P$56*CE54)</f>
        <v>1.2925000000000002</v>
      </c>
      <c r="CF56" s="86">
        <f t="shared" si="272"/>
        <v>1.2925000000000002</v>
      </c>
      <c r="CG56" s="86">
        <f t="shared" si="272"/>
        <v>1.2941666666666669</v>
      </c>
      <c r="CH56" s="86">
        <f t="shared" si="272"/>
        <v>1.2941666666666669</v>
      </c>
      <c r="CI56" s="86">
        <f t="shared" si="272"/>
        <v>1.2941666666666669</v>
      </c>
      <c r="CJ56" s="86">
        <f t="shared" si="272"/>
        <v>1.2941666666666669</v>
      </c>
      <c r="CK56" s="86">
        <f t="shared" si="272"/>
        <v>1.2941666666666669</v>
      </c>
      <c r="CL56" s="86">
        <f t="shared" si="272"/>
        <v>1.2941666666666669</v>
      </c>
      <c r="CM56" s="86">
        <f t="shared" si="272"/>
        <v>1.2941666666666669</v>
      </c>
      <c r="CN56" s="86">
        <f t="shared" si="272"/>
        <v>1.2941666666666669</v>
      </c>
      <c r="CO56" s="86">
        <f t="shared" si="272"/>
        <v>1.2941666666666669</v>
      </c>
      <c r="CP56" s="86">
        <f t="shared" si="272"/>
        <v>1.2941666666666669</v>
      </c>
      <c r="CQ56" s="86">
        <f t="shared" si="272"/>
        <v>1.2941666666666669</v>
      </c>
      <c r="CR56" s="86">
        <f t="shared" si="272"/>
        <v>1.2941666666666669</v>
      </c>
      <c r="CS56" s="86">
        <f t="shared" si="272"/>
        <v>1.2958333333333336</v>
      </c>
      <c r="CT56" s="86">
        <f t="shared" si="272"/>
        <v>1.2958333333333336</v>
      </c>
      <c r="CU56" s="86">
        <f t="shared" si="272"/>
        <v>1.2958333333333336</v>
      </c>
      <c r="CV56" s="86">
        <f t="shared" si="272"/>
        <v>1.2958333333333336</v>
      </c>
      <c r="CW56" s="86">
        <f t="shared" si="272"/>
        <v>1.2958333333333336</v>
      </c>
      <c r="CX56" s="86">
        <f t="shared" si="272"/>
        <v>1.2958333333333336</v>
      </c>
      <c r="CY56" s="86">
        <f t="shared" si="272"/>
        <v>1.2958333333333336</v>
      </c>
      <c r="CZ56" s="86">
        <f t="shared" si="272"/>
        <v>1.2958333333333336</v>
      </c>
      <c r="DA56" s="86">
        <f t="shared" si="272"/>
        <v>1.2958333333333336</v>
      </c>
      <c r="DB56" s="86">
        <f t="shared" si="272"/>
        <v>1.2958333333333336</v>
      </c>
      <c r="DC56" s="86">
        <f t="shared" si="272"/>
        <v>1.2958333333333336</v>
      </c>
      <c r="DD56" s="86">
        <f t="shared" si="272"/>
        <v>1.2958333333333336</v>
      </c>
      <c r="DE56" s="86">
        <f t="shared" si="272"/>
        <v>1.2975000000000003</v>
      </c>
      <c r="DF56" s="86">
        <f t="shared" si="272"/>
        <v>1.2975000000000003</v>
      </c>
      <c r="DG56" s="86">
        <f t="shared" si="272"/>
        <v>1.2975000000000003</v>
      </c>
      <c r="DH56" s="86">
        <f t="shared" si="272"/>
        <v>1.2975000000000003</v>
      </c>
      <c r="DI56" s="86">
        <f t="shared" si="272"/>
        <v>1.2975000000000003</v>
      </c>
      <c r="DJ56" s="86">
        <f t="shared" si="272"/>
        <v>1.2975000000000003</v>
      </c>
      <c r="DK56" s="86">
        <f t="shared" si="272"/>
        <v>1.2975000000000003</v>
      </c>
      <c r="DL56" s="86">
        <f t="shared" si="272"/>
        <v>1.2975000000000003</v>
      </c>
      <c r="DM56" s="86">
        <f t="shared" si="272"/>
        <v>1.2975000000000003</v>
      </c>
      <c r="DN56" s="86">
        <f t="shared" si="272"/>
        <v>1.2975000000000003</v>
      </c>
      <c r="DO56" s="86">
        <f t="shared" si="272"/>
        <v>1.2975000000000003</v>
      </c>
      <c r="DP56" s="86">
        <f t="shared" si="272"/>
        <v>1.2975000000000003</v>
      </c>
      <c r="DQ56" s="86">
        <f t="shared" si="272"/>
        <v>1.299166666666667</v>
      </c>
      <c r="DR56" s="86">
        <f t="shared" si="272"/>
        <v>1.299166666666667</v>
      </c>
      <c r="DS56" s="86">
        <f t="shared" si="272"/>
        <v>1.299166666666667</v>
      </c>
      <c r="DT56" s="86">
        <f t="shared" si="272"/>
        <v>1.299166666666667</v>
      </c>
      <c r="DU56" s="86">
        <f t="shared" si="272"/>
        <v>1.299166666666667</v>
      </c>
      <c r="DV56" s="86">
        <f t="shared" si="272"/>
        <v>1.299166666666667</v>
      </c>
      <c r="DW56" s="86">
        <f t="shared" si="272"/>
        <v>1.299166666666667</v>
      </c>
      <c r="DX56" s="86">
        <f t="shared" si="272"/>
        <v>1.299166666666667</v>
      </c>
      <c r="DY56" s="86">
        <f t="shared" si="272"/>
        <v>1.299166666666667</v>
      </c>
      <c r="DZ56" s="86">
        <f t="shared" si="272"/>
        <v>1.299166666666667</v>
      </c>
      <c r="EA56" s="86">
        <f t="shared" si="272"/>
        <v>1.299166666666667</v>
      </c>
      <c r="EB56" s="86">
        <f t="shared" si="272"/>
        <v>1.299166666666667</v>
      </c>
      <c r="EC56" s="86">
        <f t="shared" si="272"/>
        <v>1.3008333333333337</v>
      </c>
      <c r="ED56" s="86">
        <f t="shared" si="272"/>
        <v>1.3008333333333337</v>
      </c>
      <c r="EE56" s="86">
        <f t="shared" si="272"/>
        <v>1.3008333333333337</v>
      </c>
      <c r="EF56" s="86">
        <f t="shared" si="272"/>
        <v>1.3008333333333337</v>
      </c>
      <c r="EG56" s="86">
        <f t="shared" si="272"/>
        <v>1.3008333333333337</v>
      </c>
      <c r="EH56" s="86">
        <f t="shared" si="272"/>
        <v>1.3008333333333337</v>
      </c>
      <c r="EI56" s="86">
        <f t="shared" si="272"/>
        <v>1.3008333333333337</v>
      </c>
      <c r="EJ56" s="86">
        <f t="shared" si="272"/>
        <v>1.3008333333333337</v>
      </c>
      <c r="EK56" s="86">
        <f t="shared" si="272"/>
        <v>1.3008333333333337</v>
      </c>
      <c r="EL56" s="86">
        <f t="shared" si="272"/>
        <v>1.3008333333333337</v>
      </c>
      <c r="EM56" s="86">
        <f t="shared" si="272"/>
        <v>1.3008333333333337</v>
      </c>
      <c r="EN56" s="86">
        <f t="shared" si="272"/>
        <v>1.3008333333333337</v>
      </c>
      <c r="EO56" s="86">
        <f t="shared" si="272"/>
        <v>1.3025000000000004</v>
      </c>
      <c r="EP56" s="86">
        <f t="shared" si="272"/>
        <v>1.3025000000000004</v>
      </c>
      <c r="EQ56" s="86">
        <f t="shared" ref="EQ56:HB56" si="273">EP56+($P$56*EQ54)</f>
        <v>1.3025000000000004</v>
      </c>
      <c r="ER56" s="86">
        <f t="shared" si="273"/>
        <v>1.3025000000000004</v>
      </c>
      <c r="ES56" s="86">
        <f t="shared" si="273"/>
        <v>1.3025000000000004</v>
      </c>
      <c r="ET56" s="86">
        <f t="shared" si="273"/>
        <v>1.3025000000000004</v>
      </c>
      <c r="EU56" s="86">
        <f t="shared" si="273"/>
        <v>1.3025000000000004</v>
      </c>
      <c r="EV56" s="86">
        <f t="shared" si="273"/>
        <v>1.3025000000000004</v>
      </c>
      <c r="EW56" s="86">
        <f t="shared" si="273"/>
        <v>1.3025000000000004</v>
      </c>
      <c r="EX56" s="86">
        <f t="shared" si="273"/>
        <v>1.3025000000000004</v>
      </c>
      <c r="EY56" s="86">
        <f t="shared" si="273"/>
        <v>1.3025000000000004</v>
      </c>
      <c r="EZ56" s="86">
        <f t="shared" si="273"/>
        <v>1.3025000000000004</v>
      </c>
      <c r="FA56" s="86">
        <f t="shared" si="273"/>
        <v>1.3041666666666671</v>
      </c>
      <c r="FB56" s="86">
        <f t="shared" si="273"/>
        <v>1.3041666666666671</v>
      </c>
      <c r="FC56" s="86">
        <f t="shared" si="273"/>
        <v>1.3041666666666671</v>
      </c>
      <c r="FD56" s="86">
        <f t="shared" si="273"/>
        <v>1.3041666666666671</v>
      </c>
      <c r="FE56" s="86">
        <f t="shared" si="273"/>
        <v>1.3041666666666671</v>
      </c>
      <c r="FF56" s="86">
        <f t="shared" si="273"/>
        <v>1.3041666666666671</v>
      </c>
      <c r="FG56" s="86">
        <f t="shared" si="273"/>
        <v>1.3041666666666671</v>
      </c>
      <c r="FH56" s="86">
        <f t="shared" si="273"/>
        <v>1.3041666666666671</v>
      </c>
      <c r="FI56" s="86">
        <f t="shared" si="273"/>
        <v>1.3041666666666671</v>
      </c>
      <c r="FJ56" s="86">
        <f t="shared" si="273"/>
        <v>1.3041666666666671</v>
      </c>
      <c r="FK56" s="86">
        <f t="shared" si="273"/>
        <v>1.3041666666666671</v>
      </c>
      <c r="FL56" s="86">
        <f t="shared" si="273"/>
        <v>1.3041666666666671</v>
      </c>
      <c r="FM56" s="86">
        <f t="shared" si="273"/>
        <v>1.3058333333333338</v>
      </c>
      <c r="FN56" s="86">
        <f t="shared" si="273"/>
        <v>1.3058333333333338</v>
      </c>
      <c r="FO56" s="86">
        <f t="shared" si="273"/>
        <v>1.3058333333333338</v>
      </c>
      <c r="FP56" s="86">
        <f t="shared" si="273"/>
        <v>1.3058333333333338</v>
      </c>
      <c r="FQ56" s="86">
        <f t="shared" si="273"/>
        <v>1.3058333333333338</v>
      </c>
      <c r="FR56" s="86">
        <f t="shared" si="273"/>
        <v>1.3058333333333338</v>
      </c>
      <c r="FS56" s="86">
        <f t="shared" si="273"/>
        <v>1.3058333333333338</v>
      </c>
      <c r="FT56" s="86">
        <f t="shared" si="273"/>
        <v>1.3058333333333338</v>
      </c>
      <c r="FU56" s="86">
        <f t="shared" si="273"/>
        <v>1.3058333333333338</v>
      </c>
      <c r="FV56" s="86">
        <f t="shared" si="273"/>
        <v>1.3058333333333338</v>
      </c>
      <c r="FW56" s="86">
        <f t="shared" si="273"/>
        <v>1.3058333333333338</v>
      </c>
      <c r="FX56" s="86">
        <f t="shared" si="273"/>
        <v>1.3058333333333338</v>
      </c>
      <c r="FY56" s="86">
        <f t="shared" si="273"/>
        <v>1.3075000000000006</v>
      </c>
      <c r="FZ56" s="86">
        <f t="shared" si="273"/>
        <v>1.3075000000000006</v>
      </c>
      <c r="GA56" s="86">
        <f t="shared" si="273"/>
        <v>1.3075000000000006</v>
      </c>
      <c r="GB56" s="86">
        <f t="shared" si="273"/>
        <v>1.3075000000000006</v>
      </c>
      <c r="GC56" s="86">
        <f t="shared" si="273"/>
        <v>1.3075000000000006</v>
      </c>
      <c r="GD56" s="86">
        <f t="shared" si="273"/>
        <v>1.3075000000000006</v>
      </c>
      <c r="GE56" s="86">
        <f t="shared" si="273"/>
        <v>1.3075000000000006</v>
      </c>
      <c r="GF56" s="86">
        <f t="shared" si="273"/>
        <v>1.3075000000000006</v>
      </c>
      <c r="GG56" s="86">
        <f t="shared" si="273"/>
        <v>1.3075000000000006</v>
      </c>
      <c r="GH56" s="86">
        <f t="shared" si="273"/>
        <v>1.3075000000000006</v>
      </c>
      <c r="GI56" s="86">
        <f t="shared" si="273"/>
        <v>1.3075000000000006</v>
      </c>
      <c r="GJ56" s="86">
        <f t="shared" si="273"/>
        <v>1.3075000000000006</v>
      </c>
      <c r="GK56" s="86">
        <f t="shared" si="273"/>
        <v>1.3091666666666673</v>
      </c>
      <c r="GL56" s="86">
        <f t="shared" si="273"/>
        <v>1.3091666666666673</v>
      </c>
      <c r="GM56" s="86">
        <f t="shared" si="273"/>
        <v>1.3091666666666673</v>
      </c>
      <c r="GN56" s="86">
        <f t="shared" si="273"/>
        <v>1.3091666666666673</v>
      </c>
      <c r="GO56" s="86">
        <f t="shared" si="273"/>
        <v>1.3091666666666673</v>
      </c>
      <c r="GP56" s="86">
        <f t="shared" si="273"/>
        <v>1.3091666666666673</v>
      </c>
      <c r="GQ56" s="86">
        <f t="shared" si="273"/>
        <v>1.3091666666666673</v>
      </c>
      <c r="GR56" s="86">
        <f t="shared" si="273"/>
        <v>1.3091666666666673</v>
      </c>
      <c r="GS56" s="86">
        <f t="shared" si="273"/>
        <v>1.3091666666666673</v>
      </c>
      <c r="GT56" s="86">
        <f t="shared" si="273"/>
        <v>1.3091666666666673</v>
      </c>
      <c r="GU56" s="86">
        <f t="shared" si="273"/>
        <v>1.3091666666666673</v>
      </c>
      <c r="GV56" s="86">
        <f t="shared" si="273"/>
        <v>1.3091666666666673</v>
      </c>
      <c r="GW56" s="86">
        <f t="shared" si="273"/>
        <v>1.310833333333334</v>
      </c>
      <c r="GX56" s="86">
        <f t="shared" si="273"/>
        <v>1.310833333333334</v>
      </c>
      <c r="GY56" s="86">
        <f t="shared" si="273"/>
        <v>1.310833333333334</v>
      </c>
      <c r="GZ56" s="86">
        <f t="shared" si="273"/>
        <v>1.310833333333334</v>
      </c>
      <c r="HA56" s="86">
        <f t="shared" si="273"/>
        <v>1.310833333333334</v>
      </c>
      <c r="HB56" s="86">
        <f t="shared" si="273"/>
        <v>1.310833333333334</v>
      </c>
      <c r="HC56" s="86">
        <f t="shared" ref="HC56:JN56" si="274">HB56+($P$56*HC54)</f>
        <v>1.310833333333334</v>
      </c>
      <c r="HD56" s="86">
        <f t="shared" si="274"/>
        <v>1.310833333333334</v>
      </c>
      <c r="HE56" s="86">
        <f t="shared" si="274"/>
        <v>1.310833333333334</v>
      </c>
      <c r="HF56" s="86">
        <f t="shared" si="274"/>
        <v>1.310833333333334</v>
      </c>
      <c r="HG56" s="86">
        <f t="shared" si="274"/>
        <v>1.310833333333334</v>
      </c>
      <c r="HH56" s="86">
        <f t="shared" si="274"/>
        <v>1.310833333333334</v>
      </c>
      <c r="HI56" s="86">
        <f t="shared" si="274"/>
        <v>1.3125000000000007</v>
      </c>
      <c r="HJ56" s="86">
        <f t="shared" si="274"/>
        <v>1.3125000000000007</v>
      </c>
      <c r="HK56" s="86">
        <f t="shared" si="274"/>
        <v>1.3125000000000007</v>
      </c>
      <c r="HL56" s="86">
        <f t="shared" si="274"/>
        <v>1.3125000000000007</v>
      </c>
      <c r="HM56" s="86">
        <f t="shared" si="274"/>
        <v>1.3125000000000007</v>
      </c>
      <c r="HN56" s="86">
        <f t="shared" si="274"/>
        <v>1.3125000000000007</v>
      </c>
      <c r="HO56" s="86">
        <f t="shared" si="274"/>
        <v>1.3125000000000007</v>
      </c>
      <c r="HP56" s="86">
        <f t="shared" si="274"/>
        <v>1.3125000000000007</v>
      </c>
      <c r="HQ56" s="86">
        <f t="shared" si="274"/>
        <v>1.3125000000000007</v>
      </c>
      <c r="HR56" s="86">
        <f t="shared" si="274"/>
        <v>1.3125000000000007</v>
      </c>
      <c r="HS56" s="86">
        <f t="shared" si="274"/>
        <v>1.3125000000000007</v>
      </c>
      <c r="HT56" s="86">
        <f t="shared" si="274"/>
        <v>1.3125000000000007</v>
      </c>
      <c r="HU56" s="86">
        <f t="shared" si="274"/>
        <v>1.3141666666666674</v>
      </c>
      <c r="HV56" s="86">
        <f t="shared" si="274"/>
        <v>1.3141666666666674</v>
      </c>
      <c r="HW56" s="86">
        <f t="shared" si="274"/>
        <v>1.3141666666666674</v>
      </c>
      <c r="HX56" s="86">
        <f t="shared" si="274"/>
        <v>1.3141666666666674</v>
      </c>
      <c r="HY56" s="86">
        <f t="shared" si="274"/>
        <v>1.3141666666666674</v>
      </c>
      <c r="HZ56" s="86">
        <f t="shared" si="274"/>
        <v>1.3141666666666674</v>
      </c>
      <c r="IA56" s="86">
        <f t="shared" si="274"/>
        <v>1.3141666666666674</v>
      </c>
      <c r="IB56" s="86">
        <f t="shared" si="274"/>
        <v>1.3141666666666674</v>
      </c>
      <c r="IC56" s="86">
        <f t="shared" si="274"/>
        <v>1.3141666666666674</v>
      </c>
      <c r="ID56" s="86">
        <f t="shared" si="274"/>
        <v>1.3141666666666674</v>
      </c>
      <c r="IE56" s="86">
        <f t="shared" si="274"/>
        <v>1.3141666666666674</v>
      </c>
      <c r="IF56" s="86">
        <f t="shared" si="274"/>
        <v>1.3141666666666674</v>
      </c>
      <c r="IG56" s="86">
        <f t="shared" si="274"/>
        <v>1.3158333333333341</v>
      </c>
      <c r="IH56" s="86">
        <f t="shared" si="274"/>
        <v>1.3158333333333341</v>
      </c>
      <c r="II56" s="86">
        <f t="shared" si="274"/>
        <v>1.3158333333333341</v>
      </c>
      <c r="IJ56" s="86">
        <f t="shared" si="274"/>
        <v>1.3158333333333341</v>
      </c>
      <c r="IK56" s="86">
        <f t="shared" si="274"/>
        <v>1.3158333333333341</v>
      </c>
      <c r="IL56" s="86">
        <f t="shared" si="274"/>
        <v>1.3158333333333341</v>
      </c>
      <c r="IM56" s="86">
        <f t="shared" si="274"/>
        <v>1.3158333333333341</v>
      </c>
      <c r="IN56" s="86">
        <f t="shared" si="274"/>
        <v>1.3158333333333341</v>
      </c>
      <c r="IO56" s="86">
        <f t="shared" si="274"/>
        <v>1.3158333333333341</v>
      </c>
      <c r="IP56" s="86">
        <f t="shared" si="274"/>
        <v>1.3158333333333341</v>
      </c>
      <c r="IQ56" s="86">
        <f t="shared" si="274"/>
        <v>1.3158333333333341</v>
      </c>
      <c r="IR56" s="86">
        <f t="shared" si="274"/>
        <v>1.3158333333333341</v>
      </c>
      <c r="IS56" s="86">
        <f t="shared" si="274"/>
        <v>1.3175000000000008</v>
      </c>
      <c r="IT56" s="86">
        <f t="shared" si="274"/>
        <v>1.3175000000000008</v>
      </c>
      <c r="IU56" s="86">
        <f t="shared" si="274"/>
        <v>1.3175000000000008</v>
      </c>
      <c r="IV56" s="86">
        <f t="shared" si="274"/>
        <v>1.3175000000000008</v>
      </c>
      <c r="IW56" s="86">
        <f t="shared" si="274"/>
        <v>1.3175000000000008</v>
      </c>
      <c r="IX56" s="86">
        <f t="shared" si="274"/>
        <v>1.3175000000000008</v>
      </c>
      <c r="IY56" s="86">
        <f t="shared" si="274"/>
        <v>1.3175000000000008</v>
      </c>
      <c r="IZ56" s="86">
        <f t="shared" si="274"/>
        <v>1.3175000000000008</v>
      </c>
      <c r="JA56" s="86">
        <f t="shared" si="274"/>
        <v>1.3175000000000008</v>
      </c>
      <c r="JB56" s="86">
        <f t="shared" si="274"/>
        <v>1.3175000000000008</v>
      </c>
      <c r="JC56" s="86">
        <f t="shared" si="274"/>
        <v>1.3175000000000008</v>
      </c>
      <c r="JD56" s="86">
        <f t="shared" si="274"/>
        <v>1.3175000000000008</v>
      </c>
      <c r="JE56" s="86">
        <f t="shared" si="274"/>
        <v>1.3191666666666675</v>
      </c>
      <c r="JF56" s="86">
        <f t="shared" si="274"/>
        <v>1.3191666666666675</v>
      </c>
      <c r="JG56" s="86">
        <f t="shared" si="274"/>
        <v>1.3191666666666675</v>
      </c>
      <c r="JH56" s="86">
        <f t="shared" si="274"/>
        <v>1.3191666666666675</v>
      </c>
      <c r="JI56" s="86">
        <f t="shared" si="274"/>
        <v>1.3191666666666675</v>
      </c>
      <c r="JJ56" s="86">
        <f t="shared" si="274"/>
        <v>1.3191666666666675</v>
      </c>
      <c r="JK56" s="86">
        <f t="shared" si="274"/>
        <v>1.3191666666666675</v>
      </c>
      <c r="JL56" s="86">
        <f t="shared" si="274"/>
        <v>1.3191666666666675</v>
      </c>
      <c r="JM56" s="86">
        <f t="shared" si="274"/>
        <v>1.3191666666666675</v>
      </c>
      <c r="JN56" s="86">
        <f t="shared" si="274"/>
        <v>1.3191666666666675</v>
      </c>
      <c r="JO56" s="86">
        <f t="shared" ref="JO56:LZ56" si="275">JN56+($P$56*JO54)</f>
        <v>1.3191666666666675</v>
      </c>
      <c r="JP56" s="86">
        <f t="shared" si="275"/>
        <v>1.3191666666666675</v>
      </c>
      <c r="JQ56" s="86">
        <f t="shared" si="275"/>
        <v>1.3208333333333342</v>
      </c>
      <c r="JR56" s="86">
        <f t="shared" si="275"/>
        <v>1.3208333333333342</v>
      </c>
      <c r="JS56" s="86">
        <f t="shared" si="275"/>
        <v>1.3208333333333342</v>
      </c>
      <c r="JT56" s="86">
        <f t="shared" si="275"/>
        <v>1.3208333333333342</v>
      </c>
      <c r="JU56" s="86">
        <f t="shared" si="275"/>
        <v>1.3208333333333342</v>
      </c>
      <c r="JV56" s="86">
        <f t="shared" si="275"/>
        <v>1.3208333333333342</v>
      </c>
      <c r="JW56" s="86">
        <f t="shared" si="275"/>
        <v>1.3208333333333342</v>
      </c>
      <c r="JX56" s="86">
        <f t="shared" si="275"/>
        <v>1.3208333333333342</v>
      </c>
      <c r="JY56" s="86">
        <f t="shared" si="275"/>
        <v>1.3208333333333342</v>
      </c>
      <c r="JZ56" s="86">
        <f t="shared" si="275"/>
        <v>1.3208333333333342</v>
      </c>
      <c r="KA56" s="86">
        <f t="shared" si="275"/>
        <v>1.3208333333333342</v>
      </c>
      <c r="KB56" s="86">
        <f t="shared" si="275"/>
        <v>1.3208333333333342</v>
      </c>
      <c r="KC56" s="86">
        <f t="shared" si="275"/>
        <v>1.3225000000000009</v>
      </c>
      <c r="KD56" s="86">
        <f t="shared" si="275"/>
        <v>1.3225000000000009</v>
      </c>
      <c r="KE56" s="86">
        <f t="shared" si="275"/>
        <v>1.3225000000000009</v>
      </c>
      <c r="KF56" s="86">
        <f t="shared" si="275"/>
        <v>1.3225000000000009</v>
      </c>
      <c r="KG56" s="86">
        <f t="shared" si="275"/>
        <v>1.3225000000000009</v>
      </c>
      <c r="KH56" s="86">
        <f t="shared" si="275"/>
        <v>1.3225000000000009</v>
      </c>
      <c r="KI56" s="86">
        <f t="shared" si="275"/>
        <v>1.3225000000000009</v>
      </c>
      <c r="KJ56" s="86">
        <f t="shared" si="275"/>
        <v>1.3225000000000009</v>
      </c>
      <c r="KK56" s="86">
        <f t="shared" si="275"/>
        <v>1.3225000000000009</v>
      </c>
      <c r="KL56" s="86">
        <f t="shared" si="275"/>
        <v>1.3225000000000009</v>
      </c>
      <c r="KM56" s="86">
        <f t="shared" si="275"/>
        <v>1.3225000000000009</v>
      </c>
      <c r="KN56" s="86">
        <f t="shared" si="275"/>
        <v>1.3225000000000009</v>
      </c>
      <c r="KO56" s="86">
        <f t="shared" si="275"/>
        <v>1.3241666666666676</v>
      </c>
      <c r="KP56" s="86">
        <f t="shared" si="275"/>
        <v>1.3241666666666676</v>
      </c>
      <c r="KQ56" s="86">
        <f t="shared" si="275"/>
        <v>1.3241666666666676</v>
      </c>
      <c r="KR56" s="86">
        <f t="shared" si="275"/>
        <v>1.3241666666666676</v>
      </c>
      <c r="KS56" s="86">
        <f t="shared" si="275"/>
        <v>1.3241666666666676</v>
      </c>
      <c r="KT56" s="86">
        <f t="shared" si="275"/>
        <v>1.3241666666666676</v>
      </c>
      <c r="KU56" s="86">
        <f t="shared" si="275"/>
        <v>1.3241666666666676</v>
      </c>
      <c r="KV56" s="86">
        <f t="shared" si="275"/>
        <v>1.3241666666666676</v>
      </c>
      <c r="KW56" s="86">
        <f t="shared" si="275"/>
        <v>1.3241666666666676</v>
      </c>
      <c r="KX56" s="86">
        <f t="shared" si="275"/>
        <v>1.3241666666666676</v>
      </c>
      <c r="KY56" s="86">
        <f t="shared" si="275"/>
        <v>1.3241666666666676</v>
      </c>
      <c r="KZ56" s="86">
        <f t="shared" si="275"/>
        <v>1.3241666666666676</v>
      </c>
      <c r="LA56" s="86">
        <f t="shared" si="275"/>
        <v>1.3258333333333343</v>
      </c>
      <c r="LB56" s="86">
        <f t="shared" si="275"/>
        <v>1.3258333333333343</v>
      </c>
      <c r="LC56" s="86">
        <f t="shared" si="275"/>
        <v>1.3258333333333343</v>
      </c>
      <c r="LD56" s="86">
        <f t="shared" si="275"/>
        <v>1.3258333333333343</v>
      </c>
      <c r="LE56" s="86">
        <f t="shared" si="275"/>
        <v>1.3258333333333343</v>
      </c>
      <c r="LF56" s="86">
        <f t="shared" si="275"/>
        <v>1.3258333333333343</v>
      </c>
      <c r="LG56" s="86">
        <f t="shared" si="275"/>
        <v>1.3258333333333343</v>
      </c>
      <c r="LH56" s="86">
        <f t="shared" si="275"/>
        <v>1.3258333333333343</v>
      </c>
      <c r="LI56" s="86">
        <f t="shared" si="275"/>
        <v>1.3258333333333343</v>
      </c>
      <c r="LJ56" s="86">
        <f t="shared" si="275"/>
        <v>1.3258333333333343</v>
      </c>
      <c r="LK56" s="86">
        <f t="shared" si="275"/>
        <v>1.3258333333333343</v>
      </c>
      <c r="LL56" s="86">
        <f t="shared" si="275"/>
        <v>1.3258333333333343</v>
      </c>
      <c r="LM56" s="86">
        <f t="shared" si="275"/>
        <v>1.327500000000001</v>
      </c>
      <c r="LN56" s="86">
        <f t="shared" si="275"/>
        <v>1.327500000000001</v>
      </c>
      <c r="LO56" s="86">
        <f t="shared" si="275"/>
        <v>1.327500000000001</v>
      </c>
      <c r="LP56" s="86">
        <f t="shared" si="275"/>
        <v>1.327500000000001</v>
      </c>
      <c r="LQ56" s="86">
        <f t="shared" si="275"/>
        <v>1.327500000000001</v>
      </c>
      <c r="LR56" s="86">
        <f t="shared" si="275"/>
        <v>1.327500000000001</v>
      </c>
      <c r="LS56" s="86">
        <f t="shared" si="275"/>
        <v>1.327500000000001</v>
      </c>
      <c r="LT56" s="86">
        <f t="shared" si="275"/>
        <v>1.327500000000001</v>
      </c>
      <c r="LU56" s="86">
        <f t="shared" si="275"/>
        <v>1.327500000000001</v>
      </c>
      <c r="LV56" s="86">
        <f t="shared" si="275"/>
        <v>1.327500000000001</v>
      </c>
      <c r="LW56" s="86">
        <f t="shared" si="275"/>
        <v>1.327500000000001</v>
      </c>
      <c r="LX56" s="86">
        <f t="shared" si="275"/>
        <v>1.327500000000001</v>
      </c>
      <c r="LY56" s="86">
        <f t="shared" si="275"/>
        <v>1.3291666666666677</v>
      </c>
      <c r="LZ56" s="86">
        <f t="shared" si="275"/>
        <v>1.3291666666666677</v>
      </c>
      <c r="MA56" s="86">
        <f t="shared" ref="MA56:NM56" si="276">LZ56+($P$56*MA54)</f>
        <v>1.3291666666666677</v>
      </c>
      <c r="MB56" s="86">
        <f t="shared" si="276"/>
        <v>1.3291666666666677</v>
      </c>
      <c r="MC56" s="86">
        <f t="shared" si="276"/>
        <v>1.3291666666666677</v>
      </c>
      <c r="MD56" s="86">
        <f t="shared" si="276"/>
        <v>1.3291666666666677</v>
      </c>
      <c r="ME56" s="86">
        <f t="shared" si="276"/>
        <v>1.3291666666666677</v>
      </c>
      <c r="MF56" s="86">
        <f t="shared" si="276"/>
        <v>1.3291666666666677</v>
      </c>
      <c r="MG56" s="86">
        <f t="shared" si="276"/>
        <v>1.3291666666666677</v>
      </c>
      <c r="MH56" s="86">
        <f t="shared" si="276"/>
        <v>1.3291666666666677</v>
      </c>
      <c r="MI56" s="86">
        <f t="shared" si="276"/>
        <v>1.3291666666666677</v>
      </c>
      <c r="MJ56" s="86">
        <f t="shared" si="276"/>
        <v>1.3291666666666677</v>
      </c>
      <c r="MK56" s="86">
        <f t="shared" si="276"/>
        <v>1.3308333333333344</v>
      </c>
      <c r="ML56" s="86">
        <f t="shared" si="276"/>
        <v>1.3308333333333344</v>
      </c>
      <c r="MM56" s="86">
        <f t="shared" si="276"/>
        <v>1.3308333333333344</v>
      </c>
      <c r="MN56" s="86">
        <f t="shared" si="276"/>
        <v>1.3308333333333344</v>
      </c>
      <c r="MO56" s="86">
        <f t="shared" si="276"/>
        <v>1.3308333333333344</v>
      </c>
      <c r="MP56" s="86">
        <f t="shared" si="276"/>
        <v>1.3308333333333344</v>
      </c>
      <c r="MQ56" s="86">
        <f t="shared" si="276"/>
        <v>1.3308333333333344</v>
      </c>
      <c r="MR56" s="86">
        <f t="shared" si="276"/>
        <v>1.3308333333333344</v>
      </c>
      <c r="MS56" s="86">
        <f t="shared" si="276"/>
        <v>1.3308333333333344</v>
      </c>
      <c r="MT56" s="86">
        <f t="shared" si="276"/>
        <v>1.3308333333333344</v>
      </c>
      <c r="MU56" s="86">
        <f t="shared" si="276"/>
        <v>1.3308333333333344</v>
      </c>
      <c r="MV56" s="86">
        <f t="shared" si="276"/>
        <v>1.3308333333333344</v>
      </c>
      <c r="MW56" s="86">
        <f t="shared" si="276"/>
        <v>1.3325000000000011</v>
      </c>
      <c r="MX56" s="86">
        <f t="shared" si="276"/>
        <v>1.3325000000000011</v>
      </c>
      <c r="MY56" s="86">
        <f t="shared" si="276"/>
        <v>1.3325000000000011</v>
      </c>
      <c r="MZ56" s="86">
        <f t="shared" si="276"/>
        <v>1.3325000000000011</v>
      </c>
      <c r="NA56" s="86">
        <f t="shared" si="276"/>
        <v>1.3325000000000011</v>
      </c>
      <c r="NB56" s="86">
        <f t="shared" si="276"/>
        <v>1.3325000000000011</v>
      </c>
      <c r="NC56" s="86">
        <f t="shared" si="276"/>
        <v>1.3325000000000011</v>
      </c>
      <c r="ND56" s="86">
        <f t="shared" si="276"/>
        <v>1.3325000000000011</v>
      </c>
      <c r="NE56" s="86">
        <f t="shared" si="276"/>
        <v>1.3325000000000011</v>
      </c>
      <c r="NF56" s="86">
        <f t="shared" si="276"/>
        <v>1.3325000000000011</v>
      </c>
      <c r="NG56" s="86">
        <f t="shared" si="276"/>
        <v>1.3325000000000011</v>
      </c>
      <c r="NH56" s="86">
        <f t="shared" si="276"/>
        <v>1.3325000000000011</v>
      </c>
      <c r="NI56" s="86">
        <f t="shared" si="276"/>
        <v>1.3341666666666678</v>
      </c>
      <c r="NJ56" s="86">
        <f t="shared" si="276"/>
        <v>1.3341666666666678</v>
      </c>
      <c r="NK56" s="86">
        <f t="shared" si="276"/>
        <v>1.3341666666666678</v>
      </c>
      <c r="NL56" s="86">
        <f t="shared" si="276"/>
        <v>1.3341666666666678</v>
      </c>
      <c r="NM56" s="86">
        <f t="shared" si="276"/>
        <v>1.3341666666666678</v>
      </c>
    </row>
    <row r="57" spans="15:378" x14ac:dyDescent="0.25">
      <c r="O57" s="75" t="s">
        <v>136</v>
      </c>
      <c r="P57" s="78">
        <v>0</v>
      </c>
      <c r="Q57" s="85">
        <f>$O$50/12</f>
        <v>1.2841666666666667</v>
      </c>
      <c r="R57" s="86">
        <f>Q57</f>
        <v>1.2841666666666667</v>
      </c>
      <c r="S57" s="86">
        <f t="shared" ref="S57:CD57" si="277">R57</f>
        <v>1.2841666666666667</v>
      </c>
      <c r="T57" s="86">
        <f t="shared" si="277"/>
        <v>1.2841666666666667</v>
      </c>
      <c r="U57" s="86">
        <f t="shared" si="277"/>
        <v>1.2841666666666667</v>
      </c>
      <c r="V57" s="86">
        <f t="shared" si="277"/>
        <v>1.2841666666666667</v>
      </c>
      <c r="W57" s="86">
        <f t="shared" si="277"/>
        <v>1.2841666666666667</v>
      </c>
      <c r="X57" s="86">
        <f t="shared" si="277"/>
        <v>1.2841666666666667</v>
      </c>
      <c r="Y57" s="86">
        <f t="shared" si="277"/>
        <v>1.2841666666666667</v>
      </c>
      <c r="Z57" s="86">
        <f t="shared" si="277"/>
        <v>1.2841666666666667</v>
      </c>
      <c r="AA57" s="86">
        <f t="shared" si="277"/>
        <v>1.2841666666666667</v>
      </c>
      <c r="AB57" s="86">
        <f t="shared" si="277"/>
        <v>1.2841666666666667</v>
      </c>
      <c r="AC57" s="86">
        <f t="shared" si="277"/>
        <v>1.2841666666666667</v>
      </c>
      <c r="AD57" s="86">
        <f t="shared" si="277"/>
        <v>1.2841666666666667</v>
      </c>
      <c r="AE57" s="86">
        <f t="shared" si="277"/>
        <v>1.2841666666666667</v>
      </c>
      <c r="AF57" s="86">
        <f t="shared" si="277"/>
        <v>1.2841666666666667</v>
      </c>
      <c r="AG57" s="86">
        <f t="shared" si="277"/>
        <v>1.2841666666666667</v>
      </c>
      <c r="AH57" s="86">
        <f t="shared" si="277"/>
        <v>1.2841666666666667</v>
      </c>
      <c r="AI57" s="86">
        <f t="shared" si="277"/>
        <v>1.2841666666666667</v>
      </c>
      <c r="AJ57" s="86">
        <f t="shared" si="277"/>
        <v>1.2841666666666667</v>
      </c>
      <c r="AK57" s="86">
        <f t="shared" si="277"/>
        <v>1.2841666666666667</v>
      </c>
      <c r="AL57" s="86">
        <f t="shared" si="277"/>
        <v>1.2841666666666667</v>
      </c>
      <c r="AM57" s="86">
        <f t="shared" si="277"/>
        <v>1.2841666666666667</v>
      </c>
      <c r="AN57" s="86">
        <f t="shared" si="277"/>
        <v>1.2841666666666667</v>
      </c>
      <c r="AO57" s="86">
        <f t="shared" si="277"/>
        <v>1.2841666666666667</v>
      </c>
      <c r="AP57" s="86">
        <f t="shared" si="277"/>
        <v>1.2841666666666667</v>
      </c>
      <c r="AQ57" s="86">
        <f t="shared" si="277"/>
        <v>1.2841666666666667</v>
      </c>
      <c r="AR57" s="86">
        <f t="shared" si="277"/>
        <v>1.2841666666666667</v>
      </c>
      <c r="AS57" s="86">
        <f t="shared" si="277"/>
        <v>1.2841666666666667</v>
      </c>
      <c r="AT57" s="86">
        <f t="shared" si="277"/>
        <v>1.2841666666666667</v>
      </c>
      <c r="AU57" s="86">
        <f t="shared" si="277"/>
        <v>1.2841666666666667</v>
      </c>
      <c r="AV57" s="86">
        <f t="shared" si="277"/>
        <v>1.2841666666666667</v>
      </c>
      <c r="AW57" s="86">
        <f t="shared" si="277"/>
        <v>1.2841666666666667</v>
      </c>
      <c r="AX57" s="86">
        <f t="shared" si="277"/>
        <v>1.2841666666666667</v>
      </c>
      <c r="AY57" s="86">
        <f t="shared" si="277"/>
        <v>1.2841666666666667</v>
      </c>
      <c r="AZ57" s="86">
        <f t="shared" si="277"/>
        <v>1.2841666666666667</v>
      </c>
      <c r="BA57" s="86">
        <f t="shared" si="277"/>
        <v>1.2841666666666667</v>
      </c>
      <c r="BB57" s="86">
        <f t="shared" si="277"/>
        <v>1.2841666666666667</v>
      </c>
      <c r="BC57" s="86">
        <f t="shared" si="277"/>
        <v>1.2841666666666667</v>
      </c>
      <c r="BD57" s="86">
        <f t="shared" si="277"/>
        <v>1.2841666666666667</v>
      </c>
      <c r="BE57" s="86">
        <f t="shared" si="277"/>
        <v>1.2841666666666667</v>
      </c>
      <c r="BF57" s="86">
        <f t="shared" si="277"/>
        <v>1.2841666666666667</v>
      </c>
      <c r="BG57" s="86">
        <f t="shared" si="277"/>
        <v>1.2841666666666667</v>
      </c>
      <c r="BH57" s="86">
        <f t="shared" si="277"/>
        <v>1.2841666666666667</v>
      </c>
      <c r="BI57" s="86">
        <f t="shared" si="277"/>
        <v>1.2841666666666667</v>
      </c>
      <c r="BJ57" s="86">
        <f t="shared" si="277"/>
        <v>1.2841666666666667</v>
      </c>
      <c r="BK57" s="86">
        <f t="shared" si="277"/>
        <v>1.2841666666666667</v>
      </c>
      <c r="BL57" s="86">
        <f t="shared" si="277"/>
        <v>1.2841666666666667</v>
      </c>
      <c r="BM57" s="86">
        <f t="shared" si="277"/>
        <v>1.2841666666666667</v>
      </c>
      <c r="BN57" s="86">
        <f t="shared" si="277"/>
        <v>1.2841666666666667</v>
      </c>
      <c r="BO57" s="86">
        <f t="shared" si="277"/>
        <v>1.2841666666666667</v>
      </c>
      <c r="BP57" s="86">
        <f t="shared" si="277"/>
        <v>1.2841666666666667</v>
      </c>
      <c r="BQ57" s="86">
        <f t="shared" si="277"/>
        <v>1.2841666666666667</v>
      </c>
      <c r="BR57" s="86">
        <f t="shared" si="277"/>
        <v>1.2841666666666667</v>
      </c>
      <c r="BS57" s="86">
        <f t="shared" si="277"/>
        <v>1.2841666666666667</v>
      </c>
      <c r="BT57" s="86">
        <f t="shared" si="277"/>
        <v>1.2841666666666667</v>
      </c>
      <c r="BU57" s="86">
        <f t="shared" si="277"/>
        <v>1.2841666666666667</v>
      </c>
      <c r="BV57" s="86">
        <f t="shared" si="277"/>
        <v>1.2841666666666667</v>
      </c>
      <c r="BW57" s="86">
        <f t="shared" si="277"/>
        <v>1.2841666666666667</v>
      </c>
      <c r="BX57" s="86">
        <f t="shared" si="277"/>
        <v>1.2841666666666667</v>
      </c>
      <c r="BY57" s="86">
        <f t="shared" si="277"/>
        <v>1.2841666666666667</v>
      </c>
      <c r="BZ57" s="86">
        <f t="shared" si="277"/>
        <v>1.2841666666666667</v>
      </c>
      <c r="CA57" s="86">
        <f t="shared" si="277"/>
        <v>1.2841666666666667</v>
      </c>
      <c r="CB57" s="86">
        <f t="shared" si="277"/>
        <v>1.2841666666666667</v>
      </c>
      <c r="CC57" s="86">
        <f t="shared" si="277"/>
        <v>1.2841666666666667</v>
      </c>
      <c r="CD57" s="86">
        <f t="shared" si="277"/>
        <v>1.2841666666666667</v>
      </c>
      <c r="CE57" s="86">
        <f t="shared" ref="CE57:EP57" si="278">CD57</f>
        <v>1.2841666666666667</v>
      </c>
      <c r="CF57" s="86">
        <f t="shared" si="278"/>
        <v>1.2841666666666667</v>
      </c>
      <c r="CG57" s="86">
        <f t="shared" si="278"/>
        <v>1.2841666666666667</v>
      </c>
      <c r="CH57" s="86">
        <f t="shared" si="278"/>
        <v>1.2841666666666667</v>
      </c>
      <c r="CI57" s="86">
        <f t="shared" si="278"/>
        <v>1.2841666666666667</v>
      </c>
      <c r="CJ57" s="86">
        <f t="shared" si="278"/>
        <v>1.2841666666666667</v>
      </c>
      <c r="CK57" s="86">
        <f t="shared" si="278"/>
        <v>1.2841666666666667</v>
      </c>
      <c r="CL57" s="86">
        <f t="shared" si="278"/>
        <v>1.2841666666666667</v>
      </c>
      <c r="CM57" s="86">
        <f t="shared" si="278"/>
        <v>1.2841666666666667</v>
      </c>
      <c r="CN57" s="86">
        <f t="shared" si="278"/>
        <v>1.2841666666666667</v>
      </c>
      <c r="CO57" s="86">
        <f t="shared" si="278"/>
        <v>1.2841666666666667</v>
      </c>
      <c r="CP57" s="86">
        <f t="shared" si="278"/>
        <v>1.2841666666666667</v>
      </c>
      <c r="CQ57" s="86">
        <f t="shared" si="278"/>
        <v>1.2841666666666667</v>
      </c>
      <c r="CR57" s="86">
        <f t="shared" si="278"/>
        <v>1.2841666666666667</v>
      </c>
      <c r="CS57" s="86">
        <f t="shared" si="278"/>
        <v>1.2841666666666667</v>
      </c>
      <c r="CT57" s="86">
        <f t="shared" si="278"/>
        <v>1.2841666666666667</v>
      </c>
      <c r="CU57" s="86">
        <f t="shared" si="278"/>
        <v>1.2841666666666667</v>
      </c>
      <c r="CV57" s="86">
        <f t="shared" si="278"/>
        <v>1.2841666666666667</v>
      </c>
      <c r="CW57" s="86">
        <f t="shared" si="278"/>
        <v>1.2841666666666667</v>
      </c>
      <c r="CX57" s="86">
        <f t="shared" si="278"/>
        <v>1.2841666666666667</v>
      </c>
      <c r="CY57" s="86">
        <f t="shared" si="278"/>
        <v>1.2841666666666667</v>
      </c>
      <c r="CZ57" s="86">
        <f t="shared" si="278"/>
        <v>1.2841666666666667</v>
      </c>
      <c r="DA57" s="86">
        <f t="shared" si="278"/>
        <v>1.2841666666666667</v>
      </c>
      <c r="DB57" s="86">
        <f t="shared" si="278"/>
        <v>1.2841666666666667</v>
      </c>
      <c r="DC57" s="86">
        <f t="shared" si="278"/>
        <v>1.2841666666666667</v>
      </c>
      <c r="DD57" s="86">
        <f t="shared" si="278"/>
        <v>1.2841666666666667</v>
      </c>
      <c r="DE57" s="86">
        <f t="shared" si="278"/>
        <v>1.2841666666666667</v>
      </c>
      <c r="DF57" s="86">
        <f t="shared" si="278"/>
        <v>1.2841666666666667</v>
      </c>
      <c r="DG57" s="86">
        <f t="shared" si="278"/>
        <v>1.2841666666666667</v>
      </c>
      <c r="DH57" s="86">
        <f t="shared" si="278"/>
        <v>1.2841666666666667</v>
      </c>
      <c r="DI57" s="86">
        <f t="shared" si="278"/>
        <v>1.2841666666666667</v>
      </c>
      <c r="DJ57" s="86">
        <f t="shared" si="278"/>
        <v>1.2841666666666667</v>
      </c>
      <c r="DK57" s="86">
        <f t="shared" si="278"/>
        <v>1.2841666666666667</v>
      </c>
      <c r="DL57" s="86">
        <f t="shared" si="278"/>
        <v>1.2841666666666667</v>
      </c>
      <c r="DM57" s="86">
        <f t="shared" si="278"/>
        <v>1.2841666666666667</v>
      </c>
      <c r="DN57" s="86">
        <f t="shared" si="278"/>
        <v>1.2841666666666667</v>
      </c>
      <c r="DO57" s="86">
        <f t="shared" si="278"/>
        <v>1.2841666666666667</v>
      </c>
      <c r="DP57" s="86">
        <f t="shared" si="278"/>
        <v>1.2841666666666667</v>
      </c>
      <c r="DQ57" s="86">
        <f t="shared" si="278"/>
        <v>1.2841666666666667</v>
      </c>
      <c r="DR57" s="86">
        <f t="shared" si="278"/>
        <v>1.2841666666666667</v>
      </c>
      <c r="DS57" s="86">
        <f t="shared" si="278"/>
        <v>1.2841666666666667</v>
      </c>
      <c r="DT57" s="86">
        <f t="shared" si="278"/>
        <v>1.2841666666666667</v>
      </c>
      <c r="DU57" s="86">
        <f t="shared" si="278"/>
        <v>1.2841666666666667</v>
      </c>
      <c r="DV57" s="86">
        <f t="shared" si="278"/>
        <v>1.2841666666666667</v>
      </c>
      <c r="DW57" s="86">
        <f t="shared" si="278"/>
        <v>1.2841666666666667</v>
      </c>
      <c r="DX57" s="86">
        <f t="shared" si="278"/>
        <v>1.2841666666666667</v>
      </c>
      <c r="DY57" s="86">
        <f t="shared" si="278"/>
        <v>1.2841666666666667</v>
      </c>
      <c r="DZ57" s="86">
        <f t="shared" si="278"/>
        <v>1.2841666666666667</v>
      </c>
      <c r="EA57" s="86">
        <f t="shared" si="278"/>
        <v>1.2841666666666667</v>
      </c>
      <c r="EB57" s="86">
        <f t="shared" si="278"/>
        <v>1.2841666666666667</v>
      </c>
      <c r="EC57" s="86">
        <f t="shared" si="278"/>
        <v>1.2841666666666667</v>
      </c>
      <c r="ED57" s="86">
        <f t="shared" si="278"/>
        <v>1.2841666666666667</v>
      </c>
      <c r="EE57" s="86">
        <f t="shared" si="278"/>
        <v>1.2841666666666667</v>
      </c>
      <c r="EF57" s="86">
        <f t="shared" si="278"/>
        <v>1.2841666666666667</v>
      </c>
      <c r="EG57" s="86">
        <f t="shared" si="278"/>
        <v>1.2841666666666667</v>
      </c>
      <c r="EH57" s="86">
        <f t="shared" si="278"/>
        <v>1.2841666666666667</v>
      </c>
      <c r="EI57" s="86">
        <f t="shared" si="278"/>
        <v>1.2841666666666667</v>
      </c>
      <c r="EJ57" s="86">
        <f t="shared" si="278"/>
        <v>1.2841666666666667</v>
      </c>
      <c r="EK57" s="86">
        <f t="shared" si="278"/>
        <v>1.2841666666666667</v>
      </c>
      <c r="EL57" s="86">
        <f t="shared" si="278"/>
        <v>1.2841666666666667</v>
      </c>
      <c r="EM57" s="86">
        <f t="shared" si="278"/>
        <v>1.2841666666666667</v>
      </c>
      <c r="EN57" s="86">
        <f t="shared" si="278"/>
        <v>1.2841666666666667</v>
      </c>
      <c r="EO57" s="86">
        <f t="shared" si="278"/>
        <v>1.2841666666666667</v>
      </c>
      <c r="EP57" s="86">
        <f t="shared" si="278"/>
        <v>1.2841666666666667</v>
      </c>
      <c r="EQ57" s="86">
        <f t="shared" ref="EQ57:HB57" si="279">EP57</f>
        <v>1.2841666666666667</v>
      </c>
      <c r="ER57" s="86">
        <f t="shared" si="279"/>
        <v>1.2841666666666667</v>
      </c>
      <c r="ES57" s="86">
        <f t="shared" si="279"/>
        <v>1.2841666666666667</v>
      </c>
      <c r="ET57" s="86">
        <f t="shared" si="279"/>
        <v>1.2841666666666667</v>
      </c>
      <c r="EU57" s="86">
        <f t="shared" si="279"/>
        <v>1.2841666666666667</v>
      </c>
      <c r="EV57" s="86">
        <f t="shared" si="279"/>
        <v>1.2841666666666667</v>
      </c>
      <c r="EW57" s="86">
        <f t="shared" si="279"/>
        <v>1.2841666666666667</v>
      </c>
      <c r="EX57" s="86">
        <f t="shared" si="279"/>
        <v>1.2841666666666667</v>
      </c>
      <c r="EY57" s="86">
        <f t="shared" si="279"/>
        <v>1.2841666666666667</v>
      </c>
      <c r="EZ57" s="86">
        <f t="shared" si="279"/>
        <v>1.2841666666666667</v>
      </c>
      <c r="FA57" s="86">
        <f t="shared" si="279"/>
        <v>1.2841666666666667</v>
      </c>
      <c r="FB57" s="86">
        <f t="shared" si="279"/>
        <v>1.2841666666666667</v>
      </c>
      <c r="FC57" s="86">
        <f t="shared" si="279"/>
        <v>1.2841666666666667</v>
      </c>
      <c r="FD57" s="86">
        <f t="shared" si="279"/>
        <v>1.2841666666666667</v>
      </c>
      <c r="FE57" s="86">
        <f t="shared" si="279"/>
        <v>1.2841666666666667</v>
      </c>
      <c r="FF57" s="86">
        <f t="shared" si="279"/>
        <v>1.2841666666666667</v>
      </c>
      <c r="FG57" s="86">
        <f t="shared" si="279"/>
        <v>1.2841666666666667</v>
      </c>
      <c r="FH57" s="86">
        <f t="shared" si="279"/>
        <v>1.2841666666666667</v>
      </c>
      <c r="FI57" s="86">
        <f t="shared" si="279"/>
        <v>1.2841666666666667</v>
      </c>
      <c r="FJ57" s="86">
        <f t="shared" si="279"/>
        <v>1.2841666666666667</v>
      </c>
      <c r="FK57" s="86">
        <f t="shared" si="279"/>
        <v>1.2841666666666667</v>
      </c>
      <c r="FL57" s="86">
        <f t="shared" si="279"/>
        <v>1.2841666666666667</v>
      </c>
      <c r="FM57" s="86">
        <f t="shared" si="279"/>
        <v>1.2841666666666667</v>
      </c>
      <c r="FN57" s="86">
        <f t="shared" si="279"/>
        <v>1.2841666666666667</v>
      </c>
      <c r="FO57" s="86">
        <f t="shared" si="279"/>
        <v>1.2841666666666667</v>
      </c>
      <c r="FP57" s="86">
        <f t="shared" si="279"/>
        <v>1.2841666666666667</v>
      </c>
      <c r="FQ57" s="86">
        <f t="shared" si="279"/>
        <v>1.2841666666666667</v>
      </c>
      <c r="FR57" s="86">
        <f t="shared" si="279"/>
        <v>1.2841666666666667</v>
      </c>
      <c r="FS57" s="86">
        <f t="shared" si="279"/>
        <v>1.2841666666666667</v>
      </c>
      <c r="FT57" s="86">
        <f t="shared" si="279"/>
        <v>1.2841666666666667</v>
      </c>
      <c r="FU57" s="86">
        <f t="shared" si="279"/>
        <v>1.2841666666666667</v>
      </c>
      <c r="FV57" s="86">
        <f t="shared" si="279"/>
        <v>1.2841666666666667</v>
      </c>
      <c r="FW57" s="86">
        <f t="shared" si="279"/>
        <v>1.2841666666666667</v>
      </c>
      <c r="FX57" s="86">
        <f t="shared" si="279"/>
        <v>1.2841666666666667</v>
      </c>
      <c r="FY57" s="86">
        <f t="shared" si="279"/>
        <v>1.2841666666666667</v>
      </c>
      <c r="FZ57" s="86">
        <f t="shared" si="279"/>
        <v>1.2841666666666667</v>
      </c>
      <c r="GA57" s="86">
        <f t="shared" si="279"/>
        <v>1.2841666666666667</v>
      </c>
      <c r="GB57" s="86">
        <f t="shared" si="279"/>
        <v>1.2841666666666667</v>
      </c>
      <c r="GC57" s="86">
        <f t="shared" si="279"/>
        <v>1.2841666666666667</v>
      </c>
      <c r="GD57" s="86">
        <f t="shared" si="279"/>
        <v>1.2841666666666667</v>
      </c>
      <c r="GE57" s="86">
        <f t="shared" si="279"/>
        <v>1.2841666666666667</v>
      </c>
      <c r="GF57" s="86">
        <f t="shared" si="279"/>
        <v>1.2841666666666667</v>
      </c>
      <c r="GG57" s="86">
        <f t="shared" si="279"/>
        <v>1.2841666666666667</v>
      </c>
      <c r="GH57" s="86">
        <f t="shared" si="279"/>
        <v>1.2841666666666667</v>
      </c>
      <c r="GI57" s="86">
        <f t="shared" si="279"/>
        <v>1.2841666666666667</v>
      </c>
      <c r="GJ57" s="86">
        <f t="shared" si="279"/>
        <v>1.2841666666666667</v>
      </c>
      <c r="GK57" s="86">
        <f t="shared" si="279"/>
        <v>1.2841666666666667</v>
      </c>
      <c r="GL57" s="86">
        <f t="shared" si="279"/>
        <v>1.2841666666666667</v>
      </c>
      <c r="GM57" s="86">
        <f t="shared" si="279"/>
        <v>1.2841666666666667</v>
      </c>
      <c r="GN57" s="86">
        <f t="shared" si="279"/>
        <v>1.2841666666666667</v>
      </c>
      <c r="GO57" s="86">
        <f t="shared" si="279"/>
        <v>1.2841666666666667</v>
      </c>
      <c r="GP57" s="86">
        <f t="shared" si="279"/>
        <v>1.2841666666666667</v>
      </c>
      <c r="GQ57" s="86">
        <f t="shared" si="279"/>
        <v>1.2841666666666667</v>
      </c>
      <c r="GR57" s="86">
        <f t="shared" si="279"/>
        <v>1.2841666666666667</v>
      </c>
      <c r="GS57" s="86">
        <f t="shared" si="279"/>
        <v>1.2841666666666667</v>
      </c>
      <c r="GT57" s="86">
        <f t="shared" si="279"/>
        <v>1.2841666666666667</v>
      </c>
      <c r="GU57" s="86">
        <f t="shared" si="279"/>
        <v>1.2841666666666667</v>
      </c>
      <c r="GV57" s="86">
        <f t="shared" si="279"/>
        <v>1.2841666666666667</v>
      </c>
      <c r="GW57" s="86">
        <f t="shared" si="279"/>
        <v>1.2841666666666667</v>
      </c>
      <c r="GX57" s="86">
        <f t="shared" si="279"/>
        <v>1.2841666666666667</v>
      </c>
      <c r="GY57" s="86">
        <f t="shared" si="279"/>
        <v>1.2841666666666667</v>
      </c>
      <c r="GZ57" s="86">
        <f t="shared" si="279"/>
        <v>1.2841666666666667</v>
      </c>
      <c r="HA57" s="86">
        <f t="shared" si="279"/>
        <v>1.2841666666666667</v>
      </c>
      <c r="HB57" s="86">
        <f t="shared" si="279"/>
        <v>1.2841666666666667</v>
      </c>
      <c r="HC57" s="86">
        <f t="shared" ref="HC57:JN57" si="280">HB57</f>
        <v>1.2841666666666667</v>
      </c>
      <c r="HD57" s="86">
        <f t="shared" si="280"/>
        <v>1.2841666666666667</v>
      </c>
      <c r="HE57" s="86">
        <f t="shared" si="280"/>
        <v>1.2841666666666667</v>
      </c>
      <c r="HF57" s="86">
        <f t="shared" si="280"/>
        <v>1.2841666666666667</v>
      </c>
      <c r="HG57" s="86">
        <f t="shared" si="280"/>
        <v>1.2841666666666667</v>
      </c>
      <c r="HH57" s="86">
        <f t="shared" si="280"/>
        <v>1.2841666666666667</v>
      </c>
      <c r="HI57" s="86">
        <f t="shared" si="280"/>
        <v>1.2841666666666667</v>
      </c>
      <c r="HJ57" s="86">
        <f t="shared" si="280"/>
        <v>1.2841666666666667</v>
      </c>
      <c r="HK57" s="86">
        <f t="shared" si="280"/>
        <v>1.2841666666666667</v>
      </c>
      <c r="HL57" s="86">
        <f t="shared" si="280"/>
        <v>1.2841666666666667</v>
      </c>
      <c r="HM57" s="86">
        <f t="shared" si="280"/>
        <v>1.2841666666666667</v>
      </c>
      <c r="HN57" s="86">
        <f t="shared" si="280"/>
        <v>1.2841666666666667</v>
      </c>
      <c r="HO57" s="86">
        <f t="shared" si="280"/>
        <v>1.2841666666666667</v>
      </c>
      <c r="HP57" s="86">
        <f t="shared" si="280"/>
        <v>1.2841666666666667</v>
      </c>
      <c r="HQ57" s="86">
        <f t="shared" si="280"/>
        <v>1.2841666666666667</v>
      </c>
      <c r="HR57" s="86">
        <f t="shared" si="280"/>
        <v>1.2841666666666667</v>
      </c>
      <c r="HS57" s="86">
        <f t="shared" si="280"/>
        <v>1.2841666666666667</v>
      </c>
      <c r="HT57" s="86">
        <f t="shared" si="280"/>
        <v>1.2841666666666667</v>
      </c>
      <c r="HU57" s="86">
        <f t="shared" si="280"/>
        <v>1.2841666666666667</v>
      </c>
      <c r="HV57" s="86">
        <f t="shared" si="280"/>
        <v>1.2841666666666667</v>
      </c>
      <c r="HW57" s="86">
        <f t="shared" si="280"/>
        <v>1.2841666666666667</v>
      </c>
      <c r="HX57" s="86">
        <f t="shared" si="280"/>
        <v>1.2841666666666667</v>
      </c>
      <c r="HY57" s="86">
        <f t="shared" si="280"/>
        <v>1.2841666666666667</v>
      </c>
      <c r="HZ57" s="86">
        <f t="shared" si="280"/>
        <v>1.2841666666666667</v>
      </c>
      <c r="IA57" s="86">
        <f t="shared" si="280"/>
        <v>1.2841666666666667</v>
      </c>
      <c r="IB57" s="86">
        <f t="shared" si="280"/>
        <v>1.2841666666666667</v>
      </c>
      <c r="IC57" s="86">
        <f t="shared" si="280"/>
        <v>1.2841666666666667</v>
      </c>
      <c r="ID57" s="86">
        <f t="shared" si="280"/>
        <v>1.2841666666666667</v>
      </c>
      <c r="IE57" s="86">
        <f t="shared" si="280"/>
        <v>1.2841666666666667</v>
      </c>
      <c r="IF57" s="86">
        <f t="shared" si="280"/>
        <v>1.2841666666666667</v>
      </c>
      <c r="IG57" s="86">
        <f t="shared" si="280"/>
        <v>1.2841666666666667</v>
      </c>
      <c r="IH57" s="86">
        <f t="shared" si="280"/>
        <v>1.2841666666666667</v>
      </c>
      <c r="II57" s="86">
        <f t="shared" si="280"/>
        <v>1.2841666666666667</v>
      </c>
      <c r="IJ57" s="86">
        <f t="shared" si="280"/>
        <v>1.2841666666666667</v>
      </c>
      <c r="IK57" s="86">
        <f t="shared" si="280"/>
        <v>1.2841666666666667</v>
      </c>
      <c r="IL57" s="86">
        <f t="shared" si="280"/>
        <v>1.2841666666666667</v>
      </c>
      <c r="IM57" s="86">
        <f t="shared" si="280"/>
        <v>1.2841666666666667</v>
      </c>
      <c r="IN57" s="86">
        <f t="shared" si="280"/>
        <v>1.2841666666666667</v>
      </c>
      <c r="IO57" s="86">
        <f t="shared" si="280"/>
        <v>1.2841666666666667</v>
      </c>
      <c r="IP57" s="86">
        <f t="shared" si="280"/>
        <v>1.2841666666666667</v>
      </c>
      <c r="IQ57" s="86">
        <f t="shared" si="280"/>
        <v>1.2841666666666667</v>
      </c>
      <c r="IR57" s="86">
        <f t="shared" si="280"/>
        <v>1.2841666666666667</v>
      </c>
      <c r="IS57" s="86">
        <f t="shared" si="280"/>
        <v>1.2841666666666667</v>
      </c>
      <c r="IT57" s="86">
        <f t="shared" si="280"/>
        <v>1.2841666666666667</v>
      </c>
      <c r="IU57" s="86">
        <f t="shared" si="280"/>
        <v>1.2841666666666667</v>
      </c>
      <c r="IV57" s="86">
        <f t="shared" si="280"/>
        <v>1.2841666666666667</v>
      </c>
      <c r="IW57" s="86">
        <f t="shared" si="280"/>
        <v>1.2841666666666667</v>
      </c>
      <c r="IX57" s="86">
        <f t="shared" si="280"/>
        <v>1.2841666666666667</v>
      </c>
      <c r="IY57" s="86">
        <f t="shared" si="280"/>
        <v>1.2841666666666667</v>
      </c>
      <c r="IZ57" s="86">
        <f t="shared" si="280"/>
        <v>1.2841666666666667</v>
      </c>
      <c r="JA57" s="86">
        <f t="shared" si="280"/>
        <v>1.2841666666666667</v>
      </c>
      <c r="JB57" s="86">
        <f t="shared" si="280"/>
        <v>1.2841666666666667</v>
      </c>
      <c r="JC57" s="86">
        <f t="shared" si="280"/>
        <v>1.2841666666666667</v>
      </c>
      <c r="JD57" s="86">
        <f t="shared" si="280"/>
        <v>1.2841666666666667</v>
      </c>
      <c r="JE57" s="86">
        <f t="shared" si="280"/>
        <v>1.2841666666666667</v>
      </c>
      <c r="JF57" s="86">
        <f t="shared" si="280"/>
        <v>1.2841666666666667</v>
      </c>
      <c r="JG57" s="86">
        <f t="shared" si="280"/>
        <v>1.2841666666666667</v>
      </c>
      <c r="JH57" s="86">
        <f t="shared" si="280"/>
        <v>1.2841666666666667</v>
      </c>
      <c r="JI57" s="86">
        <f t="shared" si="280"/>
        <v>1.2841666666666667</v>
      </c>
      <c r="JJ57" s="86">
        <f t="shared" si="280"/>
        <v>1.2841666666666667</v>
      </c>
      <c r="JK57" s="86">
        <f t="shared" si="280"/>
        <v>1.2841666666666667</v>
      </c>
      <c r="JL57" s="86">
        <f t="shared" si="280"/>
        <v>1.2841666666666667</v>
      </c>
      <c r="JM57" s="86">
        <f t="shared" si="280"/>
        <v>1.2841666666666667</v>
      </c>
      <c r="JN57" s="86">
        <f t="shared" si="280"/>
        <v>1.2841666666666667</v>
      </c>
      <c r="JO57" s="86">
        <f t="shared" ref="JO57:LZ57" si="281">JN57</f>
        <v>1.2841666666666667</v>
      </c>
      <c r="JP57" s="86">
        <f t="shared" si="281"/>
        <v>1.2841666666666667</v>
      </c>
      <c r="JQ57" s="86">
        <f t="shared" si="281"/>
        <v>1.2841666666666667</v>
      </c>
      <c r="JR57" s="86">
        <f t="shared" si="281"/>
        <v>1.2841666666666667</v>
      </c>
      <c r="JS57" s="86">
        <f t="shared" si="281"/>
        <v>1.2841666666666667</v>
      </c>
      <c r="JT57" s="86">
        <f t="shared" si="281"/>
        <v>1.2841666666666667</v>
      </c>
      <c r="JU57" s="86">
        <f t="shared" si="281"/>
        <v>1.2841666666666667</v>
      </c>
      <c r="JV57" s="86">
        <f t="shared" si="281"/>
        <v>1.2841666666666667</v>
      </c>
      <c r="JW57" s="86">
        <f t="shared" si="281"/>
        <v>1.2841666666666667</v>
      </c>
      <c r="JX57" s="86">
        <f t="shared" si="281"/>
        <v>1.2841666666666667</v>
      </c>
      <c r="JY57" s="86">
        <f t="shared" si="281"/>
        <v>1.2841666666666667</v>
      </c>
      <c r="JZ57" s="86">
        <f t="shared" si="281"/>
        <v>1.2841666666666667</v>
      </c>
      <c r="KA57" s="86">
        <f t="shared" si="281"/>
        <v>1.2841666666666667</v>
      </c>
      <c r="KB57" s="86">
        <f t="shared" si="281"/>
        <v>1.2841666666666667</v>
      </c>
      <c r="KC57" s="86">
        <f t="shared" si="281"/>
        <v>1.2841666666666667</v>
      </c>
      <c r="KD57" s="86">
        <f t="shared" si="281"/>
        <v>1.2841666666666667</v>
      </c>
      <c r="KE57" s="86">
        <f t="shared" si="281"/>
        <v>1.2841666666666667</v>
      </c>
      <c r="KF57" s="86">
        <f t="shared" si="281"/>
        <v>1.2841666666666667</v>
      </c>
      <c r="KG57" s="86">
        <f t="shared" si="281"/>
        <v>1.2841666666666667</v>
      </c>
      <c r="KH57" s="86">
        <f t="shared" si="281"/>
        <v>1.2841666666666667</v>
      </c>
      <c r="KI57" s="86">
        <f t="shared" si="281"/>
        <v>1.2841666666666667</v>
      </c>
      <c r="KJ57" s="86">
        <f t="shared" si="281"/>
        <v>1.2841666666666667</v>
      </c>
      <c r="KK57" s="86">
        <f t="shared" si="281"/>
        <v>1.2841666666666667</v>
      </c>
      <c r="KL57" s="86">
        <f t="shared" si="281"/>
        <v>1.2841666666666667</v>
      </c>
      <c r="KM57" s="86">
        <f t="shared" si="281"/>
        <v>1.2841666666666667</v>
      </c>
      <c r="KN57" s="86">
        <f t="shared" si="281"/>
        <v>1.2841666666666667</v>
      </c>
      <c r="KO57" s="86">
        <f t="shared" si="281"/>
        <v>1.2841666666666667</v>
      </c>
      <c r="KP57" s="86">
        <f t="shared" si="281"/>
        <v>1.2841666666666667</v>
      </c>
      <c r="KQ57" s="86">
        <f t="shared" si="281"/>
        <v>1.2841666666666667</v>
      </c>
      <c r="KR57" s="86">
        <f t="shared" si="281"/>
        <v>1.2841666666666667</v>
      </c>
      <c r="KS57" s="86">
        <f t="shared" si="281"/>
        <v>1.2841666666666667</v>
      </c>
      <c r="KT57" s="86">
        <f t="shared" si="281"/>
        <v>1.2841666666666667</v>
      </c>
      <c r="KU57" s="86">
        <f t="shared" si="281"/>
        <v>1.2841666666666667</v>
      </c>
      <c r="KV57" s="86">
        <f t="shared" si="281"/>
        <v>1.2841666666666667</v>
      </c>
      <c r="KW57" s="86">
        <f t="shared" si="281"/>
        <v>1.2841666666666667</v>
      </c>
      <c r="KX57" s="86">
        <f t="shared" si="281"/>
        <v>1.2841666666666667</v>
      </c>
      <c r="KY57" s="86">
        <f t="shared" si="281"/>
        <v>1.2841666666666667</v>
      </c>
      <c r="KZ57" s="86">
        <f t="shared" si="281"/>
        <v>1.2841666666666667</v>
      </c>
      <c r="LA57" s="86">
        <f t="shared" si="281"/>
        <v>1.2841666666666667</v>
      </c>
      <c r="LB57" s="86">
        <f t="shared" si="281"/>
        <v>1.2841666666666667</v>
      </c>
      <c r="LC57" s="86">
        <f t="shared" si="281"/>
        <v>1.2841666666666667</v>
      </c>
      <c r="LD57" s="86">
        <f t="shared" si="281"/>
        <v>1.2841666666666667</v>
      </c>
      <c r="LE57" s="86">
        <f t="shared" si="281"/>
        <v>1.2841666666666667</v>
      </c>
      <c r="LF57" s="86">
        <f t="shared" si="281"/>
        <v>1.2841666666666667</v>
      </c>
      <c r="LG57" s="86">
        <f t="shared" si="281"/>
        <v>1.2841666666666667</v>
      </c>
      <c r="LH57" s="86">
        <f t="shared" si="281"/>
        <v>1.2841666666666667</v>
      </c>
      <c r="LI57" s="86">
        <f t="shared" si="281"/>
        <v>1.2841666666666667</v>
      </c>
      <c r="LJ57" s="86">
        <f t="shared" si="281"/>
        <v>1.2841666666666667</v>
      </c>
      <c r="LK57" s="86">
        <f t="shared" si="281"/>
        <v>1.2841666666666667</v>
      </c>
      <c r="LL57" s="86">
        <f t="shared" si="281"/>
        <v>1.2841666666666667</v>
      </c>
      <c r="LM57" s="86">
        <f t="shared" si="281"/>
        <v>1.2841666666666667</v>
      </c>
      <c r="LN57" s="86">
        <f t="shared" si="281"/>
        <v>1.2841666666666667</v>
      </c>
      <c r="LO57" s="86">
        <f t="shared" si="281"/>
        <v>1.2841666666666667</v>
      </c>
      <c r="LP57" s="86">
        <f t="shared" si="281"/>
        <v>1.2841666666666667</v>
      </c>
      <c r="LQ57" s="86">
        <f t="shared" si="281"/>
        <v>1.2841666666666667</v>
      </c>
      <c r="LR57" s="86">
        <f t="shared" si="281"/>
        <v>1.2841666666666667</v>
      </c>
      <c r="LS57" s="86">
        <f t="shared" si="281"/>
        <v>1.2841666666666667</v>
      </c>
      <c r="LT57" s="86">
        <f t="shared" si="281"/>
        <v>1.2841666666666667</v>
      </c>
      <c r="LU57" s="86">
        <f t="shared" si="281"/>
        <v>1.2841666666666667</v>
      </c>
      <c r="LV57" s="86">
        <f t="shared" si="281"/>
        <v>1.2841666666666667</v>
      </c>
      <c r="LW57" s="86">
        <f t="shared" si="281"/>
        <v>1.2841666666666667</v>
      </c>
      <c r="LX57" s="86">
        <f t="shared" si="281"/>
        <v>1.2841666666666667</v>
      </c>
      <c r="LY57" s="86">
        <f t="shared" si="281"/>
        <v>1.2841666666666667</v>
      </c>
      <c r="LZ57" s="86">
        <f t="shared" si="281"/>
        <v>1.2841666666666667</v>
      </c>
      <c r="MA57" s="86">
        <f t="shared" ref="MA57:NM57" si="282">LZ57</f>
        <v>1.2841666666666667</v>
      </c>
      <c r="MB57" s="86">
        <f t="shared" si="282"/>
        <v>1.2841666666666667</v>
      </c>
      <c r="MC57" s="86">
        <f t="shared" si="282"/>
        <v>1.2841666666666667</v>
      </c>
      <c r="MD57" s="86">
        <f t="shared" si="282"/>
        <v>1.2841666666666667</v>
      </c>
      <c r="ME57" s="86">
        <f t="shared" si="282"/>
        <v>1.2841666666666667</v>
      </c>
      <c r="MF57" s="86">
        <f t="shared" si="282"/>
        <v>1.2841666666666667</v>
      </c>
      <c r="MG57" s="86">
        <f t="shared" si="282"/>
        <v>1.2841666666666667</v>
      </c>
      <c r="MH57" s="86">
        <f t="shared" si="282"/>
        <v>1.2841666666666667</v>
      </c>
      <c r="MI57" s="86">
        <f t="shared" si="282"/>
        <v>1.2841666666666667</v>
      </c>
      <c r="MJ57" s="86">
        <f t="shared" si="282"/>
        <v>1.2841666666666667</v>
      </c>
      <c r="MK57" s="86">
        <f t="shared" si="282"/>
        <v>1.2841666666666667</v>
      </c>
      <c r="ML57" s="86">
        <f t="shared" si="282"/>
        <v>1.2841666666666667</v>
      </c>
      <c r="MM57" s="86">
        <f t="shared" si="282"/>
        <v>1.2841666666666667</v>
      </c>
      <c r="MN57" s="86">
        <f t="shared" si="282"/>
        <v>1.2841666666666667</v>
      </c>
      <c r="MO57" s="86">
        <f t="shared" si="282"/>
        <v>1.2841666666666667</v>
      </c>
      <c r="MP57" s="86">
        <f t="shared" si="282"/>
        <v>1.2841666666666667</v>
      </c>
      <c r="MQ57" s="86">
        <f t="shared" si="282"/>
        <v>1.2841666666666667</v>
      </c>
      <c r="MR57" s="86">
        <f t="shared" si="282"/>
        <v>1.2841666666666667</v>
      </c>
      <c r="MS57" s="86">
        <f t="shared" si="282"/>
        <v>1.2841666666666667</v>
      </c>
      <c r="MT57" s="86">
        <f t="shared" si="282"/>
        <v>1.2841666666666667</v>
      </c>
      <c r="MU57" s="86">
        <f t="shared" si="282"/>
        <v>1.2841666666666667</v>
      </c>
      <c r="MV57" s="86">
        <f t="shared" si="282"/>
        <v>1.2841666666666667</v>
      </c>
      <c r="MW57" s="86">
        <f t="shared" si="282"/>
        <v>1.2841666666666667</v>
      </c>
      <c r="MX57" s="86">
        <f t="shared" si="282"/>
        <v>1.2841666666666667</v>
      </c>
      <c r="MY57" s="86">
        <f t="shared" si="282"/>
        <v>1.2841666666666667</v>
      </c>
      <c r="MZ57" s="86">
        <f t="shared" si="282"/>
        <v>1.2841666666666667</v>
      </c>
      <c r="NA57" s="86">
        <f t="shared" si="282"/>
        <v>1.2841666666666667</v>
      </c>
      <c r="NB57" s="86">
        <f t="shared" si="282"/>
        <v>1.2841666666666667</v>
      </c>
      <c r="NC57" s="86">
        <f t="shared" si="282"/>
        <v>1.2841666666666667</v>
      </c>
      <c r="ND57" s="86">
        <f t="shared" si="282"/>
        <v>1.2841666666666667</v>
      </c>
      <c r="NE57" s="86">
        <f t="shared" si="282"/>
        <v>1.2841666666666667</v>
      </c>
      <c r="NF57" s="86">
        <f t="shared" si="282"/>
        <v>1.2841666666666667</v>
      </c>
      <c r="NG57" s="86">
        <f t="shared" si="282"/>
        <v>1.2841666666666667</v>
      </c>
      <c r="NH57" s="86">
        <f t="shared" si="282"/>
        <v>1.2841666666666667</v>
      </c>
      <c r="NI57" s="86">
        <f t="shared" si="282"/>
        <v>1.2841666666666667</v>
      </c>
      <c r="NJ57" s="86">
        <f t="shared" si="282"/>
        <v>1.2841666666666667</v>
      </c>
      <c r="NK57" s="86">
        <f t="shared" si="282"/>
        <v>1.2841666666666667</v>
      </c>
      <c r="NL57" s="86">
        <f t="shared" si="282"/>
        <v>1.2841666666666667</v>
      </c>
      <c r="NM57" s="86">
        <f t="shared" si="282"/>
        <v>1.2841666666666667</v>
      </c>
    </row>
    <row r="58" spans="15:378" x14ac:dyDescent="0.25">
      <c r="O58" s="83" t="s">
        <v>137</v>
      </c>
      <c r="P58" s="84"/>
      <c r="Q58" s="87">
        <f>$O$50/12</f>
        <v>1.2841666666666667</v>
      </c>
      <c r="R58" s="88">
        <f t="shared" ref="R58:CC58" si="283">IF(R54=FALSE,Q58,1/12*INDEX($P$29:$AU$29,1,MATCH(R52,$P$27:$AU$27,0)))</f>
        <v>1.2841666666666667</v>
      </c>
      <c r="S58" s="88">
        <f t="shared" si="283"/>
        <v>1.2841666666666667</v>
      </c>
      <c r="T58" s="88">
        <f t="shared" si="283"/>
        <v>1.2841666666666667</v>
      </c>
      <c r="U58" s="88">
        <f t="shared" si="283"/>
        <v>1.2841666666666667</v>
      </c>
      <c r="V58" s="88">
        <f t="shared" si="283"/>
        <v>1.2841666666666667</v>
      </c>
      <c r="W58" s="88">
        <f t="shared" si="283"/>
        <v>1.2841666666666667</v>
      </c>
      <c r="X58" s="88">
        <f t="shared" si="283"/>
        <v>1.2841666666666667</v>
      </c>
      <c r="Y58" s="88">
        <f t="shared" si="283"/>
        <v>1.2841666666666667</v>
      </c>
      <c r="Z58" s="88">
        <f t="shared" si="283"/>
        <v>1.2841666666666667</v>
      </c>
      <c r="AA58" s="88">
        <f t="shared" si="283"/>
        <v>1.2841666666666667</v>
      </c>
      <c r="AB58" s="88">
        <f t="shared" si="283"/>
        <v>1.2841666666666667</v>
      </c>
      <c r="AC58" s="88">
        <f t="shared" si="283"/>
        <v>1.2841666666666667</v>
      </c>
      <c r="AD58" s="88">
        <f t="shared" si="283"/>
        <v>1.2841666666666667</v>
      </c>
      <c r="AE58" s="88">
        <f t="shared" si="283"/>
        <v>1.2841666666666667</v>
      </c>
      <c r="AF58" s="88">
        <f t="shared" si="283"/>
        <v>1.2841666666666667</v>
      </c>
      <c r="AG58" s="88">
        <f t="shared" si="283"/>
        <v>1.2841666666666667</v>
      </c>
      <c r="AH58" s="88">
        <f t="shared" si="283"/>
        <v>1.2841666666666667</v>
      </c>
      <c r="AI58" s="88">
        <f t="shared" si="283"/>
        <v>1.2841666666666667</v>
      </c>
      <c r="AJ58" s="88">
        <f t="shared" si="283"/>
        <v>1.2841666666666667</v>
      </c>
      <c r="AK58" s="88">
        <f t="shared" si="283"/>
        <v>1.2841666666666667</v>
      </c>
      <c r="AL58" s="88">
        <f t="shared" si="283"/>
        <v>1.2841666666666667</v>
      </c>
      <c r="AM58" s="88">
        <f t="shared" si="283"/>
        <v>1.2841666666666667</v>
      </c>
      <c r="AN58" s="88">
        <f t="shared" si="283"/>
        <v>1.2841666666666667</v>
      </c>
      <c r="AO58" s="88">
        <f t="shared" si="283"/>
        <v>1.2841666666666667</v>
      </c>
      <c r="AP58" s="88">
        <f t="shared" si="283"/>
        <v>1.2841666666666667</v>
      </c>
      <c r="AQ58" s="88">
        <f t="shared" si="283"/>
        <v>1.2841666666666667</v>
      </c>
      <c r="AR58" s="88">
        <f t="shared" si="283"/>
        <v>1.2841666666666667</v>
      </c>
      <c r="AS58" s="88">
        <f t="shared" si="283"/>
        <v>1.2841666666666667</v>
      </c>
      <c r="AT58" s="88">
        <f t="shared" si="283"/>
        <v>1.2841666666666667</v>
      </c>
      <c r="AU58" s="88">
        <f t="shared" si="283"/>
        <v>1.2841666666666667</v>
      </c>
      <c r="AV58" s="88">
        <f t="shared" si="283"/>
        <v>1.2841666666666667</v>
      </c>
      <c r="AW58" s="88">
        <f t="shared" si="283"/>
        <v>1.2841666666666667</v>
      </c>
      <c r="AX58" s="88">
        <f t="shared" si="283"/>
        <v>1.2841666666666667</v>
      </c>
      <c r="AY58" s="88">
        <f t="shared" si="283"/>
        <v>1.2841666666666667</v>
      </c>
      <c r="AZ58" s="88">
        <f t="shared" si="283"/>
        <v>1.2841666666666667</v>
      </c>
      <c r="BA58" s="88">
        <f t="shared" si="283"/>
        <v>1.2841666666666667</v>
      </c>
      <c r="BB58" s="88">
        <f t="shared" si="283"/>
        <v>1.2841666666666667</v>
      </c>
      <c r="BC58" s="88">
        <f t="shared" si="283"/>
        <v>1.2841666666666667</v>
      </c>
      <c r="BD58" s="88">
        <f t="shared" si="283"/>
        <v>1.2841666666666667</v>
      </c>
      <c r="BE58" s="88">
        <f t="shared" si="283"/>
        <v>1.2841666666666667</v>
      </c>
      <c r="BF58" s="88">
        <f t="shared" si="283"/>
        <v>1.2841666666666667</v>
      </c>
      <c r="BG58" s="88">
        <f t="shared" si="283"/>
        <v>1.2841666666666667</v>
      </c>
      <c r="BH58" s="88">
        <f t="shared" si="283"/>
        <v>1.2841666666666667</v>
      </c>
      <c r="BI58" s="88">
        <f t="shared" si="283"/>
        <v>1.4583333333333333</v>
      </c>
      <c r="BJ58" s="88">
        <f t="shared" si="283"/>
        <v>1.4583333333333333</v>
      </c>
      <c r="BK58" s="88">
        <f t="shared" si="283"/>
        <v>1.4583333333333333</v>
      </c>
      <c r="BL58" s="88">
        <f t="shared" si="283"/>
        <v>1.4583333333333333</v>
      </c>
      <c r="BM58" s="88">
        <f t="shared" si="283"/>
        <v>1.4583333333333333</v>
      </c>
      <c r="BN58" s="88">
        <f t="shared" si="283"/>
        <v>1.4583333333333333</v>
      </c>
      <c r="BO58" s="88">
        <f t="shared" si="283"/>
        <v>1.4583333333333333</v>
      </c>
      <c r="BP58" s="88">
        <f t="shared" si="283"/>
        <v>1.4583333333333333</v>
      </c>
      <c r="BQ58" s="88">
        <f t="shared" si="283"/>
        <v>1.4583333333333333</v>
      </c>
      <c r="BR58" s="88">
        <f t="shared" si="283"/>
        <v>1.4583333333333333</v>
      </c>
      <c r="BS58" s="88">
        <f t="shared" si="283"/>
        <v>1.4583333333333333</v>
      </c>
      <c r="BT58" s="88">
        <f t="shared" si="283"/>
        <v>1.4583333333333333</v>
      </c>
      <c r="BU58" s="88">
        <f t="shared" si="283"/>
        <v>1.4583333333333333</v>
      </c>
      <c r="BV58" s="88">
        <f t="shared" si="283"/>
        <v>1.4583333333333333</v>
      </c>
      <c r="BW58" s="88">
        <f t="shared" si="283"/>
        <v>1.4583333333333333</v>
      </c>
      <c r="BX58" s="88">
        <f t="shared" si="283"/>
        <v>1.4583333333333333</v>
      </c>
      <c r="BY58" s="88">
        <f t="shared" si="283"/>
        <v>1.4583333333333333</v>
      </c>
      <c r="BZ58" s="88">
        <f t="shared" si="283"/>
        <v>1.4583333333333333</v>
      </c>
      <c r="CA58" s="88">
        <f t="shared" si="283"/>
        <v>1.4583333333333333</v>
      </c>
      <c r="CB58" s="88">
        <f t="shared" si="283"/>
        <v>1.4583333333333333</v>
      </c>
      <c r="CC58" s="88">
        <f t="shared" si="283"/>
        <v>1.4583333333333333</v>
      </c>
      <c r="CD58" s="88">
        <f t="shared" ref="CD58:EO58" si="284">IF(CD54=FALSE,CC58,1/12*INDEX($P$29:$AU$29,1,MATCH(CD52,$P$27:$AU$27,0)))</f>
        <v>1.4583333333333333</v>
      </c>
      <c r="CE58" s="88">
        <f t="shared" si="284"/>
        <v>1.4583333333333333</v>
      </c>
      <c r="CF58" s="88">
        <f t="shared" si="284"/>
        <v>1.4583333333333333</v>
      </c>
      <c r="CG58" s="88">
        <f t="shared" si="284"/>
        <v>1.4583333333333333</v>
      </c>
      <c r="CH58" s="88">
        <f t="shared" si="284"/>
        <v>1.4583333333333333</v>
      </c>
      <c r="CI58" s="88">
        <f t="shared" si="284"/>
        <v>1.4583333333333333</v>
      </c>
      <c r="CJ58" s="88">
        <f t="shared" si="284"/>
        <v>1.4583333333333333</v>
      </c>
      <c r="CK58" s="88">
        <f t="shared" si="284"/>
        <v>1.4583333333333333</v>
      </c>
      <c r="CL58" s="88">
        <f t="shared" si="284"/>
        <v>1.4583333333333333</v>
      </c>
      <c r="CM58" s="88">
        <f t="shared" si="284"/>
        <v>1.4583333333333333</v>
      </c>
      <c r="CN58" s="88">
        <f t="shared" si="284"/>
        <v>1.4583333333333333</v>
      </c>
      <c r="CO58" s="88">
        <f t="shared" si="284"/>
        <v>1.4583333333333333</v>
      </c>
      <c r="CP58" s="88">
        <f t="shared" si="284"/>
        <v>1.4583333333333333</v>
      </c>
      <c r="CQ58" s="88">
        <f t="shared" si="284"/>
        <v>1.4583333333333333</v>
      </c>
      <c r="CR58" s="88">
        <f t="shared" si="284"/>
        <v>1.4583333333333333</v>
      </c>
      <c r="CS58" s="88">
        <f t="shared" si="284"/>
        <v>1.4583333333333333</v>
      </c>
      <c r="CT58" s="88">
        <f t="shared" si="284"/>
        <v>1.4583333333333333</v>
      </c>
      <c r="CU58" s="88">
        <f t="shared" si="284"/>
        <v>1.4583333333333333</v>
      </c>
      <c r="CV58" s="88">
        <f t="shared" si="284"/>
        <v>1.4583333333333333</v>
      </c>
      <c r="CW58" s="88">
        <f t="shared" si="284"/>
        <v>1.4583333333333333</v>
      </c>
      <c r="CX58" s="88">
        <f t="shared" si="284"/>
        <v>1.4583333333333333</v>
      </c>
      <c r="CY58" s="88">
        <f t="shared" si="284"/>
        <v>1.4583333333333333</v>
      </c>
      <c r="CZ58" s="88">
        <f t="shared" si="284"/>
        <v>1.4583333333333333</v>
      </c>
      <c r="DA58" s="88">
        <f t="shared" si="284"/>
        <v>1.4583333333333333</v>
      </c>
      <c r="DB58" s="88">
        <f t="shared" si="284"/>
        <v>1.4583333333333333</v>
      </c>
      <c r="DC58" s="88">
        <f t="shared" si="284"/>
        <v>1.4583333333333333</v>
      </c>
      <c r="DD58" s="88">
        <f t="shared" si="284"/>
        <v>1.4583333333333333</v>
      </c>
      <c r="DE58" s="88">
        <f t="shared" si="284"/>
        <v>1.4583333333333333</v>
      </c>
      <c r="DF58" s="88">
        <f t="shared" si="284"/>
        <v>1.4583333333333333</v>
      </c>
      <c r="DG58" s="88">
        <f t="shared" si="284"/>
        <v>1.4583333333333333</v>
      </c>
      <c r="DH58" s="88">
        <f t="shared" si="284"/>
        <v>1.4583333333333333</v>
      </c>
      <c r="DI58" s="88">
        <f t="shared" si="284"/>
        <v>1.4583333333333333</v>
      </c>
      <c r="DJ58" s="88">
        <f t="shared" si="284"/>
        <v>1.4583333333333333</v>
      </c>
      <c r="DK58" s="88">
        <f t="shared" si="284"/>
        <v>1.4583333333333333</v>
      </c>
      <c r="DL58" s="88">
        <f t="shared" si="284"/>
        <v>1.4583333333333333</v>
      </c>
      <c r="DM58" s="88">
        <f t="shared" si="284"/>
        <v>1.4583333333333333</v>
      </c>
      <c r="DN58" s="88">
        <f t="shared" si="284"/>
        <v>1.4583333333333333</v>
      </c>
      <c r="DO58" s="88">
        <f t="shared" si="284"/>
        <v>1.4583333333333333</v>
      </c>
      <c r="DP58" s="88">
        <f t="shared" si="284"/>
        <v>1.4583333333333333</v>
      </c>
      <c r="DQ58" s="88">
        <f t="shared" si="284"/>
        <v>1.4583333333333333</v>
      </c>
      <c r="DR58" s="88">
        <f t="shared" si="284"/>
        <v>1.4583333333333333</v>
      </c>
      <c r="DS58" s="88">
        <f t="shared" si="284"/>
        <v>1.4583333333333333</v>
      </c>
      <c r="DT58" s="88">
        <f t="shared" si="284"/>
        <v>1.4583333333333333</v>
      </c>
      <c r="DU58" s="88">
        <f t="shared" si="284"/>
        <v>1.4583333333333333</v>
      </c>
      <c r="DV58" s="88">
        <f t="shared" si="284"/>
        <v>1.4583333333333333</v>
      </c>
      <c r="DW58" s="88">
        <f t="shared" si="284"/>
        <v>1.4583333333333333</v>
      </c>
      <c r="DX58" s="88">
        <f t="shared" si="284"/>
        <v>1.4583333333333333</v>
      </c>
      <c r="DY58" s="88">
        <f t="shared" si="284"/>
        <v>1.4583333333333333</v>
      </c>
      <c r="DZ58" s="88">
        <f t="shared" si="284"/>
        <v>1.4583333333333333</v>
      </c>
      <c r="EA58" s="88">
        <f t="shared" si="284"/>
        <v>1.4583333333333333</v>
      </c>
      <c r="EB58" s="88">
        <f t="shared" si="284"/>
        <v>1.4583333333333333</v>
      </c>
      <c r="EC58" s="88">
        <f t="shared" si="284"/>
        <v>1.4583333333333333</v>
      </c>
      <c r="ED58" s="88">
        <f t="shared" si="284"/>
        <v>1.4583333333333333</v>
      </c>
      <c r="EE58" s="88">
        <f t="shared" si="284"/>
        <v>1.4583333333333333</v>
      </c>
      <c r="EF58" s="88">
        <f t="shared" si="284"/>
        <v>1.4583333333333333</v>
      </c>
      <c r="EG58" s="88">
        <f t="shared" si="284"/>
        <v>1.4583333333333333</v>
      </c>
      <c r="EH58" s="88">
        <f t="shared" si="284"/>
        <v>1.4583333333333333</v>
      </c>
      <c r="EI58" s="88">
        <f t="shared" si="284"/>
        <v>1.4583333333333333</v>
      </c>
      <c r="EJ58" s="88">
        <f t="shared" si="284"/>
        <v>1.4583333333333333</v>
      </c>
      <c r="EK58" s="88">
        <f t="shared" si="284"/>
        <v>1.4583333333333333</v>
      </c>
      <c r="EL58" s="88">
        <f t="shared" si="284"/>
        <v>1.4583333333333333</v>
      </c>
      <c r="EM58" s="88">
        <f t="shared" si="284"/>
        <v>1.4583333333333333</v>
      </c>
      <c r="EN58" s="88">
        <f t="shared" si="284"/>
        <v>1.4583333333333333</v>
      </c>
      <c r="EO58" s="88">
        <f t="shared" si="284"/>
        <v>1.4583333333333333</v>
      </c>
      <c r="EP58" s="88">
        <f t="shared" ref="EP58:HA58" si="285">IF(EP54=FALSE,EO58,1/12*INDEX($P$29:$AU$29,1,MATCH(EP52,$P$27:$AU$27,0)))</f>
        <v>1.4583333333333333</v>
      </c>
      <c r="EQ58" s="88">
        <f t="shared" si="285"/>
        <v>1.4583333333333333</v>
      </c>
      <c r="ER58" s="88">
        <f t="shared" si="285"/>
        <v>1.4583333333333333</v>
      </c>
      <c r="ES58" s="88">
        <f t="shared" si="285"/>
        <v>1.4583333333333333</v>
      </c>
      <c r="ET58" s="88">
        <f t="shared" si="285"/>
        <v>1.4583333333333333</v>
      </c>
      <c r="EU58" s="88">
        <f t="shared" si="285"/>
        <v>1.4583333333333333</v>
      </c>
      <c r="EV58" s="88">
        <f t="shared" si="285"/>
        <v>1.4583333333333333</v>
      </c>
      <c r="EW58" s="88">
        <f t="shared" si="285"/>
        <v>1.4583333333333333</v>
      </c>
      <c r="EX58" s="88">
        <f t="shared" si="285"/>
        <v>1.4583333333333333</v>
      </c>
      <c r="EY58" s="88">
        <f t="shared" si="285"/>
        <v>1.4583333333333333</v>
      </c>
      <c r="EZ58" s="88">
        <f t="shared" si="285"/>
        <v>1.4583333333333333</v>
      </c>
      <c r="FA58" s="88">
        <f t="shared" si="285"/>
        <v>1.4583333333333333</v>
      </c>
      <c r="FB58" s="88">
        <f t="shared" si="285"/>
        <v>1.4583333333333333</v>
      </c>
      <c r="FC58" s="88">
        <f t="shared" si="285"/>
        <v>1.4583333333333333</v>
      </c>
      <c r="FD58" s="88">
        <f t="shared" si="285"/>
        <v>1.4583333333333333</v>
      </c>
      <c r="FE58" s="88">
        <f t="shared" si="285"/>
        <v>1.4583333333333333</v>
      </c>
      <c r="FF58" s="88">
        <f t="shared" si="285"/>
        <v>1.4583333333333333</v>
      </c>
      <c r="FG58" s="88">
        <f t="shared" si="285"/>
        <v>1.4583333333333333</v>
      </c>
      <c r="FH58" s="88">
        <f t="shared" si="285"/>
        <v>1.4583333333333333</v>
      </c>
      <c r="FI58" s="88">
        <f t="shared" si="285"/>
        <v>1.4583333333333333</v>
      </c>
      <c r="FJ58" s="88">
        <f t="shared" si="285"/>
        <v>1.4583333333333333</v>
      </c>
      <c r="FK58" s="88">
        <f t="shared" si="285"/>
        <v>1.4583333333333333</v>
      </c>
      <c r="FL58" s="88">
        <f t="shared" si="285"/>
        <v>1.4583333333333333</v>
      </c>
      <c r="FM58" s="88">
        <f t="shared" si="285"/>
        <v>1.4583333333333333</v>
      </c>
      <c r="FN58" s="88">
        <f t="shared" si="285"/>
        <v>1.4583333333333333</v>
      </c>
      <c r="FO58" s="88">
        <f t="shared" si="285"/>
        <v>1.4583333333333333</v>
      </c>
      <c r="FP58" s="88">
        <f t="shared" si="285"/>
        <v>1.4583333333333333</v>
      </c>
      <c r="FQ58" s="88">
        <f t="shared" si="285"/>
        <v>1.4583333333333333</v>
      </c>
      <c r="FR58" s="88">
        <f t="shared" si="285"/>
        <v>1.4583333333333333</v>
      </c>
      <c r="FS58" s="88">
        <f t="shared" si="285"/>
        <v>1.4583333333333333</v>
      </c>
      <c r="FT58" s="88">
        <f t="shared" si="285"/>
        <v>1.4583333333333333</v>
      </c>
      <c r="FU58" s="88">
        <f t="shared" si="285"/>
        <v>1.4583333333333333</v>
      </c>
      <c r="FV58" s="88">
        <f t="shared" si="285"/>
        <v>1.4583333333333333</v>
      </c>
      <c r="FW58" s="88">
        <f t="shared" si="285"/>
        <v>1.4583333333333333</v>
      </c>
      <c r="FX58" s="88">
        <f t="shared" si="285"/>
        <v>1.4583333333333333</v>
      </c>
      <c r="FY58" s="88">
        <f t="shared" si="285"/>
        <v>1.4583333333333333</v>
      </c>
      <c r="FZ58" s="88">
        <f t="shared" si="285"/>
        <v>1.4583333333333333</v>
      </c>
      <c r="GA58" s="88">
        <f t="shared" si="285"/>
        <v>1.4583333333333333</v>
      </c>
      <c r="GB58" s="88">
        <f t="shared" si="285"/>
        <v>1.4583333333333333</v>
      </c>
      <c r="GC58" s="88">
        <f t="shared" si="285"/>
        <v>1.4583333333333333</v>
      </c>
      <c r="GD58" s="88">
        <f t="shared" si="285"/>
        <v>1.4583333333333333</v>
      </c>
      <c r="GE58" s="88">
        <f t="shared" si="285"/>
        <v>1.4583333333333333</v>
      </c>
      <c r="GF58" s="88">
        <f t="shared" si="285"/>
        <v>1.4583333333333333</v>
      </c>
      <c r="GG58" s="88">
        <f t="shared" si="285"/>
        <v>1.4583333333333333</v>
      </c>
      <c r="GH58" s="88">
        <f t="shared" si="285"/>
        <v>1.4583333333333333</v>
      </c>
      <c r="GI58" s="88">
        <f t="shared" si="285"/>
        <v>1.4583333333333333</v>
      </c>
      <c r="GJ58" s="88">
        <f t="shared" si="285"/>
        <v>1.4583333333333333</v>
      </c>
      <c r="GK58" s="88">
        <f t="shared" si="285"/>
        <v>1.4583333333333333</v>
      </c>
      <c r="GL58" s="88">
        <f t="shared" si="285"/>
        <v>1.4583333333333333</v>
      </c>
      <c r="GM58" s="88">
        <f t="shared" si="285"/>
        <v>1.4583333333333333</v>
      </c>
      <c r="GN58" s="88">
        <f t="shared" si="285"/>
        <v>1.4583333333333333</v>
      </c>
      <c r="GO58" s="88">
        <f t="shared" si="285"/>
        <v>1.4583333333333333</v>
      </c>
      <c r="GP58" s="88">
        <f t="shared" si="285"/>
        <v>1.4583333333333333</v>
      </c>
      <c r="GQ58" s="88">
        <f t="shared" si="285"/>
        <v>1.4583333333333333</v>
      </c>
      <c r="GR58" s="88">
        <f t="shared" si="285"/>
        <v>1.4583333333333333</v>
      </c>
      <c r="GS58" s="88">
        <f t="shared" si="285"/>
        <v>1.4583333333333333</v>
      </c>
      <c r="GT58" s="88">
        <f t="shared" si="285"/>
        <v>1.4583333333333333</v>
      </c>
      <c r="GU58" s="88">
        <f t="shared" si="285"/>
        <v>1.4583333333333333</v>
      </c>
      <c r="GV58" s="88">
        <f t="shared" si="285"/>
        <v>1.4583333333333333</v>
      </c>
      <c r="GW58" s="88">
        <f t="shared" si="285"/>
        <v>1.4583333333333333</v>
      </c>
      <c r="GX58" s="88">
        <f t="shared" si="285"/>
        <v>1.4583333333333333</v>
      </c>
      <c r="GY58" s="88">
        <f t="shared" si="285"/>
        <v>1.4583333333333333</v>
      </c>
      <c r="GZ58" s="88">
        <f t="shared" si="285"/>
        <v>1.4583333333333333</v>
      </c>
      <c r="HA58" s="88">
        <f t="shared" si="285"/>
        <v>1.4583333333333333</v>
      </c>
      <c r="HB58" s="88">
        <f t="shared" ref="HB58:JM58" si="286">IF(HB54=FALSE,HA58,1/12*INDEX($P$29:$AU$29,1,MATCH(HB52,$P$27:$AU$27,0)))</f>
        <v>1.4583333333333333</v>
      </c>
      <c r="HC58" s="88">
        <f t="shared" si="286"/>
        <v>1.4583333333333333</v>
      </c>
      <c r="HD58" s="88">
        <f t="shared" si="286"/>
        <v>1.4583333333333333</v>
      </c>
      <c r="HE58" s="88">
        <f t="shared" si="286"/>
        <v>1.4583333333333333</v>
      </c>
      <c r="HF58" s="88">
        <f t="shared" si="286"/>
        <v>1.4583333333333333</v>
      </c>
      <c r="HG58" s="88">
        <f t="shared" si="286"/>
        <v>1.4583333333333333</v>
      </c>
      <c r="HH58" s="88">
        <f t="shared" si="286"/>
        <v>1.4583333333333333</v>
      </c>
      <c r="HI58" s="88">
        <f t="shared" si="286"/>
        <v>1.4583333333333333</v>
      </c>
      <c r="HJ58" s="88">
        <f t="shared" si="286"/>
        <v>1.4583333333333333</v>
      </c>
      <c r="HK58" s="88">
        <f t="shared" si="286"/>
        <v>1.4583333333333333</v>
      </c>
      <c r="HL58" s="88">
        <f t="shared" si="286"/>
        <v>1.4583333333333333</v>
      </c>
      <c r="HM58" s="88">
        <f t="shared" si="286"/>
        <v>1.4583333333333333</v>
      </c>
      <c r="HN58" s="88">
        <f t="shared" si="286"/>
        <v>1.4583333333333333</v>
      </c>
      <c r="HO58" s="88">
        <f t="shared" si="286"/>
        <v>1.4583333333333333</v>
      </c>
      <c r="HP58" s="88">
        <f t="shared" si="286"/>
        <v>1.4583333333333333</v>
      </c>
      <c r="HQ58" s="88">
        <f t="shared" si="286"/>
        <v>1.4583333333333333</v>
      </c>
      <c r="HR58" s="88">
        <f t="shared" si="286"/>
        <v>1.4583333333333333</v>
      </c>
      <c r="HS58" s="88">
        <f t="shared" si="286"/>
        <v>1.4583333333333333</v>
      </c>
      <c r="HT58" s="88">
        <f t="shared" si="286"/>
        <v>1.4583333333333333</v>
      </c>
      <c r="HU58" s="88">
        <f t="shared" si="286"/>
        <v>1.4583333333333333</v>
      </c>
      <c r="HV58" s="88">
        <f t="shared" si="286"/>
        <v>1.4583333333333333</v>
      </c>
      <c r="HW58" s="88">
        <f t="shared" si="286"/>
        <v>1.4583333333333333</v>
      </c>
      <c r="HX58" s="88">
        <f t="shared" si="286"/>
        <v>1.4583333333333333</v>
      </c>
      <c r="HY58" s="88">
        <f t="shared" si="286"/>
        <v>1.4583333333333333</v>
      </c>
      <c r="HZ58" s="88">
        <f t="shared" si="286"/>
        <v>1.4583333333333333</v>
      </c>
      <c r="IA58" s="88">
        <f t="shared" si="286"/>
        <v>1.4583333333333333</v>
      </c>
      <c r="IB58" s="88">
        <f t="shared" si="286"/>
        <v>1.4583333333333333</v>
      </c>
      <c r="IC58" s="88">
        <f t="shared" si="286"/>
        <v>1.4583333333333333</v>
      </c>
      <c r="ID58" s="88">
        <f t="shared" si="286"/>
        <v>1.4583333333333333</v>
      </c>
      <c r="IE58" s="88">
        <f t="shared" si="286"/>
        <v>1.4583333333333333</v>
      </c>
      <c r="IF58" s="88">
        <f t="shared" si="286"/>
        <v>1.4583333333333333</v>
      </c>
      <c r="IG58" s="88">
        <f t="shared" si="286"/>
        <v>1.4583333333333333</v>
      </c>
      <c r="IH58" s="88">
        <f t="shared" si="286"/>
        <v>1.4583333333333333</v>
      </c>
      <c r="II58" s="88">
        <f t="shared" si="286"/>
        <v>1.4583333333333333</v>
      </c>
      <c r="IJ58" s="88">
        <f t="shared" si="286"/>
        <v>1.4583333333333333</v>
      </c>
      <c r="IK58" s="88">
        <f t="shared" si="286"/>
        <v>1.4583333333333333</v>
      </c>
      <c r="IL58" s="88">
        <f t="shared" si="286"/>
        <v>1.4583333333333333</v>
      </c>
      <c r="IM58" s="88">
        <f t="shared" si="286"/>
        <v>1.4583333333333333</v>
      </c>
      <c r="IN58" s="88">
        <f t="shared" si="286"/>
        <v>1.4583333333333333</v>
      </c>
      <c r="IO58" s="88">
        <f t="shared" si="286"/>
        <v>1.4583333333333333</v>
      </c>
      <c r="IP58" s="88">
        <f t="shared" si="286"/>
        <v>1.4583333333333333</v>
      </c>
      <c r="IQ58" s="88">
        <f t="shared" si="286"/>
        <v>1.4583333333333333</v>
      </c>
      <c r="IR58" s="88">
        <f t="shared" si="286"/>
        <v>1.4583333333333333</v>
      </c>
      <c r="IS58" s="88">
        <f t="shared" si="286"/>
        <v>1.4583333333333333</v>
      </c>
      <c r="IT58" s="88">
        <f t="shared" si="286"/>
        <v>1.4583333333333333</v>
      </c>
      <c r="IU58" s="88">
        <f t="shared" si="286"/>
        <v>1.4583333333333333</v>
      </c>
      <c r="IV58" s="88">
        <f t="shared" si="286"/>
        <v>1.4583333333333333</v>
      </c>
      <c r="IW58" s="88">
        <f t="shared" si="286"/>
        <v>1.4583333333333333</v>
      </c>
      <c r="IX58" s="88">
        <f t="shared" si="286"/>
        <v>1.4583333333333333</v>
      </c>
      <c r="IY58" s="88">
        <f t="shared" si="286"/>
        <v>1.4583333333333333</v>
      </c>
      <c r="IZ58" s="88">
        <f t="shared" si="286"/>
        <v>1.4583333333333333</v>
      </c>
      <c r="JA58" s="88">
        <f t="shared" si="286"/>
        <v>1.4583333333333333</v>
      </c>
      <c r="JB58" s="88">
        <f t="shared" si="286"/>
        <v>1.4583333333333333</v>
      </c>
      <c r="JC58" s="88">
        <f t="shared" si="286"/>
        <v>1.4583333333333333</v>
      </c>
      <c r="JD58" s="88">
        <f t="shared" si="286"/>
        <v>1.4583333333333333</v>
      </c>
      <c r="JE58" s="88">
        <f t="shared" si="286"/>
        <v>1.4583333333333333</v>
      </c>
      <c r="JF58" s="88">
        <f t="shared" si="286"/>
        <v>1.4583333333333333</v>
      </c>
      <c r="JG58" s="88">
        <f t="shared" si="286"/>
        <v>1.4583333333333333</v>
      </c>
      <c r="JH58" s="88">
        <f t="shared" si="286"/>
        <v>1.4583333333333333</v>
      </c>
      <c r="JI58" s="88">
        <f t="shared" si="286"/>
        <v>1.4583333333333333</v>
      </c>
      <c r="JJ58" s="88">
        <f t="shared" si="286"/>
        <v>1.4583333333333333</v>
      </c>
      <c r="JK58" s="88">
        <f t="shared" si="286"/>
        <v>1.4583333333333333</v>
      </c>
      <c r="JL58" s="88">
        <f t="shared" si="286"/>
        <v>1.4583333333333333</v>
      </c>
      <c r="JM58" s="88">
        <f t="shared" si="286"/>
        <v>1.4583333333333333</v>
      </c>
      <c r="JN58" s="88">
        <f t="shared" ref="JN58:LY58" si="287">IF(JN54=FALSE,JM58,1/12*INDEX($P$29:$AU$29,1,MATCH(JN52,$P$27:$AU$27,0)))</f>
        <v>1.4583333333333333</v>
      </c>
      <c r="JO58" s="88">
        <f t="shared" si="287"/>
        <v>1.4583333333333333</v>
      </c>
      <c r="JP58" s="88">
        <f t="shared" si="287"/>
        <v>1.4583333333333333</v>
      </c>
      <c r="JQ58" s="88">
        <f t="shared" si="287"/>
        <v>1.4583333333333333</v>
      </c>
      <c r="JR58" s="88">
        <f t="shared" si="287"/>
        <v>1.4583333333333333</v>
      </c>
      <c r="JS58" s="88">
        <f t="shared" si="287"/>
        <v>1.4583333333333333</v>
      </c>
      <c r="JT58" s="88">
        <f t="shared" si="287"/>
        <v>1.4583333333333333</v>
      </c>
      <c r="JU58" s="88">
        <f t="shared" si="287"/>
        <v>1.4583333333333333</v>
      </c>
      <c r="JV58" s="88">
        <f t="shared" si="287"/>
        <v>1.4583333333333333</v>
      </c>
      <c r="JW58" s="88">
        <f t="shared" si="287"/>
        <v>1.4583333333333333</v>
      </c>
      <c r="JX58" s="88">
        <f t="shared" si="287"/>
        <v>1.4583333333333333</v>
      </c>
      <c r="JY58" s="88">
        <f t="shared" si="287"/>
        <v>1.4583333333333333</v>
      </c>
      <c r="JZ58" s="88">
        <f t="shared" si="287"/>
        <v>1.4583333333333333</v>
      </c>
      <c r="KA58" s="88">
        <f t="shared" si="287"/>
        <v>1.4583333333333333</v>
      </c>
      <c r="KB58" s="88">
        <f t="shared" si="287"/>
        <v>1.4583333333333333</v>
      </c>
      <c r="KC58" s="88">
        <f t="shared" si="287"/>
        <v>1.4583333333333333</v>
      </c>
      <c r="KD58" s="88">
        <f t="shared" si="287"/>
        <v>1.4583333333333333</v>
      </c>
      <c r="KE58" s="88">
        <f t="shared" si="287"/>
        <v>1.4583333333333333</v>
      </c>
      <c r="KF58" s="88">
        <f t="shared" si="287"/>
        <v>1.4583333333333333</v>
      </c>
      <c r="KG58" s="88">
        <f t="shared" si="287"/>
        <v>1.4583333333333333</v>
      </c>
      <c r="KH58" s="88">
        <f t="shared" si="287"/>
        <v>1.4583333333333333</v>
      </c>
      <c r="KI58" s="88">
        <f t="shared" si="287"/>
        <v>1.4583333333333333</v>
      </c>
      <c r="KJ58" s="88">
        <f t="shared" si="287"/>
        <v>1.4583333333333333</v>
      </c>
      <c r="KK58" s="88">
        <f t="shared" si="287"/>
        <v>1.4583333333333333</v>
      </c>
      <c r="KL58" s="88">
        <f t="shared" si="287"/>
        <v>1.4583333333333333</v>
      </c>
      <c r="KM58" s="88">
        <f t="shared" si="287"/>
        <v>1.4583333333333333</v>
      </c>
      <c r="KN58" s="88">
        <f t="shared" si="287"/>
        <v>1.4583333333333333</v>
      </c>
      <c r="KO58" s="88">
        <f t="shared" si="287"/>
        <v>1.4583333333333333</v>
      </c>
      <c r="KP58" s="88">
        <f t="shared" si="287"/>
        <v>1.4583333333333333</v>
      </c>
      <c r="KQ58" s="88">
        <f t="shared" si="287"/>
        <v>1.4583333333333333</v>
      </c>
      <c r="KR58" s="88">
        <f t="shared" si="287"/>
        <v>1.4583333333333333</v>
      </c>
      <c r="KS58" s="88">
        <f t="shared" si="287"/>
        <v>1.4583333333333333</v>
      </c>
      <c r="KT58" s="88">
        <f t="shared" si="287"/>
        <v>1.4583333333333333</v>
      </c>
      <c r="KU58" s="88">
        <f t="shared" si="287"/>
        <v>1.4583333333333333</v>
      </c>
      <c r="KV58" s="88">
        <f t="shared" si="287"/>
        <v>1.4583333333333333</v>
      </c>
      <c r="KW58" s="88">
        <f t="shared" si="287"/>
        <v>1.4583333333333333</v>
      </c>
      <c r="KX58" s="88">
        <f t="shared" si="287"/>
        <v>1.4583333333333333</v>
      </c>
      <c r="KY58" s="88">
        <f t="shared" si="287"/>
        <v>1.4583333333333333</v>
      </c>
      <c r="KZ58" s="88">
        <f t="shared" si="287"/>
        <v>1.4583333333333333</v>
      </c>
      <c r="LA58" s="88">
        <f t="shared" si="287"/>
        <v>1.4583333333333333</v>
      </c>
      <c r="LB58" s="88">
        <f t="shared" si="287"/>
        <v>1.4583333333333333</v>
      </c>
      <c r="LC58" s="88">
        <f t="shared" si="287"/>
        <v>1.4583333333333333</v>
      </c>
      <c r="LD58" s="88">
        <f t="shared" si="287"/>
        <v>1.4583333333333333</v>
      </c>
      <c r="LE58" s="88">
        <f t="shared" si="287"/>
        <v>1.4583333333333333</v>
      </c>
      <c r="LF58" s="88">
        <f t="shared" si="287"/>
        <v>1.4583333333333333</v>
      </c>
      <c r="LG58" s="88">
        <f t="shared" si="287"/>
        <v>1.4583333333333333</v>
      </c>
      <c r="LH58" s="88">
        <f t="shared" si="287"/>
        <v>1.4583333333333333</v>
      </c>
      <c r="LI58" s="88">
        <f t="shared" si="287"/>
        <v>1.4583333333333333</v>
      </c>
      <c r="LJ58" s="88">
        <f t="shared" si="287"/>
        <v>1.4583333333333333</v>
      </c>
      <c r="LK58" s="88">
        <f t="shared" si="287"/>
        <v>1.4583333333333333</v>
      </c>
      <c r="LL58" s="88">
        <f t="shared" si="287"/>
        <v>1.4583333333333333</v>
      </c>
      <c r="LM58" s="88">
        <f t="shared" si="287"/>
        <v>1.4583333333333333</v>
      </c>
      <c r="LN58" s="88">
        <f t="shared" si="287"/>
        <v>1.4583333333333333</v>
      </c>
      <c r="LO58" s="88">
        <f t="shared" si="287"/>
        <v>1.4583333333333333</v>
      </c>
      <c r="LP58" s="88">
        <f t="shared" si="287"/>
        <v>1.4583333333333333</v>
      </c>
      <c r="LQ58" s="88">
        <f t="shared" si="287"/>
        <v>1.4583333333333333</v>
      </c>
      <c r="LR58" s="88">
        <f t="shared" si="287"/>
        <v>1.4583333333333333</v>
      </c>
      <c r="LS58" s="88">
        <f t="shared" si="287"/>
        <v>1.4583333333333333</v>
      </c>
      <c r="LT58" s="88">
        <f t="shared" si="287"/>
        <v>1.4583333333333333</v>
      </c>
      <c r="LU58" s="88">
        <f t="shared" si="287"/>
        <v>1.4583333333333333</v>
      </c>
      <c r="LV58" s="88">
        <f t="shared" si="287"/>
        <v>1.4583333333333333</v>
      </c>
      <c r="LW58" s="88">
        <f t="shared" si="287"/>
        <v>1.4583333333333333</v>
      </c>
      <c r="LX58" s="88">
        <f t="shared" si="287"/>
        <v>1.4583333333333333</v>
      </c>
      <c r="LY58" s="88">
        <f t="shared" si="287"/>
        <v>1.4583333333333333</v>
      </c>
      <c r="LZ58" s="88">
        <f t="shared" ref="LZ58:NM58" si="288">IF(LZ54=FALSE,LY58,1/12*INDEX($P$29:$AU$29,1,MATCH(LZ52,$P$27:$AU$27,0)))</f>
        <v>1.4583333333333333</v>
      </c>
      <c r="MA58" s="88">
        <f t="shared" si="288"/>
        <v>1.4583333333333333</v>
      </c>
      <c r="MB58" s="88">
        <f t="shared" si="288"/>
        <v>1.4583333333333333</v>
      </c>
      <c r="MC58" s="88">
        <f t="shared" si="288"/>
        <v>1.4583333333333333</v>
      </c>
      <c r="MD58" s="88">
        <f t="shared" si="288"/>
        <v>1.4583333333333333</v>
      </c>
      <c r="ME58" s="88">
        <f t="shared" si="288"/>
        <v>1.4583333333333333</v>
      </c>
      <c r="MF58" s="88">
        <f t="shared" si="288"/>
        <v>1.4583333333333333</v>
      </c>
      <c r="MG58" s="88">
        <f t="shared" si="288"/>
        <v>1.4583333333333333</v>
      </c>
      <c r="MH58" s="88">
        <f t="shared" si="288"/>
        <v>1.4583333333333333</v>
      </c>
      <c r="MI58" s="88">
        <f t="shared" si="288"/>
        <v>1.4583333333333333</v>
      </c>
      <c r="MJ58" s="88">
        <f t="shared" si="288"/>
        <v>1.4583333333333333</v>
      </c>
      <c r="MK58" s="88">
        <f t="shared" si="288"/>
        <v>1.4583333333333333</v>
      </c>
      <c r="ML58" s="88">
        <f t="shared" si="288"/>
        <v>1.4583333333333333</v>
      </c>
      <c r="MM58" s="88">
        <f t="shared" si="288"/>
        <v>1.4583333333333333</v>
      </c>
      <c r="MN58" s="88">
        <f t="shared" si="288"/>
        <v>1.4583333333333333</v>
      </c>
      <c r="MO58" s="88">
        <f t="shared" si="288"/>
        <v>1.4583333333333333</v>
      </c>
      <c r="MP58" s="88">
        <f t="shared" si="288"/>
        <v>1.4583333333333333</v>
      </c>
      <c r="MQ58" s="88">
        <f t="shared" si="288"/>
        <v>1.4583333333333333</v>
      </c>
      <c r="MR58" s="88">
        <f t="shared" si="288"/>
        <v>1.4583333333333333</v>
      </c>
      <c r="MS58" s="88">
        <f t="shared" si="288"/>
        <v>1.4583333333333333</v>
      </c>
      <c r="MT58" s="88">
        <f t="shared" si="288"/>
        <v>1.4583333333333333</v>
      </c>
      <c r="MU58" s="88">
        <f t="shared" si="288"/>
        <v>1.4583333333333333</v>
      </c>
      <c r="MV58" s="88">
        <f t="shared" si="288"/>
        <v>1.4583333333333333</v>
      </c>
      <c r="MW58" s="88">
        <f t="shared" si="288"/>
        <v>1.4583333333333333</v>
      </c>
      <c r="MX58" s="88">
        <f t="shared" si="288"/>
        <v>1.4583333333333333</v>
      </c>
      <c r="MY58" s="88">
        <f t="shared" si="288"/>
        <v>1.4583333333333333</v>
      </c>
      <c r="MZ58" s="88">
        <f t="shared" si="288"/>
        <v>1.4583333333333333</v>
      </c>
      <c r="NA58" s="88">
        <f t="shared" si="288"/>
        <v>1.4583333333333333</v>
      </c>
      <c r="NB58" s="88">
        <f t="shared" si="288"/>
        <v>1.4583333333333333</v>
      </c>
      <c r="NC58" s="88">
        <f t="shared" si="288"/>
        <v>1.4583333333333333</v>
      </c>
      <c r="ND58" s="88">
        <f t="shared" si="288"/>
        <v>1.4583333333333333</v>
      </c>
      <c r="NE58" s="88">
        <f t="shared" si="288"/>
        <v>1.4583333333333333</v>
      </c>
      <c r="NF58" s="88">
        <f t="shared" si="288"/>
        <v>1.4583333333333333</v>
      </c>
      <c r="NG58" s="88">
        <f t="shared" si="288"/>
        <v>1.4583333333333333</v>
      </c>
      <c r="NH58" s="88">
        <f t="shared" si="288"/>
        <v>1.4583333333333333</v>
      </c>
      <c r="NI58" s="88">
        <f t="shared" si="288"/>
        <v>1.4583333333333333</v>
      </c>
      <c r="NJ58" s="88">
        <f t="shared" si="288"/>
        <v>1.4583333333333333</v>
      </c>
      <c r="NK58" s="88">
        <f t="shared" si="288"/>
        <v>1.4583333333333333</v>
      </c>
      <c r="NL58" s="88">
        <f t="shared" si="288"/>
        <v>1.4583333333333333</v>
      </c>
      <c r="NM58" s="88">
        <f t="shared" si="288"/>
        <v>1.4583333333333333</v>
      </c>
    </row>
    <row r="59" spans="15:378" x14ac:dyDescent="0.25">
      <c r="O59" s="75" t="str">
        <f>"BASE RENT "&amp;G27</f>
        <v>BASE RENT /SF</v>
      </c>
      <c r="Q59" s="90">
        <f t="shared" ref="Q59:CB59" si="289">Q60*IF(Rent_Inc_Type="None",$Q$57,IF(Rent_Inc_Type="Custom",Q58,IF(Rent_Inc_Type="$ /Yr.",Q56,Q55)))</f>
        <v>0</v>
      </c>
      <c r="R59" s="86">
        <f t="shared" si="289"/>
        <v>1.2841666666666667</v>
      </c>
      <c r="S59" s="86">
        <f t="shared" si="289"/>
        <v>1.2841666666666667</v>
      </c>
      <c r="T59" s="86">
        <f t="shared" si="289"/>
        <v>1.2841666666666667</v>
      </c>
      <c r="U59" s="86">
        <f t="shared" si="289"/>
        <v>1.2841666666666667</v>
      </c>
      <c r="V59" s="86">
        <f t="shared" si="289"/>
        <v>1.2841666666666667</v>
      </c>
      <c r="W59" s="86">
        <f t="shared" si="289"/>
        <v>1.2841666666666667</v>
      </c>
      <c r="X59" s="86">
        <f t="shared" si="289"/>
        <v>1.2841666666666667</v>
      </c>
      <c r="Y59" s="86">
        <f t="shared" si="289"/>
        <v>1.2841666666666667</v>
      </c>
      <c r="Z59" s="86">
        <f t="shared" si="289"/>
        <v>1.2841666666666667</v>
      </c>
      <c r="AA59" s="86">
        <f t="shared" si="289"/>
        <v>1.2841666666666667</v>
      </c>
      <c r="AB59" s="86">
        <f t="shared" si="289"/>
        <v>1.2841666666666667</v>
      </c>
      <c r="AC59" s="86">
        <f t="shared" si="289"/>
        <v>1.2841666666666667</v>
      </c>
      <c r="AD59" s="86">
        <f t="shared" si="289"/>
        <v>1.2841666666666667</v>
      </c>
      <c r="AE59" s="86">
        <f t="shared" si="289"/>
        <v>1.2841666666666667</v>
      </c>
      <c r="AF59" s="86">
        <f t="shared" si="289"/>
        <v>1.2841666666666667</v>
      </c>
      <c r="AG59" s="86">
        <f t="shared" si="289"/>
        <v>1.2841666666666667</v>
      </c>
      <c r="AH59" s="86">
        <f t="shared" si="289"/>
        <v>1.2841666666666667</v>
      </c>
      <c r="AI59" s="86">
        <f t="shared" si="289"/>
        <v>1.2841666666666667</v>
      </c>
      <c r="AJ59" s="86">
        <f t="shared" si="289"/>
        <v>1.2841666666666667</v>
      </c>
      <c r="AK59" s="86">
        <f t="shared" si="289"/>
        <v>1.2841666666666667</v>
      </c>
      <c r="AL59" s="86">
        <f t="shared" si="289"/>
        <v>1.2841666666666667</v>
      </c>
      <c r="AM59" s="86">
        <f t="shared" si="289"/>
        <v>1.2841666666666667</v>
      </c>
      <c r="AN59" s="86">
        <f t="shared" si="289"/>
        <v>1.2841666666666667</v>
      </c>
      <c r="AO59" s="86">
        <f t="shared" si="289"/>
        <v>1.2841666666666667</v>
      </c>
      <c r="AP59" s="86">
        <f t="shared" si="289"/>
        <v>1.2841666666666667</v>
      </c>
      <c r="AQ59" s="86">
        <f t="shared" si="289"/>
        <v>1.2841666666666667</v>
      </c>
      <c r="AR59" s="86">
        <f t="shared" si="289"/>
        <v>1.2841666666666667</v>
      </c>
      <c r="AS59" s="86">
        <f t="shared" si="289"/>
        <v>1.2841666666666667</v>
      </c>
      <c r="AT59" s="86">
        <f t="shared" si="289"/>
        <v>1.2841666666666667</v>
      </c>
      <c r="AU59" s="86">
        <f t="shared" si="289"/>
        <v>1.2841666666666667</v>
      </c>
      <c r="AV59" s="86">
        <f t="shared" si="289"/>
        <v>1.2841666666666667</v>
      </c>
      <c r="AW59" s="86">
        <f t="shared" si="289"/>
        <v>1.2841666666666667</v>
      </c>
      <c r="AX59" s="86">
        <f t="shared" si="289"/>
        <v>1.2841666666666667</v>
      </c>
      <c r="AY59" s="86">
        <f t="shared" si="289"/>
        <v>1.2841666666666667</v>
      </c>
      <c r="AZ59" s="86">
        <f t="shared" si="289"/>
        <v>1.2841666666666667</v>
      </c>
      <c r="BA59" s="86">
        <f t="shared" si="289"/>
        <v>1.2841666666666667</v>
      </c>
      <c r="BB59" s="86">
        <f t="shared" si="289"/>
        <v>1.2841666666666667</v>
      </c>
      <c r="BC59" s="86">
        <f t="shared" si="289"/>
        <v>1.2841666666666667</v>
      </c>
      <c r="BD59" s="86">
        <f t="shared" si="289"/>
        <v>1.2841666666666667</v>
      </c>
      <c r="BE59" s="86">
        <f t="shared" si="289"/>
        <v>1.2841666666666667</v>
      </c>
      <c r="BF59" s="86">
        <f t="shared" si="289"/>
        <v>1.2841666666666667</v>
      </c>
      <c r="BG59" s="86">
        <f t="shared" si="289"/>
        <v>1.2841666666666667</v>
      </c>
      <c r="BH59" s="86">
        <f t="shared" si="289"/>
        <v>1.2841666666666667</v>
      </c>
      <c r="BI59" s="86">
        <f t="shared" si="289"/>
        <v>1.2841666666666667</v>
      </c>
      <c r="BJ59" s="86">
        <f t="shared" si="289"/>
        <v>1.2841666666666667</v>
      </c>
      <c r="BK59" s="86">
        <f t="shared" si="289"/>
        <v>1.2841666666666667</v>
      </c>
      <c r="BL59" s="86">
        <f t="shared" si="289"/>
        <v>1.2841666666666667</v>
      </c>
      <c r="BM59" s="86">
        <f t="shared" si="289"/>
        <v>1.2841666666666667</v>
      </c>
      <c r="BN59" s="86">
        <f t="shared" si="289"/>
        <v>1.2841666666666667</v>
      </c>
      <c r="BO59" s="86">
        <f t="shared" si="289"/>
        <v>1.2841666666666667</v>
      </c>
      <c r="BP59" s="86">
        <f t="shared" si="289"/>
        <v>1.2841666666666667</v>
      </c>
      <c r="BQ59" s="86">
        <f t="shared" si="289"/>
        <v>1.2841666666666667</v>
      </c>
      <c r="BR59" s="86">
        <f t="shared" si="289"/>
        <v>1.2841666666666667</v>
      </c>
      <c r="BS59" s="86">
        <f t="shared" si="289"/>
        <v>1.2841666666666667</v>
      </c>
      <c r="BT59" s="86">
        <f t="shared" si="289"/>
        <v>1.2841666666666667</v>
      </c>
      <c r="BU59" s="86">
        <f t="shared" si="289"/>
        <v>1.2841666666666667</v>
      </c>
      <c r="BV59" s="86">
        <f t="shared" si="289"/>
        <v>1.2841666666666667</v>
      </c>
      <c r="BW59" s="86">
        <f t="shared" si="289"/>
        <v>1.2841666666666667</v>
      </c>
      <c r="BX59" s="86">
        <f t="shared" si="289"/>
        <v>1.2841666666666667</v>
      </c>
      <c r="BY59" s="86">
        <f t="shared" si="289"/>
        <v>1.2841666666666667</v>
      </c>
      <c r="BZ59" s="86">
        <f t="shared" si="289"/>
        <v>1.2841666666666667</v>
      </c>
      <c r="CA59" s="86">
        <f t="shared" si="289"/>
        <v>1.2841666666666667</v>
      </c>
      <c r="CB59" s="86">
        <f t="shared" si="289"/>
        <v>1.2841666666666667</v>
      </c>
      <c r="CC59" s="86">
        <f t="shared" ref="CC59:EN59" si="290">CC60*IF(Rent_Inc_Type="None",$Q$57,IF(Rent_Inc_Type="Custom",CC58,IF(Rent_Inc_Type="$ /Yr.",CC56,CC55)))</f>
        <v>1.2841666666666667</v>
      </c>
      <c r="CD59" s="86">
        <f t="shared" si="290"/>
        <v>1.2841666666666667</v>
      </c>
      <c r="CE59" s="86">
        <f t="shared" si="290"/>
        <v>1.2841666666666667</v>
      </c>
      <c r="CF59" s="86">
        <f t="shared" si="290"/>
        <v>1.2841666666666667</v>
      </c>
      <c r="CG59" s="86">
        <f t="shared" si="290"/>
        <v>1.2841666666666667</v>
      </c>
      <c r="CH59" s="86">
        <f t="shared" si="290"/>
        <v>1.2841666666666667</v>
      </c>
      <c r="CI59" s="86">
        <f t="shared" si="290"/>
        <v>1.2841666666666667</v>
      </c>
      <c r="CJ59" s="86">
        <f t="shared" si="290"/>
        <v>1.2841666666666667</v>
      </c>
      <c r="CK59" s="86">
        <f t="shared" si="290"/>
        <v>1.2841666666666667</v>
      </c>
      <c r="CL59" s="86">
        <f t="shared" si="290"/>
        <v>1.2841666666666667</v>
      </c>
      <c r="CM59" s="86">
        <f t="shared" si="290"/>
        <v>1.2841666666666667</v>
      </c>
      <c r="CN59" s="86">
        <f t="shared" si="290"/>
        <v>1.2841666666666667</v>
      </c>
      <c r="CO59" s="86">
        <f t="shared" si="290"/>
        <v>1.2841666666666667</v>
      </c>
      <c r="CP59" s="86">
        <f t="shared" si="290"/>
        <v>1.2841666666666667</v>
      </c>
      <c r="CQ59" s="86">
        <f t="shared" si="290"/>
        <v>1.2841666666666667</v>
      </c>
      <c r="CR59" s="86">
        <f t="shared" si="290"/>
        <v>1.2841666666666667</v>
      </c>
      <c r="CS59" s="86">
        <f t="shared" si="290"/>
        <v>1.2841666666666667</v>
      </c>
      <c r="CT59" s="86">
        <f t="shared" si="290"/>
        <v>1.2841666666666667</v>
      </c>
      <c r="CU59" s="86">
        <f t="shared" si="290"/>
        <v>1.2841666666666667</v>
      </c>
      <c r="CV59" s="86">
        <f t="shared" si="290"/>
        <v>1.2841666666666667</v>
      </c>
      <c r="CW59" s="86">
        <f t="shared" si="290"/>
        <v>1.2841666666666667</v>
      </c>
      <c r="CX59" s="86">
        <f t="shared" si="290"/>
        <v>1.2841666666666667</v>
      </c>
      <c r="CY59" s="86">
        <f t="shared" si="290"/>
        <v>1.2841666666666667</v>
      </c>
      <c r="CZ59" s="86">
        <f t="shared" si="290"/>
        <v>1.2841666666666667</v>
      </c>
      <c r="DA59" s="86">
        <f t="shared" si="290"/>
        <v>1.2841666666666667</v>
      </c>
      <c r="DB59" s="86">
        <f t="shared" si="290"/>
        <v>1.2841666666666667</v>
      </c>
      <c r="DC59" s="86">
        <f t="shared" si="290"/>
        <v>1.2841666666666667</v>
      </c>
      <c r="DD59" s="86">
        <f t="shared" si="290"/>
        <v>1.2841666666666667</v>
      </c>
      <c r="DE59" s="86">
        <f t="shared" si="290"/>
        <v>1.2841666666666667</v>
      </c>
      <c r="DF59" s="86">
        <f t="shared" si="290"/>
        <v>1.2841666666666667</v>
      </c>
      <c r="DG59" s="86">
        <f t="shared" si="290"/>
        <v>1.2841666666666667</v>
      </c>
      <c r="DH59" s="86">
        <f t="shared" si="290"/>
        <v>1.2841666666666667</v>
      </c>
      <c r="DI59" s="86">
        <f t="shared" si="290"/>
        <v>1.2841666666666667</v>
      </c>
      <c r="DJ59" s="86">
        <f t="shared" si="290"/>
        <v>1.2841666666666667</v>
      </c>
      <c r="DK59" s="86">
        <f t="shared" si="290"/>
        <v>1.2841666666666667</v>
      </c>
      <c r="DL59" s="86">
        <f t="shared" si="290"/>
        <v>1.2841666666666667</v>
      </c>
      <c r="DM59" s="86">
        <f t="shared" si="290"/>
        <v>1.2841666666666667</v>
      </c>
      <c r="DN59" s="86">
        <f t="shared" si="290"/>
        <v>1.2841666666666667</v>
      </c>
      <c r="DO59" s="86">
        <f t="shared" si="290"/>
        <v>1.2841666666666667</v>
      </c>
      <c r="DP59" s="86">
        <f t="shared" si="290"/>
        <v>1.2841666666666667</v>
      </c>
      <c r="DQ59" s="86">
        <f t="shared" si="290"/>
        <v>0</v>
      </c>
      <c r="DR59" s="86">
        <f t="shared" si="290"/>
        <v>0</v>
      </c>
      <c r="DS59" s="86">
        <f t="shared" si="290"/>
        <v>0</v>
      </c>
      <c r="DT59" s="86">
        <f t="shared" si="290"/>
        <v>0</v>
      </c>
      <c r="DU59" s="86">
        <f t="shared" si="290"/>
        <v>0</v>
      </c>
      <c r="DV59" s="86">
        <f t="shared" si="290"/>
        <v>0</v>
      </c>
      <c r="DW59" s="86">
        <f t="shared" si="290"/>
        <v>0</v>
      </c>
      <c r="DX59" s="86">
        <f t="shared" si="290"/>
        <v>0</v>
      </c>
      <c r="DY59" s="86">
        <f t="shared" si="290"/>
        <v>0</v>
      </c>
      <c r="DZ59" s="86">
        <f t="shared" si="290"/>
        <v>0</v>
      </c>
      <c r="EA59" s="86">
        <f t="shared" si="290"/>
        <v>0</v>
      </c>
      <c r="EB59" s="86">
        <f t="shared" si="290"/>
        <v>0</v>
      </c>
      <c r="EC59" s="86">
        <f t="shared" si="290"/>
        <v>0</v>
      </c>
      <c r="ED59" s="86">
        <f t="shared" si="290"/>
        <v>0</v>
      </c>
      <c r="EE59" s="86">
        <f t="shared" si="290"/>
        <v>0</v>
      </c>
      <c r="EF59" s="86">
        <f t="shared" si="290"/>
        <v>0</v>
      </c>
      <c r="EG59" s="86">
        <f t="shared" si="290"/>
        <v>0</v>
      </c>
      <c r="EH59" s="86">
        <f t="shared" si="290"/>
        <v>0</v>
      </c>
      <c r="EI59" s="86">
        <f t="shared" si="290"/>
        <v>0</v>
      </c>
      <c r="EJ59" s="86">
        <f t="shared" si="290"/>
        <v>0</v>
      </c>
      <c r="EK59" s="86">
        <f t="shared" si="290"/>
        <v>0</v>
      </c>
      <c r="EL59" s="86">
        <f t="shared" si="290"/>
        <v>0</v>
      </c>
      <c r="EM59" s="86">
        <f t="shared" si="290"/>
        <v>0</v>
      </c>
      <c r="EN59" s="86">
        <f t="shared" si="290"/>
        <v>0</v>
      </c>
      <c r="EO59" s="86">
        <f t="shared" ref="EO59:GZ59" si="291">EO60*IF(Rent_Inc_Type="None",$Q$57,IF(Rent_Inc_Type="Custom",EO58,IF(Rent_Inc_Type="$ /Yr.",EO56,EO55)))</f>
        <v>0</v>
      </c>
      <c r="EP59" s="86">
        <f t="shared" si="291"/>
        <v>0</v>
      </c>
      <c r="EQ59" s="86">
        <f t="shared" si="291"/>
        <v>0</v>
      </c>
      <c r="ER59" s="86">
        <f t="shared" si="291"/>
        <v>0</v>
      </c>
      <c r="ES59" s="86">
        <f t="shared" si="291"/>
        <v>0</v>
      </c>
      <c r="ET59" s="86">
        <f t="shared" si="291"/>
        <v>0</v>
      </c>
      <c r="EU59" s="86">
        <f t="shared" si="291"/>
        <v>0</v>
      </c>
      <c r="EV59" s="86">
        <f t="shared" si="291"/>
        <v>0</v>
      </c>
      <c r="EW59" s="86">
        <f t="shared" si="291"/>
        <v>0</v>
      </c>
      <c r="EX59" s="86">
        <f t="shared" si="291"/>
        <v>0</v>
      </c>
      <c r="EY59" s="86">
        <f t="shared" si="291"/>
        <v>0</v>
      </c>
      <c r="EZ59" s="86">
        <f t="shared" si="291"/>
        <v>0</v>
      </c>
      <c r="FA59" s="86">
        <f t="shared" si="291"/>
        <v>0</v>
      </c>
      <c r="FB59" s="86">
        <f t="shared" si="291"/>
        <v>0</v>
      </c>
      <c r="FC59" s="86">
        <f t="shared" si="291"/>
        <v>0</v>
      </c>
      <c r="FD59" s="86">
        <f t="shared" si="291"/>
        <v>0</v>
      </c>
      <c r="FE59" s="86">
        <f t="shared" si="291"/>
        <v>0</v>
      </c>
      <c r="FF59" s="86">
        <f t="shared" si="291"/>
        <v>0</v>
      </c>
      <c r="FG59" s="86">
        <f t="shared" si="291"/>
        <v>0</v>
      </c>
      <c r="FH59" s="86">
        <f t="shared" si="291"/>
        <v>0</v>
      </c>
      <c r="FI59" s="86">
        <f t="shared" si="291"/>
        <v>0</v>
      </c>
      <c r="FJ59" s="86">
        <f t="shared" si="291"/>
        <v>0</v>
      </c>
      <c r="FK59" s="86">
        <f t="shared" si="291"/>
        <v>0</v>
      </c>
      <c r="FL59" s="86">
        <f t="shared" si="291"/>
        <v>0</v>
      </c>
      <c r="FM59" s="86">
        <f t="shared" si="291"/>
        <v>0</v>
      </c>
      <c r="FN59" s="86">
        <f t="shared" si="291"/>
        <v>0</v>
      </c>
      <c r="FO59" s="86">
        <f t="shared" si="291"/>
        <v>0</v>
      </c>
      <c r="FP59" s="86">
        <f t="shared" si="291"/>
        <v>0</v>
      </c>
      <c r="FQ59" s="86">
        <f t="shared" si="291"/>
        <v>0</v>
      </c>
      <c r="FR59" s="86">
        <f t="shared" si="291"/>
        <v>0</v>
      </c>
      <c r="FS59" s="86">
        <f t="shared" si="291"/>
        <v>0</v>
      </c>
      <c r="FT59" s="86">
        <f t="shared" si="291"/>
        <v>0</v>
      </c>
      <c r="FU59" s="86">
        <f t="shared" si="291"/>
        <v>0</v>
      </c>
      <c r="FV59" s="86">
        <f t="shared" si="291"/>
        <v>0</v>
      </c>
      <c r="FW59" s="86">
        <f t="shared" si="291"/>
        <v>0</v>
      </c>
      <c r="FX59" s="86">
        <f t="shared" si="291"/>
        <v>0</v>
      </c>
      <c r="FY59" s="86">
        <f t="shared" si="291"/>
        <v>0</v>
      </c>
      <c r="FZ59" s="86">
        <f t="shared" si="291"/>
        <v>0</v>
      </c>
      <c r="GA59" s="86">
        <f t="shared" si="291"/>
        <v>0</v>
      </c>
      <c r="GB59" s="86">
        <f t="shared" si="291"/>
        <v>0</v>
      </c>
      <c r="GC59" s="86">
        <f t="shared" si="291"/>
        <v>0</v>
      </c>
      <c r="GD59" s="86">
        <f t="shared" si="291"/>
        <v>0</v>
      </c>
      <c r="GE59" s="86">
        <f t="shared" si="291"/>
        <v>0</v>
      </c>
      <c r="GF59" s="86">
        <f t="shared" si="291"/>
        <v>0</v>
      </c>
      <c r="GG59" s="86">
        <f t="shared" si="291"/>
        <v>0</v>
      </c>
      <c r="GH59" s="86">
        <f t="shared" si="291"/>
        <v>0</v>
      </c>
      <c r="GI59" s="86">
        <f t="shared" si="291"/>
        <v>0</v>
      </c>
      <c r="GJ59" s="86">
        <f t="shared" si="291"/>
        <v>0</v>
      </c>
      <c r="GK59" s="86">
        <f t="shared" si="291"/>
        <v>0</v>
      </c>
      <c r="GL59" s="86">
        <f t="shared" si="291"/>
        <v>0</v>
      </c>
      <c r="GM59" s="86">
        <f t="shared" si="291"/>
        <v>0</v>
      </c>
      <c r="GN59" s="86">
        <f t="shared" si="291"/>
        <v>0</v>
      </c>
      <c r="GO59" s="86">
        <f t="shared" si="291"/>
        <v>0</v>
      </c>
      <c r="GP59" s="86">
        <f t="shared" si="291"/>
        <v>0</v>
      </c>
      <c r="GQ59" s="86">
        <f t="shared" si="291"/>
        <v>0</v>
      </c>
      <c r="GR59" s="86">
        <f t="shared" si="291"/>
        <v>0</v>
      </c>
      <c r="GS59" s="86">
        <f t="shared" si="291"/>
        <v>0</v>
      </c>
      <c r="GT59" s="86">
        <f t="shared" si="291"/>
        <v>0</v>
      </c>
      <c r="GU59" s="86">
        <f t="shared" si="291"/>
        <v>0</v>
      </c>
      <c r="GV59" s="86">
        <f t="shared" si="291"/>
        <v>0</v>
      </c>
      <c r="GW59" s="86">
        <f t="shared" si="291"/>
        <v>0</v>
      </c>
      <c r="GX59" s="86">
        <f t="shared" si="291"/>
        <v>0</v>
      </c>
      <c r="GY59" s="86">
        <f t="shared" si="291"/>
        <v>0</v>
      </c>
      <c r="GZ59" s="86">
        <f t="shared" si="291"/>
        <v>0</v>
      </c>
      <c r="HA59" s="86">
        <f t="shared" ref="HA59:JL59" si="292">HA60*IF(Rent_Inc_Type="None",$Q$57,IF(Rent_Inc_Type="Custom",HA58,IF(Rent_Inc_Type="$ /Yr.",HA56,HA55)))</f>
        <v>0</v>
      </c>
      <c r="HB59" s="86">
        <f t="shared" si="292"/>
        <v>0</v>
      </c>
      <c r="HC59" s="86">
        <f t="shared" si="292"/>
        <v>0</v>
      </c>
      <c r="HD59" s="86">
        <f t="shared" si="292"/>
        <v>0</v>
      </c>
      <c r="HE59" s="86">
        <f t="shared" si="292"/>
        <v>0</v>
      </c>
      <c r="HF59" s="86">
        <f t="shared" si="292"/>
        <v>0</v>
      </c>
      <c r="HG59" s="86">
        <f t="shared" si="292"/>
        <v>0</v>
      </c>
      <c r="HH59" s="86">
        <f t="shared" si="292"/>
        <v>0</v>
      </c>
      <c r="HI59" s="86">
        <f t="shared" si="292"/>
        <v>0</v>
      </c>
      <c r="HJ59" s="86">
        <f t="shared" si="292"/>
        <v>0</v>
      </c>
      <c r="HK59" s="86">
        <f t="shared" si="292"/>
        <v>0</v>
      </c>
      <c r="HL59" s="86">
        <f t="shared" si="292"/>
        <v>0</v>
      </c>
      <c r="HM59" s="86">
        <f t="shared" si="292"/>
        <v>0</v>
      </c>
      <c r="HN59" s="86">
        <f t="shared" si="292"/>
        <v>0</v>
      </c>
      <c r="HO59" s="86">
        <f t="shared" si="292"/>
        <v>0</v>
      </c>
      <c r="HP59" s="86">
        <f t="shared" si="292"/>
        <v>0</v>
      </c>
      <c r="HQ59" s="86">
        <f t="shared" si="292"/>
        <v>0</v>
      </c>
      <c r="HR59" s="86">
        <f t="shared" si="292"/>
        <v>0</v>
      </c>
      <c r="HS59" s="86">
        <f t="shared" si="292"/>
        <v>0</v>
      </c>
      <c r="HT59" s="86">
        <f t="shared" si="292"/>
        <v>0</v>
      </c>
      <c r="HU59" s="86">
        <f t="shared" si="292"/>
        <v>0</v>
      </c>
      <c r="HV59" s="86">
        <f t="shared" si="292"/>
        <v>0</v>
      </c>
      <c r="HW59" s="86">
        <f t="shared" si="292"/>
        <v>0</v>
      </c>
      <c r="HX59" s="86">
        <f t="shared" si="292"/>
        <v>0</v>
      </c>
      <c r="HY59" s="86">
        <f t="shared" si="292"/>
        <v>0</v>
      </c>
      <c r="HZ59" s="86">
        <f t="shared" si="292"/>
        <v>0</v>
      </c>
      <c r="IA59" s="86">
        <f t="shared" si="292"/>
        <v>0</v>
      </c>
      <c r="IB59" s="86">
        <f t="shared" si="292"/>
        <v>0</v>
      </c>
      <c r="IC59" s="86">
        <f t="shared" si="292"/>
        <v>0</v>
      </c>
      <c r="ID59" s="86">
        <f t="shared" si="292"/>
        <v>0</v>
      </c>
      <c r="IE59" s="86">
        <f t="shared" si="292"/>
        <v>0</v>
      </c>
      <c r="IF59" s="86">
        <f t="shared" si="292"/>
        <v>0</v>
      </c>
      <c r="IG59" s="86">
        <f t="shared" si="292"/>
        <v>0</v>
      </c>
      <c r="IH59" s="86">
        <f t="shared" si="292"/>
        <v>0</v>
      </c>
      <c r="II59" s="86">
        <f t="shared" si="292"/>
        <v>0</v>
      </c>
      <c r="IJ59" s="86">
        <f t="shared" si="292"/>
        <v>0</v>
      </c>
      <c r="IK59" s="86">
        <f t="shared" si="292"/>
        <v>0</v>
      </c>
      <c r="IL59" s="86">
        <f t="shared" si="292"/>
        <v>0</v>
      </c>
      <c r="IM59" s="86">
        <f t="shared" si="292"/>
        <v>0</v>
      </c>
      <c r="IN59" s="86">
        <f t="shared" si="292"/>
        <v>0</v>
      </c>
      <c r="IO59" s="86">
        <f t="shared" si="292"/>
        <v>0</v>
      </c>
      <c r="IP59" s="86">
        <f t="shared" si="292"/>
        <v>0</v>
      </c>
      <c r="IQ59" s="86">
        <f t="shared" si="292"/>
        <v>0</v>
      </c>
      <c r="IR59" s="86">
        <f t="shared" si="292"/>
        <v>0</v>
      </c>
      <c r="IS59" s="86">
        <f t="shared" si="292"/>
        <v>0</v>
      </c>
      <c r="IT59" s="86">
        <f t="shared" si="292"/>
        <v>0</v>
      </c>
      <c r="IU59" s="86">
        <f t="shared" si="292"/>
        <v>0</v>
      </c>
      <c r="IV59" s="86">
        <f t="shared" si="292"/>
        <v>0</v>
      </c>
      <c r="IW59" s="86">
        <f t="shared" si="292"/>
        <v>0</v>
      </c>
      <c r="IX59" s="86">
        <f t="shared" si="292"/>
        <v>0</v>
      </c>
      <c r="IY59" s="86">
        <f t="shared" si="292"/>
        <v>0</v>
      </c>
      <c r="IZ59" s="86">
        <f t="shared" si="292"/>
        <v>0</v>
      </c>
      <c r="JA59" s="86">
        <f t="shared" si="292"/>
        <v>0</v>
      </c>
      <c r="JB59" s="86">
        <f t="shared" si="292"/>
        <v>0</v>
      </c>
      <c r="JC59" s="86">
        <f t="shared" si="292"/>
        <v>0</v>
      </c>
      <c r="JD59" s="86">
        <f t="shared" si="292"/>
        <v>0</v>
      </c>
      <c r="JE59" s="86">
        <f t="shared" si="292"/>
        <v>0</v>
      </c>
      <c r="JF59" s="86">
        <f t="shared" si="292"/>
        <v>0</v>
      </c>
      <c r="JG59" s="86">
        <f t="shared" si="292"/>
        <v>0</v>
      </c>
      <c r="JH59" s="86">
        <f t="shared" si="292"/>
        <v>0</v>
      </c>
      <c r="JI59" s="86">
        <f t="shared" si="292"/>
        <v>0</v>
      </c>
      <c r="JJ59" s="86">
        <f t="shared" si="292"/>
        <v>0</v>
      </c>
      <c r="JK59" s="86">
        <f t="shared" si="292"/>
        <v>0</v>
      </c>
      <c r="JL59" s="86">
        <f t="shared" si="292"/>
        <v>0</v>
      </c>
      <c r="JM59" s="86">
        <f t="shared" ref="JM59:LX59" si="293">JM60*IF(Rent_Inc_Type="None",$Q$57,IF(Rent_Inc_Type="Custom",JM58,IF(Rent_Inc_Type="$ /Yr.",JM56,JM55)))</f>
        <v>0</v>
      </c>
      <c r="JN59" s="86">
        <f t="shared" si="293"/>
        <v>0</v>
      </c>
      <c r="JO59" s="86">
        <f t="shared" si="293"/>
        <v>0</v>
      </c>
      <c r="JP59" s="86">
        <f t="shared" si="293"/>
        <v>0</v>
      </c>
      <c r="JQ59" s="86">
        <f t="shared" si="293"/>
        <v>0</v>
      </c>
      <c r="JR59" s="86">
        <f t="shared" si="293"/>
        <v>0</v>
      </c>
      <c r="JS59" s="86">
        <f t="shared" si="293"/>
        <v>0</v>
      </c>
      <c r="JT59" s="86">
        <f t="shared" si="293"/>
        <v>0</v>
      </c>
      <c r="JU59" s="86">
        <f t="shared" si="293"/>
        <v>0</v>
      </c>
      <c r="JV59" s="86">
        <f t="shared" si="293"/>
        <v>0</v>
      </c>
      <c r="JW59" s="86">
        <f t="shared" si="293"/>
        <v>0</v>
      </c>
      <c r="JX59" s="86">
        <f t="shared" si="293"/>
        <v>0</v>
      </c>
      <c r="JY59" s="86">
        <f t="shared" si="293"/>
        <v>0</v>
      </c>
      <c r="JZ59" s="86">
        <f t="shared" si="293"/>
        <v>0</v>
      </c>
      <c r="KA59" s="86">
        <f t="shared" si="293"/>
        <v>0</v>
      </c>
      <c r="KB59" s="86">
        <f t="shared" si="293"/>
        <v>0</v>
      </c>
      <c r="KC59" s="86">
        <f t="shared" si="293"/>
        <v>0</v>
      </c>
      <c r="KD59" s="86">
        <f t="shared" si="293"/>
        <v>0</v>
      </c>
      <c r="KE59" s="86">
        <f t="shared" si="293"/>
        <v>0</v>
      </c>
      <c r="KF59" s="86">
        <f t="shared" si="293"/>
        <v>0</v>
      </c>
      <c r="KG59" s="86">
        <f t="shared" si="293"/>
        <v>0</v>
      </c>
      <c r="KH59" s="86">
        <f t="shared" si="293"/>
        <v>0</v>
      </c>
      <c r="KI59" s="86">
        <f t="shared" si="293"/>
        <v>0</v>
      </c>
      <c r="KJ59" s="86">
        <f t="shared" si="293"/>
        <v>0</v>
      </c>
      <c r="KK59" s="86">
        <f t="shared" si="293"/>
        <v>0</v>
      </c>
      <c r="KL59" s="86">
        <f t="shared" si="293"/>
        <v>0</v>
      </c>
      <c r="KM59" s="86">
        <f t="shared" si="293"/>
        <v>0</v>
      </c>
      <c r="KN59" s="86">
        <f t="shared" si="293"/>
        <v>0</v>
      </c>
      <c r="KO59" s="86">
        <f t="shared" si="293"/>
        <v>0</v>
      </c>
      <c r="KP59" s="86">
        <f t="shared" si="293"/>
        <v>0</v>
      </c>
      <c r="KQ59" s="86">
        <f t="shared" si="293"/>
        <v>0</v>
      </c>
      <c r="KR59" s="86">
        <f t="shared" si="293"/>
        <v>0</v>
      </c>
      <c r="KS59" s="86">
        <f t="shared" si="293"/>
        <v>0</v>
      </c>
      <c r="KT59" s="86">
        <f t="shared" si="293"/>
        <v>0</v>
      </c>
      <c r="KU59" s="86">
        <f t="shared" si="293"/>
        <v>0</v>
      </c>
      <c r="KV59" s="86">
        <f t="shared" si="293"/>
        <v>0</v>
      </c>
      <c r="KW59" s="86">
        <f t="shared" si="293"/>
        <v>0</v>
      </c>
      <c r="KX59" s="86">
        <f t="shared" si="293"/>
        <v>0</v>
      </c>
      <c r="KY59" s="86">
        <f t="shared" si="293"/>
        <v>0</v>
      </c>
      <c r="KZ59" s="86">
        <f t="shared" si="293"/>
        <v>0</v>
      </c>
      <c r="LA59" s="86">
        <f t="shared" si="293"/>
        <v>0</v>
      </c>
      <c r="LB59" s="86">
        <f t="shared" si="293"/>
        <v>0</v>
      </c>
      <c r="LC59" s="86">
        <f t="shared" si="293"/>
        <v>0</v>
      </c>
      <c r="LD59" s="86">
        <f t="shared" si="293"/>
        <v>0</v>
      </c>
      <c r="LE59" s="86">
        <f t="shared" si="293"/>
        <v>0</v>
      </c>
      <c r="LF59" s="86">
        <f t="shared" si="293"/>
        <v>0</v>
      </c>
      <c r="LG59" s="86">
        <f t="shared" si="293"/>
        <v>0</v>
      </c>
      <c r="LH59" s="86">
        <f t="shared" si="293"/>
        <v>0</v>
      </c>
      <c r="LI59" s="86">
        <f t="shared" si="293"/>
        <v>0</v>
      </c>
      <c r="LJ59" s="86">
        <f t="shared" si="293"/>
        <v>0</v>
      </c>
      <c r="LK59" s="86">
        <f t="shared" si="293"/>
        <v>0</v>
      </c>
      <c r="LL59" s="86">
        <f t="shared" si="293"/>
        <v>0</v>
      </c>
      <c r="LM59" s="86">
        <f t="shared" si="293"/>
        <v>0</v>
      </c>
      <c r="LN59" s="86">
        <f t="shared" si="293"/>
        <v>0</v>
      </c>
      <c r="LO59" s="86">
        <f t="shared" si="293"/>
        <v>0</v>
      </c>
      <c r="LP59" s="86">
        <f t="shared" si="293"/>
        <v>0</v>
      </c>
      <c r="LQ59" s="86">
        <f t="shared" si="293"/>
        <v>0</v>
      </c>
      <c r="LR59" s="86">
        <f t="shared" si="293"/>
        <v>0</v>
      </c>
      <c r="LS59" s="86">
        <f t="shared" si="293"/>
        <v>0</v>
      </c>
      <c r="LT59" s="86">
        <f t="shared" si="293"/>
        <v>0</v>
      </c>
      <c r="LU59" s="86">
        <f t="shared" si="293"/>
        <v>0</v>
      </c>
      <c r="LV59" s="86">
        <f t="shared" si="293"/>
        <v>0</v>
      </c>
      <c r="LW59" s="86">
        <f t="shared" si="293"/>
        <v>0</v>
      </c>
      <c r="LX59" s="86">
        <f t="shared" si="293"/>
        <v>0</v>
      </c>
      <c r="LY59" s="86">
        <f t="shared" ref="LY59:NM59" si="294">LY60*IF(Rent_Inc_Type="None",$Q$57,IF(Rent_Inc_Type="Custom",LY58,IF(Rent_Inc_Type="$ /Yr.",LY56,LY55)))</f>
        <v>0</v>
      </c>
      <c r="LZ59" s="86">
        <f t="shared" si="294"/>
        <v>0</v>
      </c>
      <c r="MA59" s="86">
        <f t="shared" si="294"/>
        <v>0</v>
      </c>
      <c r="MB59" s="86">
        <f t="shared" si="294"/>
        <v>0</v>
      </c>
      <c r="MC59" s="86">
        <f t="shared" si="294"/>
        <v>0</v>
      </c>
      <c r="MD59" s="86">
        <f t="shared" si="294"/>
        <v>0</v>
      </c>
      <c r="ME59" s="86">
        <f t="shared" si="294"/>
        <v>0</v>
      </c>
      <c r="MF59" s="86">
        <f t="shared" si="294"/>
        <v>0</v>
      </c>
      <c r="MG59" s="86">
        <f t="shared" si="294"/>
        <v>0</v>
      </c>
      <c r="MH59" s="86">
        <f t="shared" si="294"/>
        <v>0</v>
      </c>
      <c r="MI59" s="86">
        <f t="shared" si="294"/>
        <v>0</v>
      </c>
      <c r="MJ59" s="86">
        <f t="shared" si="294"/>
        <v>0</v>
      </c>
      <c r="MK59" s="86">
        <f t="shared" si="294"/>
        <v>0</v>
      </c>
      <c r="ML59" s="86">
        <f t="shared" si="294"/>
        <v>0</v>
      </c>
      <c r="MM59" s="86">
        <f t="shared" si="294"/>
        <v>0</v>
      </c>
      <c r="MN59" s="86">
        <f t="shared" si="294"/>
        <v>0</v>
      </c>
      <c r="MO59" s="86">
        <f t="shared" si="294"/>
        <v>0</v>
      </c>
      <c r="MP59" s="86">
        <f t="shared" si="294"/>
        <v>0</v>
      </c>
      <c r="MQ59" s="86">
        <f t="shared" si="294"/>
        <v>0</v>
      </c>
      <c r="MR59" s="86">
        <f t="shared" si="294"/>
        <v>0</v>
      </c>
      <c r="MS59" s="86">
        <f t="shared" si="294"/>
        <v>0</v>
      </c>
      <c r="MT59" s="86">
        <f t="shared" si="294"/>
        <v>0</v>
      </c>
      <c r="MU59" s="86">
        <f t="shared" si="294"/>
        <v>0</v>
      </c>
      <c r="MV59" s="86">
        <f t="shared" si="294"/>
        <v>0</v>
      </c>
      <c r="MW59" s="86">
        <f t="shared" si="294"/>
        <v>0</v>
      </c>
      <c r="MX59" s="86">
        <f t="shared" si="294"/>
        <v>0</v>
      </c>
      <c r="MY59" s="86">
        <f t="shared" si="294"/>
        <v>0</v>
      </c>
      <c r="MZ59" s="86">
        <f t="shared" si="294"/>
        <v>0</v>
      </c>
      <c r="NA59" s="86">
        <f t="shared" si="294"/>
        <v>0</v>
      </c>
      <c r="NB59" s="86">
        <f t="shared" si="294"/>
        <v>0</v>
      </c>
      <c r="NC59" s="86">
        <f t="shared" si="294"/>
        <v>0</v>
      </c>
      <c r="ND59" s="86">
        <f t="shared" si="294"/>
        <v>0</v>
      </c>
      <c r="NE59" s="86">
        <f t="shared" si="294"/>
        <v>0</v>
      </c>
      <c r="NF59" s="86">
        <f t="shared" si="294"/>
        <v>0</v>
      </c>
      <c r="NG59" s="86">
        <f t="shared" si="294"/>
        <v>0</v>
      </c>
      <c r="NH59" s="86">
        <f t="shared" si="294"/>
        <v>0</v>
      </c>
      <c r="NI59" s="86">
        <f t="shared" si="294"/>
        <v>0</v>
      </c>
      <c r="NJ59" s="86">
        <f t="shared" si="294"/>
        <v>0</v>
      </c>
      <c r="NK59" s="86">
        <f t="shared" si="294"/>
        <v>0</v>
      </c>
      <c r="NL59" s="86">
        <f t="shared" si="294"/>
        <v>0</v>
      </c>
      <c r="NM59" s="86">
        <f t="shared" si="294"/>
        <v>0</v>
      </c>
    </row>
    <row r="60" spans="15:378" x14ac:dyDescent="0.25">
      <c r="O60" s="75" t="s">
        <v>155</v>
      </c>
      <c r="Q60" s="90">
        <v>0</v>
      </c>
      <c r="R60" s="91" t="b">
        <f t="shared" ref="R60:CC60" si="295">R52&lt;=$L$28</f>
        <v>1</v>
      </c>
      <c r="S60" s="91" t="b">
        <f t="shared" si="295"/>
        <v>1</v>
      </c>
      <c r="T60" s="91" t="b">
        <f t="shared" si="295"/>
        <v>1</v>
      </c>
      <c r="U60" s="91" t="b">
        <f t="shared" si="295"/>
        <v>1</v>
      </c>
      <c r="V60" s="91" t="b">
        <f t="shared" si="295"/>
        <v>1</v>
      </c>
      <c r="W60" s="91" t="b">
        <f t="shared" si="295"/>
        <v>1</v>
      </c>
      <c r="X60" s="91" t="b">
        <f t="shared" si="295"/>
        <v>1</v>
      </c>
      <c r="Y60" s="91" t="b">
        <f t="shared" si="295"/>
        <v>1</v>
      </c>
      <c r="Z60" s="91" t="b">
        <f t="shared" si="295"/>
        <v>1</v>
      </c>
      <c r="AA60" s="91" t="b">
        <f t="shared" si="295"/>
        <v>1</v>
      </c>
      <c r="AB60" s="91" t="b">
        <f t="shared" si="295"/>
        <v>1</v>
      </c>
      <c r="AC60" s="91" t="b">
        <f t="shared" si="295"/>
        <v>1</v>
      </c>
      <c r="AD60" s="91" t="b">
        <f t="shared" si="295"/>
        <v>1</v>
      </c>
      <c r="AE60" s="91" t="b">
        <f t="shared" si="295"/>
        <v>1</v>
      </c>
      <c r="AF60" s="91" t="b">
        <f t="shared" si="295"/>
        <v>1</v>
      </c>
      <c r="AG60" s="91" t="b">
        <f t="shared" si="295"/>
        <v>1</v>
      </c>
      <c r="AH60" s="91" t="b">
        <f t="shared" si="295"/>
        <v>1</v>
      </c>
      <c r="AI60" s="91" t="b">
        <f t="shared" si="295"/>
        <v>1</v>
      </c>
      <c r="AJ60" s="91" t="b">
        <f t="shared" si="295"/>
        <v>1</v>
      </c>
      <c r="AK60" s="91" t="b">
        <f t="shared" si="295"/>
        <v>1</v>
      </c>
      <c r="AL60" s="91" t="b">
        <f t="shared" si="295"/>
        <v>1</v>
      </c>
      <c r="AM60" s="91" t="b">
        <f t="shared" si="295"/>
        <v>1</v>
      </c>
      <c r="AN60" s="91" t="b">
        <f t="shared" si="295"/>
        <v>1</v>
      </c>
      <c r="AO60" s="91" t="b">
        <f t="shared" si="295"/>
        <v>1</v>
      </c>
      <c r="AP60" s="91" t="b">
        <f t="shared" si="295"/>
        <v>1</v>
      </c>
      <c r="AQ60" s="91" t="b">
        <f t="shared" si="295"/>
        <v>1</v>
      </c>
      <c r="AR60" s="91" t="b">
        <f t="shared" si="295"/>
        <v>1</v>
      </c>
      <c r="AS60" s="91" t="b">
        <f t="shared" si="295"/>
        <v>1</v>
      </c>
      <c r="AT60" s="91" t="b">
        <f t="shared" si="295"/>
        <v>1</v>
      </c>
      <c r="AU60" s="91" t="b">
        <f t="shared" si="295"/>
        <v>1</v>
      </c>
      <c r="AV60" s="91" t="b">
        <f t="shared" si="295"/>
        <v>1</v>
      </c>
      <c r="AW60" s="91" t="b">
        <f t="shared" si="295"/>
        <v>1</v>
      </c>
      <c r="AX60" s="91" t="b">
        <f t="shared" si="295"/>
        <v>1</v>
      </c>
      <c r="AY60" s="91" t="b">
        <f t="shared" si="295"/>
        <v>1</v>
      </c>
      <c r="AZ60" s="91" t="b">
        <f t="shared" si="295"/>
        <v>1</v>
      </c>
      <c r="BA60" s="91" t="b">
        <f t="shared" si="295"/>
        <v>1</v>
      </c>
      <c r="BB60" s="91" t="b">
        <f t="shared" si="295"/>
        <v>1</v>
      </c>
      <c r="BC60" s="91" t="b">
        <f t="shared" si="295"/>
        <v>1</v>
      </c>
      <c r="BD60" s="91" t="b">
        <f t="shared" si="295"/>
        <v>1</v>
      </c>
      <c r="BE60" s="91" t="b">
        <f t="shared" si="295"/>
        <v>1</v>
      </c>
      <c r="BF60" s="91" t="b">
        <f t="shared" si="295"/>
        <v>1</v>
      </c>
      <c r="BG60" s="91" t="b">
        <f t="shared" si="295"/>
        <v>1</v>
      </c>
      <c r="BH60" s="91" t="b">
        <f t="shared" si="295"/>
        <v>1</v>
      </c>
      <c r="BI60" s="91" t="b">
        <f t="shared" si="295"/>
        <v>1</v>
      </c>
      <c r="BJ60" s="91" t="b">
        <f t="shared" si="295"/>
        <v>1</v>
      </c>
      <c r="BK60" s="91" t="b">
        <f t="shared" si="295"/>
        <v>1</v>
      </c>
      <c r="BL60" s="91" t="b">
        <f t="shared" si="295"/>
        <v>1</v>
      </c>
      <c r="BM60" s="91" t="b">
        <f t="shared" si="295"/>
        <v>1</v>
      </c>
      <c r="BN60" s="91" t="b">
        <f t="shared" si="295"/>
        <v>1</v>
      </c>
      <c r="BO60" s="91" t="b">
        <f t="shared" si="295"/>
        <v>1</v>
      </c>
      <c r="BP60" s="91" t="b">
        <f t="shared" si="295"/>
        <v>1</v>
      </c>
      <c r="BQ60" s="91" t="b">
        <f t="shared" si="295"/>
        <v>1</v>
      </c>
      <c r="BR60" s="91" t="b">
        <f t="shared" si="295"/>
        <v>1</v>
      </c>
      <c r="BS60" s="91" t="b">
        <f t="shared" si="295"/>
        <v>1</v>
      </c>
      <c r="BT60" s="91" t="b">
        <f t="shared" si="295"/>
        <v>1</v>
      </c>
      <c r="BU60" s="91" t="b">
        <f t="shared" si="295"/>
        <v>1</v>
      </c>
      <c r="BV60" s="91" t="b">
        <f t="shared" si="295"/>
        <v>1</v>
      </c>
      <c r="BW60" s="91" t="b">
        <f t="shared" si="295"/>
        <v>1</v>
      </c>
      <c r="BX60" s="91" t="b">
        <f t="shared" si="295"/>
        <v>1</v>
      </c>
      <c r="BY60" s="91" t="b">
        <f t="shared" si="295"/>
        <v>1</v>
      </c>
      <c r="BZ60" s="91" t="b">
        <f t="shared" si="295"/>
        <v>1</v>
      </c>
      <c r="CA60" s="91" t="b">
        <f t="shared" si="295"/>
        <v>1</v>
      </c>
      <c r="CB60" s="91" t="b">
        <f t="shared" si="295"/>
        <v>1</v>
      </c>
      <c r="CC60" s="91" t="b">
        <f t="shared" si="295"/>
        <v>1</v>
      </c>
      <c r="CD60" s="91" t="b">
        <f t="shared" ref="CD60:EO60" si="296">CD52&lt;=$L$28</f>
        <v>1</v>
      </c>
      <c r="CE60" s="91" t="b">
        <f t="shared" si="296"/>
        <v>1</v>
      </c>
      <c r="CF60" s="91" t="b">
        <f t="shared" si="296"/>
        <v>1</v>
      </c>
      <c r="CG60" s="91" t="b">
        <f t="shared" si="296"/>
        <v>1</v>
      </c>
      <c r="CH60" s="91" t="b">
        <f t="shared" si="296"/>
        <v>1</v>
      </c>
      <c r="CI60" s="91" t="b">
        <f t="shared" si="296"/>
        <v>1</v>
      </c>
      <c r="CJ60" s="91" t="b">
        <f t="shared" si="296"/>
        <v>1</v>
      </c>
      <c r="CK60" s="91" t="b">
        <f t="shared" si="296"/>
        <v>1</v>
      </c>
      <c r="CL60" s="91" t="b">
        <f t="shared" si="296"/>
        <v>1</v>
      </c>
      <c r="CM60" s="91" t="b">
        <f t="shared" si="296"/>
        <v>1</v>
      </c>
      <c r="CN60" s="91" t="b">
        <f t="shared" si="296"/>
        <v>1</v>
      </c>
      <c r="CO60" s="91" t="b">
        <f t="shared" si="296"/>
        <v>1</v>
      </c>
      <c r="CP60" s="91" t="b">
        <f t="shared" si="296"/>
        <v>1</v>
      </c>
      <c r="CQ60" s="91" t="b">
        <f t="shared" si="296"/>
        <v>1</v>
      </c>
      <c r="CR60" s="91" t="b">
        <f t="shared" si="296"/>
        <v>1</v>
      </c>
      <c r="CS60" s="91" t="b">
        <f t="shared" si="296"/>
        <v>1</v>
      </c>
      <c r="CT60" s="91" t="b">
        <f t="shared" si="296"/>
        <v>1</v>
      </c>
      <c r="CU60" s="91" t="b">
        <f t="shared" si="296"/>
        <v>1</v>
      </c>
      <c r="CV60" s="91" t="b">
        <f t="shared" si="296"/>
        <v>1</v>
      </c>
      <c r="CW60" s="91" t="b">
        <f t="shared" si="296"/>
        <v>1</v>
      </c>
      <c r="CX60" s="91" t="b">
        <f t="shared" si="296"/>
        <v>1</v>
      </c>
      <c r="CY60" s="91" t="b">
        <f t="shared" si="296"/>
        <v>1</v>
      </c>
      <c r="CZ60" s="91" t="b">
        <f t="shared" si="296"/>
        <v>1</v>
      </c>
      <c r="DA60" s="91" t="b">
        <f t="shared" si="296"/>
        <v>1</v>
      </c>
      <c r="DB60" s="91" t="b">
        <f t="shared" si="296"/>
        <v>1</v>
      </c>
      <c r="DC60" s="91" t="b">
        <f t="shared" si="296"/>
        <v>1</v>
      </c>
      <c r="DD60" s="91" t="b">
        <f t="shared" si="296"/>
        <v>1</v>
      </c>
      <c r="DE60" s="91" t="b">
        <f t="shared" si="296"/>
        <v>1</v>
      </c>
      <c r="DF60" s="91" t="b">
        <f t="shared" si="296"/>
        <v>1</v>
      </c>
      <c r="DG60" s="91" t="b">
        <f t="shared" si="296"/>
        <v>1</v>
      </c>
      <c r="DH60" s="91" t="b">
        <f t="shared" si="296"/>
        <v>1</v>
      </c>
      <c r="DI60" s="91" t="b">
        <f t="shared" si="296"/>
        <v>1</v>
      </c>
      <c r="DJ60" s="91" t="b">
        <f t="shared" si="296"/>
        <v>1</v>
      </c>
      <c r="DK60" s="91" t="b">
        <f t="shared" si="296"/>
        <v>1</v>
      </c>
      <c r="DL60" s="91" t="b">
        <f t="shared" si="296"/>
        <v>1</v>
      </c>
      <c r="DM60" s="91" t="b">
        <f t="shared" si="296"/>
        <v>1</v>
      </c>
      <c r="DN60" s="91" t="b">
        <f t="shared" si="296"/>
        <v>1</v>
      </c>
      <c r="DO60" s="91" t="b">
        <f t="shared" si="296"/>
        <v>1</v>
      </c>
      <c r="DP60" s="91" t="b">
        <f t="shared" si="296"/>
        <v>1</v>
      </c>
      <c r="DQ60" s="91" t="b">
        <f t="shared" si="296"/>
        <v>0</v>
      </c>
      <c r="DR60" s="91" t="b">
        <f t="shared" si="296"/>
        <v>0</v>
      </c>
      <c r="DS60" s="91" t="b">
        <f t="shared" si="296"/>
        <v>0</v>
      </c>
      <c r="DT60" s="91" t="b">
        <f t="shared" si="296"/>
        <v>0</v>
      </c>
      <c r="DU60" s="91" t="b">
        <f t="shared" si="296"/>
        <v>0</v>
      </c>
      <c r="DV60" s="91" t="b">
        <f t="shared" si="296"/>
        <v>0</v>
      </c>
      <c r="DW60" s="91" t="b">
        <f t="shared" si="296"/>
        <v>0</v>
      </c>
      <c r="DX60" s="91" t="b">
        <f t="shared" si="296"/>
        <v>0</v>
      </c>
      <c r="DY60" s="91" t="b">
        <f t="shared" si="296"/>
        <v>0</v>
      </c>
      <c r="DZ60" s="91" t="b">
        <f t="shared" si="296"/>
        <v>0</v>
      </c>
      <c r="EA60" s="91" t="b">
        <f t="shared" si="296"/>
        <v>0</v>
      </c>
      <c r="EB60" s="91" t="b">
        <f t="shared" si="296"/>
        <v>0</v>
      </c>
      <c r="EC60" s="91" t="b">
        <f t="shared" si="296"/>
        <v>0</v>
      </c>
      <c r="ED60" s="91" t="b">
        <f t="shared" si="296"/>
        <v>0</v>
      </c>
      <c r="EE60" s="91" t="b">
        <f t="shared" si="296"/>
        <v>0</v>
      </c>
      <c r="EF60" s="91" t="b">
        <f t="shared" si="296"/>
        <v>0</v>
      </c>
      <c r="EG60" s="91" t="b">
        <f t="shared" si="296"/>
        <v>0</v>
      </c>
      <c r="EH60" s="91" t="b">
        <f t="shared" si="296"/>
        <v>0</v>
      </c>
      <c r="EI60" s="91" t="b">
        <f t="shared" si="296"/>
        <v>0</v>
      </c>
      <c r="EJ60" s="91" t="b">
        <f t="shared" si="296"/>
        <v>0</v>
      </c>
      <c r="EK60" s="91" t="b">
        <f t="shared" si="296"/>
        <v>0</v>
      </c>
      <c r="EL60" s="91" t="b">
        <f t="shared" si="296"/>
        <v>0</v>
      </c>
      <c r="EM60" s="91" t="b">
        <f t="shared" si="296"/>
        <v>0</v>
      </c>
      <c r="EN60" s="91" t="b">
        <f t="shared" si="296"/>
        <v>0</v>
      </c>
      <c r="EO60" s="91" t="b">
        <f t="shared" si="296"/>
        <v>0</v>
      </c>
      <c r="EP60" s="91" t="b">
        <f t="shared" ref="EP60:HA60" si="297">EP52&lt;=$L$28</f>
        <v>0</v>
      </c>
      <c r="EQ60" s="91" t="b">
        <f t="shared" si="297"/>
        <v>0</v>
      </c>
      <c r="ER60" s="91" t="b">
        <f t="shared" si="297"/>
        <v>0</v>
      </c>
      <c r="ES60" s="91" t="b">
        <f t="shared" si="297"/>
        <v>0</v>
      </c>
      <c r="ET60" s="91" t="b">
        <f t="shared" si="297"/>
        <v>0</v>
      </c>
      <c r="EU60" s="91" t="b">
        <f t="shared" si="297"/>
        <v>0</v>
      </c>
      <c r="EV60" s="91" t="b">
        <f t="shared" si="297"/>
        <v>0</v>
      </c>
      <c r="EW60" s="91" t="b">
        <f t="shared" si="297"/>
        <v>0</v>
      </c>
      <c r="EX60" s="91" t="b">
        <f t="shared" si="297"/>
        <v>0</v>
      </c>
      <c r="EY60" s="91" t="b">
        <f t="shared" si="297"/>
        <v>0</v>
      </c>
      <c r="EZ60" s="91" t="b">
        <f t="shared" si="297"/>
        <v>0</v>
      </c>
      <c r="FA60" s="91" t="b">
        <f t="shared" si="297"/>
        <v>0</v>
      </c>
      <c r="FB60" s="91" t="b">
        <f t="shared" si="297"/>
        <v>0</v>
      </c>
      <c r="FC60" s="91" t="b">
        <f t="shared" si="297"/>
        <v>0</v>
      </c>
      <c r="FD60" s="91" t="b">
        <f t="shared" si="297"/>
        <v>0</v>
      </c>
      <c r="FE60" s="91" t="b">
        <f t="shared" si="297"/>
        <v>0</v>
      </c>
      <c r="FF60" s="91" t="b">
        <f t="shared" si="297"/>
        <v>0</v>
      </c>
      <c r="FG60" s="91" t="b">
        <f t="shared" si="297"/>
        <v>0</v>
      </c>
      <c r="FH60" s="91" t="b">
        <f t="shared" si="297"/>
        <v>0</v>
      </c>
      <c r="FI60" s="91" t="b">
        <f t="shared" si="297"/>
        <v>0</v>
      </c>
      <c r="FJ60" s="91" t="b">
        <f t="shared" si="297"/>
        <v>0</v>
      </c>
      <c r="FK60" s="91" t="b">
        <f t="shared" si="297"/>
        <v>0</v>
      </c>
      <c r="FL60" s="91" t="b">
        <f t="shared" si="297"/>
        <v>0</v>
      </c>
      <c r="FM60" s="91" t="b">
        <f t="shared" si="297"/>
        <v>0</v>
      </c>
      <c r="FN60" s="91" t="b">
        <f t="shared" si="297"/>
        <v>0</v>
      </c>
      <c r="FO60" s="91" t="b">
        <f t="shared" si="297"/>
        <v>0</v>
      </c>
      <c r="FP60" s="91" t="b">
        <f t="shared" si="297"/>
        <v>0</v>
      </c>
      <c r="FQ60" s="91" t="b">
        <f t="shared" si="297"/>
        <v>0</v>
      </c>
      <c r="FR60" s="91" t="b">
        <f t="shared" si="297"/>
        <v>0</v>
      </c>
      <c r="FS60" s="91" t="b">
        <f t="shared" si="297"/>
        <v>0</v>
      </c>
      <c r="FT60" s="91" t="b">
        <f t="shared" si="297"/>
        <v>0</v>
      </c>
      <c r="FU60" s="91" t="b">
        <f t="shared" si="297"/>
        <v>0</v>
      </c>
      <c r="FV60" s="91" t="b">
        <f t="shared" si="297"/>
        <v>0</v>
      </c>
      <c r="FW60" s="91" t="b">
        <f t="shared" si="297"/>
        <v>0</v>
      </c>
      <c r="FX60" s="91" t="b">
        <f t="shared" si="297"/>
        <v>0</v>
      </c>
      <c r="FY60" s="91" t="b">
        <f t="shared" si="297"/>
        <v>0</v>
      </c>
      <c r="FZ60" s="91" t="b">
        <f t="shared" si="297"/>
        <v>0</v>
      </c>
      <c r="GA60" s="91" t="b">
        <f t="shared" si="297"/>
        <v>0</v>
      </c>
      <c r="GB60" s="91" t="b">
        <f t="shared" si="297"/>
        <v>0</v>
      </c>
      <c r="GC60" s="91" t="b">
        <f t="shared" si="297"/>
        <v>0</v>
      </c>
      <c r="GD60" s="91" t="b">
        <f t="shared" si="297"/>
        <v>0</v>
      </c>
      <c r="GE60" s="91" t="b">
        <f t="shared" si="297"/>
        <v>0</v>
      </c>
      <c r="GF60" s="91" t="b">
        <f t="shared" si="297"/>
        <v>0</v>
      </c>
      <c r="GG60" s="91" t="b">
        <f t="shared" si="297"/>
        <v>0</v>
      </c>
      <c r="GH60" s="91" t="b">
        <f t="shared" si="297"/>
        <v>0</v>
      </c>
      <c r="GI60" s="91" t="b">
        <f t="shared" si="297"/>
        <v>0</v>
      </c>
      <c r="GJ60" s="91" t="b">
        <f t="shared" si="297"/>
        <v>0</v>
      </c>
      <c r="GK60" s="91" t="b">
        <f t="shared" si="297"/>
        <v>0</v>
      </c>
      <c r="GL60" s="91" t="b">
        <f t="shared" si="297"/>
        <v>0</v>
      </c>
      <c r="GM60" s="91" t="b">
        <f t="shared" si="297"/>
        <v>0</v>
      </c>
      <c r="GN60" s="91" t="b">
        <f t="shared" si="297"/>
        <v>0</v>
      </c>
      <c r="GO60" s="91" t="b">
        <f t="shared" si="297"/>
        <v>0</v>
      </c>
      <c r="GP60" s="91" t="b">
        <f t="shared" si="297"/>
        <v>0</v>
      </c>
      <c r="GQ60" s="91" t="b">
        <f t="shared" si="297"/>
        <v>0</v>
      </c>
      <c r="GR60" s="91" t="b">
        <f t="shared" si="297"/>
        <v>0</v>
      </c>
      <c r="GS60" s="91" t="b">
        <f t="shared" si="297"/>
        <v>0</v>
      </c>
      <c r="GT60" s="91" t="b">
        <f t="shared" si="297"/>
        <v>0</v>
      </c>
      <c r="GU60" s="91" t="b">
        <f t="shared" si="297"/>
        <v>0</v>
      </c>
      <c r="GV60" s="91" t="b">
        <f t="shared" si="297"/>
        <v>0</v>
      </c>
      <c r="GW60" s="91" t="b">
        <f t="shared" si="297"/>
        <v>0</v>
      </c>
      <c r="GX60" s="91" t="b">
        <f t="shared" si="297"/>
        <v>0</v>
      </c>
      <c r="GY60" s="91" t="b">
        <f t="shared" si="297"/>
        <v>0</v>
      </c>
      <c r="GZ60" s="91" t="b">
        <f t="shared" si="297"/>
        <v>0</v>
      </c>
      <c r="HA60" s="91" t="b">
        <f t="shared" si="297"/>
        <v>0</v>
      </c>
      <c r="HB60" s="91" t="b">
        <f t="shared" ref="HB60:JM60" si="298">HB52&lt;=$L$28</f>
        <v>0</v>
      </c>
      <c r="HC60" s="91" t="b">
        <f t="shared" si="298"/>
        <v>0</v>
      </c>
      <c r="HD60" s="91" t="b">
        <f t="shared" si="298"/>
        <v>0</v>
      </c>
      <c r="HE60" s="91" t="b">
        <f t="shared" si="298"/>
        <v>0</v>
      </c>
      <c r="HF60" s="91" t="b">
        <f t="shared" si="298"/>
        <v>0</v>
      </c>
      <c r="HG60" s="91" t="b">
        <f t="shared" si="298"/>
        <v>0</v>
      </c>
      <c r="HH60" s="91" t="b">
        <f t="shared" si="298"/>
        <v>0</v>
      </c>
      <c r="HI60" s="91" t="b">
        <f t="shared" si="298"/>
        <v>0</v>
      </c>
      <c r="HJ60" s="91" t="b">
        <f t="shared" si="298"/>
        <v>0</v>
      </c>
      <c r="HK60" s="91" t="b">
        <f t="shared" si="298"/>
        <v>0</v>
      </c>
      <c r="HL60" s="91" t="b">
        <f t="shared" si="298"/>
        <v>0</v>
      </c>
      <c r="HM60" s="91" t="b">
        <f t="shared" si="298"/>
        <v>0</v>
      </c>
      <c r="HN60" s="91" t="b">
        <f t="shared" si="298"/>
        <v>0</v>
      </c>
      <c r="HO60" s="91" t="b">
        <f t="shared" si="298"/>
        <v>0</v>
      </c>
      <c r="HP60" s="91" t="b">
        <f t="shared" si="298"/>
        <v>0</v>
      </c>
      <c r="HQ60" s="91" t="b">
        <f t="shared" si="298"/>
        <v>0</v>
      </c>
      <c r="HR60" s="91" t="b">
        <f t="shared" si="298"/>
        <v>0</v>
      </c>
      <c r="HS60" s="91" t="b">
        <f t="shared" si="298"/>
        <v>0</v>
      </c>
      <c r="HT60" s="91" t="b">
        <f t="shared" si="298"/>
        <v>0</v>
      </c>
      <c r="HU60" s="91" t="b">
        <f t="shared" si="298"/>
        <v>0</v>
      </c>
      <c r="HV60" s="91" t="b">
        <f t="shared" si="298"/>
        <v>0</v>
      </c>
      <c r="HW60" s="91" t="b">
        <f t="shared" si="298"/>
        <v>0</v>
      </c>
      <c r="HX60" s="91" t="b">
        <f t="shared" si="298"/>
        <v>0</v>
      </c>
      <c r="HY60" s="91" t="b">
        <f t="shared" si="298"/>
        <v>0</v>
      </c>
      <c r="HZ60" s="91" t="b">
        <f t="shared" si="298"/>
        <v>0</v>
      </c>
      <c r="IA60" s="91" t="b">
        <f t="shared" si="298"/>
        <v>0</v>
      </c>
      <c r="IB60" s="91" t="b">
        <f t="shared" si="298"/>
        <v>0</v>
      </c>
      <c r="IC60" s="91" t="b">
        <f t="shared" si="298"/>
        <v>0</v>
      </c>
      <c r="ID60" s="91" t="b">
        <f t="shared" si="298"/>
        <v>0</v>
      </c>
      <c r="IE60" s="91" t="b">
        <f t="shared" si="298"/>
        <v>0</v>
      </c>
      <c r="IF60" s="91" t="b">
        <f t="shared" si="298"/>
        <v>0</v>
      </c>
      <c r="IG60" s="91" t="b">
        <f t="shared" si="298"/>
        <v>0</v>
      </c>
      <c r="IH60" s="91" t="b">
        <f t="shared" si="298"/>
        <v>0</v>
      </c>
      <c r="II60" s="91" t="b">
        <f t="shared" si="298"/>
        <v>0</v>
      </c>
      <c r="IJ60" s="91" t="b">
        <f t="shared" si="298"/>
        <v>0</v>
      </c>
      <c r="IK60" s="91" t="b">
        <f t="shared" si="298"/>
        <v>0</v>
      </c>
      <c r="IL60" s="91" t="b">
        <f t="shared" si="298"/>
        <v>0</v>
      </c>
      <c r="IM60" s="91" t="b">
        <f t="shared" si="298"/>
        <v>0</v>
      </c>
      <c r="IN60" s="91" t="b">
        <f t="shared" si="298"/>
        <v>0</v>
      </c>
      <c r="IO60" s="91" t="b">
        <f t="shared" si="298"/>
        <v>0</v>
      </c>
      <c r="IP60" s="91" t="b">
        <f t="shared" si="298"/>
        <v>0</v>
      </c>
      <c r="IQ60" s="91" t="b">
        <f t="shared" si="298"/>
        <v>0</v>
      </c>
      <c r="IR60" s="91" t="b">
        <f t="shared" si="298"/>
        <v>0</v>
      </c>
      <c r="IS60" s="91" t="b">
        <f t="shared" si="298"/>
        <v>0</v>
      </c>
      <c r="IT60" s="91" t="b">
        <f t="shared" si="298"/>
        <v>0</v>
      </c>
      <c r="IU60" s="91" t="b">
        <f t="shared" si="298"/>
        <v>0</v>
      </c>
      <c r="IV60" s="91" t="b">
        <f t="shared" si="298"/>
        <v>0</v>
      </c>
      <c r="IW60" s="91" t="b">
        <f t="shared" si="298"/>
        <v>0</v>
      </c>
      <c r="IX60" s="91" t="b">
        <f t="shared" si="298"/>
        <v>0</v>
      </c>
      <c r="IY60" s="91" t="b">
        <f t="shared" si="298"/>
        <v>0</v>
      </c>
      <c r="IZ60" s="91" t="b">
        <f t="shared" si="298"/>
        <v>0</v>
      </c>
      <c r="JA60" s="91" t="b">
        <f t="shared" si="298"/>
        <v>0</v>
      </c>
      <c r="JB60" s="91" t="b">
        <f t="shared" si="298"/>
        <v>0</v>
      </c>
      <c r="JC60" s="91" t="b">
        <f t="shared" si="298"/>
        <v>0</v>
      </c>
      <c r="JD60" s="91" t="b">
        <f t="shared" si="298"/>
        <v>0</v>
      </c>
      <c r="JE60" s="91" t="b">
        <f t="shared" si="298"/>
        <v>0</v>
      </c>
      <c r="JF60" s="91" t="b">
        <f t="shared" si="298"/>
        <v>0</v>
      </c>
      <c r="JG60" s="91" t="b">
        <f t="shared" si="298"/>
        <v>0</v>
      </c>
      <c r="JH60" s="91" t="b">
        <f t="shared" si="298"/>
        <v>0</v>
      </c>
      <c r="JI60" s="91" t="b">
        <f t="shared" si="298"/>
        <v>0</v>
      </c>
      <c r="JJ60" s="91" t="b">
        <f t="shared" si="298"/>
        <v>0</v>
      </c>
      <c r="JK60" s="91" t="b">
        <f t="shared" si="298"/>
        <v>0</v>
      </c>
      <c r="JL60" s="91" t="b">
        <f t="shared" si="298"/>
        <v>0</v>
      </c>
      <c r="JM60" s="91" t="b">
        <f t="shared" si="298"/>
        <v>0</v>
      </c>
      <c r="JN60" s="91" t="b">
        <f t="shared" ref="JN60:LY60" si="299">JN52&lt;=$L$28</f>
        <v>0</v>
      </c>
      <c r="JO60" s="91" t="b">
        <f t="shared" si="299"/>
        <v>0</v>
      </c>
      <c r="JP60" s="91" t="b">
        <f t="shared" si="299"/>
        <v>0</v>
      </c>
      <c r="JQ60" s="91" t="b">
        <f t="shared" si="299"/>
        <v>0</v>
      </c>
      <c r="JR60" s="91" t="b">
        <f t="shared" si="299"/>
        <v>0</v>
      </c>
      <c r="JS60" s="91" t="b">
        <f t="shared" si="299"/>
        <v>0</v>
      </c>
      <c r="JT60" s="91" t="b">
        <f t="shared" si="299"/>
        <v>0</v>
      </c>
      <c r="JU60" s="91" t="b">
        <f t="shared" si="299"/>
        <v>0</v>
      </c>
      <c r="JV60" s="91" t="b">
        <f t="shared" si="299"/>
        <v>0</v>
      </c>
      <c r="JW60" s="91" t="b">
        <f t="shared" si="299"/>
        <v>0</v>
      </c>
      <c r="JX60" s="91" t="b">
        <f t="shared" si="299"/>
        <v>0</v>
      </c>
      <c r="JY60" s="91" t="b">
        <f t="shared" si="299"/>
        <v>0</v>
      </c>
      <c r="JZ60" s="91" t="b">
        <f t="shared" si="299"/>
        <v>0</v>
      </c>
      <c r="KA60" s="91" t="b">
        <f t="shared" si="299"/>
        <v>0</v>
      </c>
      <c r="KB60" s="91" t="b">
        <f t="shared" si="299"/>
        <v>0</v>
      </c>
      <c r="KC60" s="91" t="b">
        <f t="shared" si="299"/>
        <v>0</v>
      </c>
      <c r="KD60" s="91" t="b">
        <f t="shared" si="299"/>
        <v>0</v>
      </c>
      <c r="KE60" s="91" t="b">
        <f t="shared" si="299"/>
        <v>0</v>
      </c>
      <c r="KF60" s="91" t="b">
        <f t="shared" si="299"/>
        <v>0</v>
      </c>
      <c r="KG60" s="91" t="b">
        <f t="shared" si="299"/>
        <v>0</v>
      </c>
      <c r="KH60" s="91" t="b">
        <f t="shared" si="299"/>
        <v>0</v>
      </c>
      <c r="KI60" s="91" t="b">
        <f t="shared" si="299"/>
        <v>0</v>
      </c>
      <c r="KJ60" s="91" t="b">
        <f t="shared" si="299"/>
        <v>0</v>
      </c>
      <c r="KK60" s="91" t="b">
        <f t="shared" si="299"/>
        <v>0</v>
      </c>
      <c r="KL60" s="91" t="b">
        <f t="shared" si="299"/>
        <v>0</v>
      </c>
      <c r="KM60" s="91" t="b">
        <f t="shared" si="299"/>
        <v>0</v>
      </c>
      <c r="KN60" s="91" t="b">
        <f t="shared" si="299"/>
        <v>0</v>
      </c>
      <c r="KO60" s="91" t="b">
        <f t="shared" si="299"/>
        <v>0</v>
      </c>
      <c r="KP60" s="91" t="b">
        <f t="shared" si="299"/>
        <v>0</v>
      </c>
      <c r="KQ60" s="91" t="b">
        <f t="shared" si="299"/>
        <v>0</v>
      </c>
      <c r="KR60" s="91" t="b">
        <f t="shared" si="299"/>
        <v>0</v>
      </c>
      <c r="KS60" s="91" t="b">
        <f t="shared" si="299"/>
        <v>0</v>
      </c>
      <c r="KT60" s="91" t="b">
        <f t="shared" si="299"/>
        <v>0</v>
      </c>
      <c r="KU60" s="91" t="b">
        <f t="shared" si="299"/>
        <v>0</v>
      </c>
      <c r="KV60" s="91" t="b">
        <f t="shared" si="299"/>
        <v>0</v>
      </c>
      <c r="KW60" s="91" t="b">
        <f t="shared" si="299"/>
        <v>0</v>
      </c>
      <c r="KX60" s="91" t="b">
        <f t="shared" si="299"/>
        <v>0</v>
      </c>
      <c r="KY60" s="91" t="b">
        <f t="shared" si="299"/>
        <v>0</v>
      </c>
      <c r="KZ60" s="91" t="b">
        <f t="shared" si="299"/>
        <v>0</v>
      </c>
      <c r="LA60" s="91" t="b">
        <f t="shared" si="299"/>
        <v>0</v>
      </c>
      <c r="LB60" s="91" t="b">
        <f t="shared" si="299"/>
        <v>0</v>
      </c>
      <c r="LC60" s="91" t="b">
        <f t="shared" si="299"/>
        <v>0</v>
      </c>
      <c r="LD60" s="91" t="b">
        <f t="shared" si="299"/>
        <v>0</v>
      </c>
      <c r="LE60" s="91" t="b">
        <f t="shared" si="299"/>
        <v>0</v>
      </c>
      <c r="LF60" s="91" t="b">
        <f t="shared" si="299"/>
        <v>0</v>
      </c>
      <c r="LG60" s="91" t="b">
        <f t="shared" si="299"/>
        <v>0</v>
      </c>
      <c r="LH60" s="91" t="b">
        <f t="shared" si="299"/>
        <v>0</v>
      </c>
      <c r="LI60" s="91" t="b">
        <f t="shared" si="299"/>
        <v>0</v>
      </c>
      <c r="LJ60" s="91" t="b">
        <f t="shared" si="299"/>
        <v>0</v>
      </c>
      <c r="LK60" s="91" t="b">
        <f t="shared" si="299"/>
        <v>0</v>
      </c>
      <c r="LL60" s="91" t="b">
        <f t="shared" si="299"/>
        <v>0</v>
      </c>
      <c r="LM60" s="91" t="b">
        <f t="shared" si="299"/>
        <v>0</v>
      </c>
      <c r="LN60" s="91" t="b">
        <f t="shared" si="299"/>
        <v>0</v>
      </c>
      <c r="LO60" s="91" t="b">
        <f t="shared" si="299"/>
        <v>0</v>
      </c>
      <c r="LP60" s="91" t="b">
        <f t="shared" si="299"/>
        <v>0</v>
      </c>
      <c r="LQ60" s="91" t="b">
        <f t="shared" si="299"/>
        <v>0</v>
      </c>
      <c r="LR60" s="91" t="b">
        <f t="shared" si="299"/>
        <v>0</v>
      </c>
      <c r="LS60" s="91" t="b">
        <f t="shared" si="299"/>
        <v>0</v>
      </c>
      <c r="LT60" s="91" t="b">
        <f t="shared" si="299"/>
        <v>0</v>
      </c>
      <c r="LU60" s="91" t="b">
        <f t="shared" si="299"/>
        <v>0</v>
      </c>
      <c r="LV60" s="91" t="b">
        <f t="shared" si="299"/>
        <v>0</v>
      </c>
      <c r="LW60" s="91" t="b">
        <f t="shared" si="299"/>
        <v>0</v>
      </c>
      <c r="LX60" s="91" t="b">
        <f t="shared" si="299"/>
        <v>0</v>
      </c>
      <c r="LY60" s="91" t="b">
        <f t="shared" si="299"/>
        <v>0</v>
      </c>
      <c r="LZ60" s="91" t="b">
        <f t="shared" ref="LZ60:NM60" si="300">LZ52&lt;=$L$28</f>
        <v>0</v>
      </c>
      <c r="MA60" s="91" t="b">
        <f t="shared" si="300"/>
        <v>0</v>
      </c>
      <c r="MB60" s="91" t="b">
        <f t="shared" si="300"/>
        <v>0</v>
      </c>
      <c r="MC60" s="91" t="b">
        <f t="shared" si="300"/>
        <v>0</v>
      </c>
      <c r="MD60" s="91" t="b">
        <f t="shared" si="300"/>
        <v>0</v>
      </c>
      <c r="ME60" s="91" t="b">
        <f t="shared" si="300"/>
        <v>0</v>
      </c>
      <c r="MF60" s="91" t="b">
        <f t="shared" si="300"/>
        <v>0</v>
      </c>
      <c r="MG60" s="91" t="b">
        <f t="shared" si="300"/>
        <v>0</v>
      </c>
      <c r="MH60" s="91" t="b">
        <f t="shared" si="300"/>
        <v>0</v>
      </c>
      <c r="MI60" s="91" t="b">
        <f t="shared" si="300"/>
        <v>0</v>
      </c>
      <c r="MJ60" s="91" t="b">
        <f t="shared" si="300"/>
        <v>0</v>
      </c>
      <c r="MK60" s="91" t="b">
        <f t="shared" si="300"/>
        <v>0</v>
      </c>
      <c r="ML60" s="91" t="b">
        <f t="shared" si="300"/>
        <v>0</v>
      </c>
      <c r="MM60" s="91" t="b">
        <f t="shared" si="300"/>
        <v>0</v>
      </c>
      <c r="MN60" s="91" t="b">
        <f t="shared" si="300"/>
        <v>0</v>
      </c>
      <c r="MO60" s="91" t="b">
        <f t="shared" si="300"/>
        <v>0</v>
      </c>
      <c r="MP60" s="91" t="b">
        <f t="shared" si="300"/>
        <v>0</v>
      </c>
      <c r="MQ60" s="91" t="b">
        <f t="shared" si="300"/>
        <v>0</v>
      </c>
      <c r="MR60" s="91" t="b">
        <f t="shared" si="300"/>
        <v>0</v>
      </c>
      <c r="MS60" s="91" t="b">
        <f t="shared" si="300"/>
        <v>0</v>
      </c>
      <c r="MT60" s="91" t="b">
        <f t="shared" si="300"/>
        <v>0</v>
      </c>
      <c r="MU60" s="91" t="b">
        <f t="shared" si="300"/>
        <v>0</v>
      </c>
      <c r="MV60" s="91" t="b">
        <f t="shared" si="300"/>
        <v>0</v>
      </c>
      <c r="MW60" s="91" t="b">
        <f t="shared" si="300"/>
        <v>0</v>
      </c>
      <c r="MX60" s="91" t="b">
        <f t="shared" si="300"/>
        <v>0</v>
      </c>
      <c r="MY60" s="91" t="b">
        <f t="shared" si="300"/>
        <v>0</v>
      </c>
      <c r="MZ60" s="91" t="b">
        <f t="shared" si="300"/>
        <v>0</v>
      </c>
      <c r="NA60" s="91" t="b">
        <f t="shared" si="300"/>
        <v>0</v>
      </c>
      <c r="NB60" s="91" t="b">
        <f t="shared" si="300"/>
        <v>0</v>
      </c>
      <c r="NC60" s="91" t="b">
        <f t="shared" si="300"/>
        <v>0</v>
      </c>
      <c r="ND60" s="91" t="b">
        <f t="shared" si="300"/>
        <v>0</v>
      </c>
      <c r="NE60" s="91" t="b">
        <f t="shared" si="300"/>
        <v>0</v>
      </c>
      <c r="NF60" s="91" t="b">
        <f t="shared" si="300"/>
        <v>0</v>
      </c>
      <c r="NG60" s="91" t="b">
        <f t="shared" si="300"/>
        <v>0</v>
      </c>
      <c r="NH60" s="91" t="b">
        <f t="shared" si="300"/>
        <v>0</v>
      </c>
      <c r="NI60" s="91" t="b">
        <f t="shared" si="300"/>
        <v>0</v>
      </c>
      <c r="NJ60" s="91" t="b">
        <f t="shared" si="300"/>
        <v>0</v>
      </c>
      <c r="NK60" s="91" t="b">
        <f t="shared" si="300"/>
        <v>0</v>
      </c>
      <c r="NL60" s="91" t="b">
        <f t="shared" si="300"/>
        <v>0</v>
      </c>
      <c r="NM60" s="91" t="b">
        <f t="shared" si="300"/>
        <v>0</v>
      </c>
    </row>
    <row r="61" spans="15:378" x14ac:dyDescent="0.25">
      <c r="O61" s="75" t="s">
        <v>168</v>
      </c>
      <c r="Q61" s="96">
        <f t="shared" ref="Q61:CB61" si="301">Q59*SF_NRA</f>
        <v>0</v>
      </c>
      <c r="R61" s="96">
        <f t="shared" si="301"/>
        <v>17336.25</v>
      </c>
      <c r="S61" s="96">
        <f t="shared" si="301"/>
        <v>17336.25</v>
      </c>
      <c r="T61" s="96">
        <f t="shared" si="301"/>
        <v>17336.25</v>
      </c>
      <c r="U61" s="96">
        <f t="shared" si="301"/>
        <v>17336.25</v>
      </c>
      <c r="V61" s="96">
        <f t="shared" si="301"/>
        <v>17336.25</v>
      </c>
      <c r="W61" s="96">
        <f t="shared" si="301"/>
        <v>17336.25</v>
      </c>
      <c r="X61" s="96">
        <f t="shared" si="301"/>
        <v>17336.25</v>
      </c>
      <c r="Y61" s="96">
        <f t="shared" si="301"/>
        <v>17336.25</v>
      </c>
      <c r="Z61" s="96">
        <f t="shared" si="301"/>
        <v>17336.25</v>
      </c>
      <c r="AA61" s="96">
        <f t="shared" si="301"/>
        <v>17336.25</v>
      </c>
      <c r="AB61" s="96">
        <f t="shared" si="301"/>
        <v>17336.25</v>
      </c>
      <c r="AC61" s="96">
        <f t="shared" si="301"/>
        <v>17336.25</v>
      </c>
      <c r="AD61" s="96">
        <f t="shared" si="301"/>
        <v>17336.25</v>
      </c>
      <c r="AE61" s="96">
        <f t="shared" si="301"/>
        <v>17336.25</v>
      </c>
      <c r="AF61" s="96">
        <f t="shared" si="301"/>
        <v>17336.25</v>
      </c>
      <c r="AG61" s="96">
        <f t="shared" si="301"/>
        <v>17336.25</v>
      </c>
      <c r="AH61" s="96">
        <f t="shared" si="301"/>
        <v>17336.25</v>
      </c>
      <c r="AI61" s="96">
        <f t="shared" si="301"/>
        <v>17336.25</v>
      </c>
      <c r="AJ61" s="96">
        <f t="shared" si="301"/>
        <v>17336.25</v>
      </c>
      <c r="AK61" s="96">
        <f t="shared" si="301"/>
        <v>17336.25</v>
      </c>
      <c r="AL61" s="96">
        <f t="shared" si="301"/>
        <v>17336.25</v>
      </c>
      <c r="AM61" s="96">
        <f t="shared" si="301"/>
        <v>17336.25</v>
      </c>
      <c r="AN61" s="96">
        <f t="shared" si="301"/>
        <v>17336.25</v>
      </c>
      <c r="AO61" s="96">
        <f t="shared" si="301"/>
        <v>17336.25</v>
      </c>
      <c r="AP61" s="96">
        <f t="shared" si="301"/>
        <v>17336.25</v>
      </c>
      <c r="AQ61" s="96">
        <f t="shared" si="301"/>
        <v>17336.25</v>
      </c>
      <c r="AR61" s="96">
        <f t="shared" si="301"/>
        <v>17336.25</v>
      </c>
      <c r="AS61" s="96">
        <f t="shared" si="301"/>
        <v>17336.25</v>
      </c>
      <c r="AT61" s="96">
        <f t="shared" si="301"/>
        <v>17336.25</v>
      </c>
      <c r="AU61" s="96">
        <f t="shared" si="301"/>
        <v>17336.25</v>
      </c>
      <c r="AV61" s="96">
        <f t="shared" si="301"/>
        <v>17336.25</v>
      </c>
      <c r="AW61" s="96">
        <f t="shared" si="301"/>
        <v>17336.25</v>
      </c>
      <c r="AX61" s="96">
        <f t="shared" si="301"/>
        <v>17336.25</v>
      </c>
      <c r="AY61" s="96">
        <f t="shared" si="301"/>
        <v>17336.25</v>
      </c>
      <c r="AZ61" s="96">
        <f t="shared" si="301"/>
        <v>17336.25</v>
      </c>
      <c r="BA61" s="96">
        <f t="shared" si="301"/>
        <v>17336.25</v>
      </c>
      <c r="BB61" s="96">
        <f t="shared" si="301"/>
        <v>17336.25</v>
      </c>
      <c r="BC61" s="96">
        <f t="shared" si="301"/>
        <v>17336.25</v>
      </c>
      <c r="BD61" s="96">
        <f t="shared" si="301"/>
        <v>17336.25</v>
      </c>
      <c r="BE61" s="96">
        <f t="shared" si="301"/>
        <v>17336.25</v>
      </c>
      <c r="BF61" s="96">
        <f t="shared" si="301"/>
        <v>17336.25</v>
      </c>
      <c r="BG61" s="96">
        <f t="shared" si="301"/>
        <v>17336.25</v>
      </c>
      <c r="BH61" s="96">
        <f t="shared" si="301"/>
        <v>17336.25</v>
      </c>
      <c r="BI61" s="96">
        <f t="shared" si="301"/>
        <v>17336.25</v>
      </c>
      <c r="BJ61" s="96">
        <f t="shared" si="301"/>
        <v>17336.25</v>
      </c>
      <c r="BK61" s="96">
        <f t="shared" si="301"/>
        <v>17336.25</v>
      </c>
      <c r="BL61" s="96">
        <f t="shared" si="301"/>
        <v>17336.25</v>
      </c>
      <c r="BM61" s="96">
        <f t="shared" si="301"/>
        <v>17336.25</v>
      </c>
      <c r="BN61" s="96">
        <f t="shared" si="301"/>
        <v>17336.25</v>
      </c>
      <c r="BO61" s="96">
        <f t="shared" si="301"/>
        <v>17336.25</v>
      </c>
      <c r="BP61" s="96">
        <f t="shared" si="301"/>
        <v>17336.25</v>
      </c>
      <c r="BQ61" s="96">
        <f t="shared" si="301"/>
        <v>17336.25</v>
      </c>
      <c r="BR61" s="96">
        <f t="shared" si="301"/>
        <v>17336.25</v>
      </c>
      <c r="BS61" s="96">
        <f t="shared" si="301"/>
        <v>17336.25</v>
      </c>
      <c r="BT61" s="96">
        <f t="shared" si="301"/>
        <v>17336.25</v>
      </c>
      <c r="BU61" s="96">
        <f t="shared" si="301"/>
        <v>17336.25</v>
      </c>
      <c r="BV61" s="96">
        <f t="shared" si="301"/>
        <v>17336.25</v>
      </c>
      <c r="BW61" s="96">
        <f t="shared" si="301"/>
        <v>17336.25</v>
      </c>
      <c r="BX61" s="96">
        <f t="shared" si="301"/>
        <v>17336.25</v>
      </c>
      <c r="BY61" s="96">
        <f t="shared" si="301"/>
        <v>17336.25</v>
      </c>
      <c r="BZ61" s="96">
        <f t="shared" si="301"/>
        <v>17336.25</v>
      </c>
      <c r="CA61" s="96">
        <f t="shared" si="301"/>
        <v>17336.25</v>
      </c>
      <c r="CB61" s="96">
        <f t="shared" si="301"/>
        <v>17336.25</v>
      </c>
      <c r="CC61" s="96">
        <f t="shared" ref="CC61:EN61" si="302">CC59*SF_NRA</f>
        <v>17336.25</v>
      </c>
      <c r="CD61" s="96">
        <f t="shared" si="302"/>
        <v>17336.25</v>
      </c>
      <c r="CE61" s="96">
        <f t="shared" si="302"/>
        <v>17336.25</v>
      </c>
      <c r="CF61" s="96">
        <f t="shared" si="302"/>
        <v>17336.25</v>
      </c>
      <c r="CG61" s="96">
        <f t="shared" si="302"/>
        <v>17336.25</v>
      </c>
      <c r="CH61" s="96">
        <f t="shared" si="302"/>
        <v>17336.25</v>
      </c>
      <c r="CI61" s="96">
        <f t="shared" si="302"/>
        <v>17336.25</v>
      </c>
      <c r="CJ61" s="96">
        <f t="shared" si="302"/>
        <v>17336.25</v>
      </c>
      <c r="CK61" s="96">
        <f t="shared" si="302"/>
        <v>17336.25</v>
      </c>
      <c r="CL61" s="96">
        <f t="shared" si="302"/>
        <v>17336.25</v>
      </c>
      <c r="CM61" s="96">
        <f t="shared" si="302"/>
        <v>17336.25</v>
      </c>
      <c r="CN61" s="96">
        <f t="shared" si="302"/>
        <v>17336.25</v>
      </c>
      <c r="CO61" s="96">
        <f t="shared" si="302"/>
        <v>17336.25</v>
      </c>
      <c r="CP61" s="96">
        <f t="shared" si="302"/>
        <v>17336.25</v>
      </c>
      <c r="CQ61" s="96">
        <f t="shared" si="302"/>
        <v>17336.25</v>
      </c>
      <c r="CR61" s="96">
        <f t="shared" si="302"/>
        <v>17336.25</v>
      </c>
      <c r="CS61" s="96">
        <f t="shared" si="302"/>
        <v>17336.25</v>
      </c>
      <c r="CT61" s="96">
        <f t="shared" si="302"/>
        <v>17336.25</v>
      </c>
      <c r="CU61" s="96">
        <f t="shared" si="302"/>
        <v>17336.25</v>
      </c>
      <c r="CV61" s="96">
        <f t="shared" si="302"/>
        <v>17336.25</v>
      </c>
      <c r="CW61" s="96">
        <f t="shared" si="302"/>
        <v>17336.25</v>
      </c>
      <c r="CX61" s="96">
        <f t="shared" si="302"/>
        <v>17336.25</v>
      </c>
      <c r="CY61" s="96">
        <f t="shared" si="302"/>
        <v>17336.25</v>
      </c>
      <c r="CZ61" s="96">
        <f t="shared" si="302"/>
        <v>17336.25</v>
      </c>
      <c r="DA61" s="96">
        <f t="shared" si="302"/>
        <v>17336.25</v>
      </c>
      <c r="DB61" s="96">
        <f t="shared" si="302"/>
        <v>17336.25</v>
      </c>
      <c r="DC61" s="96">
        <f t="shared" si="302"/>
        <v>17336.25</v>
      </c>
      <c r="DD61" s="96">
        <f t="shared" si="302"/>
        <v>17336.25</v>
      </c>
      <c r="DE61" s="96">
        <f t="shared" si="302"/>
        <v>17336.25</v>
      </c>
      <c r="DF61" s="96">
        <f t="shared" si="302"/>
        <v>17336.25</v>
      </c>
      <c r="DG61" s="96">
        <f t="shared" si="302"/>
        <v>17336.25</v>
      </c>
      <c r="DH61" s="96">
        <f t="shared" si="302"/>
        <v>17336.25</v>
      </c>
      <c r="DI61" s="96">
        <f t="shared" si="302"/>
        <v>17336.25</v>
      </c>
      <c r="DJ61" s="96">
        <f t="shared" si="302"/>
        <v>17336.25</v>
      </c>
      <c r="DK61" s="96">
        <f t="shared" si="302"/>
        <v>17336.25</v>
      </c>
      <c r="DL61" s="96">
        <f t="shared" si="302"/>
        <v>17336.25</v>
      </c>
      <c r="DM61" s="96">
        <f t="shared" si="302"/>
        <v>17336.25</v>
      </c>
      <c r="DN61" s="96">
        <f t="shared" si="302"/>
        <v>17336.25</v>
      </c>
      <c r="DO61" s="96">
        <f t="shared" si="302"/>
        <v>17336.25</v>
      </c>
      <c r="DP61" s="96">
        <f t="shared" si="302"/>
        <v>17336.25</v>
      </c>
      <c r="DQ61" s="96">
        <f t="shared" si="302"/>
        <v>0</v>
      </c>
      <c r="DR61" s="96">
        <f t="shared" si="302"/>
        <v>0</v>
      </c>
      <c r="DS61" s="96">
        <f t="shared" si="302"/>
        <v>0</v>
      </c>
      <c r="DT61" s="96">
        <f t="shared" si="302"/>
        <v>0</v>
      </c>
      <c r="DU61" s="96">
        <f t="shared" si="302"/>
        <v>0</v>
      </c>
      <c r="DV61" s="96">
        <f t="shared" si="302"/>
        <v>0</v>
      </c>
      <c r="DW61" s="96">
        <f t="shared" si="302"/>
        <v>0</v>
      </c>
      <c r="DX61" s="96">
        <f t="shared" si="302"/>
        <v>0</v>
      </c>
      <c r="DY61" s="96">
        <f t="shared" si="302"/>
        <v>0</v>
      </c>
      <c r="DZ61" s="96">
        <f t="shared" si="302"/>
        <v>0</v>
      </c>
      <c r="EA61" s="96">
        <f t="shared" si="302"/>
        <v>0</v>
      </c>
      <c r="EB61" s="96">
        <f t="shared" si="302"/>
        <v>0</v>
      </c>
      <c r="EC61" s="96">
        <f t="shared" si="302"/>
        <v>0</v>
      </c>
      <c r="ED61" s="96">
        <f t="shared" si="302"/>
        <v>0</v>
      </c>
      <c r="EE61" s="96">
        <f t="shared" si="302"/>
        <v>0</v>
      </c>
      <c r="EF61" s="96">
        <f t="shared" si="302"/>
        <v>0</v>
      </c>
      <c r="EG61" s="96">
        <f t="shared" si="302"/>
        <v>0</v>
      </c>
      <c r="EH61" s="96">
        <f t="shared" si="302"/>
        <v>0</v>
      </c>
      <c r="EI61" s="96">
        <f t="shared" si="302"/>
        <v>0</v>
      </c>
      <c r="EJ61" s="96">
        <f t="shared" si="302"/>
        <v>0</v>
      </c>
      <c r="EK61" s="96">
        <f t="shared" si="302"/>
        <v>0</v>
      </c>
      <c r="EL61" s="96">
        <f t="shared" si="302"/>
        <v>0</v>
      </c>
      <c r="EM61" s="96">
        <f t="shared" si="302"/>
        <v>0</v>
      </c>
      <c r="EN61" s="96">
        <f t="shared" si="302"/>
        <v>0</v>
      </c>
      <c r="EO61" s="96">
        <f t="shared" ref="EO61:GZ61" si="303">EO59*SF_NRA</f>
        <v>0</v>
      </c>
      <c r="EP61" s="96">
        <f t="shared" si="303"/>
        <v>0</v>
      </c>
      <c r="EQ61" s="96">
        <f t="shared" si="303"/>
        <v>0</v>
      </c>
      <c r="ER61" s="96">
        <f t="shared" si="303"/>
        <v>0</v>
      </c>
      <c r="ES61" s="96">
        <f t="shared" si="303"/>
        <v>0</v>
      </c>
      <c r="ET61" s="96">
        <f t="shared" si="303"/>
        <v>0</v>
      </c>
      <c r="EU61" s="96">
        <f t="shared" si="303"/>
        <v>0</v>
      </c>
      <c r="EV61" s="96">
        <f t="shared" si="303"/>
        <v>0</v>
      </c>
      <c r="EW61" s="96">
        <f t="shared" si="303"/>
        <v>0</v>
      </c>
      <c r="EX61" s="96">
        <f t="shared" si="303"/>
        <v>0</v>
      </c>
      <c r="EY61" s="96">
        <f t="shared" si="303"/>
        <v>0</v>
      </c>
      <c r="EZ61" s="96">
        <f t="shared" si="303"/>
        <v>0</v>
      </c>
      <c r="FA61" s="96">
        <f t="shared" si="303"/>
        <v>0</v>
      </c>
      <c r="FB61" s="96">
        <f t="shared" si="303"/>
        <v>0</v>
      </c>
      <c r="FC61" s="96">
        <f t="shared" si="303"/>
        <v>0</v>
      </c>
      <c r="FD61" s="96">
        <f t="shared" si="303"/>
        <v>0</v>
      </c>
      <c r="FE61" s="96">
        <f t="shared" si="303"/>
        <v>0</v>
      </c>
      <c r="FF61" s="96">
        <f t="shared" si="303"/>
        <v>0</v>
      </c>
      <c r="FG61" s="96">
        <f t="shared" si="303"/>
        <v>0</v>
      </c>
      <c r="FH61" s="96">
        <f t="shared" si="303"/>
        <v>0</v>
      </c>
      <c r="FI61" s="96">
        <f t="shared" si="303"/>
        <v>0</v>
      </c>
      <c r="FJ61" s="96">
        <f t="shared" si="303"/>
        <v>0</v>
      </c>
      <c r="FK61" s="96">
        <f t="shared" si="303"/>
        <v>0</v>
      </c>
      <c r="FL61" s="96">
        <f t="shared" si="303"/>
        <v>0</v>
      </c>
      <c r="FM61" s="96">
        <f t="shared" si="303"/>
        <v>0</v>
      </c>
      <c r="FN61" s="96">
        <f t="shared" si="303"/>
        <v>0</v>
      </c>
      <c r="FO61" s="96">
        <f t="shared" si="303"/>
        <v>0</v>
      </c>
      <c r="FP61" s="96">
        <f t="shared" si="303"/>
        <v>0</v>
      </c>
      <c r="FQ61" s="96">
        <f t="shared" si="303"/>
        <v>0</v>
      </c>
      <c r="FR61" s="96">
        <f t="shared" si="303"/>
        <v>0</v>
      </c>
      <c r="FS61" s="96">
        <f t="shared" si="303"/>
        <v>0</v>
      </c>
      <c r="FT61" s="96">
        <f t="shared" si="303"/>
        <v>0</v>
      </c>
      <c r="FU61" s="96">
        <f t="shared" si="303"/>
        <v>0</v>
      </c>
      <c r="FV61" s="96">
        <f t="shared" si="303"/>
        <v>0</v>
      </c>
      <c r="FW61" s="96">
        <f t="shared" si="303"/>
        <v>0</v>
      </c>
      <c r="FX61" s="96">
        <f t="shared" si="303"/>
        <v>0</v>
      </c>
      <c r="FY61" s="96">
        <f t="shared" si="303"/>
        <v>0</v>
      </c>
      <c r="FZ61" s="96">
        <f t="shared" si="303"/>
        <v>0</v>
      </c>
      <c r="GA61" s="96">
        <f t="shared" si="303"/>
        <v>0</v>
      </c>
      <c r="GB61" s="96">
        <f t="shared" si="303"/>
        <v>0</v>
      </c>
      <c r="GC61" s="96">
        <f t="shared" si="303"/>
        <v>0</v>
      </c>
      <c r="GD61" s="96">
        <f t="shared" si="303"/>
        <v>0</v>
      </c>
      <c r="GE61" s="96">
        <f t="shared" si="303"/>
        <v>0</v>
      </c>
      <c r="GF61" s="96">
        <f t="shared" si="303"/>
        <v>0</v>
      </c>
      <c r="GG61" s="96">
        <f t="shared" si="303"/>
        <v>0</v>
      </c>
      <c r="GH61" s="96">
        <f t="shared" si="303"/>
        <v>0</v>
      </c>
      <c r="GI61" s="96">
        <f t="shared" si="303"/>
        <v>0</v>
      </c>
      <c r="GJ61" s="96">
        <f t="shared" si="303"/>
        <v>0</v>
      </c>
      <c r="GK61" s="96">
        <f t="shared" si="303"/>
        <v>0</v>
      </c>
      <c r="GL61" s="96">
        <f t="shared" si="303"/>
        <v>0</v>
      </c>
      <c r="GM61" s="96">
        <f t="shared" si="303"/>
        <v>0</v>
      </c>
      <c r="GN61" s="96">
        <f t="shared" si="303"/>
        <v>0</v>
      </c>
      <c r="GO61" s="96">
        <f t="shared" si="303"/>
        <v>0</v>
      </c>
      <c r="GP61" s="96">
        <f t="shared" si="303"/>
        <v>0</v>
      </c>
      <c r="GQ61" s="96">
        <f t="shared" si="303"/>
        <v>0</v>
      </c>
      <c r="GR61" s="96">
        <f t="shared" si="303"/>
        <v>0</v>
      </c>
      <c r="GS61" s="96">
        <f t="shared" si="303"/>
        <v>0</v>
      </c>
      <c r="GT61" s="96">
        <f t="shared" si="303"/>
        <v>0</v>
      </c>
      <c r="GU61" s="96">
        <f t="shared" si="303"/>
        <v>0</v>
      </c>
      <c r="GV61" s="96">
        <f t="shared" si="303"/>
        <v>0</v>
      </c>
      <c r="GW61" s="96">
        <f t="shared" si="303"/>
        <v>0</v>
      </c>
      <c r="GX61" s="96">
        <f t="shared" si="303"/>
        <v>0</v>
      </c>
      <c r="GY61" s="96">
        <f t="shared" si="303"/>
        <v>0</v>
      </c>
      <c r="GZ61" s="96">
        <f t="shared" si="303"/>
        <v>0</v>
      </c>
      <c r="HA61" s="96">
        <f t="shared" ref="HA61:JL61" si="304">HA59*SF_NRA</f>
        <v>0</v>
      </c>
      <c r="HB61" s="96">
        <f t="shared" si="304"/>
        <v>0</v>
      </c>
      <c r="HC61" s="96">
        <f t="shared" si="304"/>
        <v>0</v>
      </c>
      <c r="HD61" s="96">
        <f t="shared" si="304"/>
        <v>0</v>
      </c>
      <c r="HE61" s="96">
        <f t="shared" si="304"/>
        <v>0</v>
      </c>
      <c r="HF61" s="96">
        <f t="shared" si="304"/>
        <v>0</v>
      </c>
      <c r="HG61" s="96">
        <f t="shared" si="304"/>
        <v>0</v>
      </c>
      <c r="HH61" s="96">
        <f t="shared" si="304"/>
        <v>0</v>
      </c>
      <c r="HI61" s="96">
        <f t="shared" si="304"/>
        <v>0</v>
      </c>
      <c r="HJ61" s="96">
        <f t="shared" si="304"/>
        <v>0</v>
      </c>
      <c r="HK61" s="96">
        <f t="shared" si="304"/>
        <v>0</v>
      </c>
      <c r="HL61" s="96">
        <f t="shared" si="304"/>
        <v>0</v>
      </c>
      <c r="HM61" s="96">
        <f t="shared" si="304"/>
        <v>0</v>
      </c>
      <c r="HN61" s="96">
        <f t="shared" si="304"/>
        <v>0</v>
      </c>
      <c r="HO61" s="96">
        <f t="shared" si="304"/>
        <v>0</v>
      </c>
      <c r="HP61" s="96">
        <f t="shared" si="304"/>
        <v>0</v>
      </c>
      <c r="HQ61" s="96">
        <f t="shared" si="304"/>
        <v>0</v>
      </c>
      <c r="HR61" s="96">
        <f t="shared" si="304"/>
        <v>0</v>
      </c>
      <c r="HS61" s="96">
        <f t="shared" si="304"/>
        <v>0</v>
      </c>
      <c r="HT61" s="96">
        <f t="shared" si="304"/>
        <v>0</v>
      </c>
      <c r="HU61" s="96">
        <f t="shared" si="304"/>
        <v>0</v>
      </c>
      <c r="HV61" s="96">
        <f t="shared" si="304"/>
        <v>0</v>
      </c>
      <c r="HW61" s="96">
        <f t="shared" si="304"/>
        <v>0</v>
      </c>
      <c r="HX61" s="96">
        <f t="shared" si="304"/>
        <v>0</v>
      </c>
      <c r="HY61" s="96">
        <f t="shared" si="304"/>
        <v>0</v>
      </c>
      <c r="HZ61" s="96">
        <f t="shared" si="304"/>
        <v>0</v>
      </c>
      <c r="IA61" s="96">
        <f t="shared" si="304"/>
        <v>0</v>
      </c>
      <c r="IB61" s="96">
        <f t="shared" si="304"/>
        <v>0</v>
      </c>
      <c r="IC61" s="96">
        <f t="shared" si="304"/>
        <v>0</v>
      </c>
      <c r="ID61" s="96">
        <f t="shared" si="304"/>
        <v>0</v>
      </c>
      <c r="IE61" s="96">
        <f t="shared" si="304"/>
        <v>0</v>
      </c>
      <c r="IF61" s="96">
        <f t="shared" si="304"/>
        <v>0</v>
      </c>
      <c r="IG61" s="96">
        <f t="shared" si="304"/>
        <v>0</v>
      </c>
      <c r="IH61" s="96">
        <f t="shared" si="304"/>
        <v>0</v>
      </c>
      <c r="II61" s="96">
        <f t="shared" si="304"/>
        <v>0</v>
      </c>
      <c r="IJ61" s="96">
        <f t="shared" si="304"/>
        <v>0</v>
      </c>
      <c r="IK61" s="96">
        <f t="shared" si="304"/>
        <v>0</v>
      </c>
      <c r="IL61" s="96">
        <f t="shared" si="304"/>
        <v>0</v>
      </c>
      <c r="IM61" s="96">
        <f t="shared" si="304"/>
        <v>0</v>
      </c>
      <c r="IN61" s="96">
        <f t="shared" si="304"/>
        <v>0</v>
      </c>
      <c r="IO61" s="96">
        <f t="shared" si="304"/>
        <v>0</v>
      </c>
      <c r="IP61" s="96">
        <f t="shared" si="304"/>
        <v>0</v>
      </c>
      <c r="IQ61" s="96">
        <f t="shared" si="304"/>
        <v>0</v>
      </c>
      <c r="IR61" s="96">
        <f t="shared" si="304"/>
        <v>0</v>
      </c>
      <c r="IS61" s="96">
        <f t="shared" si="304"/>
        <v>0</v>
      </c>
      <c r="IT61" s="96">
        <f t="shared" si="304"/>
        <v>0</v>
      </c>
      <c r="IU61" s="96">
        <f t="shared" si="304"/>
        <v>0</v>
      </c>
      <c r="IV61" s="96">
        <f t="shared" si="304"/>
        <v>0</v>
      </c>
      <c r="IW61" s="96">
        <f t="shared" si="304"/>
        <v>0</v>
      </c>
      <c r="IX61" s="96">
        <f t="shared" si="304"/>
        <v>0</v>
      </c>
      <c r="IY61" s="96">
        <f t="shared" si="304"/>
        <v>0</v>
      </c>
      <c r="IZ61" s="96">
        <f t="shared" si="304"/>
        <v>0</v>
      </c>
      <c r="JA61" s="96">
        <f t="shared" si="304"/>
        <v>0</v>
      </c>
      <c r="JB61" s="96">
        <f t="shared" si="304"/>
        <v>0</v>
      </c>
      <c r="JC61" s="96">
        <f t="shared" si="304"/>
        <v>0</v>
      </c>
      <c r="JD61" s="96">
        <f t="shared" si="304"/>
        <v>0</v>
      </c>
      <c r="JE61" s="96">
        <f t="shared" si="304"/>
        <v>0</v>
      </c>
      <c r="JF61" s="96">
        <f t="shared" si="304"/>
        <v>0</v>
      </c>
      <c r="JG61" s="96">
        <f t="shared" si="304"/>
        <v>0</v>
      </c>
      <c r="JH61" s="96">
        <f t="shared" si="304"/>
        <v>0</v>
      </c>
      <c r="JI61" s="96">
        <f t="shared" si="304"/>
        <v>0</v>
      </c>
      <c r="JJ61" s="96">
        <f t="shared" si="304"/>
        <v>0</v>
      </c>
      <c r="JK61" s="96">
        <f t="shared" si="304"/>
        <v>0</v>
      </c>
      <c r="JL61" s="96">
        <f t="shared" si="304"/>
        <v>0</v>
      </c>
      <c r="JM61" s="96">
        <f t="shared" ref="JM61:LX61" si="305">JM59*SF_NRA</f>
        <v>0</v>
      </c>
      <c r="JN61" s="96">
        <f t="shared" si="305"/>
        <v>0</v>
      </c>
      <c r="JO61" s="96">
        <f t="shared" si="305"/>
        <v>0</v>
      </c>
      <c r="JP61" s="96">
        <f t="shared" si="305"/>
        <v>0</v>
      </c>
      <c r="JQ61" s="96">
        <f t="shared" si="305"/>
        <v>0</v>
      </c>
      <c r="JR61" s="96">
        <f t="shared" si="305"/>
        <v>0</v>
      </c>
      <c r="JS61" s="96">
        <f t="shared" si="305"/>
        <v>0</v>
      </c>
      <c r="JT61" s="96">
        <f t="shared" si="305"/>
        <v>0</v>
      </c>
      <c r="JU61" s="96">
        <f t="shared" si="305"/>
        <v>0</v>
      </c>
      <c r="JV61" s="96">
        <f t="shared" si="305"/>
        <v>0</v>
      </c>
      <c r="JW61" s="96">
        <f t="shared" si="305"/>
        <v>0</v>
      </c>
      <c r="JX61" s="96">
        <f t="shared" si="305"/>
        <v>0</v>
      </c>
      <c r="JY61" s="96">
        <f t="shared" si="305"/>
        <v>0</v>
      </c>
      <c r="JZ61" s="96">
        <f t="shared" si="305"/>
        <v>0</v>
      </c>
      <c r="KA61" s="96">
        <f t="shared" si="305"/>
        <v>0</v>
      </c>
      <c r="KB61" s="96">
        <f t="shared" si="305"/>
        <v>0</v>
      </c>
      <c r="KC61" s="96">
        <f t="shared" si="305"/>
        <v>0</v>
      </c>
      <c r="KD61" s="96">
        <f t="shared" si="305"/>
        <v>0</v>
      </c>
      <c r="KE61" s="96">
        <f t="shared" si="305"/>
        <v>0</v>
      </c>
      <c r="KF61" s="96">
        <f t="shared" si="305"/>
        <v>0</v>
      </c>
      <c r="KG61" s="96">
        <f t="shared" si="305"/>
        <v>0</v>
      </c>
      <c r="KH61" s="96">
        <f t="shared" si="305"/>
        <v>0</v>
      </c>
      <c r="KI61" s="96">
        <f t="shared" si="305"/>
        <v>0</v>
      </c>
      <c r="KJ61" s="96">
        <f t="shared" si="305"/>
        <v>0</v>
      </c>
      <c r="KK61" s="96">
        <f t="shared" si="305"/>
        <v>0</v>
      </c>
      <c r="KL61" s="96">
        <f t="shared" si="305"/>
        <v>0</v>
      </c>
      <c r="KM61" s="96">
        <f t="shared" si="305"/>
        <v>0</v>
      </c>
      <c r="KN61" s="96">
        <f t="shared" si="305"/>
        <v>0</v>
      </c>
      <c r="KO61" s="96">
        <f t="shared" si="305"/>
        <v>0</v>
      </c>
      <c r="KP61" s="96">
        <f t="shared" si="305"/>
        <v>0</v>
      </c>
      <c r="KQ61" s="96">
        <f t="shared" si="305"/>
        <v>0</v>
      </c>
      <c r="KR61" s="96">
        <f t="shared" si="305"/>
        <v>0</v>
      </c>
      <c r="KS61" s="96">
        <f t="shared" si="305"/>
        <v>0</v>
      </c>
      <c r="KT61" s="96">
        <f t="shared" si="305"/>
        <v>0</v>
      </c>
      <c r="KU61" s="96">
        <f t="shared" si="305"/>
        <v>0</v>
      </c>
      <c r="KV61" s="96">
        <f t="shared" si="305"/>
        <v>0</v>
      </c>
      <c r="KW61" s="96">
        <f t="shared" si="305"/>
        <v>0</v>
      </c>
      <c r="KX61" s="96">
        <f t="shared" si="305"/>
        <v>0</v>
      </c>
      <c r="KY61" s="96">
        <f t="shared" si="305"/>
        <v>0</v>
      </c>
      <c r="KZ61" s="96">
        <f t="shared" si="305"/>
        <v>0</v>
      </c>
      <c r="LA61" s="96">
        <f t="shared" si="305"/>
        <v>0</v>
      </c>
      <c r="LB61" s="96">
        <f t="shared" si="305"/>
        <v>0</v>
      </c>
      <c r="LC61" s="96">
        <f t="shared" si="305"/>
        <v>0</v>
      </c>
      <c r="LD61" s="96">
        <f t="shared" si="305"/>
        <v>0</v>
      </c>
      <c r="LE61" s="96">
        <f t="shared" si="305"/>
        <v>0</v>
      </c>
      <c r="LF61" s="96">
        <f t="shared" si="305"/>
        <v>0</v>
      </c>
      <c r="LG61" s="96">
        <f t="shared" si="305"/>
        <v>0</v>
      </c>
      <c r="LH61" s="96">
        <f t="shared" si="305"/>
        <v>0</v>
      </c>
      <c r="LI61" s="96">
        <f t="shared" si="305"/>
        <v>0</v>
      </c>
      <c r="LJ61" s="96">
        <f t="shared" si="305"/>
        <v>0</v>
      </c>
      <c r="LK61" s="96">
        <f t="shared" si="305"/>
        <v>0</v>
      </c>
      <c r="LL61" s="96">
        <f t="shared" si="305"/>
        <v>0</v>
      </c>
      <c r="LM61" s="96">
        <f t="shared" si="305"/>
        <v>0</v>
      </c>
      <c r="LN61" s="96">
        <f t="shared" si="305"/>
        <v>0</v>
      </c>
      <c r="LO61" s="96">
        <f t="shared" si="305"/>
        <v>0</v>
      </c>
      <c r="LP61" s="96">
        <f t="shared" si="305"/>
        <v>0</v>
      </c>
      <c r="LQ61" s="96">
        <f t="shared" si="305"/>
        <v>0</v>
      </c>
      <c r="LR61" s="96">
        <f t="shared" si="305"/>
        <v>0</v>
      </c>
      <c r="LS61" s="96">
        <f t="shared" si="305"/>
        <v>0</v>
      </c>
      <c r="LT61" s="96">
        <f t="shared" si="305"/>
        <v>0</v>
      </c>
      <c r="LU61" s="96">
        <f t="shared" si="305"/>
        <v>0</v>
      </c>
      <c r="LV61" s="96">
        <f t="shared" si="305"/>
        <v>0</v>
      </c>
      <c r="LW61" s="96">
        <f t="shared" si="305"/>
        <v>0</v>
      </c>
      <c r="LX61" s="96">
        <f t="shared" si="305"/>
        <v>0</v>
      </c>
      <c r="LY61" s="96">
        <f t="shared" ref="LY61:NM61" si="306">LY59*SF_NRA</f>
        <v>0</v>
      </c>
      <c r="LZ61" s="96">
        <f t="shared" si="306"/>
        <v>0</v>
      </c>
      <c r="MA61" s="96">
        <f t="shared" si="306"/>
        <v>0</v>
      </c>
      <c r="MB61" s="96">
        <f t="shared" si="306"/>
        <v>0</v>
      </c>
      <c r="MC61" s="96">
        <f t="shared" si="306"/>
        <v>0</v>
      </c>
      <c r="MD61" s="96">
        <f t="shared" si="306"/>
        <v>0</v>
      </c>
      <c r="ME61" s="96">
        <f t="shared" si="306"/>
        <v>0</v>
      </c>
      <c r="MF61" s="96">
        <f t="shared" si="306"/>
        <v>0</v>
      </c>
      <c r="MG61" s="96">
        <f t="shared" si="306"/>
        <v>0</v>
      </c>
      <c r="MH61" s="96">
        <f t="shared" si="306"/>
        <v>0</v>
      </c>
      <c r="MI61" s="96">
        <f t="shared" si="306"/>
        <v>0</v>
      </c>
      <c r="MJ61" s="96">
        <f t="shared" si="306"/>
        <v>0</v>
      </c>
      <c r="MK61" s="96">
        <f t="shared" si="306"/>
        <v>0</v>
      </c>
      <c r="ML61" s="96">
        <f t="shared" si="306"/>
        <v>0</v>
      </c>
      <c r="MM61" s="96">
        <f t="shared" si="306"/>
        <v>0</v>
      </c>
      <c r="MN61" s="96">
        <f t="shared" si="306"/>
        <v>0</v>
      </c>
      <c r="MO61" s="96">
        <f t="shared" si="306"/>
        <v>0</v>
      </c>
      <c r="MP61" s="96">
        <f t="shared" si="306"/>
        <v>0</v>
      </c>
      <c r="MQ61" s="96">
        <f t="shared" si="306"/>
        <v>0</v>
      </c>
      <c r="MR61" s="96">
        <f t="shared" si="306"/>
        <v>0</v>
      </c>
      <c r="MS61" s="96">
        <f t="shared" si="306"/>
        <v>0</v>
      </c>
      <c r="MT61" s="96">
        <f t="shared" si="306"/>
        <v>0</v>
      </c>
      <c r="MU61" s="96">
        <f t="shared" si="306"/>
        <v>0</v>
      </c>
      <c r="MV61" s="96">
        <f t="shared" si="306"/>
        <v>0</v>
      </c>
      <c r="MW61" s="96">
        <f t="shared" si="306"/>
        <v>0</v>
      </c>
      <c r="MX61" s="96">
        <f t="shared" si="306"/>
        <v>0</v>
      </c>
      <c r="MY61" s="96">
        <f t="shared" si="306"/>
        <v>0</v>
      </c>
      <c r="MZ61" s="96">
        <f t="shared" si="306"/>
        <v>0</v>
      </c>
      <c r="NA61" s="96">
        <f t="shared" si="306"/>
        <v>0</v>
      </c>
      <c r="NB61" s="96">
        <f t="shared" si="306"/>
        <v>0</v>
      </c>
      <c r="NC61" s="96">
        <f t="shared" si="306"/>
        <v>0</v>
      </c>
      <c r="ND61" s="96">
        <f t="shared" si="306"/>
        <v>0</v>
      </c>
      <c r="NE61" s="96">
        <f t="shared" si="306"/>
        <v>0</v>
      </c>
      <c r="NF61" s="96">
        <f t="shared" si="306"/>
        <v>0</v>
      </c>
      <c r="NG61" s="96">
        <f t="shared" si="306"/>
        <v>0</v>
      </c>
      <c r="NH61" s="96">
        <f t="shared" si="306"/>
        <v>0</v>
      </c>
      <c r="NI61" s="96">
        <f t="shared" si="306"/>
        <v>0</v>
      </c>
      <c r="NJ61" s="96">
        <f t="shared" si="306"/>
        <v>0</v>
      </c>
      <c r="NK61" s="96">
        <f t="shared" si="306"/>
        <v>0</v>
      </c>
      <c r="NL61" s="96">
        <f t="shared" si="306"/>
        <v>0</v>
      </c>
      <c r="NM61" s="96">
        <f t="shared" si="306"/>
        <v>0</v>
      </c>
    </row>
    <row r="62" spans="15:378" x14ac:dyDescent="0.25">
      <c r="O62" s="75"/>
      <c r="Q62" s="89"/>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c r="AW62" s="86"/>
      <c r="AX62" s="86"/>
      <c r="AY62" s="86"/>
      <c r="AZ62" s="86"/>
      <c r="BA62" s="86"/>
      <c r="BB62" s="86"/>
      <c r="BC62" s="86"/>
      <c r="BD62" s="86"/>
      <c r="BE62" s="86"/>
      <c r="BF62" s="86"/>
      <c r="BG62" s="86"/>
      <c r="BH62" s="86"/>
      <c r="BI62" s="86"/>
      <c r="BJ62" s="86"/>
      <c r="BK62" s="86"/>
      <c r="BL62" s="86"/>
      <c r="BM62" s="86"/>
      <c r="BN62" s="86"/>
      <c r="BO62" s="86"/>
      <c r="BP62" s="86"/>
      <c r="BQ62" s="86"/>
      <c r="BR62" s="86"/>
      <c r="BS62" s="86"/>
      <c r="BT62" s="86"/>
      <c r="BU62" s="86"/>
      <c r="BV62" s="86"/>
      <c r="BW62" s="86"/>
      <c r="BX62" s="86"/>
      <c r="BY62" s="86"/>
      <c r="BZ62" s="86"/>
      <c r="CA62" s="86"/>
      <c r="CB62" s="86"/>
      <c r="CC62" s="86"/>
      <c r="CD62" s="86"/>
      <c r="CE62" s="86"/>
      <c r="CF62" s="86"/>
      <c r="CG62" s="86"/>
      <c r="CH62" s="86"/>
      <c r="CI62" s="86"/>
      <c r="CJ62" s="86"/>
      <c r="CK62" s="86"/>
      <c r="CL62" s="86"/>
      <c r="CM62" s="86"/>
      <c r="CN62" s="86"/>
      <c r="CO62" s="86"/>
      <c r="CP62" s="86"/>
      <c r="CQ62" s="86"/>
      <c r="CR62" s="86"/>
      <c r="CS62" s="86"/>
      <c r="CT62" s="86"/>
      <c r="CU62" s="86"/>
      <c r="CV62" s="86"/>
      <c r="CW62" s="86"/>
      <c r="CX62" s="86"/>
      <c r="CY62" s="86"/>
      <c r="CZ62" s="86"/>
      <c r="DA62" s="86"/>
      <c r="DB62" s="86"/>
      <c r="DC62" s="86"/>
      <c r="DD62" s="86"/>
      <c r="DE62" s="86"/>
      <c r="DF62" s="86"/>
      <c r="DG62" s="86"/>
      <c r="DH62" s="86"/>
      <c r="DI62" s="86"/>
      <c r="DJ62" s="86"/>
      <c r="DK62" s="86"/>
      <c r="DL62" s="86"/>
      <c r="DM62" s="86"/>
      <c r="DN62" s="86"/>
      <c r="DO62" s="86"/>
      <c r="DP62" s="86"/>
      <c r="DQ62" s="86"/>
      <c r="DR62" s="86"/>
      <c r="DS62" s="86"/>
      <c r="DT62" s="86"/>
      <c r="DU62" s="86"/>
      <c r="DV62" s="86"/>
      <c r="DW62" s="86"/>
      <c r="DX62" s="86"/>
      <c r="DY62" s="86"/>
      <c r="DZ62" s="86"/>
      <c r="EA62" s="86"/>
      <c r="EB62" s="86"/>
      <c r="EC62" s="86"/>
      <c r="ED62" s="86"/>
      <c r="EE62" s="86"/>
      <c r="EF62" s="86"/>
      <c r="EG62" s="86"/>
      <c r="EH62" s="86"/>
      <c r="EI62" s="86"/>
      <c r="EJ62" s="86"/>
      <c r="EK62" s="86"/>
      <c r="EL62" s="86"/>
      <c r="EM62" s="86"/>
      <c r="EN62" s="86"/>
      <c r="EO62" s="86"/>
      <c r="EP62" s="86"/>
      <c r="EQ62" s="86"/>
      <c r="ER62" s="86"/>
      <c r="ES62" s="86"/>
      <c r="ET62" s="86"/>
      <c r="EU62" s="86"/>
      <c r="EV62" s="86"/>
      <c r="EW62" s="86"/>
      <c r="EX62" s="86"/>
      <c r="EY62" s="86"/>
      <c r="EZ62" s="86"/>
      <c r="FA62" s="86"/>
      <c r="FB62" s="86"/>
      <c r="FC62" s="86"/>
      <c r="FD62" s="86"/>
      <c r="FE62" s="86"/>
      <c r="FF62" s="86"/>
      <c r="FG62" s="86"/>
      <c r="FH62" s="86"/>
      <c r="FI62" s="86"/>
      <c r="FJ62" s="86"/>
      <c r="FK62" s="86"/>
      <c r="FL62" s="86"/>
      <c r="FM62" s="86"/>
      <c r="FN62" s="86"/>
      <c r="FO62" s="86"/>
      <c r="FP62" s="86"/>
      <c r="FQ62" s="86"/>
      <c r="FR62" s="86"/>
      <c r="FS62" s="86"/>
      <c r="FT62" s="86"/>
      <c r="FU62" s="86"/>
      <c r="FV62" s="86"/>
      <c r="FW62" s="86"/>
      <c r="FX62" s="86"/>
      <c r="FY62" s="86"/>
      <c r="FZ62" s="86"/>
      <c r="GA62" s="86"/>
      <c r="GB62" s="86"/>
      <c r="GC62" s="86"/>
      <c r="GD62" s="86"/>
      <c r="GE62" s="86"/>
      <c r="GF62" s="86"/>
      <c r="GG62" s="86"/>
      <c r="GH62" s="86"/>
      <c r="GI62" s="86"/>
      <c r="GJ62" s="86"/>
      <c r="GK62" s="86"/>
      <c r="GL62" s="86"/>
      <c r="GM62" s="86"/>
      <c r="GN62" s="86"/>
      <c r="GO62" s="86"/>
      <c r="GP62" s="86"/>
      <c r="GQ62" s="86"/>
      <c r="GR62" s="86"/>
      <c r="GS62" s="86"/>
      <c r="GT62" s="86"/>
      <c r="GU62" s="86"/>
      <c r="GV62" s="86"/>
      <c r="GW62" s="86"/>
      <c r="GX62" s="86"/>
      <c r="GY62" s="86"/>
      <c r="GZ62" s="86"/>
      <c r="HA62" s="86"/>
      <c r="HB62" s="86"/>
      <c r="HC62" s="86"/>
      <c r="HD62" s="86"/>
      <c r="HE62" s="86"/>
      <c r="HF62" s="86"/>
      <c r="HG62" s="86"/>
      <c r="HH62" s="86"/>
      <c r="HI62" s="86"/>
      <c r="HJ62" s="86"/>
      <c r="HK62" s="86"/>
      <c r="HL62" s="86"/>
      <c r="HM62" s="86"/>
      <c r="HN62" s="86"/>
      <c r="HO62" s="86"/>
      <c r="HP62" s="86"/>
      <c r="HQ62" s="86"/>
      <c r="HR62" s="86"/>
      <c r="HS62" s="86"/>
      <c r="HT62" s="86"/>
      <c r="HU62" s="86"/>
      <c r="HV62" s="86"/>
      <c r="HW62" s="86"/>
      <c r="HX62" s="86"/>
      <c r="HY62" s="86"/>
      <c r="HZ62" s="86"/>
      <c r="IA62" s="86"/>
      <c r="IB62" s="86"/>
      <c r="IC62" s="86"/>
      <c r="ID62" s="86"/>
      <c r="IE62" s="86"/>
      <c r="IF62" s="86"/>
      <c r="IG62" s="86"/>
      <c r="IH62" s="86"/>
      <c r="II62" s="86"/>
      <c r="IJ62" s="86"/>
      <c r="IK62" s="86"/>
      <c r="IL62" s="86"/>
      <c r="IM62" s="86"/>
      <c r="IN62" s="86"/>
      <c r="IO62" s="86"/>
      <c r="IP62" s="86"/>
      <c r="IQ62" s="86"/>
      <c r="IR62" s="86"/>
      <c r="IS62" s="86"/>
      <c r="IT62" s="86"/>
      <c r="IU62" s="86"/>
      <c r="IV62" s="86"/>
      <c r="IW62" s="86"/>
      <c r="IX62" s="86"/>
      <c r="IY62" s="86"/>
      <c r="IZ62" s="86"/>
      <c r="JA62" s="86"/>
      <c r="JB62" s="86"/>
      <c r="JC62" s="86"/>
      <c r="JD62" s="86"/>
      <c r="JE62" s="86"/>
      <c r="JF62" s="86"/>
      <c r="JG62" s="86"/>
      <c r="JH62" s="86"/>
      <c r="JI62" s="86"/>
      <c r="JJ62" s="86"/>
      <c r="JK62" s="86"/>
      <c r="JL62" s="86"/>
      <c r="JM62" s="86"/>
      <c r="JN62" s="86"/>
      <c r="JO62" s="86"/>
      <c r="JP62" s="86"/>
      <c r="JQ62" s="86"/>
      <c r="JR62" s="86"/>
      <c r="JS62" s="86"/>
      <c r="JT62" s="86"/>
      <c r="JU62" s="86"/>
      <c r="JV62" s="86"/>
      <c r="JW62" s="86"/>
      <c r="JX62" s="86"/>
      <c r="JY62" s="86"/>
      <c r="JZ62" s="86"/>
      <c r="KA62" s="86"/>
      <c r="KB62" s="86"/>
      <c r="KC62" s="86"/>
      <c r="KD62" s="86"/>
      <c r="KE62" s="86"/>
      <c r="KF62" s="86"/>
      <c r="KG62" s="86"/>
      <c r="KH62" s="86"/>
      <c r="KI62" s="86"/>
      <c r="KJ62" s="86"/>
      <c r="KK62" s="86"/>
      <c r="KL62" s="86"/>
      <c r="KM62" s="86"/>
      <c r="KN62" s="86"/>
      <c r="KO62" s="86"/>
      <c r="KP62" s="86"/>
      <c r="KQ62" s="86"/>
      <c r="KR62" s="86"/>
      <c r="KS62" s="86"/>
      <c r="KT62" s="86"/>
      <c r="KU62" s="86"/>
      <c r="KV62" s="86"/>
      <c r="KW62" s="86"/>
      <c r="KX62" s="86"/>
      <c r="KY62" s="86"/>
      <c r="KZ62" s="86"/>
      <c r="LA62" s="86"/>
      <c r="LB62" s="86"/>
      <c r="LC62" s="86"/>
      <c r="LD62" s="86"/>
      <c r="LE62" s="86"/>
      <c r="LF62" s="86"/>
      <c r="LG62" s="86"/>
      <c r="LH62" s="86"/>
      <c r="LI62" s="86"/>
      <c r="LJ62" s="86"/>
      <c r="LK62" s="86"/>
      <c r="LL62" s="86"/>
      <c r="LM62" s="86"/>
      <c r="LN62" s="86"/>
      <c r="LO62" s="86"/>
      <c r="LP62" s="86"/>
      <c r="LQ62" s="86"/>
      <c r="LR62" s="86"/>
      <c r="LS62" s="86"/>
      <c r="LT62" s="86"/>
      <c r="LU62" s="86"/>
      <c r="LV62" s="86"/>
      <c r="LW62" s="86"/>
      <c r="LX62" s="86"/>
      <c r="LY62" s="86"/>
      <c r="LZ62" s="86"/>
      <c r="MA62" s="86"/>
      <c r="MB62" s="86"/>
      <c r="MC62" s="86"/>
      <c r="MD62" s="86"/>
      <c r="ME62" s="86"/>
      <c r="MF62" s="86"/>
      <c r="MG62" s="86"/>
      <c r="MH62" s="86"/>
      <c r="MI62" s="86"/>
      <c r="MJ62" s="86"/>
      <c r="MK62" s="86"/>
      <c r="ML62" s="86"/>
      <c r="MM62" s="86"/>
      <c r="MN62" s="86"/>
      <c r="MO62" s="86"/>
      <c r="MP62" s="86"/>
      <c r="MQ62" s="86"/>
      <c r="MR62" s="86"/>
      <c r="MS62" s="86"/>
      <c r="MT62" s="86"/>
      <c r="MU62" s="86"/>
      <c r="MV62" s="86"/>
      <c r="MW62" s="86"/>
      <c r="MX62" s="86"/>
      <c r="MY62" s="86"/>
      <c r="MZ62" s="86"/>
      <c r="NA62" s="86"/>
      <c r="NB62" s="86"/>
      <c r="NC62" s="86"/>
      <c r="ND62" s="86"/>
      <c r="NE62" s="86"/>
      <c r="NF62" s="86"/>
      <c r="NG62" s="86"/>
      <c r="NH62" s="86"/>
      <c r="NI62" s="86"/>
      <c r="NJ62" s="86"/>
      <c r="NK62" s="86"/>
      <c r="NL62" s="86"/>
      <c r="NM62" s="86"/>
    </row>
    <row r="63" spans="15:378" x14ac:dyDescent="0.25">
      <c r="O63" s="75"/>
      <c r="P63" s="76" t="s">
        <v>165</v>
      </c>
      <c r="Q63" s="6">
        <f>Q52</f>
        <v>0</v>
      </c>
      <c r="R63" s="6">
        <f t="shared" ref="R63:CC63" si="307">R52</f>
        <v>1</v>
      </c>
      <c r="S63" s="6">
        <f t="shared" si="307"/>
        <v>2</v>
      </c>
      <c r="T63" s="6">
        <f t="shared" si="307"/>
        <v>3</v>
      </c>
      <c r="U63" s="6">
        <f t="shared" si="307"/>
        <v>4</v>
      </c>
      <c r="V63" s="6">
        <f t="shared" si="307"/>
        <v>5</v>
      </c>
      <c r="W63" s="6">
        <f t="shared" si="307"/>
        <v>6</v>
      </c>
      <c r="X63" s="6">
        <f t="shared" si="307"/>
        <v>7</v>
      </c>
      <c r="Y63" s="6">
        <f t="shared" si="307"/>
        <v>8</v>
      </c>
      <c r="Z63" s="6">
        <f t="shared" si="307"/>
        <v>9</v>
      </c>
      <c r="AA63" s="6">
        <f t="shared" si="307"/>
        <v>10</v>
      </c>
      <c r="AB63" s="6">
        <f t="shared" si="307"/>
        <v>11</v>
      </c>
      <c r="AC63" s="6">
        <f t="shared" si="307"/>
        <v>12</v>
      </c>
      <c r="AD63" s="6">
        <f t="shared" si="307"/>
        <v>13</v>
      </c>
      <c r="AE63" s="6">
        <f t="shared" si="307"/>
        <v>14</v>
      </c>
      <c r="AF63" s="6">
        <f t="shared" si="307"/>
        <v>15</v>
      </c>
      <c r="AG63" s="6">
        <f t="shared" si="307"/>
        <v>16</v>
      </c>
      <c r="AH63" s="6">
        <f t="shared" si="307"/>
        <v>17</v>
      </c>
      <c r="AI63" s="6">
        <f t="shared" si="307"/>
        <v>18</v>
      </c>
      <c r="AJ63" s="6">
        <f t="shared" si="307"/>
        <v>19</v>
      </c>
      <c r="AK63" s="6">
        <f t="shared" si="307"/>
        <v>20</v>
      </c>
      <c r="AL63" s="6">
        <f t="shared" si="307"/>
        <v>21</v>
      </c>
      <c r="AM63" s="6">
        <f t="shared" si="307"/>
        <v>22</v>
      </c>
      <c r="AN63" s="6">
        <f t="shared" si="307"/>
        <v>23</v>
      </c>
      <c r="AO63" s="6">
        <f t="shared" si="307"/>
        <v>24</v>
      </c>
      <c r="AP63" s="6">
        <f t="shared" si="307"/>
        <v>25</v>
      </c>
      <c r="AQ63" s="6">
        <f t="shared" si="307"/>
        <v>26</v>
      </c>
      <c r="AR63" s="6">
        <f t="shared" si="307"/>
        <v>27</v>
      </c>
      <c r="AS63" s="6">
        <f t="shared" si="307"/>
        <v>28</v>
      </c>
      <c r="AT63" s="6">
        <f t="shared" si="307"/>
        <v>29</v>
      </c>
      <c r="AU63" s="6">
        <f t="shared" si="307"/>
        <v>30</v>
      </c>
      <c r="AV63" s="6">
        <f t="shared" si="307"/>
        <v>31</v>
      </c>
      <c r="AW63" s="6">
        <f t="shared" si="307"/>
        <v>32</v>
      </c>
      <c r="AX63" s="6">
        <f t="shared" si="307"/>
        <v>33</v>
      </c>
      <c r="AY63" s="6">
        <f t="shared" si="307"/>
        <v>34</v>
      </c>
      <c r="AZ63" s="6">
        <f t="shared" si="307"/>
        <v>35</v>
      </c>
      <c r="BA63" s="6">
        <f t="shared" si="307"/>
        <v>36</v>
      </c>
      <c r="BB63" s="6">
        <f t="shared" si="307"/>
        <v>37</v>
      </c>
      <c r="BC63" s="6">
        <f t="shared" si="307"/>
        <v>38</v>
      </c>
      <c r="BD63" s="6">
        <f t="shared" si="307"/>
        <v>39</v>
      </c>
      <c r="BE63" s="6">
        <f t="shared" si="307"/>
        <v>40</v>
      </c>
      <c r="BF63" s="6">
        <f t="shared" si="307"/>
        <v>41</v>
      </c>
      <c r="BG63" s="6">
        <f t="shared" si="307"/>
        <v>42</v>
      </c>
      <c r="BH63" s="6">
        <f t="shared" si="307"/>
        <v>43</v>
      </c>
      <c r="BI63" s="6">
        <f t="shared" si="307"/>
        <v>44</v>
      </c>
      <c r="BJ63" s="6">
        <f t="shared" si="307"/>
        <v>45</v>
      </c>
      <c r="BK63" s="6">
        <f t="shared" si="307"/>
        <v>46</v>
      </c>
      <c r="BL63" s="6">
        <f t="shared" si="307"/>
        <v>47</v>
      </c>
      <c r="BM63" s="6">
        <f t="shared" si="307"/>
        <v>48</v>
      </c>
      <c r="BN63" s="6">
        <f t="shared" si="307"/>
        <v>49</v>
      </c>
      <c r="BO63" s="6">
        <f t="shared" si="307"/>
        <v>50</v>
      </c>
      <c r="BP63" s="6">
        <f t="shared" si="307"/>
        <v>51</v>
      </c>
      <c r="BQ63" s="6">
        <f t="shared" si="307"/>
        <v>52</v>
      </c>
      <c r="BR63" s="6">
        <f t="shared" si="307"/>
        <v>53</v>
      </c>
      <c r="BS63" s="6">
        <f t="shared" si="307"/>
        <v>54</v>
      </c>
      <c r="BT63" s="6">
        <f t="shared" si="307"/>
        <v>55</v>
      </c>
      <c r="BU63" s="6">
        <f t="shared" si="307"/>
        <v>56</v>
      </c>
      <c r="BV63" s="6">
        <f t="shared" si="307"/>
        <v>57</v>
      </c>
      <c r="BW63" s="6">
        <f t="shared" si="307"/>
        <v>58</v>
      </c>
      <c r="BX63" s="6">
        <f t="shared" si="307"/>
        <v>59</v>
      </c>
      <c r="BY63" s="6">
        <f t="shared" si="307"/>
        <v>60</v>
      </c>
      <c r="BZ63" s="6">
        <f t="shared" si="307"/>
        <v>61</v>
      </c>
      <c r="CA63" s="6">
        <f t="shared" si="307"/>
        <v>62</v>
      </c>
      <c r="CB63" s="6">
        <f t="shared" si="307"/>
        <v>63</v>
      </c>
      <c r="CC63" s="6">
        <f t="shared" si="307"/>
        <v>64</v>
      </c>
      <c r="CD63" s="6">
        <f t="shared" ref="CD63:EO63" si="308">CD52</f>
        <v>65</v>
      </c>
      <c r="CE63" s="6">
        <f t="shared" si="308"/>
        <v>66</v>
      </c>
      <c r="CF63" s="6">
        <f t="shared" si="308"/>
        <v>67</v>
      </c>
      <c r="CG63" s="6">
        <f t="shared" si="308"/>
        <v>68</v>
      </c>
      <c r="CH63" s="6">
        <f t="shared" si="308"/>
        <v>69</v>
      </c>
      <c r="CI63" s="6">
        <f t="shared" si="308"/>
        <v>70</v>
      </c>
      <c r="CJ63" s="6">
        <f t="shared" si="308"/>
        <v>71</v>
      </c>
      <c r="CK63" s="6">
        <f t="shared" si="308"/>
        <v>72</v>
      </c>
      <c r="CL63" s="6">
        <f t="shared" si="308"/>
        <v>73</v>
      </c>
      <c r="CM63" s="6">
        <f t="shared" si="308"/>
        <v>74</v>
      </c>
      <c r="CN63" s="6">
        <f t="shared" si="308"/>
        <v>75</v>
      </c>
      <c r="CO63" s="6">
        <f t="shared" si="308"/>
        <v>76</v>
      </c>
      <c r="CP63" s="6">
        <f t="shared" si="308"/>
        <v>77</v>
      </c>
      <c r="CQ63" s="6">
        <f t="shared" si="308"/>
        <v>78</v>
      </c>
      <c r="CR63" s="6">
        <f t="shared" si="308"/>
        <v>79</v>
      </c>
      <c r="CS63" s="6">
        <f t="shared" si="308"/>
        <v>80</v>
      </c>
      <c r="CT63" s="6">
        <f t="shared" si="308"/>
        <v>81</v>
      </c>
      <c r="CU63" s="6">
        <f t="shared" si="308"/>
        <v>82</v>
      </c>
      <c r="CV63" s="6">
        <f t="shared" si="308"/>
        <v>83</v>
      </c>
      <c r="CW63" s="6">
        <f t="shared" si="308"/>
        <v>84</v>
      </c>
      <c r="CX63" s="6">
        <f t="shared" si="308"/>
        <v>85</v>
      </c>
      <c r="CY63" s="6">
        <f t="shared" si="308"/>
        <v>86</v>
      </c>
      <c r="CZ63" s="6">
        <f t="shared" si="308"/>
        <v>87</v>
      </c>
      <c r="DA63" s="6">
        <f t="shared" si="308"/>
        <v>88</v>
      </c>
      <c r="DB63" s="6">
        <f t="shared" si="308"/>
        <v>89</v>
      </c>
      <c r="DC63" s="6">
        <f t="shared" si="308"/>
        <v>90</v>
      </c>
      <c r="DD63" s="6">
        <f t="shared" si="308"/>
        <v>91</v>
      </c>
      <c r="DE63" s="6">
        <f t="shared" si="308"/>
        <v>92</v>
      </c>
      <c r="DF63" s="6">
        <f t="shared" si="308"/>
        <v>93</v>
      </c>
      <c r="DG63" s="6">
        <f t="shared" si="308"/>
        <v>94</v>
      </c>
      <c r="DH63" s="6">
        <f t="shared" si="308"/>
        <v>95</v>
      </c>
      <c r="DI63" s="6">
        <f t="shared" si="308"/>
        <v>96</v>
      </c>
      <c r="DJ63" s="6">
        <f t="shared" si="308"/>
        <v>97</v>
      </c>
      <c r="DK63" s="6">
        <f t="shared" si="308"/>
        <v>98</v>
      </c>
      <c r="DL63" s="6">
        <f t="shared" si="308"/>
        <v>99</v>
      </c>
      <c r="DM63" s="6">
        <f t="shared" si="308"/>
        <v>100</v>
      </c>
      <c r="DN63" s="6">
        <f t="shared" si="308"/>
        <v>101</v>
      </c>
      <c r="DO63" s="6">
        <f t="shared" si="308"/>
        <v>102</v>
      </c>
      <c r="DP63" s="6">
        <f t="shared" si="308"/>
        <v>103</v>
      </c>
      <c r="DQ63" s="6">
        <f t="shared" si="308"/>
        <v>104</v>
      </c>
      <c r="DR63" s="6">
        <f t="shared" si="308"/>
        <v>105</v>
      </c>
      <c r="DS63" s="6">
        <f t="shared" si="308"/>
        <v>106</v>
      </c>
      <c r="DT63" s="6">
        <f t="shared" si="308"/>
        <v>107</v>
      </c>
      <c r="DU63" s="6">
        <f t="shared" si="308"/>
        <v>108</v>
      </c>
      <c r="DV63" s="6">
        <f t="shared" si="308"/>
        <v>109</v>
      </c>
      <c r="DW63" s="6">
        <f t="shared" si="308"/>
        <v>110</v>
      </c>
      <c r="DX63" s="6">
        <f t="shared" si="308"/>
        <v>111</v>
      </c>
      <c r="DY63" s="6">
        <f t="shared" si="308"/>
        <v>112</v>
      </c>
      <c r="DZ63" s="6">
        <f t="shared" si="308"/>
        <v>113</v>
      </c>
      <c r="EA63" s="6">
        <f t="shared" si="308"/>
        <v>114</v>
      </c>
      <c r="EB63" s="6">
        <f t="shared" si="308"/>
        <v>115</v>
      </c>
      <c r="EC63" s="6">
        <f t="shared" si="308"/>
        <v>116</v>
      </c>
      <c r="ED63" s="6">
        <f t="shared" si="308"/>
        <v>117</v>
      </c>
      <c r="EE63" s="6">
        <f t="shared" si="308"/>
        <v>118</v>
      </c>
      <c r="EF63" s="6">
        <f t="shared" si="308"/>
        <v>119</v>
      </c>
      <c r="EG63" s="6">
        <f t="shared" si="308"/>
        <v>120</v>
      </c>
      <c r="EH63" s="6">
        <f t="shared" si="308"/>
        <v>121</v>
      </c>
      <c r="EI63" s="6">
        <f t="shared" si="308"/>
        <v>122</v>
      </c>
      <c r="EJ63" s="6">
        <f t="shared" si="308"/>
        <v>123</v>
      </c>
      <c r="EK63" s="6">
        <f t="shared" si="308"/>
        <v>124</v>
      </c>
      <c r="EL63" s="6">
        <f t="shared" si="308"/>
        <v>125</v>
      </c>
      <c r="EM63" s="6">
        <f t="shared" si="308"/>
        <v>126</v>
      </c>
      <c r="EN63" s="6">
        <f t="shared" si="308"/>
        <v>127</v>
      </c>
      <c r="EO63" s="6">
        <f t="shared" si="308"/>
        <v>128</v>
      </c>
      <c r="EP63" s="6">
        <f t="shared" ref="EP63:HA63" si="309">EP52</f>
        <v>129</v>
      </c>
      <c r="EQ63" s="6">
        <f t="shared" si="309"/>
        <v>130</v>
      </c>
      <c r="ER63" s="6">
        <f t="shared" si="309"/>
        <v>131</v>
      </c>
      <c r="ES63" s="6">
        <f t="shared" si="309"/>
        <v>132</v>
      </c>
      <c r="ET63" s="6">
        <f t="shared" si="309"/>
        <v>133</v>
      </c>
      <c r="EU63" s="6">
        <f t="shared" si="309"/>
        <v>134</v>
      </c>
      <c r="EV63" s="6">
        <f t="shared" si="309"/>
        <v>135</v>
      </c>
      <c r="EW63" s="6">
        <f t="shared" si="309"/>
        <v>136</v>
      </c>
      <c r="EX63" s="6">
        <f t="shared" si="309"/>
        <v>137</v>
      </c>
      <c r="EY63" s="6">
        <f t="shared" si="309"/>
        <v>138</v>
      </c>
      <c r="EZ63" s="6">
        <f t="shared" si="309"/>
        <v>139</v>
      </c>
      <c r="FA63" s="6">
        <f t="shared" si="309"/>
        <v>140</v>
      </c>
      <c r="FB63" s="6">
        <f t="shared" si="309"/>
        <v>141</v>
      </c>
      <c r="FC63" s="6">
        <f t="shared" si="309"/>
        <v>142</v>
      </c>
      <c r="FD63" s="6">
        <f t="shared" si="309"/>
        <v>143</v>
      </c>
      <c r="FE63" s="6">
        <f t="shared" si="309"/>
        <v>144</v>
      </c>
      <c r="FF63" s="6">
        <f t="shared" si="309"/>
        <v>145</v>
      </c>
      <c r="FG63" s="6">
        <f t="shared" si="309"/>
        <v>146</v>
      </c>
      <c r="FH63" s="6">
        <f t="shared" si="309"/>
        <v>147</v>
      </c>
      <c r="FI63" s="6">
        <f t="shared" si="309"/>
        <v>148</v>
      </c>
      <c r="FJ63" s="6">
        <f t="shared" si="309"/>
        <v>149</v>
      </c>
      <c r="FK63" s="6">
        <f t="shared" si="309"/>
        <v>150</v>
      </c>
      <c r="FL63" s="6">
        <f t="shared" si="309"/>
        <v>151</v>
      </c>
      <c r="FM63" s="6">
        <f t="shared" si="309"/>
        <v>152</v>
      </c>
      <c r="FN63" s="6">
        <f t="shared" si="309"/>
        <v>153</v>
      </c>
      <c r="FO63" s="6">
        <f t="shared" si="309"/>
        <v>154</v>
      </c>
      <c r="FP63" s="6">
        <f t="shared" si="309"/>
        <v>155</v>
      </c>
      <c r="FQ63" s="6">
        <f t="shared" si="309"/>
        <v>156</v>
      </c>
      <c r="FR63" s="6">
        <f t="shared" si="309"/>
        <v>157</v>
      </c>
      <c r="FS63" s="6">
        <f t="shared" si="309"/>
        <v>158</v>
      </c>
      <c r="FT63" s="6">
        <f t="shared" si="309"/>
        <v>159</v>
      </c>
      <c r="FU63" s="6">
        <f t="shared" si="309"/>
        <v>160</v>
      </c>
      <c r="FV63" s="6">
        <f t="shared" si="309"/>
        <v>161</v>
      </c>
      <c r="FW63" s="6">
        <f t="shared" si="309"/>
        <v>162</v>
      </c>
      <c r="FX63" s="6">
        <f t="shared" si="309"/>
        <v>163</v>
      </c>
      <c r="FY63" s="6">
        <f t="shared" si="309"/>
        <v>164</v>
      </c>
      <c r="FZ63" s="6">
        <f t="shared" si="309"/>
        <v>165</v>
      </c>
      <c r="GA63" s="6">
        <f t="shared" si="309"/>
        <v>166</v>
      </c>
      <c r="GB63" s="6">
        <f t="shared" si="309"/>
        <v>167</v>
      </c>
      <c r="GC63" s="6">
        <f t="shared" si="309"/>
        <v>168</v>
      </c>
      <c r="GD63" s="6">
        <f t="shared" si="309"/>
        <v>169</v>
      </c>
      <c r="GE63" s="6">
        <f t="shared" si="309"/>
        <v>170</v>
      </c>
      <c r="GF63" s="6">
        <f t="shared" si="309"/>
        <v>171</v>
      </c>
      <c r="GG63" s="6">
        <f t="shared" si="309"/>
        <v>172</v>
      </c>
      <c r="GH63" s="6">
        <f t="shared" si="309"/>
        <v>173</v>
      </c>
      <c r="GI63" s="6">
        <f t="shared" si="309"/>
        <v>174</v>
      </c>
      <c r="GJ63" s="6">
        <f t="shared" si="309"/>
        <v>175</v>
      </c>
      <c r="GK63" s="6">
        <f t="shared" si="309"/>
        <v>176</v>
      </c>
      <c r="GL63" s="6">
        <f t="shared" si="309"/>
        <v>177</v>
      </c>
      <c r="GM63" s="6">
        <f t="shared" si="309"/>
        <v>178</v>
      </c>
      <c r="GN63" s="6">
        <f t="shared" si="309"/>
        <v>179</v>
      </c>
      <c r="GO63" s="6">
        <f t="shared" si="309"/>
        <v>180</v>
      </c>
      <c r="GP63" s="6">
        <f t="shared" si="309"/>
        <v>181</v>
      </c>
      <c r="GQ63" s="6">
        <f t="shared" si="309"/>
        <v>182</v>
      </c>
      <c r="GR63" s="6">
        <f t="shared" si="309"/>
        <v>183</v>
      </c>
      <c r="GS63" s="6">
        <f t="shared" si="309"/>
        <v>184</v>
      </c>
      <c r="GT63" s="6">
        <f t="shared" si="309"/>
        <v>185</v>
      </c>
      <c r="GU63" s="6">
        <f t="shared" si="309"/>
        <v>186</v>
      </c>
      <c r="GV63" s="6">
        <f t="shared" si="309"/>
        <v>187</v>
      </c>
      <c r="GW63" s="6">
        <f t="shared" si="309"/>
        <v>188</v>
      </c>
      <c r="GX63" s="6">
        <f t="shared" si="309"/>
        <v>189</v>
      </c>
      <c r="GY63" s="6">
        <f t="shared" si="309"/>
        <v>190</v>
      </c>
      <c r="GZ63" s="6">
        <f t="shared" si="309"/>
        <v>191</v>
      </c>
      <c r="HA63" s="6">
        <f t="shared" si="309"/>
        <v>192</v>
      </c>
      <c r="HB63" s="6">
        <f t="shared" ref="HB63:JM63" si="310">HB52</f>
        <v>193</v>
      </c>
      <c r="HC63" s="6">
        <f t="shared" si="310"/>
        <v>194</v>
      </c>
      <c r="HD63" s="6">
        <f t="shared" si="310"/>
        <v>195</v>
      </c>
      <c r="HE63" s="6">
        <f t="shared" si="310"/>
        <v>196</v>
      </c>
      <c r="HF63" s="6">
        <f t="shared" si="310"/>
        <v>197</v>
      </c>
      <c r="HG63" s="6">
        <f t="shared" si="310"/>
        <v>198</v>
      </c>
      <c r="HH63" s="6">
        <f t="shared" si="310"/>
        <v>199</v>
      </c>
      <c r="HI63" s="6">
        <f t="shared" si="310"/>
        <v>200</v>
      </c>
      <c r="HJ63" s="6">
        <f t="shared" si="310"/>
        <v>201</v>
      </c>
      <c r="HK63" s="6">
        <f t="shared" si="310"/>
        <v>202</v>
      </c>
      <c r="HL63" s="6">
        <f t="shared" si="310"/>
        <v>203</v>
      </c>
      <c r="HM63" s="6">
        <f t="shared" si="310"/>
        <v>204</v>
      </c>
      <c r="HN63" s="6">
        <f t="shared" si="310"/>
        <v>205</v>
      </c>
      <c r="HO63" s="6">
        <f t="shared" si="310"/>
        <v>206</v>
      </c>
      <c r="HP63" s="6">
        <f t="shared" si="310"/>
        <v>207</v>
      </c>
      <c r="HQ63" s="6">
        <f t="shared" si="310"/>
        <v>208</v>
      </c>
      <c r="HR63" s="6">
        <f t="shared" si="310"/>
        <v>209</v>
      </c>
      <c r="HS63" s="6">
        <f t="shared" si="310"/>
        <v>210</v>
      </c>
      <c r="HT63" s="6">
        <f t="shared" si="310"/>
        <v>211</v>
      </c>
      <c r="HU63" s="6">
        <f t="shared" si="310"/>
        <v>212</v>
      </c>
      <c r="HV63" s="6">
        <f t="shared" si="310"/>
        <v>213</v>
      </c>
      <c r="HW63" s="6">
        <f t="shared" si="310"/>
        <v>214</v>
      </c>
      <c r="HX63" s="6">
        <f t="shared" si="310"/>
        <v>215</v>
      </c>
      <c r="HY63" s="6">
        <f t="shared" si="310"/>
        <v>216</v>
      </c>
      <c r="HZ63" s="6">
        <f t="shared" si="310"/>
        <v>217</v>
      </c>
      <c r="IA63" s="6">
        <f t="shared" si="310"/>
        <v>218</v>
      </c>
      <c r="IB63" s="6">
        <f t="shared" si="310"/>
        <v>219</v>
      </c>
      <c r="IC63" s="6">
        <f t="shared" si="310"/>
        <v>220</v>
      </c>
      <c r="ID63" s="6">
        <f t="shared" si="310"/>
        <v>221</v>
      </c>
      <c r="IE63" s="6">
        <f t="shared" si="310"/>
        <v>222</v>
      </c>
      <c r="IF63" s="6">
        <f t="shared" si="310"/>
        <v>223</v>
      </c>
      <c r="IG63" s="6">
        <f t="shared" si="310"/>
        <v>224</v>
      </c>
      <c r="IH63" s="6">
        <f t="shared" si="310"/>
        <v>225</v>
      </c>
      <c r="II63" s="6">
        <f t="shared" si="310"/>
        <v>226</v>
      </c>
      <c r="IJ63" s="6">
        <f t="shared" si="310"/>
        <v>227</v>
      </c>
      <c r="IK63" s="6">
        <f t="shared" si="310"/>
        <v>228</v>
      </c>
      <c r="IL63" s="6">
        <f t="shared" si="310"/>
        <v>229</v>
      </c>
      <c r="IM63" s="6">
        <f t="shared" si="310"/>
        <v>230</v>
      </c>
      <c r="IN63" s="6">
        <f t="shared" si="310"/>
        <v>231</v>
      </c>
      <c r="IO63" s="6">
        <f t="shared" si="310"/>
        <v>232</v>
      </c>
      <c r="IP63" s="6">
        <f t="shared" si="310"/>
        <v>233</v>
      </c>
      <c r="IQ63" s="6">
        <f t="shared" si="310"/>
        <v>234</v>
      </c>
      <c r="IR63" s="6">
        <f t="shared" si="310"/>
        <v>235</v>
      </c>
      <c r="IS63" s="6">
        <f t="shared" si="310"/>
        <v>236</v>
      </c>
      <c r="IT63" s="6">
        <f t="shared" si="310"/>
        <v>237</v>
      </c>
      <c r="IU63" s="6">
        <f t="shared" si="310"/>
        <v>238</v>
      </c>
      <c r="IV63" s="6">
        <f t="shared" si="310"/>
        <v>239</v>
      </c>
      <c r="IW63" s="6">
        <f t="shared" si="310"/>
        <v>240</v>
      </c>
      <c r="IX63" s="6">
        <f t="shared" si="310"/>
        <v>241</v>
      </c>
      <c r="IY63" s="6">
        <f t="shared" si="310"/>
        <v>242</v>
      </c>
      <c r="IZ63" s="6">
        <f t="shared" si="310"/>
        <v>243</v>
      </c>
      <c r="JA63" s="6">
        <f t="shared" si="310"/>
        <v>244</v>
      </c>
      <c r="JB63" s="6">
        <f t="shared" si="310"/>
        <v>245</v>
      </c>
      <c r="JC63" s="6">
        <f t="shared" si="310"/>
        <v>246</v>
      </c>
      <c r="JD63" s="6">
        <f t="shared" si="310"/>
        <v>247</v>
      </c>
      <c r="JE63" s="6">
        <f t="shared" si="310"/>
        <v>248</v>
      </c>
      <c r="JF63" s="6">
        <f t="shared" si="310"/>
        <v>249</v>
      </c>
      <c r="JG63" s="6">
        <f t="shared" si="310"/>
        <v>250</v>
      </c>
      <c r="JH63" s="6">
        <f t="shared" si="310"/>
        <v>251</v>
      </c>
      <c r="JI63" s="6">
        <f t="shared" si="310"/>
        <v>252</v>
      </c>
      <c r="JJ63" s="6">
        <f t="shared" si="310"/>
        <v>253</v>
      </c>
      <c r="JK63" s="6">
        <f t="shared" si="310"/>
        <v>254</v>
      </c>
      <c r="JL63" s="6">
        <f t="shared" si="310"/>
        <v>255</v>
      </c>
      <c r="JM63" s="6">
        <f t="shared" si="310"/>
        <v>256</v>
      </c>
      <c r="JN63" s="6">
        <f t="shared" ref="JN63:LY63" si="311">JN52</f>
        <v>257</v>
      </c>
      <c r="JO63" s="6">
        <f t="shared" si="311"/>
        <v>258</v>
      </c>
      <c r="JP63" s="6">
        <f t="shared" si="311"/>
        <v>259</v>
      </c>
      <c r="JQ63" s="6">
        <f t="shared" si="311"/>
        <v>260</v>
      </c>
      <c r="JR63" s="6">
        <f t="shared" si="311"/>
        <v>261</v>
      </c>
      <c r="JS63" s="6">
        <f t="shared" si="311"/>
        <v>262</v>
      </c>
      <c r="JT63" s="6">
        <f t="shared" si="311"/>
        <v>263</v>
      </c>
      <c r="JU63" s="6">
        <f t="shared" si="311"/>
        <v>264</v>
      </c>
      <c r="JV63" s="6">
        <f t="shared" si="311"/>
        <v>265</v>
      </c>
      <c r="JW63" s="6">
        <f t="shared" si="311"/>
        <v>266</v>
      </c>
      <c r="JX63" s="6">
        <f t="shared" si="311"/>
        <v>267</v>
      </c>
      <c r="JY63" s="6">
        <f t="shared" si="311"/>
        <v>268</v>
      </c>
      <c r="JZ63" s="6">
        <f t="shared" si="311"/>
        <v>269</v>
      </c>
      <c r="KA63" s="6">
        <f t="shared" si="311"/>
        <v>270</v>
      </c>
      <c r="KB63" s="6">
        <f t="shared" si="311"/>
        <v>271</v>
      </c>
      <c r="KC63" s="6">
        <f t="shared" si="311"/>
        <v>272</v>
      </c>
      <c r="KD63" s="6">
        <f t="shared" si="311"/>
        <v>273</v>
      </c>
      <c r="KE63" s="6">
        <f t="shared" si="311"/>
        <v>274</v>
      </c>
      <c r="KF63" s="6">
        <f t="shared" si="311"/>
        <v>275</v>
      </c>
      <c r="KG63" s="6">
        <f t="shared" si="311"/>
        <v>276</v>
      </c>
      <c r="KH63" s="6">
        <f t="shared" si="311"/>
        <v>277</v>
      </c>
      <c r="KI63" s="6">
        <f t="shared" si="311"/>
        <v>278</v>
      </c>
      <c r="KJ63" s="6">
        <f t="shared" si="311"/>
        <v>279</v>
      </c>
      <c r="KK63" s="6">
        <f t="shared" si="311"/>
        <v>280</v>
      </c>
      <c r="KL63" s="6">
        <f t="shared" si="311"/>
        <v>281</v>
      </c>
      <c r="KM63" s="6">
        <f t="shared" si="311"/>
        <v>282</v>
      </c>
      <c r="KN63" s="6">
        <f t="shared" si="311"/>
        <v>283</v>
      </c>
      <c r="KO63" s="6">
        <f t="shared" si="311"/>
        <v>284</v>
      </c>
      <c r="KP63" s="6">
        <f t="shared" si="311"/>
        <v>285</v>
      </c>
      <c r="KQ63" s="6">
        <f t="shared" si="311"/>
        <v>286</v>
      </c>
      <c r="KR63" s="6">
        <f t="shared" si="311"/>
        <v>287</v>
      </c>
      <c r="KS63" s="6">
        <f t="shared" si="311"/>
        <v>288</v>
      </c>
      <c r="KT63" s="6">
        <f t="shared" si="311"/>
        <v>289</v>
      </c>
      <c r="KU63" s="6">
        <f t="shared" si="311"/>
        <v>290</v>
      </c>
      <c r="KV63" s="6">
        <f t="shared" si="311"/>
        <v>291</v>
      </c>
      <c r="KW63" s="6">
        <f t="shared" si="311"/>
        <v>292</v>
      </c>
      <c r="KX63" s="6">
        <f t="shared" si="311"/>
        <v>293</v>
      </c>
      <c r="KY63" s="6">
        <f t="shared" si="311"/>
        <v>294</v>
      </c>
      <c r="KZ63" s="6">
        <f t="shared" si="311"/>
        <v>295</v>
      </c>
      <c r="LA63" s="6">
        <f t="shared" si="311"/>
        <v>296</v>
      </c>
      <c r="LB63" s="6">
        <f t="shared" si="311"/>
        <v>297</v>
      </c>
      <c r="LC63" s="6">
        <f t="shared" si="311"/>
        <v>298</v>
      </c>
      <c r="LD63" s="6">
        <f t="shared" si="311"/>
        <v>299</v>
      </c>
      <c r="LE63" s="6">
        <f t="shared" si="311"/>
        <v>300</v>
      </c>
      <c r="LF63" s="6">
        <f t="shared" si="311"/>
        <v>301</v>
      </c>
      <c r="LG63" s="6">
        <f t="shared" si="311"/>
        <v>302</v>
      </c>
      <c r="LH63" s="6">
        <f t="shared" si="311"/>
        <v>303</v>
      </c>
      <c r="LI63" s="6">
        <f t="shared" si="311"/>
        <v>304</v>
      </c>
      <c r="LJ63" s="6">
        <f t="shared" si="311"/>
        <v>305</v>
      </c>
      <c r="LK63" s="6">
        <f t="shared" si="311"/>
        <v>306</v>
      </c>
      <c r="LL63" s="6">
        <f t="shared" si="311"/>
        <v>307</v>
      </c>
      <c r="LM63" s="6">
        <f t="shared" si="311"/>
        <v>308</v>
      </c>
      <c r="LN63" s="6">
        <f t="shared" si="311"/>
        <v>309</v>
      </c>
      <c r="LO63" s="6">
        <f t="shared" si="311"/>
        <v>310</v>
      </c>
      <c r="LP63" s="6">
        <f t="shared" si="311"/>
        <v>311</v>
      </c>
      <c r="LQ63" s="6">
        <f t="shared" si="311"/>
        <v>312</v>
      </c>
      <c r="LR63" s="6">
        <f t="shared" si="311"/>
        <v>313</v>
      </c>
      <c r="LS63" s="6">
        <f t="shared" si="311"/>
        <v>314</v>
      </c>
      <c r="LT63" s="6">
        <f t="shared" si="311"/>
        <v>315</v>
      </c>
      <c r="LU63" s="6">
        <f t="shared" si="311"/>
        <v>316</v>
      </c>
      <c r="LV63" s="6">
        <f t="shared" si="311"/>
        <v>317</v>
      </c>
      <c r="LW63" s="6">
        <f t="shared" si="311"/>
        <v>318</v>
      </c>
      <c r="LX63" s="6">
        <f t="shared" si="311"/>
        <v>319</v>
      </c>
      <c r="LY63" s="6">
        <f t="shared" si="311"/>
        <v>320</v>
      </c>
      <c r="LZ63" s="6">
        <f t="shared" ref="LZ63:NM63" si="312">LZ52</f>
        <v>321</v>
      </c>
      <c r="MA63" s="6">
        <f t="shared" si="312"/>
        <v>322</v>
      </c>
      <c r="MB63" s="6">
        <f t="shared" si="312"/>
        <v>323</v>
      </c>
      <c r="MC63" s="6">
        <f t="shared" si="312"/>
        <v>324</v>
      </c>
      <c r="MD63" s="6">
        <f t="shared" si="312"/>
        <v>325</v>
      </c>
      <c r="ME63" s="6">
        <f t="shared" si="312"/>
        <v>326</v>
      </c>
      <c r="MF63" s="6">
        <f t="shared" si="312"/>
        <v>327</v>
      </c>
      <c r="MG63" s="6">
        <f t="shared" si="312"/>
        <v>328</v>
      </c>
      <c r="MH63" s="6">
        <f t="shared" si="312"/>
        <v>329</v>
      </c>
      <c r="MI63" s="6">
        <f t="shared" si="312"/>
        <v>330</v>
      </c>
      <c r="MJ63" s="6">
        <f t="shared" si="312"/>
        <v>331</v>
      </c>
      <c r="MK63" s="6">
        <f t="shared" si="312"/>
        <v>332</v>
      </c>
      <c r="ML63" s="6">
        <f t="shared" si="312"/>
        <v>333</v>
      </c>
      <c r="MM63" s="6">
        <f t="shared" si="312"/>
        <v>334</v>
      </c>
      <c r="MN63" s="6">
        <f t="shared" si="312"/>
        <v>335</v>
      </c>
      <c r="MO63" s="6">
        <f t="shared" si="312"/>
        <v>336</v>
      </c>
      <c r="MP63" s="6">
        <f t="shared" si="312"/>
        <v>337</v>
      </c>
      <c r="MQ63" s="6">
        <f t="shared" si="312"/>
        <v>338</v>
      </c>
      <c r="MR63" s="6">
        <f t="shared" si="312"/>
        <v>339</v>
      </c>
      <c r="MS63" s="6">
        <f t="shared" si="312"/>
        <v>340</v>
      </c>
      <c r="MT63" s="6">
        <f t="shared" si="312"/>
        <v>341</v>
      </c>
      <c r="MU63" s="6">
        <f t="shared" si="312"/>
        <v>342</v>
      </c>
      <c r="MV63" s="6">
        <f t="shared" si="312"/>
        <v>343</v>
      </c>
      <c r="MW63" s="6">
        <f t="shared" si="312"/>
        <v>344</v>
      </c>
      <c r="MX63" s="6">
        <f t="shared" si="312"/>
        <v>345</v>
      </c>
      <c r="MY63" s="6">
        <f t="shared" si="312"/>
        <v>346</v>
      </c>
      <c r="MZ63" s="6">
        <f t="shared" si="312"/>
        <v>347</v>
      </c>
      <c r="NA63" s="6">
        <f t="shared" si="312"/>
        <v>348</v>
      </c>
      <c r="NB63" s="6">
        <f t="shared" si="312"/>
        <v>349</v>
      </c>
      <c r="NC63" s="6">
        <f t="shared" si="312"/>
        <v>350</v>
      </c>
      <c r="ND63" s="6">
        <f t="shared" si="312"/>
        <v>351</v>
      </c>
      <c r="NE63" s="6">
        <f t="shared" si="312"/>
        <v>352</v>
      </c>
      <c r="NF63" s="6">
        <f t="shared" si="312"/>
        <v>353</v>
      </c>
      <c r="NG63" s="6">
        <f t="shared" si="312"/>
        <v>354</v>
      </c>
      <c r="NH63" s="6">
        <f t="shared" si="312"/>
        <v>355</v>
      </c>
      <c r="NI63" s="6">
        <f t="shared" si="312"/>
        <v>356</v>
      </c>
      <c r="NJ63" s="6">
        <f t="shared" si="312"/>
        <v>357</v>
      </c>
      <c r="NK63" s="6">
        <f t="shared" si="312"/>
        <v>358</v>
      </c>
      <c r="NL63" s="6">
        <f t="shared" si="312"/>
        <v>359</v>
      </c>
      <c r="NM63" s="6">
        <f t="shared" si="312"/>
        <v>360</v>
      </c>
    </row>
    <row r="64" spans="15:378" x14ac:dyDescent="0.25">
      <c r="O64" s="75" t="s">
        <v>166</v>
      </c>
      <c r="Q64" t="b">
        <f t="shared" ref="Q64:CB64" si="313">AND(Q63&gt;=$L$34,Q63&lt;=$L$35)</f>
        <v>0</v>
      </c>
      <c r="R64" t="b">
        <f t="shared" si="313"/>
        <v>0</v>
      </c>
      <c r="S64" t="b">
        <f t="shared" si="313"/>
        <v>0</v>
      </c>
      <c r="T64" t="b">
        <f t="shared" si="313"/>
        <v>0</v>
      </c>
      <c r="U64" t="b">
        <f t="shared" si="313"/>
        <v>0</v>
      </c>
      <c r="V64" t="b">
        <f t="shared" si="313"/>
        <v>0</v>
      </c>
      <c r="W64" t="b">
        <f t="shared" si="313"/>
        <v>0</v>
      </c>
      <c r="X64" t="b">
        <f t="shared" si="313"/>
        <v>0</v>
      </c>
      <c r="Y64" t="b">
        <f t="shared" si="313"/>
        <v>0</v>
      </c>
      <c r="Z64" t="b">
        <f t="shared" si="313"/>
        <v>0</v>
      </c>
      <c r="AA64" t="b">
        <f t="shared" si="313"/>
        <v>0</v>
      </c>
      <c r="AB64" t="b">
        <f t="shared" si="313"/>
        <v>0</v>
      </c>
      <c r="AC64" t="b">
        <f t="shared" si="313"/>
        <v>0</v>
      </c>
      <c r="AD64" t="b">
        <f t="shared" si="313"/>
        <v>0</v>
      </c>
      <c r="AE64" t="b">
        <f t="shared" si="313"/>
        <v>0</v>
      </c>
      <c r="AF64" t="b">
        <f t="shared" si="313"/>
        <v>0</v>
      </c>
      <c r="AG64" t="b">
        <f t="shared" si="313"/>
        <v>0</v>
      </c>
      <c r="AH64" t="b">
        <f t="shared" si="313"/>
        <v>0</v>
      </c>
      <c r="AI64" t="b">
        <f t="shared" si="313"/>
        <v>0</v>
      </c>
      <c r="AJ64" t="b">
        <f t="shared" si="313"/>
        <v>0</v>
      </c>
      <c r="AK64" t="b">
        <f t="shared" si="313"/>
        <v>0</v>
      </c>
      <c r="AL64" t="b">
        <f t="shared" si="313"/>
        <v>0</v>
      </c>
      <c r="AM64" t="b">
        <f t="shared" si="313"/>
        <v>0</v>
      </c>
      <c r="AN64" t="b">
        <f t="shared" si="313"/>
        <v>0</v>
      </c>
      <c r="AO64" t="b">
        <f t="shared" si="313"/>
        <v>0</v>
      </c>
      <c r="AP64" t="b">
        <f t="shared" si="313"/>
        <v>0</v>
      </c>
      <c r="AQ64" t="b">
        <f t="shared" si="313"/>
        <v>0</v>
      </c>
      <c r="AR64" t="b">
        <f t="shared" si="313"/>
        <v>0</v>
      </c>
      <c r="AS64" t="b">
        <f t="shared" si="313"/>
        <v>0</v>
      </c>
      <c r="AT64" t="b">
        <f t="shared" si="313"/>
        <v>0</v>
      </c>
      <c r="AU64" t="b">
        <f t="shared" si="313"/>
        <v>0</v>
      </c>
      <c r="AV64" t="b">
        <f t="shared" si="313"/>
        <v>0</v>
      </c>
      <c r="AW64" t="b">
        <f t="shared" si="313"/>
        <v>0</v>
      </c>
      <c r="AX64" t="b">
        <f t="shared" si="313"/>
        <v>0</v>
      </c>
      <c r="AY64" t="b">
        <f t="shared" si="313"/>
        <v>0</v>
      </c>
      <c r="AZ64" t="b">
        <f t="shared" si="313"/>
        <v>0</v>
      </c>
      <c r="BA64" t="b">
        <f t="shared" si="313"/>
        <v>0</v>
      </c>
      <c r="BB64" t="b">
        <f t="shared" si="313"/>
        <v>0</v>
      </c>
      <c r="BC64" t="b">
        <f t="shared" si="313"/>
        <v>0</v>
      </c>
      <c r="BD64" t="b">
        <f t="shared" si="313"/>
        <v>0</v>
      </c>
      <c r="BE64" t="b">
        <f t="shared" si="313"/>
        <v>0</v>
      </c>
      <c r="BF64" t="b">
        <f t="shared" si="313"/>
        <v>0</v>
      </c>
      <c r="BG64" t="b">
        <f t="shared" si="313"/>
        <v>0</v>
      </c>
      <c r="BH64" t="b">
        <f t="shared" si="313"/>
        <v>0</v>
      </c>
      <c r="BI64" t="b">
        <f t="shared" si="313"/>
        <v>0</v>
      </c>
      <c r="BJ64" t="b">
        <f t="shared" si="313"/>
        <v>0</v>
      </c>
      <c r="BK64" t="b">
        <f t="shared" si="313"/>
        <v>0</v>
      </c>
      <c r="BL64" t="b">
        <f t="shared" si="313"/>
        <v>0</v>
      </c>
      <c r="BM64" t="b">
        <f t="shared" si="313"/>
        <v>0</v>
      </c>
      <c r="BN64" t="b">
        <f t="shared" si="313"/>
        <v>0</v>
      </c>
      <c r="BO64" t="b">
        <f t="shared" si="313"/>
        <v>0</v>
      </c>
      <c r="BP64" t="b">
        <f t="shared" si="313"/>
        <v>0</v>
      </c>
      <c r="BQ64" t="b">
        <f t="shared" si="313"/>
        <v>0</v>
      </c>
      <c r="BR64" t="b">
        <f t="shared" si="313"/>
        <v>0</v>
      </c>
      <c r="BS64" t="b">
        <f t="shared" si="313"/>
        <v>0</v>
      </c>
      <c r="BT64" t="b">
        <f t="shared" si="313"/>
        <v>0</v>
      </c>
      <c r="BU64" t="b">
        <f t="shared" si="313"/>
        <v>0</v>
      </c>
      <c r="BV64" t="b">
        <f t="shared" si="313"/>
        <v>0</v>
      </c>
      <c r="BW64" t="b">
        <f t="shared" si="313"/>
        <v>0</v>
      </c>
      <c r="BX64" t="b">
        <f t="shared" si="313"/>
        <v>0</v>
      </c>
      <c r="BY64" t="b">
        <f t="shared" si="313"/>
        <v>0</v>
      </c>
      <c r="BZ64" t="b">
        <f t="shared" si="313"/>
        <v>0</v>
      </c>
      <c r="CA64" t="b">
        <f t="shared" si="313"/>
        <v>0</v>
      </c>
      <c r="CB64" t="b">
        <f t="shared" si="313"/>
        <v>0</v>
      </c>
      <c r="CC64" t="b">
        <f t="shared" ref="CC64:EN64" si="314">AND(CC63&gt;=$L$34,CC63&lt;=$L$35)</f>
        <v>0</v>
      </c>
      <c r="CD64" t="b">
        <f t="shared" si="314"/>
        <v>0</v>
      </c>
      <c r="CE64" t="b">
        <f t="shared" si="314"/>
        <v>0</v>
      </c>
      <c r="CF64" t="b">
        <f t="shared" si="314"/>
        <v>0</v>
      </c>
      <c r="CG64" t="b">
        <f t="shared" si="314"/>
        <v>0</v>
      </c>
      <c r="CH64" t="b">
        <f t="shared" si="314"/>
        <v>0</v>
      </c>
      <c r="CI64" t="b">
        <f t="shared" si="314"/>
        <v>0</v>
      </c>
      <c r="CJ64" t="b">
        <f t="shared" si="314"/>
        <v>0</v>
      </c>
      <c r="CK64" t="b">
        <f t="shared" si="314"/>
        <v>0</v>
      </c>
      <c r="CL64" t="b">
        <f t="shared" si="314"/>
        <v>0</v>
      </c>
      <c r="CM64" t="b">
        <f t="shared" si="314"/>
        <v>0</v>
      </c>
      <c r="CN64" t="b">
        <f t="shared" si="314"/>
        <v>0</v>
      </c>
      <c r="CO64" t="b">
        <f t="shared" si="314"/>
        <v>0</v>
      </c>
      <c r="CP64" t="b">
        <f t="shared" si="314"/>
        <v>0</v>
      </c>
      <c r="CQ64" t="b">
        <f t="shared" si="314"/>
        <v>0</v>
      </c>
      <c r="CR64" t="b">
        <f t="shared" si="314"/>
        <v>0</v>
      </c>
      <c r="CS64" t="b">
        <f t="shared" si="314"/>
        <v>0</v>
      </c>
      <c r="CT64" t="b">
        <f t="shared" si="314"/>
        <v>0</v>
      </c>
      <c r="CU64" t="b">
        <f t="shared" si="314"/>
        <v>0</v>
      </c>
      <c r="CV64" t="b">
        <f t="shared" si="314"/>
        <v>0</v>
      </c>
      <c r="CW64" t="b">
        <f t="shared" si="314"/>
        <v>0</v>
      </c>
      <c r="CX64" t="b">
        <f t="shared" si="314"/>
        <v>0</v>
      </c>
      <c r="CY64" t="b">
        <f t="shared" si="314"/>
        <v>0</v>
      </c>
      <c r="CZ64" t="b">
        <f t="shared" si="314"/>
        <v>0</v>
      </c>
      <c r="DA64" t="b">
        <f t="shared" si="314"/>
        <v>0</v>
      </c>
      <c r="DB64" t="b">
        <f t="shared" si="314"/>
        <v>0</v>
      </c>
      <c r="DC64" t="b">
        <f t="shared" si="314"/>
        <v>0</v>
      </c>
      <c r="DD64" t="b">
        <f t="shared" si="314"/>
        <v>0</v>
      </c>
      <c r="DE64" t="b">
        <f t="shared" si="314"/>
        <v>0</v>
      </c>
      <c r="DF64" t="b">
        <f t="shared" si="314"/>
        <v>0</v>
      </c>
      <c r="DG64" t="b">
        <f t="shared" si="314"/>
        <v>0</v>
      </c>
      <c r="DH64" t="b">
        <f t="shared" si="314"/>
        <v>0</v>
      </c>
      <c r="DI64" t="b">
        <f t="shared" si="314"/>
        <v>0</v>
      </c>
      <c r="DJ64" t="b">
        <f t="shared" si="314"/>
        <v>0</v>
      </c>
      <c r="DK64" t="b">
        <f t="shared" si="314"/>
        <v>0</v>
      </c>
      <c r="DL64" t="b">
        <f t="shared" si="314"/>
        <v>0</v>
      </c>
      <c r="DM64" t="b">
        <f t="shared" si="314"/>
        <v>0</v>
      </c>
      <c r="DN64" t="b">
        <f t="shared" si="314"/>
        <v>0</v>
      </c>
      <c r="DO64" t="b">
        <f t="shared" si="314"/>
        <v>0</v>
      </c>
      <c r="DP64" t="b">
        <f t="shared" si="314"/>
        <v>0</v>
      </c>
      <c r="DQ64" t="b">
        <f t="shared" si="314"/>
        <v>1</v>
      </c>
      <c r="DR64" t="b">
        <f t="shared" si="314"/>
        <v>1</v>
      </c>
      <c r="DS64" t="b">
        <f t="shared" si="314"/>
        <v>1</v>
      </c>
      <c r="DT64" t="b">
        <f t="shared" si="314"/>
        <v>1</v>
      </c>
      <c r="DU64" t="b">
        <f t="shared" si="314"/>
        <v>1</v>
      </c>
      <c r="DV64" t="b">
        <f t="shared" si="314"/>
        <v>1</v>
      </c>
      <c r="DW64" t="b">
        <f t="shared" si="314"/>
        <v>1</v>
      </c>
      <c r="DX64" t="b">
        <f t="shared" si="314"/>
        <v>1</v>
      </c>
      <c r="DY64" t="b">
        <f t="shared" si="314"/>
        <v>1</v>
      </c>
      <c r="DZ64" t="b">
        <f t="shared" si="314"/>
        <v>1</v>
      </c>
      <c r="EA64" t="b">
        <f t="shared" si="314"/>
        <v>1</v>
      </c>
      <c r="EB64" t="b">
        <f t="shared" si="314"/>
        <v>1</v>
      </c>
      <c r="EC64" t="b">
        <f t="shared" si="314"/>
        <v>1</v>
      </c>
      <c r="ED64" t="b">
        <f t="shared" si="314"/>
        <v>1</v>
      </c>
      <c r="EE64" t="b">
        <f t="shared" si="314"/>
        <v>1</v>
      </c>
      <c r="EF64" t="b">
        <f t="shared" si="314"/>
        <v>1</v>
      </c>
      <c r="EG64" t="b">
        <f t="shared" si="314"/>
        <v>1</v>
      </c>
      <c r="EH64" t="b">
        <f t="shared" si="314"/>
        <v>1</v>
      </c>
      <c r="EI64" t="b">
        <f t="shared" si="314"/>
        <v>1</v>
      </c>
      <c r="EJ64" t="b">
        <f t="shared" si="314"/>
        <v>1</v>
      </c>
      <c r="EK64" t="b">
        <f t="shared" si="314"/>
        <v>1</v>
      </c>
      <c r="EL64" t="b">
        <f t="shared" si="314"/>
        <v>1</v>
      </c>
      <c r="EM64" t="b">
        <f t="shared" si="314"/>
        <v>1</v>
      </c>
      <c r="EN64" t="b">
        <f t="shared" si="314"/>
        <v>1</v>
      </c>
      <c r="EO64" t="b">
        <f t="shared" ref="EO64:GZ64" si="315">AND(EO63&gt;=$L$34,EO63&lt;=$L$35)</f>
        <v>1</v>
      </c>
      <c r="EP64" t="b">
        <f t="shared" si="315"/>
        <v>1</v>
      </c>
      <c r="EQ64" t="b">
        <f t="shared" si="315"/>
        <v>1</v>
      </c>
      <c r="ER64" t="b">
        <f t="shared" si="315"/>
        <v>1</v>
      </c>
      <c r="ES64" t="b">
        <f t="shared" si="315"/>
        <v>1</v>
      </c>
      <c r="ET64" t="b">
        <f t="shared" si="315"/>
        <v>1</v>
      </c>
      <c r="EU64" t="b">
        <f t="shared" si="315"/>
        <v>1</v>
      </c>
      <c r="EV64" t="b">
        <f t="shared" si="315"/>
        <v>1</v>
      </c>
      <c r="EW64" t="b">
        <f t="shared" si="315"/>
        <v>1</v>
      </c>
      <c r="EX64" t="b">
        <f t="shared" si="315"/>
        <v>1</v>
      </c>
      <c r="EY64" t="b">
        <f t="shared" si="315"/>
        <v>1</v>
      </c>
      <c r="EZ64" t="b">
        <f t="shared" si="315"/>
        <v>1</v>
      </c>
      <c r="FA64" t="b">
        <f t="shared" si="315"/>
        <v>1</v>
      </c>
      <c r="FB64" t="b">
        <f t="shared" si="315"/>
        <v>1</v>
      </c>
      <c r="FC64" t="b">
        <f t="shared" si="315"/>
        <v>1</v>
      </c>
      <c r="FD64" t="b">
        <f t="shared" si="315"/>
        <v>1</v>
      </c>
      <c r="FE64" t="b">
        <f t="shared" si="315"/>
        <v>1</v>
      </c>
      <c r="FF64" t="b">
        <f t="shared" si="315"/>
        <v>1</v>
      </c>
      <c r="FG64" t="b">
        <f t="shared" si="315"/>
        <v>1</v>
      </c>
      <c r="FH64" t="b">
        <f t="shared" si="315"/>
        <v>1</v>
      </c>
      <c r="FI64" t="b">
        <f t="shared" si="315"/>
        <v>1</v>
      </c>
      <c r="FJ64" t="b">
        <f t="shared" si="315"/>
        <v>1</v>
      </c>
      <c r="FK64" t="b">
        <f t="shared" si="315"/>
        <v>1</v>
      </c>
      <c r="FL64" t="b">
        <f t="shared" si="315"/>
        <v>1</v>
      </c>
      <c r="FM64" t="b">
        <f t="shared" si="315"/>
        <v>1</v>
      </c>
      <c r="FN64" t="b">
        <f t="shared" si="315"/>
        <v>1</v>
      </c>
      <c r="FO64" t="b">
        <f t="shared" si="315"/>
        <v>1</v>
      </c>
      <c r="FP64" t="b">
        <f t="shared" si="315"/>
        <v>1</v>
      </c>
      <c r="FQ64" t="b">
        <f t="shared" si="315"/>
        <v>1</v>
      </c>
      <c r="FR64" t="b">
        <f t="shared" si="315"/>
        <v>1</v>
      </c>
      <c r="FS64" t="b">
        <f t="shared" si="315"/>
        <v>1</v>
      </c>
      <c r="FT64" t="b">
        <f t="shared" si="315"/>
        <v>1</v>
      </c>
      <c r="FU64" t="b">
        <f t="shared" si="315"/>
        <v>1</v>
      </c>
      <c r="FV64" t="b">
        <f t="shared" si="315"/>
        <v>1</v>
      </c>
      <c r="FW64" t="b">
        <f t="shared" si="315"/>
        <v>1</v>
      </c>
      <c r="FX64" t="b">
        <f t="shared" si="315"/>
        <v>1</v>
      </c>
      <c r="FY64" t="b">
        <f t="shared" si="315"/>
        <v>1</v>
      </c>
      <c r="FZ64" t="b">
        <f t="shared" si="315"/>
        <v>0</v>
      </c>
      <c r="GA64" t="b">
        <f t="shared" si="315"/>
        <v>0</v>
      </c>
      <c r="GB64" t="b">
        <f t="shared" si="315"/>
        <v>0</v>
      </c>
      <c r="GC64" t="b">
        <f t="shared" si="315"/>
        <v>0</v>
      </c>
      <c r="GD64" t="b">
        <f t="shared" si="315"/>
        <v>0</v>
      </c>
      <c r="GE64" t="b">
        <f t="shared" si="315"/>
        <v>0</v>
      </c>
      <c r="GF64" t="b">
        <f t="shared" si="315"/>
        <v>0</v>
      </c>
      <c r="GG64" t="b">
        <f t="shared" si="315"/>
        <v>0</v>
      </c>
      <c r="GH64" t="b">
        <f t="shared" si="315"/>
        <v>0</v>
      </c>
      <c r="GI64" t="b">
        <f t="shared" si="315"/>
        <v>0</v>
      </c>
      <c r="GJ64" t="b">
        <f t="shared" si="315"/>
        <v>0</v>
      </c>
      <c r="GK64" t="b">
        <f t="shared" si="315"/>
        <v>0</v>
      </c>
      <c r="GL64" t="b">
        <f t="shared" si="315"/>
        <v>0</v>
      </c>
      <c r="GM64" t="b">
        <f t="shared" si="315"/>
        <v>0</v>
      </c>
      <c r="GN64" t="b">
        <f t="shared" si="315"/>
        <v>0</v>
      </c>
      <c r="GO64" t="b">
        <f t="shared" si="315"/>
        <v>0</v>
      </c>
      <c r="GP64" t="b">
        <f t="shared" si="315"/>
        <v>0</v>
      </c>
      <c r="GQ64" t="b">
        <f t="shared" si="315"/>
        <v>0</v>
      </c>
      <c r="GR64" t="b">
        <f t="shared" si="315"/>
        <v>0</v>
      </c>
      <c r="GS64" t="b">
        <f t="shared" si="315"/>
        <v>0</v>
      </c>
      <c r="GT64" t="b">
        <f t="shared" si="315"/>
        <v>0</v>
      </c>
      <c r="GU64" t="b">
        <f t="shared" si="315"/>
        <v>0</v>
      </c>
      <c r="GV64" t="b">
        <f t="shared" si="315"/>
        <v>0</v>
      </c>
      <c r="GW64" t="b">
        <f t="shared" si="315"/>
        <v>0</v>
      </c>
      <c r="GX64" t="b">
        <f t="shared" si="315"/>
        <v>0</v>
      </c>
      <c r="GY64" t="b">
        <f t="shared" si="315"/>
        <v>0</v>
      </c>
      <c r="GZ64" t="b">
        <f t="shared" si="315"/>
        <v>0</v>
      </c>
      <c r="HA64" t="b">
        <f t="shared" ref="HA64:JL64" si="316">AND(HA63&gt;=$L$34,HA63&lt;=$L$35)</f>
        <v>0</v>
      </c>
      <c r="HB64" t="b">
        <f t="shared" si="316"/>
        <v>0</v>
      </c>
      <c r="HC64" t="b">
        <f t="shared" si="316"/>
        <v>0</v>
      </c>
      <c r="HD64" t="b">
        <f t="shared" si="316"/>
        <v>0</v>
      </c>
      <c r="HE64" t="b">
        <f t="shared" si="316"/>
        <v>0</v>
      </c>
      <c r="HF64" t="b">
        <f t="shared" si="316"/>
        <v>0</v>
      </c>
      <c r="HG64" t="b">
        <f t="shared" si="316"/>
        <v>0</v>
      </c>
      <c r="HH64" t="b">
        <f t="shared" si="316"/>
        <v>0</v>
      </c>
      <c r="HI64" t="b">
        <f t="shared" si="316"/>
        <v>0</v>
      </c>
      <c r="HJ64" t="b">
        <f t="shared" si="316"/>
        <v>0</v>
      </c>
      <c r="HK64" t="b">
        <f t="shared" si="316"/>
        <v>0</v>
      </c>
      <c r="HL64" t="b">
        <f t="shared" si="316"/>
        <v>0</v>
      </c>
      <c r="HM64" t="b">
        <f t="shared" si="316"/>
        <v>0</v>
      </c>
      <c r="HN64" t="b">
        <f t="shared" si="316"/>
        <v>0</v>
      </c>
      <c r="HO64" t="b">
        <f t="shared" si="316"/>
        <v>0</v>
      </c>
      <c r="HP64" t="b">
        <f t="shared" si="316"/>
        <v>0</v>
      </c>
      <c r="HQ64" t="b">
        <f t="shared" si="316"/>
        <v>0</v>
      </c>
      <c r="HR64" t="b">
        <f t="shared" si="316"/>
        <v>0</v>
      </c>
      <c r="HS64" t="b">
        <f t="shared" si="316"/>
        <v>0</v>
      </c>
      <c r="HT64" t="b">
        <f t="shared" si="316"/>
        <v>0</v>
      </c>
      <c r="HU64" t="b">
        <f t="shared" si="316"/>
        <v>0</v>
      </c>
      <c r="HV64" t="b">
        <f t="shared" si="316"/>
        <v>0</v>
      </c>
      <c r="HW64" t="b">
        <f t="shared" si="316"/>
        <v>0</v>
      </c>
      <c r="HX64" t="b">
        <f t="shared" si="316"/>
        <v>0</v>
      </c>
      <c r="HY64" t="b">
        <f t="shared" si="316"/>
        <v>0</v>
      </c>
      <c r="HZ64" t="b">
        <f t="shared" si="316"/>
        <v>0</v>
      </c>
      <c r="IA64" t="b">
        <f t="shared" si="316"/>
        <v>0</v>
      </c>
      <c r="IB64" t="b">
        <f t="shared" si="316"/>
        <v>0</v>
      </c>
      <c r="IC64" t="b">
        <f t="shared" si="316"/>
        <v>0</v>
      </c>
      <c r="ID64" t="b">
        <f t="shared" si="316"/>
        <v>0</v>
      </c>
      <c r="IE64" t="b">
        <f t="shared" si="316"/>
        <v>0</v>
      </c>
      <c r="IF64" t="b">
        <f t="shared" si="316"/>
        <v>0</v>
      </c>
      <c r="IG64" t="b">
        <f t="shared" si="316"/>
        <v>0</v>
      </c>
      <c r="IH64" t="b">
        <f t="shared" si="316"/>
        <v>0</v>
      </c>
      <c r="II64" t="b">
        <f t="shared" si="316"/>
        <v>0</v>
      </c>
      <c r="IJ64" t="b">
        <f t="shared" si="316"/>
        <v>0</v>
      </c>
      <c r="IK64" t="b">
        <f t="shared" si="316"/>
        <v>0</v>
      </c>
      <c r="IL64" t="b">
        <f t="shared" si="316"/>
        <v>0</v>
      </c>
      <c r="IM64" t="b">
        <f t="shared" si="316"/>
        <v>0</v>
      </c>
      <c r="IN64" t="b">
        <f t="shared" si="316"/>
        <v>0</v>
      </c>
      <c r="IO64" t="b">
        <f t="shared" si="316"/>
        <v>0</v>
      </c>
      <c r="IP64" t="b">
        <f t="shared" si="316"/>
        <v>0</v>
      </c>
      <c r="IQ64" t="b">
        <f t="shared" si="316"/>
        <v>0</v>
      </c>
      <c r="IR64" t="b">
        <f t="shared" si="316"/>
        <v>0</v>
      </c>
      <c r="IS64" t="b">
        <f t="shared" si="316"/>
        <v>0</v>
      </c>
      <c r="IT64" t="b">
        <f t="shared" si="316"/>
        <v>0</v>
      </c>
      <c r="IU64" t="b">
        <f t="shared" si="316"/>
        <v>0</v>
      </c>
      <c r="IV64" t="b">
        <f t="shared" si="316"/>
        <v>0</v>
      </c>
      <c r="IW64" t="b">
        <f t="shared" si="316"/>
        <v>0</v>
      </c>
      <c r="IX64" t="b">
        <f t="shared" si="316"/>
        <v>0</v>
      </c>
      <c r="IY64" t="b">
        <f t="shared" si="316"/>
        <v>0</v>
      </c>
      <c r="IZ64" t="b">
        <f t="shared" si="316"/>
        <v>0</v>
      </c>
      <c r="JA64" t="b">
        <f t="shared" si="316"/>
        <v>0</v>
      </c>
      <c r="JB64" t="b">
        <f t="shared" si="316"/>
        <v>0</v>
      </c>
      <c r="JC64" t="b">
        <f t="shared" si="316"/>
        <v>0</v>
      </c>
      <c r="JD64" t="b">
        <f t="shared" si="316"/>
        <v>0</v>
      </c>
      <c r="JE64" t="b">
        <f t="shared" si="316"/>
        <v>0</v>
      </c>
      <c r="JF64" t="b">
        <f t="shared" si="316"/>
        <v>0</v>
      </c>
      <c r="JG64" t="b">
        <f t="shared" si="316"/>
        <v>0</v>
      </c>
      <c r="JH64" t="b">
        <f t="shared" si="316"/>
        <v>0</v>
      </c>
      <c r="JI64" t="b">
        <f t="shared" si="316"/>
        <v>0</v>
      </c>
      <c r="JJ64" t="b">
        <f t="shared" si="316"/>
        <v>0</v>
      </c>
      <c r="JK64" t="b">
        <f t="shared" si="316"/>
        <v>0</v>
      </c>
      <c r="JL64" t="b">
        <f t="shared" si="316"/>
        <v>0</v>
      </c>
      <c r="JM64" t="b">
        <f t="shared" ref="JM64:LX64" si="317">AND(JM63&gt;=$L$34,JM63&lt;=$L$35)</f>
        <v>0</v>
      </c>
      <c r="JN64" t="b">
        <f t="shared" si="317"/>
        <v>0</v>
      </c>
      <c r="JO64" t="b">
        <f t="shared" si="317"/>
        <v>0</v>
      </c>
      <c r="JP64" t="b">
        <f t="shared" si="317"/>
        <v>0</v>
      </c>
      <c r="JQ64" t="b">
        <f t="shared" si="317"/>
        <v>0</v>
      </c>
      <c r="JR64" t="b">
        <f t="shared" si="317"/>
        <v>0</v>
      </c>
      <c r="JS64" t="b">
        <f t="shared" si="317"/>
        <v>0</v>
      </c>
      <c r="JT64" t="b">
        <f t="shared" si="317"/>
        <v>0</v>
      </c>
      <c r="JU64" t="b">
        <f t="shared" si="317"/>
        <v>0</v>
      </c>
      <c r="JV64" t="b">
        <f t="shared" si="317"/>
        <v>0</v>
      </c>
      <c r="JW64" t="b">
        <f t="shared" si="317"/>
        <v>0</v>
      </c>
      <c r="JX64" t="b">
        <f t="shared" si="317"/>
        <v>0</v>
      </c>
      <c r="JY64" t="b">
        <f t="shared" si="317"/>
        <v>0</v>
      </c>
      <c r="JZ64" t="b">
        <f t="shared" si="317"/>
        <v>0</v>
      </c>
      <c r="KA64" t="b">
        <f t="shared" si="317"/>
        <v>0</v>
      </c>
      <c r="KB64" t="b">
        <f t="shared" si="317"/>
        <v>0</v>
      </c>
      <c r="KC64" t="b">
        <f t="shared" si="317"/>
        <v>0</v>
      </c>
      <c r="KD64" t="b">
        <f t="shared" si="317"/>
        <v>0</v>
      </c>
      <c r="KE64" t="b">
        <f t="shared" si="317"/>
        <v>0</v>
      </c>
      <c r="KF64" t="b">
        <f t="shared" si="317"/>
        <v>0</v>
      </c>
      <c r="KG64" t="b">
        <f t="shared" si="317"/>
        <v>0</v>
      </c>
      <c r="KH64" t="b">
        <f t="shared" si="317"/>
        <v>0</v>
      </c>
      <c r="KI64" t="b">
        <f t="shared" si="317"/>
        <v>0</v>
      </c>
      <c r="KJ64" t="b">
        <f t="shared" si="317"/>
        <v>0</v>
      </c>
      <c r="KK64" t="b">
        <f t="shared" si="317"/>
        <v>0</v>
      </c>
      <c r="KL64" t="b">
        <f t="shared" si="317"/>
        <v>0</v>
      </c>
      <c r="KM64" t="b">
        <f t="shared" si="317"/>
        <v>0</v>
      </c>
      <c r="KN64" t="b">
        <f t="shared" si="317"/>
        <v>0</v>
      </c>
      <c r="KO64" t="b">
        <f t="shared" si="317"/>
        <v>0</v>
      </c>
      <c r="KP64" t="b">
        <f t="shared" si="317"/>
        <v>0</v>
      </c>
      <c r="KQ64" t="b">
        <f t="shared" si="317"/>
        <v>0</v>
      </c>
      <c r="KR64" t="b">
        <f t="shared" si="317"/>
        <v>0</v>
      </c>
      <c r="KS64" t="b">
        <f t="shared" si="317"/>
        <v>0</v>
      </c>
      <c r="KT64" t="b">
        <f t="shared" si="317"/>
        <v>0</v>
      </c>
      <c r="KU64" t="b">
        <f t="shared" si="317"/>
        <v>0</v>
      </c>
      <c r="KV64" t="b">
        <f t="shared" si="317"/>
        <v>0</v>
      </c>
      <c r="KW64" t="b">
        <f t="shared" si="317"/>
        <v>0</v>
      </c>
      <c r="KX64" t="b">
        <f t="shared" si="317"/>
        <v>0</v>
      </c>
      <c r="KY64" t="b">
        <f t="shared" si="317"/>
        <v>0</v>
      </c>
      <c r="KZ64" t="b">
        <f t="shared" si="317"/>
        <v>0</v>
      </c>
      <c r="LA64" t="b">
        <f t="shared" si="317"/>
        <v>0</v>
      </c>
      <c r="LB64" t="b">
        <f t="shared" si="317"/>
        <v>0</v>
      </c>
      <c r="LC64" t="b">
        <f t="shared" si="317"/>
        <v>0</v>
      </c>
      <c r="LD64" t="b">
        <f t="shared" si="317"/>
        <v>0</v>
      </c>
      <c r="LE64" t="b">
        <f t="shared" si="317"/>
        <v>0</v>
      </c>
      <c r="LF64" t="b">
        <f t="shared" si="317"/>
        <v>0</v>
      </c>
      <c r="LG64" t="b">
        <f t="shared" si="317"/>
        <v>0</v>
      </c>
      <c r="LH64" t="b">
        <f t="shared" si="317"/>
        <v>0</v>
      </c>
      <c r="LI64" t="b">
        <f t="shared" si="317"/>
        <v>0</v>
      </c>
      <c r="LJ64" t="b">
        <f t="shared" si="317"/>
        <v>0</v>
      </c>
      <c r="LK64" t="b">
        <f t="shared" si="317"/>
        <v>0</v>
      </c>
      <c r="LL64" t="b">
        <f t="shared" si="317"/>
        <v>0</v>
      </c>
      <c r="LM64" t="b">
        <f t="shared" si="317"/>
        <v>0</v>
      </c>
      <c r="LN64" t="b">
        <f t="shared" si="317"/>
        <v>0</v>
      </c>
      <c r="LO64" t="b">
        <f t="shared" si="317"/>
        <v>0</v>
      </c>
      <c r="LP64" t="b">
        <f t="shared" si="317"/>
        <v>0</v>
      </c>
      <c r="LQ64" t="b">
        <f t="shared" si="317"/>
        <v>0</v>
      </c>
      <c r="LR64" t="b">
        <f t="shared" si="317"/>
        <v>0</v>
      </c>
      <c r="LS64" t="b">
        <f t="shared" si="317"/>
        <v>0</v>
      </c>
      <c r="LT64" t="b">
        <f t="shared" si="317"/>
        <v>0</v>
      </c>
      <c r="LU64" t="b">
        <f t="shared" si="317"/>
        <v>0</v>
      </c>
      <c r="LV64" t="b">
        <f t="shared" si="317"/>
        <v>0</v>
      </c>
      <c r="LW64" t="b">
        <f t="shared" si="317"/>
        <v>0</v>
      </c>
      <c r="LX64" t="b">
        <f t="shared" si="317"/>
        <v>0</v>
      </c>
      <c r="LY64" t="b">
        <f t="shared" ref="LY64:NM64" si="318">AND(LY63&gt;=$L$34,LY63&lt;=$L$35)</f>
        <v>0</v>
      </c>
      <c r="LZ64" t="b">
        <f t="shared" si="318"/>
        <v>0</v>
      </c>
      <c r="MA64" t="b">
        <f t="shared" si="318"/>
        <v>0</v>
      </c>
      <c r="MB64" t="b">
        <f t="shared" si="318"/>
        <v>0</v>
      </c>
      <c r="MC64" t="b">
        <f t="shared" si="318"/>
        <v>0</v>
      </c>
      <c r="MD64" t="b">
        <f t="shared" si="318"/>
        <v>0</v>
      </c>
      <c r="ME64" t="b">
        <f t="shared" si="318"/>
        <v>0</v>
      </c>
      <c r="MF64" t="b">
        <f t="shared" si="318"/>
        <v>0</v>
      </c>
      <c r="MG64" t="b">
        <f t="shared" si="318"/>
        <v>0</v>
      </c>
      <c r="MH64" t="b">
        <f t="shared" si="318"/>
        <v>0</v>
      </c>
      <c r="MI64" t="b">
        <f t="shared" si="318"/>
        <v>0</v>
      </c>
      <c r="MJ64" t="b">
        <f t="shared" si="318"/>
        <v>0</v>
      </c>
      <c r="MK64" t="b">
        <f t="shared" si="318"/>
        <v>0</v>
      </c>
      <c r="ML64" t="b">
        <f t="shared" si="318"/>
        <v>0</v>
      </c>
      <c r="MM64" t="b">
        <f t="shared" si="318"/>
        <v>0</v>
      </c>
      <c r="MN64" t="b">
        <f t="shared" si="318"/>
        <v>0</v>
      </c>
      <c r="MO64" t="b">
        <f t="shared" si="318"/>
        <v>0</v>
      </c>
      <c r="MP64" t="b">
        <f t="shared" si="318"/>
        <v>0</v>
      </c>
      <c r="MQ64" t="b">
        <f t="shared" si="318"/>
        <v>0</v>
      </c>
      <c r="MR64" t="b">
        <f t="shared" si="318"/>
        <v>0</v>
      </c>
      <c r="MS64" t="b">
        <f t="shared" si="318"/>
        <v>0</v>
      </c>
      <c r="MT64" t="b">
        <f t="shared" si="318"/>
        <v>0</v>
      </c>
      <c r="MU64" t="b">
        <f t="shared" si="318"/>
        <v>0</v>
      </c>
      <c r="MV64" t="b">
        <f t="shared" si="318"/>
        <v>0</v>
      </c>
      <c r="MW64" t="b">
        <f t="shared" si="318"/>
        <v>0</v>
      </c>
      <c r="MX64" t="b">
        <f t="shared" si="318"/>
        <v>0</v>
      </c>
      <c r="MY64" t="b">
        <f t="shared" si="318"/>
        <v>0</v>
      </c>
      <c r="MZ64" t="b">
        <f t="shared" si="318"/>
        <v>0</v>
      </c>
      <c r="NA64" t="b">
        <f t="shared" si="318"/>
        <v>0</v>
      </c>
      <c r="NB64" t="b">
        <f t="shared" si="318"/>
        <v>0</v>
      </c>
      <c r="NC64" t="b">
        <f t="shared" si="318"/>
        <v>0</v>
      </c>
      <c r="ND64" t="b">
        <f t="shared" si="318"/>
        <v>0</v>
      </c>
      <c r="NE64" t="b">
        <f t="shared" si="318"/>
        <v>0</v>
      </c>
      <c r="NF64" t="b">
        <f t="shared" si="318"/>
        <v>0</v>
      </c>
      <c r="NG64" t="b">
        <f t="shared" si="318"/>
        <v>0</v>
      </c>
      <c r="NH64" t="b">
        <f t="shared" si="318"/>
        <v>0</v>
      </c>
      <c r="NI64" t="b">
        <f t="shared" si="318"/>
        <v>0</v>
      </c>
      <c r="NJ64" t="b">
        <f t="shared" si="318"/>
        <v>0</v>
      </c>
      <c r="NK64" t="b">
        <f t="shared" si="318"/>
        <v>0</v>
      </c>
      <c r="NL64" t="b">
        <f t="shared" si="318"/>
        <v>0</v>
      </c>
      <c r="NM64" t="b">
        <f t="shared" si="318"/>
        <v>0</v>
      </c>
    </row>
    <row r="65" spans="15:377" x14ac:dyDescent="0.25">
      <c r="O65" s="75" t="s">
        <v>167</v>
      </c>
      <c r="P65" s="79">
        <f>$M$37</f>
        <v>0</v>
      </c>
      <c r="Q65" s="85">
        <v>0</v>
      </c>
      <c r="R65" s="86">
        <f>IF(R63=$L$34,$M$36/12,Q65+(Q65*$P$65*R54*R64))*R64</f>
        <v>0</v>
      </c>
      <c r="S65" s="86">
        <f t="shared" ref="S65:CD65" si="319">IF(S63=$L$34,$M$36/12,R65+(R65*$P$65*S54*S64))*S64</f>
        <v>0</v>
      </c>
      <c r="T65" s="86">
        <f t="shared" si="319"/>
        <v>0</v>
      </c>
      <c r="U65" s="86">
        <f t="shared" si="319"/>
        <v>0</v>
      </c>
      <c r="V65" s="86">
        <f t="shared" si="319"/>
        <v>0</v>
      </c>
      <c r="W65" s="86">
        <f t="shared" si="319"/>
        <v>0</v>
      </c>
      <c r="X65" s="86">
        <f t="shared" si="319"/>
        <v>0</v>
      </c>
      <c r="Y65" s="86">
        <f t="shared" si="319"/>
        <v>0</v>
      </c>
      <c r="Z65" s="86">
        <f t="shared" si="319"/>
        <v>0</v>
      </c>
      <c r="AA65" s="86">
        <f t="shared" si="319"/>
        <v>0</v>
      </c>
      <c r="AB65" s="86">
        <f t="shared" si="319"/>
        <v>0</v>
      </c>
      <c r="AC65" s="86">
        <f t="shared" si="319"/>
        <v>0</v>
      </c>
      <c r="AD65" s="86">
        <f t="shared" si="319"/>
        <v>0</v>
      </c>
      <c r="AE65" s="86">
        <f t="shared" si="319"/>
        <v>0</v>
      </c>
      <c r="AF65" s="86">
        <f t="shared" si="319"/>
        <v>0</v>
      </c>
      <c r="AG65" s="86">
        <f t="shared" si="319"/>
        <v>0</v>
      </c>
      <c r="AH65" s="86">
        <f t="shared" si="319"/>
        <v>0</v>
      </c>
      <c r="AI65" s="86">
        <f t="shared" si="319"/>
        <v>0</v>
      </c>
      <c r="AJ65" s="86">
        <f t="shared" si="319"/>
        <v>0</v>
      </c>
      <c r="AK65" s="86">
        <f t="shared" si="319"/>
        <v>0</v>
      </c>
      <c r="AL65" s="86">
        <f t="shared" si="319"/>
        <v>0</v>
      </c>
      <c r="AM65" s="86">
        <f t="shared" si="319"/>
        <v>0</v>
      </c>
      <c r="AN65" s="86">
        <f t="shared" si="319"/>
        <v>0</v>
      </c>
      <c r="AO65" s="86">
        <f t="shared" si="319"/>
        <v>0</v>
      </c>
      <c r="AP65" s="86">
        <f t="shared" si="319"/>
        <v>0</v>
      </c>
      <c r="AQ65" s="86">
        <f t="shared" si="319"/>
        <v>0</v>
      </c>
      <c r="AR65" s="86">
        <f t="shared" si="319"/>
        <v>0</v>
      </c>
      <c r="AS65" s="86">
        <f t="shared" si="319"/>
        <v>0</v>
      </c>
      <c r="AT65" s="86">
        <f t="shared" si="319"/>
        <v>0</v>
      </c>
      <c r="AU65" s="86">
        <f t="shared" si="319"/>
        <v>0</v>
      </c>
      <c r="AV65" s="86">
        <f t="shared" si="319"/>
        <v>0</v>
      </c>
      <c r="AW65" s="86">
        <f t="shared" si="319"/>
        <v>0</v>
      </c>
      <c r="AX65" s="86">
        <f t="shared" si="319"/>
        <v>0</v>
      </c>
      <c r="AY65" s="86">
        <f t="shared" si="319"/>
        <v>0</v>
      </c>
      <c r="AZ65" s="86">
        <f t="shared" si="319"/>
        <v>0</v>
      </c>
      <c r="BA65" s="86">
        <f t="shared" si="319"/>
        <v>0</v>
      </c>
      <c r="BB65" s="86">
        <f t="shared" si="319"/>
        <v>0</v>
      </c>
      <c r="BC65" s="86">
        <f t="shared" si="319"/>
        <v>0</v>
      </c>
      <c r="BD65" s="86">
        <f t="shared" si="319"/>
        <v>0</v>
      </c>
      <c r="BE65" s="86">
        <f t="shared" si="319"/>
        <v>0</v>
      </c>
      <c r="BF65" s="86">
        <f t="shared" si="319"/>
        <v>0</v>
      </c>
      <c r="BG65" s="86">
        <f t="shared" si="319"/>
        <v>0</v>
      </c>
      <c r="BH65" s="86">
        <f t="shared" si="319"/>
        <v>0</v>
      </c>
      <c r="BI65" s="86">
        <f t="shared" si="319"/>
        <v>0</v>
      </c>
      <c r="BJ65" s="86">
        <f t="shared" si="319"/>
        <v>0</v>
      </c>
      <c r="BK65" s="86">
        <f t="shared" si="319"/>
        <v>0</v>
      </c>
      <c r="BL65" s="86">
        <f t="shared" si="319"/>
        <v>0</v>
      </c>
      <c r="BM65" s="86">
        <f t="shared" si="319"/>
        <v>0</v>
      </c>
      <c r="BN65" s="86">
        <f t="shared" si="319"/>
        <v>0</v>
      </c>
      <c r="BO65" s="86">
        <f t="shared" si="319"/>
        <v>0</v>
      </c>
      <c r="BP65" s="86">
        <f t="shared" si="319"/>
        <v>0</v>
      </c>
      <c r="BQ65" s="86">
        <f t="shared" si="319"/>
        <v>0</v>
      </c>
      <c r="BR65" s="86">
        <f t="shared" si="319"/>
        <v>0</v>
      </c>
      <c r="BS65" s="86">
        <f t="shared" si="319"/>
        <v>0</v>
      </c>
      <c r="BT65" s="86">
        <f t="shared" si="319"/>
        <v>0</v>
      </c>
      <c r="BU65" s="86">
        <f t="shared" si="319"/>
        <v>0</v>
      </c>
      <c r="BV65" s="86">
        <f t="shared" si="319"/>
        <v>0</v>
      </c>
      <c r="BW65" s="86">
        <f t="shared" si="319"/>
        <v>0</v>
      </c>
      <c r="BX65" s="86">
        <f t="shared" si="319"/>
        <v>0</v>
      </c>
      <c r="BY65" s="86">
        <f t="shared" si="319"/>
        <v>0</v>
      </c>
      <c r="BZ65" s="86">
        <f t="shared" si="319"/>
        <v>0</v>
      </c>
      <c r="CA65" s="86">
        <f t="shared" si="319"/>
        <v>0</v>
      </c>
      <c r="CB65" s="86">
        <f t="shared" si="319"/>
        <v>0</v>
      </c>
      <c r="CC65" s="86">
        <f t="shared" si="319"/>
        <v>0</v>
      </c>
      <c r="CD65" s="86">
        <f t="shared" si="319"/>
        <v>0</v>
      </c>
      <c r="CE65" s="86">
        <f t="shared" ref="CE65:EP65" si="320">IF(CE63=$L$34,$M$36/12,CD65+(CD65*$P$65*CE54*CE64))*CE64</f>
        <v>0</v>
      </c>
      <c r="CF65" s="86">
        <f t="shared" si="320"/>
        <v>0</v>
      </c>
      <c r="CG65" s="86">
        <f t="shared" si="320"/>
        <v>0</v>
      </c>
      <c r="CH65" s="86">
        <f t="shared" si="320"/>
        <v>0</v>
      </c>
      <c r="CI65" s="86">
        <f t="shared" si="320"/>
        <v>0</v>
      </c>
      <c r="CJ65" s="86">
        <f t="shared" si="320"/>
        <v>0</v>
      </c>
      <c r="CK65" s="86">
        <f t="shared" si="320"/>
        <v>0</v>
      </c>
      <c r="CL65" s="86">
        <f t="shared" si="320"/>
        <v>0</v>
      </c>
      <c r="CM65" s="86">
        <f t="shared" si="320"/>
        <v>0</v>
      </c>
      <c r="CN65" s="86">
        <f t="shared" si="320"/>
        <v>0</v>
      </c>
      <c r="CO65" s="86">
        <f t="shared" si="320"/>
        <v>0</v>
      </c>
      <c r="CP65" s="86">
        <f t="shared" si="320"/>
        <v>0</v>
      </c>
      <c r="CQ65" s="86">
        <f t="shared" si="320"/>
        <v>0</v>
      </c>
      <c r="CR65" s="86">
        <f t="shared" si="320"/>
        <v>0</v>
      </c>
      <c r="CS65" s="86">
        <f t="shared" si="320"/>
        <v>0</v>
      </c>
      <c r="CT65" s="86">
        <f t="shared" si="320"/>
        <v>0</v>
      </c>
      <c r="CU65" s="86">
        <f t="shared" si="320"/>
        <v>0</v>
      </c>
      <c r="CV65" s="86">
        <f t="shared" si="320"/>
        <v>0</v>
      </c>
      <c r="CW65" s="86">
        <f t="shared" si="320"/>
        <v>0</v>
      </c>
      <c r="CX65" s="86">
        <f t="shared" si="320"/>
        <v>0</v>
      </c>
      <c r="CY65" s="86">
        <f t="shared" si="320"/>
        <v>0</v>
      </c>
      <c r="CZ65" s="86">
        <f t="shared" si="320"/>
        <v>0</v>
      </c>
      <c r="DA65" s="86">
        <f t="shared" si="320"/>
        <v>0</v>
      </c>
      <c r="DB65" s="86">
        <f t="shared" si="320"/>
        <v>0</v>
      </c>
      <c r="DC65" s="86">
        <f t="shared" si="320"/>
        <v>0</v>
      </c>
      <c r="DD65" s="86">
        <f t="shared" si="320"/>
        <v>0</v>
      </c>
      <c r="DE65" s="86">
        <f t="shared" si="320"/>
        <v>0</v>
      </c>
      <c r="DF65" s="86">
        <f t="shared" si="320"/>
        <v>0</v>
      </c>
      <c r="DG65" s="86">
        <f t="shared" si="320"/>
        <v>0</v>
      </c>
      <c r="DH65" s="86">
        <f t="shared" si="320"/>
        <v>0</v>
      </c>
      <c r="DI65" s="86">
        <f t="shared" si="320"/>
        <v>0</v>
      </c>
      <c r="DJ65" s="86">
        <f t="shared" si="320"/>
        <v>0</v>
      </c>
      <c r="DK65" s="86">
        <f t="shared" si="320"/>
        <v>0</v>
      </c>
      <c r="DL65" s="86">
        <f t="shared" si="320"/>
        <v>0</v>
      </c>
      <c r="DM65" s="86">
        <f t="shared" si="320"/>
        <v>0</v>
      </c>
      <c r="DN65" s="86">
        <f t="shared" si="320"/>
        <v>0</v>
      </c>
      <c r="DO65" s="86">
        <f t="shared" si="320"/>
        <v>0</v>
      </c>
      <c r="DP65" s="86">
        <f t="shared" si="320"/>
        <v>0</v>
      </c>
      <c r="DQ65" s="86">
        <f t="shared" si="320"/>
        <v>1.2841666666666667</v>
      </c>
      <c r="DR65" s="86">
        <f t="shared" si="320"/>
        <v>1.2841666666666667</v>
      </c>
      <c r="DS65" s="86">
        <f t="shared" si="320"/>
        <v>1.2841666666666667</v>
      </c>
      <c r="DT65" s="86">
        <f t="shared" si="320"/>
        <v>1.2841666666666667</v>
      </c>
      <c r="DU65" s="86">
        <f t="shared" si="320"/>
        <v>1.2841666666666667</v>
      </c>
      <c r="DV65" s="86">
        <f t="shared" si="320"/>
        <v>1.2841666666666667</v>
      </c>
      <c r="DW65" s="86">
        <f t="shared" si="320"/>
        <v>1.2841666666666667</v>
      </c>
      <c r="DX65" s="86">
        <f t="shared" si="320"/>
        <v>1.2841666666666667</v>
      </c>
      <c r="DY65" s="86">
        <f t="shared" si="320"/>
        <v>1.2841666666666667</v>
      </c>
      <c r="DZ65" s="86">
        <f t="shared" si="320"/>
        <v>1.2841666666666667</v>
      </c>
      <c r="EA65" s="86">
        <f t="shared" si="320"/>
        <v>1.2841666666666667</v>
      </c>
      <c r="EB65" s="86">
        <f t="shared" si="320"/>
        <v>1.2841666666666667</v>
      </c>
      <c r="EC65" s="86">
        <f t="shared" si="320"/>
        <v>1.2841666666666667</v>
      </c>
      <c r="ED65" s="86">
        <f t="shared" si="320"/>
        <v>1.2841666666666667</v>
      </c>
      <c r="EE65" s="86">
        <f t="shared" si="320"/>
        <v>1.2841666666666667</v>
      </c>
      <c r="EF65" s="86">
        <f t="shared" si="320"/>
        <v>1.2841666666666667</v>
      </c>
      <c r="EG65" s="86">
        <f t="shared" si="320"/>
        <v>1.2841666666666667</v>
      </c>
      <c r="EH65" s="86">
        <f t="shared" si="320"/>
        <v>1.2841666666666667</v>
      </c>
      <c r="EI65" s="86">
        <f t="shared" si="320"/>
        <v>1.2841666666666667</v>
      </c>
      <c r="EJ65" s="86">
        <f t="shared" si="320"/>
        <v>1.2841666666666667</v>
      </c>
      <c r="EK65" s="86">
        <f t="shared" si="320"/>
        <v>1.2841666666666667</v>
      </c>
      <c r="EL65" s="86">
        <f t="shared" si="320"/>
        <v>1.2841666666666667</v>
      </c>
      <c r="EM65" s="86">
        <f t="shared" si="320"/>
        <v>1.2841666666666667</v>
      </c>
      <c r="EN65" s="86">
        <f t="shared" si="320"/>
        <v>1.2841666666666667</v>
      </c>
      <c r="EO65" s="86">
        <f t="shared" si="320"/>
        <v>1.2841666666666667</v>
      </c>
      <c r="EP65" s="86">
        <f t="shared" si="320"/>
        <v>1.2841666666666667</v>
      </c>
      <c r="EQ65" s="86">
        <f t="shared" ref="EQ65:HB65" si="321">IF(EQ63=$L$34,$M$36/12,EP65+(EP65*$P$65*EQ54*EQ64))*EQ64</f>
        <v>1.2841666666666667</v>
      </c>
      <c r="ER65" s="86">
        <f t="shared" si="321"/>
        <v>1.2841666666666667</v>
      </c>
      <c r="ES65" s="86">
        <f t="shared" si="321"/>
        <v>1.2841666666666667</v>
      </c>
      <c r="ET65" s="86">
        <f t="shared" si="321"/>
        <v>1.2841666666666667</v>
      </c>
      <c r="EU65" s="86">
        <f t="shared" si="321"/>
        <v>1.2841666666666667</v>
      </c>
      <c r="EV65" s="86">
        <f t="shared" si="321"/>
        <v>1.2841666666666667</v>
      </c>
      <c r="EW65" s="86">
        <f t="shared" si="321"/>
        <v>1.2841666666666667</v>
      </c>
      <c r="EX65" s="86">
        <f t="shared" si="321"/>
        <v>1.2841666666666667</v>
      </c>
      <c r="EY65" s="86">
        <f t="shared" si="321"/>
        <v>1.2841666666666667</v>
      </c>
      <c r="EZ65" s="86">
        <f t="shared" si="321"/>
        <v>1.2841666666666667</v>
      </c>
      <c r="FA65" s="86">
        <f t="shared" si="321"/>
        <v>1.2841666666666667</v>
      </c>
      <c r="FB65" s="86">
        <f t="shared" si="321"/>
        <v>1.2841666666666667</v>
      </c>
      <c r="FC65" s="86">
        <f t="shared" si="321"/>
        <v>1.2841666666666667</v>
      </c>
      <c r="FD65" s="86">
        <f t="shared" si="321"/>
        <v>1.2841666666666667</v>
      </c>
      <c r="FE65" s="86">
        <f t="shared" si="321"/>
        <v>1.2841666666666667</v>
      </c>
      <c r="FF65" s="86">
        <f t="shared" si="321"/>
        <v>1.2841666666666667</v>
      </c>
      <c r="FG65" s="86">
        <f t="shared" si="321"/>
        <v>1.2841666666666667</v>
      </c>
      <c r="FH65" s="86">
        <f t="shared" si="321"/>
        <v>1.2841666666666667</v>
      </c>
      <c r="FI65" s="86">
        <f t="shared" si="321"/>
        <v>1.2841666666666667</v>
      </c>
      <c r="FJ65" s="86">
        <f t="shared" si="321"/>
        <v>1.2841666666666667</v>
      </c>
      <c r="FK65" s="86">
        <f t="shared" si="321"/>
        <v>1.2841666666666667</v>
      </c>
      <c r="FL65" s="86">
        <f t="shared" si="321"/>
        <v>1.2841666666666667</v>
      </c>
      <c r="FM65" s="86">
        <f t="shared" si="321"/>
        <v>1.2841666666666667</v>
      </c>
      <c r="FN65" s="86">
        <f t="shared" si="321"/>
        <v>1.2841666666666667</v>
      </c>
      <c r="FO65" s="86">
        <f t="shared" si="321"/>
        <v>1.2841666666666667</v>
      </c>
      <c r="FP65" s="86">
        <f t="shared" si="321"/>
        <v>1.2841666666666667</v>
      </c>
      <c r="FQ65" s="86">
        <f t="shared" si="321"/>
        <v>1.2841666666666667</v>
      </c>
      <c r="FR65" s="86">
        <f t="shared" si="321"/>
        <v>1.2841666666666667</v>
      </c>
      <c r="FS65" s="86">
        <f t="shared" si="321"/>
        <v>1.2841666666666667</v>
      </c>
      <c r="FT65" s="86">
        <f t="shared" si="321"/>
        <v>1.2841666666666667</v>
      </c>
      <c r="FU65" s="86">
        <f t="shared" si="321"/>
        <v>1.2841666666666667</v>
      </c>
      <c r="FV65" s="86">
        <f t="shared" si="321"/>
        <v>1.2841666666666667</v>
      </c>
      <c r="FW65" s="86">
        <f t="shared" si="321"/>
        <v>1.2841666666666667</v>
      </c>
      <c r="FX65" s="86">
        <f t="shared" si="321"/>
        <v>1.2841666666666667</v>
      </c>
      <c r="FY65" s="86">
        <f t="shared" si="321"/>
        <v>1.2841666666666667</v>
      </c>
      <c r="FZ65" s="86">
        <f t="shared" si="321"/>
        <v>0</v>
      </c>
      <c r="GA65" s="86">
        <f t="shared" si="321"/>
        <v>0</v>
      </c>
      <c r="GB65" s="86">
        <f t="shared" si="321"/>
        <v>0</v>
      </c>
      <c r="GC65" s="86">
        <f t="shared" si="321"/>
        <v>0</v>
      </c>
      <c r="GD65" s="86">
        <f t="shared" si="321"/>
        <v>0</v>
      </c>
      <c r="GE65" s="86">
        <f t="shared" si="321"/>
        <v>0</v>
      </c>
      <c r="GF65" s="86">
        <f t="shared" si="321"/>
        <v>0</v>
      </c>
      <c r="GG65" s="86">
        <f t="shared" si="321"/>
        <v>0</v>
      </c>
      <c r="GH65" s="86">
        <f t="shared" si="321"/>
        <v>0</v>
      </c>
      <c r="GI65" s="86">
        <f t="shared" si="321"/>
        <v>0</v>
      </c>
      <c r="GJ65" s="86">
        <f t="shared" si="321"/>
        <v>0</v>
      </c>
      <c r="GK65" s="86">
        <f t="shared" si="321"/>
        <v>0</v>
      </c>
      <c r="GL65" s="86">
        <f t="shared" si="321"/>
        <v>0</v>
      </c>
      <c r="GM65" s="86">
        <f t="shared" si="321"/>
        <v>0</v>
      </c>
      <c r="GN65" s="86">
        <f t="shared" si="321"/>
        <v>0</v>
      </c>
      <c r="GO65" s="86">
        <f t="shared" si="321"/>
        <v>0</v>
      </c>
      <c r="GP65" s="86">
        <f t="shared" si="321"/>
        <v>0</v>
      </c>
      <c r="GQ65" s="86">
        <f t="shared" si="321"/>
        <v>0</v>
      </c>
      <c r="GR65" s="86">
        <f t="shared" si="321"/>
        <v>0</v>
      </c>
      <c r="GS65" s="86">
        <f t="shared" si="321"/>
        <v>0</v>
      </c>
      <c r="GT65" s="86">
        <f t="shared" si="321"/>
        <v>0</v>
      </c>
      <c r="GU65" s="86">
        <f t="shared" si="321"/>
        <v>0</v>
      </c>
      <c r="GV65" s="86">
        <f t="shared" si="321"/>
        <v>0</v>
      </c>
      <c r="GW65" s="86">
        <f t="shared" si="321"/>
        <v>0</v>
      </c>
      <c r="GX65" s="86">
        <f t="shared" si="321"/>
        <v>0</v>
      </c>
      <c r="GY65" s="86">
        <f t="shared" si="321"/>
        <v>0</v>
      </c>
      <c r="GZ65" s="86">
        <f t="shared" si="321"/>
        <v>0</v>
      </c>
      <c r="HA65" s="86">
        <f t="shared" si="321"/>
        <v>0</v>
      </c>
      <c r="HB65" s="86">
        <f t="shared" si="321"/>
        <v>0</v>
      </c>
      <c r="HC65" s="86">
        <f t="shared" ref="HC65:JN65" si="322">IF(HC63=$L$34,$M$36/12,HB65+(HB65*$P$65*HC54*HC64))*HC64</f>
        <v>0</v>
      </c>
      <c r="HD65" s="86">
        <f t="shared" si="322"/>
        <v>0</v>
      </c>
      <c r="HE65" s="86">
        <f t="shared" si="322"/>
        <v>0</v>
      </c>
      <c r="HF65" s="86">
        <f t="shared" si="322"/>
        <v>0</v>
      </c>
      <c r="HG65" s="86">
        <f t="shared" si="322"/>
        <v>0</v>
      </c>
      <c r="HH65" s="86">
        <f t="shared" si="322"/>
        <v>0</v>
      </c>
      <c r="HI65" s="86">
        <f t="shared" si="322"/>
        <v>0</v>
      </c>
      <c r="HJ65" s="86">
        <f t="shared" si="322"/>
        <v>0</v>
      </c>
      <c r="HK65" s="86">
        <f t="shared" si="322"/>
        <v>0</v>
      </c>
      <c r="HL65" s="86">
        <f t="shared" si="322"/>
        <v>0</v>
      </c>
      <c r="HM65" s="86">
        <f t="shared" si="322"/>
        <v>0</v>
      </c>
      <c r="HN65" s="86">
        <f t="shared" si="322"/>
        <v>0</v>
      </c>
      <c r="HO65" s="86">
        <f t="shared" si="322"/>
        <v>0</v>
      </c>
      <c r="HP65" s="86">
        <f t="shared" si="322"/>
        <v>0</v>
      </c>
      <c r="HQ65" s="86">
        <f t="shared" si="322"/>
        <v>0</v>
      </c>
      <c r="HR65" s="86">
        <f t="shared" si="322"/>
        <v>0</v>
      </c>
      <c r="HS65" s="86">
        <f t="shared" si="322"/>
        <v>0</v>
      </c>
      <c r="HT65" s="86">
        <f t="shared" si="322"/>
        <v>0</v>
      </c>
      <c r="HU65" s="86">
        <f t="shared" si="322"/>
        <v>0</v>
      </c>
      <c r="HV65" s="86">
        <f t="shared" si="322"/>
        <v>0</v>
      </c>
      <c r="HW65" s="86">
        <f t="shared" si="322"/>
        <v>0</v>
      </c>
      <c r="HX65" s="86">
        <f t="shared" si="322"/>
        <v>0</v>
      </c>
      <c r="HY65" s="86">
        <f t="shared" si="322"/>
        <v>0</v>
      </c>
      <c r="HZ65" s="86">
        <f t="shared" si="322"/>
        <v>0</v>
      </c>
      <c r="IA65" s="86">
        <f t="shared" si="322"/>
        <v>0</v>
      </c>
      <c r="IB65" s="86">
        <f t="shared" si="322"/>
        <v>0</v>
      </c>
      <c r="IC65" s="86">
        <f t="shared" si="322"/>
        <v>0</v>
      </c>
      <c r="ID65" s="86">
        <f t="shared" si="322"/>
        <v>0</v>
      </c>
      <c r="IE65" s="86">
        <f t="shared" si="322"/>
        <v>0</v>
      </c>
      <c r="IF65" s="86">
        <f t="shared" si="322"/>
        <v>0</v>
      </c>
      <c r="IG65" s="86">
        <f t="shared" si="322"/>
        <v>0</v>
      </c>
      <c r="IH65" s="86">
        <f t="shared" si="322"/>
        <v>0</v>
      </c>
      <c r="II65" s="86">
        <f t="shared" si="322"/>
        <v>0</v>
      </c>
      <c r="IJ65" s="86">
        <f t="shared" si="322"/>
        <v>0</v>
      </c>
      <c r="IK65" s="86">
        <f t="shared" si="322"/>
        <v>0</v>
      </c>
      <c r="IL65" s="86">
        <f t="shared" si="322"/>
        <v>0</v>
      </c>
      <c r="IM65" s="86">
        <f t="shared" si="322"/>
        <v>0</v>
      </c>
      <c r="IN65" s="86">
        <f t="shared" si="322"/>
        <v>0</v>
      </c>
      <c r="IO65" s="86">
        <f t="shared" si="322"/>
        <v>0</v>
      </c>
      <c r="IP65" s="86">
        <f t="shared" si="322"/>
        <v>0</v>
      </c>
      <c r="IQ65" s="86">
        <f t="shared" si="322"/>
        <v>0</v>
      </c>
      <c r="IR65" s="86">
        <f t="shared" si="322"/>
        <v>0</v>
      </c>
      <c r="IS65" s="86">
        <f t="shared" si="322"/>
        <v>0</v>
      </c>
      <c r="IT65" s="86">
        <f t="shared" si="322"/>
        <v>0</v>
      </c>
      <c r="IU65" s="86">
        <f t="shared" si="322"/>
        <v>0</v>
      </c>
      <c r="IV65" s="86">
        <f t="shared" si="322"/>
        <v>0</v>
      </c>
      <c r="IW65" s="86">
        <f t="shared" si="322"/>
        <v>0</v>
      </c>
      <c r="IX65" s="86">
        <f t="shared" si="322"/>
        <v>0</v>
      </c>
      <c r="IY65" s="86">
        <f t="shared" si="322"/>
        <v>0</v>
      </c>
      <c r="IZ65" s="86">
        <f t="shared" si="322"/>
        <v>0</v>
      </c>
      <c r="JA65" s="86">
        <f t="shared" si="322"/>
        <v>0</v>
      </c>
      <c r="JB65" s="86">
        <f t="shared" si="322"/>
        <v>0</v>
      </c>
      <c r="JC65" s="86">
        <f t="shared" si="322"/>
        <v>0</v>
      </c>
      <c r="JD65" s="86">
        <f t="shared" si="322"/>
        <v>0</v>
      </c>
      <c r="JE65" s="86">
        <f t="shared" si="322"/>
        <v>0</v>
      </c>
      <c r="JF65" s="86">
        <f t="shared" si="322"/>
        <v>0</v>
      </c>
      <c r="JG65" s="86">
        <f t="shared" si="322"/>
        <v>0</v>
      </c>
      <c r="JH65" s="86">
        <f t="shared" si="322"/>
        <v>0</v>
      </c>
      <c r="JI65" s="86">
        <f t="shared" si="322"/>
        <v>0</v>
      </c>
      <c r="JJ65" s="86">
        <f t="shared" si="322"/>
        <v>0</v>
      </c>
      <c r="JK65" s="86">
        <f t="shared" si="322"/>
        <v>0</v>
      </c>
      <c r="JL65" s="86">
        <f t="shared" si="322"/>
        <v>0</v>
      </c>
      <c r="JM65" s="86">
        <f t="shared" si="322"/>
        <v>0</v>
      </c>
      <c r="JN65" s="86">
        <f t="shared" si="322"/>
        <v>0</v>
      </c>
      <c r="JO65" s="86">
        <f t="shared" ref="JO65:LZ65" si="323">IF(JO63=$L$34,$M$36/12,JN65+(JN65*$P$65*JO54*JO64))*JO64</f>
        <v>0</v>
      </c>
      <c r="JP65" s="86">
        <f t="shared" si="323"/>
        <v>0</v>
      </c>
      <c r="JQ65" s="86">
        <f t="shared" si="323"/>
        <v>0</v>
      </c>
      <c r="JR65" s="86">
        <f t="shared" si="323"/>
        <v>0</v>
      </c>
      <c r="JS65" s="86">
        <f t="shared" si="323"/>
        <v>0</v>
      </c>
      <c r="JT65" s="86">
        <f t="shared" si="323"/>
        <v>0</v>
      </c>
      <c r="JU65" s="86">
        <f t="shared" si="323"/>
        <v>0</v>
      </c>
      <c r="JV65" s="86">
        <f t="shared" si="323"/>
        <v>0</v>
      </c>
      <c r="JW65" s="86">
        <f t="shared" si="323"/>
        <v>0</v>
      </c>
      <c r="JX65" s="86">
        <f t="shared" si="323"/>
        <v>0</v>
      </c>
      <c r="JY65" s="86">
        <f t="shared" si="323"/>
        <v>0</v>
      </c>
      <c r="JZ65" s="86">
        <f t="shared" si="323"/>
        <v>0</v>
      </c>
      <c r="KA65" s="86">
        <f t="shared" si="323"/>
        <v>0</v>
      </c>
      <c r="KB65" s="86">
        <f t="shared" si="323"/>
        <v>0</v>
      </c>
      <c r="KC65" s="86">
        <f t="shared" si="323"/>
        <v>0</v>
      </c>
      <c r="KD65" s="86">
        <f t="shared" si="323"/>
        <v>0</v>
      </c>
      <c r="KE65" s="86">
        <f t="shared" si="323"/>
        <v>0</v>
      </c>
      <c r="KF65" s="86">
        <f t="shared" si="323"/>
        <v>0</v>
      </c>
      <c r="KG65" s="86">
        <f t="shared" si="323"/>
        <v>0</v>
      </c>
      <c r="KH65" s="86">
        <f t="shared" si="323"/>
        <v>0</v>
      </c>
      <c r="KI65" s="86">
        <f t="shared" si="323"/>
        <v>0</v>
      </c>
      <c r="KJ65" s="86">
        <f t="shared" si="323"/>
        <v>0</v>
      </c>
      <c r="KK65" s="86">
        <f t="shared" si="323"/>
        <v>0</v>
      </c>
      <c r="KL65" s="86">
        <f t="shared" si="323"/>
        <v>0</v>
      </c>
      <c r="KM65" s="86">
        <f t="shared" si="323"/>
        <v>0</v>
      </c>
      <c r="KN65" s="86">
        <f t="shared" si="323"/>
        <v>0</v>
      </c>
      <c r="KO65" s="86">
        <f t="shared" si="323"/>
        <v>0</v>
      </c>
      <c r="KP65" s="86">
        <f t="shared" si="323"/>
        <v>0</v>
      </c>
      <c r="KQ65" s="86">
        <f t="shared" si="323"/>
        <v>0</v>
      </c>
      <c r="KR65" s="86">
        <f t="shared" si="323"/>
        <v>0</v>
      </c>
      <c r="KS65" s="86">
        <f t="shared" si="323"/>
        <v>0</v>
      </c>
      <c r="KT65" s="86">
        <f t="shared" si="323"/>
        <v>0</v>
      </c>
      <c r="KU65" s="86">
        <f t="shared" si="323"/>
        <v>0</v>
      </c>
      <c r="KV65" s="86">
        <f t="shared" si="323"/>
        <v>0</v>
      </c>
      <c r="KW65" s="86">
        <f t="shared" si="323"/>
        <v>0</v>
      </c>
      <c r="KX65" s="86">
        <f t="shared" si="323"/>
        <v>0</v>
      </c>
      <c r="KY65" s="86">
        <f t="shared" si="323"/>
        <v>0</v>
      </c>
      <c r="KZ65" s="86">
        <f t="shared" si="323"/>
        <v>0</v>
      </c>
      <c r="LA65" s="86">
        <f t="shared" si="323"/>
        <v>0</v>
      </c>
      <c r="LB65" s="86">
        <f t="shared" si="323"/>
        <v>0</v>
      </c>
      <c r="LC65" s="86">
        <f t="shared" si="323"/>
        <v>0</v>
      </c>
      <c r="LD65" s="86">
        <f t="shared" si="323"/>
        <v>0</v>
      </c>
      <c r="LE65" s="86">
        <f t="shared" si="323"/>
        <v>0</v>
      </c>
      <c r="LF65" s="86">
        <f t="shared" si="323"/>
        <v>0</v>
      </c>
      <c r="LG65" s="86">
        <f t="shared" si="323"/>
        <v>0</v>
      </c>
      <c r="LH65" s="86">
        <f t="shared" si="323"/>
        <v>0</v>
      </c>
      <c r="LI65" s="86">
        <f t="shared" si="323"/>
        <v>0</v>
      </c>
      <c r="LJ65" s="86">
        <f t="shared" si="323"/>
        <v>0</v>
      </c>
      <c r="LK65" s="86">
        <f t="shared" si="323"/>
        <v>0</v>
      </c>
      <c r="LL65" s="86">
        <f t="shared" si="323"/>
        <v>0</v>
      </c>
      <c r="LM65" s="86">
        <f t="shared" si="323"/>
        <v>0</v>
      </c>
      <c r="LN65" s="86">
        <f t="shared" si="323"/>
        <v>0</v>
      </c>
      <c r="LO65" s="86">
        <f t="shared" si="323"/>
        <v>0</v>
      </c>
      <c r="LP65" s="86">
        <f t="shared" si="323"/>
        <v>0</v>
      </c>
      <c r="LQ65" s="86">
        <f t="shared" si="323"/>
        <v>0</v>
      </c>
      <c r="LR65" s="86">
        <f t="shared" si="323"/>
        <v>0</v>
      </c>
      <c r="LS65" s="86">
        <f t="shared" si="323"/>
        <v>0</v>
      </c>
      <c r="LT65" s="86">
        <f t="shared" si="323"/>
        <v>0</v>
      </c>
      <c r="LU65" s="86">
        <f t="shared" si="323"/>
        <v>0</v>
      </c>
      <c r="LV65" s="86">
        <f t="shared" si="323"/>
        <v>0</v>
      </c>
      <c r="LW65" s="86">
        <f t="shared" si="323"/>
        <v>0</v>
      </c>
      <c r="LX65" s="86">
        <f t="shared" si="323"/>
        <v>0</v>
      </c>
      <c r="LY65" s="86">
        <f t="shared" si="323"/>
        <v>0</v>
      </c>
      <c r="LZ65" s="86">
        <f t="shared" si="323"/>
        <v>0</v>
      </c>
      <c r="MA65" s="86">
        <f t="shared" ref="MA65:NM65" si="324">IF(MA63=$L$34,$M$36/12,LZ65+(LZ65*$P$65*MA54*MA64))*MA64</f>
        <v>0</v>
      </c>
      <c r="MB65" s="86">
        <f t="shared" si="324"/>
        <v>0</v>
      </c>
      <c r="MC65" s="86">
        <f t="shared" si="324"/>
        <v>0</v>
      </c>
      <c r="MD65" s="86">
        <f t="shared" si="324"/>
        <v>0</v>
      </c>
      <c r="ME65" s="86">
        <f t="shared" si="324"/>
        <v>0</v>
      </c>
      <c r="MF65" s="86">
        <f t="shared" si="324"/>
        <v>0</v>
      </c>
      <c r="MG65" s="86">
        <f t="shared" si="324"/>
        <v>0</v>
      </c>
      <c r="MH65" s="86">
        <f t="shared" si="324"/>
        <v>0</v>
      </c>
      <c r="MI65" s="86">
        <f t="shared" si="324"/>
        <v>0</v>
      </c>
      <c r="MJ65" s="86">
        <f t="shared" si="324"/>
        <v>0</v>
      </c>
      <c r="MK65" s="86">
        <f t="shared" si="324"/>
        <v>0</v>
      </c>
      <c r="ML65" s="86">
        <f t="shared" si="324"/>
        <v>0</v>
      </c>
      <c r="MM65" s="86">
        <f t="shared" si="324"/>
        <v>0</v>
      </c>
      <c r="MN65" s="86">
        <f t="shared" si="324"/>
        <v>0</v>
      </c>
      <c r="MO65" s="86">
        <f t="shared" si="324"/>
        <v>0</v>
      </c>
      <c r="MP65" s="86">
        <f t="shared" si="324"/>
        <v>0</v>
      </c>
      <c r="MQ65" s="86">
        <f t="shared" si="324"/>
        <v>0</v>
      </c>
      <c r="MR65" s="86">
        <f t="shared" si="324"/>
        <v>0</v>
      </c>
      <c r="MS65" s="86">
        <f t="shared" si="324"/>
        <v>0</v>
      </c>
      <c r="MT65" s="86">
        <f t="shared" si="324"/>
        <v>0</v>
      </c>
      <c r="MU65" s="86">
        <f t="shared" si="324"/>
        <v>0</v>
      </c>
      <c r="MV65" s="86">
        <f t="shared" si="324"/>
        <v>0</v>
      </c>
      <c r="MW65" s="86">
        <f t="shared" si="324"/>
        <v>0</v>
      </c>
      <c r="MX65" s="86">
        <f t="shared" si="324"/>
        <v>0</v>
      </c>
      <c r="MY65" s="86">
        <f t="shared" si="324"/>
        <v>0</v>
      </c>
      <c r="MZ65" s="86">
        <f t="shared" si="324"/>
        <v>0</v>
      </c>
      <c r="NA65" s="86">
        <f t="shared" si="324"/>
        <v>0</v>
      </c>
      <c r="NB65" s="86">
        <f t="shared" si="324"/>
        <v>0</v>
      </c>
      <c r="NC65" s="86">
        <f t="shared" si="324"/>
        <v>0</v>
      </c>
      <c r="ND65" s="86">
        <f t="shared" si="324"/>
        <v>0</v>
      </c>
      <c r="NE65" s="86">
        <f t="shared" si="324"/>
        <v>0</v>
      </c>
      <c r="NF65" s="86">
        <f t="shared" si="324"/>
        <v>0</v>
      </c>
      <c r="NG65" s="86">
        <f t="shared" si="324"/>
        <v>0</v>
      </c>
      <c r="NH65" s="86">
        <f t="shared" si="324"/>
        <v>0</v>
      </c>
      <c r="NI65" s="86">
        <f t="shared" si="324"/>
        <v>0</v>
      </c>
      <c r="NJ65" s="86">
        <f t="shared" si="324"/>
        <v>0</v>
      </c>
      <c r="NK65" s="86">
        <f t="shared" si="324"/>
        <v>0</v>
      </c>
      <c r="NL65" s="86">
        <f t="shared" si="324"/>
        <v>0</v>
      </c>
      <c r="NM65" s="86">
        <f t="shared" si="324"/>
        <v>0</v>
      </c>
    </row>
    <row r="66" spans="15:377" x14ac:dyDescent="0.25">
      <c r="O66" s="75" t="s">
        <v>162</v>
      </c>
      <c r="P66" s="79"/>
      <c r="Q66" s="52">
        <f t="shared" ref="Q66:CB66" si="325">$M$34</f>
        <v>0.75</v>
      </c>
      <c r="R66" s="52">
        <f t="shared" si="325"/>
        <v>0.75</v>
      </c>
      <c r="S66" s="52">
        <f t="shared" si="325"/>
        <v>0.75</v>
      </c>
      <c r="T66" s="52">
        <f t="shared" si="325"/>
        <v>0.75</v>
      </c>
      <c r="U66" s="52">
        <f t="shared" si="325"/>
        <v>0.75</v>
      </c>
      <c r="V66" s="52">
        <f t="shared" si="325"/>
        <v>0.75</v>
      </c>
      <c r="W66" s="52">
        <f t="shared" si="325"/>
        <v>0.75</v>
      </c>
      <c r="X66" s="52">
        <f t="shared" si="325"/>
        <v>0.75</v>
      </c>
      <c r="Y66" s="52">
        <f t="shared" si="325"/>
        <v>0.75</v>
      </c>
      <c r="Z66" s="52">
        <f t="shared" si="325"/>
        <v>0.75</v>
      </c>
      <c r="AA66" s="52">
        <f t="shared" si="325"/>
        <v>0.75</v>
      </c>
      <c r="AB66" s="52">
        <f t="shared" si="325"/>
        <v>0.75</v>
      </c>
      <c r="AC66" s="52">
        <f t="shared" si="325"/>
        <v>0.75</v>
      </c>
      <c r="AD66" s="52">
        <f t="shared" si="325"/>
        <v>0.75</v>
      </c>
      <c r="AE66" s="52">
        <f t="shared" si="325"/>
        <v>0.75</v>
      </c>
      <c r="AF66" s="52">
        <f t="shared" si="325"/>
        <v>0.75</v>
      </c>
      <c r="AG66" s="52">
        <f t="shared" si="325"/>
        <v>0.75</v>
      </c>
      <c r="AH66" s="52">
        <f t="shared" si="325"/>
        <v>0.75</v>
      </c>
      <c r="AI66" s="52">
        <f t="shared" si="325"/>
        <v>0.75</v>
      </c>
      <c r="AJ66" s="52">
        <f t="shared" si="325"/>
        <v>0.75</v>
      </c>
      <c r="AK66" s="52">
        <f t="shared" si="325"/>
        <v>0.75</v>
      </c>
      <c r="AL66" s="52">
        <f t="shared" si="325"/>
        <v>0.75</v>
      </c>
      <c r="AM66" s="52">
        <f t="shared" si="325"/>
        <v>0.75</v>
      </c>
      <c r="AN66" s="52">
        <f t="shared" si="325"/>
        <v>0.75</v>
      </c>
      <c r="AO66" s="52">
        <f t="shared" si="325"/>
        <v>0.75</v>
      </c>
      <c r="AP66" s="52">
        <f t="shared" si="325"/>
        <v>0.75</v>
      </c>
      <c r="AQ66" s="52">
        <f t="shared" si="325"/>
        <v>0.75</v>
      </c>
      <c r="AR66" s="52">
        <f t="shared" si="325"/>
        <v>0.75</v>
      </c>
      <c r="AS66" s="52">
        <f t="shared" si="325"/>
        <v>0.75</v>
      </c>
      <c r="AT66" s="52">
        <f t="shared" si="325"/>
        <v>0.75</v>
      </c>
      <c r="AU66" s="52">
        <f t="shared" si="325"/>
        <v>0.75</v>
      </c>
      <c r="AV66" s="52">
        <f t="shared" si="325"/>
        <v>0.75</v>
      </c>
      <c r="AW66" s="52">
        <f t="shared" si="325"/>
        <v>0.75</v>
      </c>
      <c r="AX66" s="52">
        <f t="shared" si="325"/>
        <v>0.75</v>
      </c>
      <c r="AY66" s="52">
        <f t="shared" si="325"/>
        <v>0.75</v>
      </c>
      <c r="AZ66" s="52">
        <f t="shared" si="325"/>
        <v>0.75</v>
      </c>
      <c r="BA66" s="52">
        <f t="shared" si="325"/>
        <v>0.75</v>
      </c>
      <c r="BB66" s="52">
        <f t="shared" si="325"/>
        <v>0.75</v>
      </c>
      <c r="BC66" s="52">
        <f t="shared" si="325"/>
        <v>0.75</v>
      </c>
      <c r="BD66" s="52">
        <f t="shared" si="325"/>
        <v>0.75</v>
      </c>
      <c r="BE66" s="52">
        <f t="shared" si="325"/>
        <v>0.75</v>
      </c>
      <c r="BF66" s="52">
        <f t="shared" si="325"/>
        <v>0.75</v>
      </c>
      <c r="BG66" s="52">
        <f t="shared" si="325"/>
        <v>0.75</v>
      </c>
      <c r="BH66" s="52">
        <f t="shared" si="325"/>
        <v>0.75</v>
      </c>
      <c r="BI66" s="52">
        <f t="shared" si="325"/>
        <v>0.75</v>
      </c>
      <c r="BJ66" s="52">
        <f t="shared" si="325"/>
        <v>0.75</v>
      </c>
      <c r="BK66" s="52">
        <f t="shared" si="325"/>
        <v>0.75</v>
      </c>
      <c r="BL66" s="52">
        <f t="shared" si="325"/>
        <v>0.75</v>
      </c>
      <c r="BM66" s="52">
        <f t="shared" si="325"/>
        <v>0.75</v>
      </c>
      <c r="BN66" s="52">
        <f t="shared" si="325"/>
        <v>0.75</v>
      </c>
      <c r="BO66" s="52">
        <f t="shared" si="325"/>
        <v>0.75</v>
      </c>
      <c r="BP66" s="52">
        <f t="shared" si="325"/>
        <v>0.75</v>
      </c>
      <c r="BQ66" s="52">
        <f t="shared" si="325"/>
        <v>0.75</v>
      </c>
      <c r="BR66" s="52">
        <f t="shared" si="325"/>
        <v>0.75</v>
      </c>
      <c r="BS66" s="52">
        <f t="shared" si="325"/>
        <v>0.75</v>
      </c>
      <c r="BT66" s="52">
        <f t="shared" si="325"/>
        <v>0.75</v>
      </c>
      <c r="BU66" s="52">
        <f t="shared" si="325"/>
        <v>0.75</v>
      </c>
      <c r="BV66" s="52">
        <f t="shared" si="325"/>
        <v>0.75</v>
      </c>
      <c r="BW66" s="52">
        <f t="shared" si="325"/>
        <v>0.75</v>
      </c>
      <c r="BX66" s="52">
        <f t="shared" si="325"/>
        <v>0.75</v>
      </c>
      <c r="BY66" s="52">
        <f t="shared" si="325"/>
        <v>0.75</v>
      </c>
      <c r="BZ66" s="52">
        <f t="shared" si="325"/>
        <v>0.75</v>
      </c>
      <c r="CA66" s="52">
        <f t="shared" si="325"/>
        <v>0.75</v>
      </c>
      <c r="CB66" s="52">
        <f t="shared" si="325"/>
        <v>0.75</v>
      </c>
      <c r="CC66" s="52">
        <f t="shared" ref="CC66:EN66" si="326">$M$34</f>
        <v>0.75</v>
      </c>
      <c r="CD66" s="52">
        <f t="shared" si="326"/>
        <v>0.75</v>
      </c>
      <c r="CE66" s="52">
        <f t="shared" si="326"/>
        <v>0.75</v>
      </c>
      <c r="CF66" s="52">
        <f t="shared" si="326"/>
        <v>0.75</v>
      </c>
      <c r="CG66" s="52">
        <f t="shared" si="326"/>
        <v>0.75</v>
      </c>
      <c r="CH66" s="52">
        <f t="shared" si="326"/>
        <v>0.75</v>
      </c>
      <c r="CI66" s="52">
        <f t="shared" si="326"/>
        <v>0.75</v>
      </c>
      <c r="CJ66" s="52">
        <f t="shared" si="326"/>
        <v>0.75</v>
      </c>
      <c r="CK66" s="52">
        <f t="shared" si="326"/>
        <v>0.75</v>
      </c>
      <c r="CL66" s="52">
        <f t="shared" si="326"/>
        <v>0.75</v>
      </c>
      <c r="CM66" s="52">
        <f t="shared" si="326"/>
        <v>0.75</v>
      </c>
      <c r="CN66" s="52">
        <f t="shared" si="326"/>
        <v>0.75</v>
      </c>
      <c r="CO66" s="52">
        <f t="shared" si="326"/>
        <v>0.75</v>
      </c>
      <c r="CP66" s="52">
        <f t="shared" si="326"/>
        <v>0.75</v>
      </c>
      <c r="CQ66" s="52">
        <f t="shared" si="326"/>
        <v>0.75</v>
      </c>
      <c r="CR66" s="52">
        <f t="shared" si="326"/>
        <v>0.75</v>
      </c>
      <c r="CS66" s="52">
        <f t="shared" si="326"/>
        <v>0.75</v>
      </c>
      <c r="CT66" s="52">
        <f t="shared" si="326"/>
        <v>0.75</v>
      </c>
      <c r="CU66" s="52">
        <f t="shared" si="326"/>
        <v>0.75</v>
      </c>
      <c r="CV66" s="52">
        <f t="shared" si="326"/>
        <v>0.75</v>
      </c>
      <c r="CW66" s="52">
        <f t="shared" si="326"/>
        <v>0.75</v>
      </c>
      <c r="CX66" s="52">
        <f t="shared" si="326"/>
        <v>0.75</v>
      </c>
      <c r="CY66" s="52">
        <f t="shared" si="326"/>
        <v>0.75</v>
      </c>
      <c r="CZ66" s="52">
        <f t="shared" si="326"/>
        <v>0.75</v>
      </c>
      <c r="DA66" s="52">
        <f t="shared" si="326"/>
        <v>0.75</v>
      </c>
      <c r="DB66" s="52">
        <f t="shared" si="326"/>
        <v>0.75</v>
      </c>
      <c r="DC66" s="52">
        <f t="shared" si="326"/>
        <v>0.75</v>
      </c>
      <c r="DD66" s="52">
        <f t="shared" si="326"/>
        <v>0.75</v>
      </c>
      <c r="DE66" s="52">
        <f t="shared" si="326"/>
        <v>0.75</v>
      </c>
      <c r="DF66" s="52">
        <f t="shared" si="326"/>
        <v>0.75</v>
      </c>
      <c r="DG66" s="52">
        <f t="shared" si="326"/>
        <v>0.75</v>
      </c>
      <c r="DH66" s="52">
        <f t="shared" si="326"/>
        <v>0.75</v>
      </c>
      <c r="DI66" s="52">
        <f t="shared" si="326"/>
        <v>0.75</v>
      </c>
      <c r="DJ66" s="52">
        <f t="shared" si="326"/>
        <v>0.75</v>
      </c>
      <c r="DK66" s="52">
        <f t="shared" si="326"/>
        <v>0.75</v>
      </c>
      <c r="DL66" s="52">
        <f t="shared" si="326"/>
        <v>0.75</v>
      </c>
      <c r="DM66" s="52">
        <f t="shared" si="326"/>
        <v>0.75</v>
      </c>
      <c r="DN66" s="52">
        <f t="shared" si="326"/>
        <v>0.75</v>
      </c>
      <c r="DO66" s="52">
        <f t="shared" si="326"/>
        <v>0.75</v>
      </c>
      <c r="DP66" s="52">
        <f t="shared" si="326"/>
        <v>0.75</v>
      </c>
      <c r="DQ66" s="52">
        <f t="shared" si="326"/>
        <v>0.75</v>
      </c>
      <c r="DR66" s="52">
        <f t="shared" si="326"/>
        <v>0.75</v>
      </c>
      <c r="DS66" s="52">
        <f t="shared" si="326"/>
        <v>0.75</v>
      </c>
      <c r="DT66" s="52">
        <f t="shared" si="326"/>
        <v>0.75</v>
      </c>
      <c r="DU66" s="52">
        <f t="shared" si="326"/>
        <v>0.75</v>
      </c>
      <c r="DV66" s="52">
        <f t="shared" si="326"/>
        <v>0.75</v>
      </c>
      <c r="DW66" s="52">
        <f t="shared" si="326"/>
        <v>0.75</v>
      </c>
      <c r="DX66" s="52">
        <f t="shared" si="326"/>
        <v>0.75</v>
      </c>
      <c r="DY66" s="52">
        <f t="shared" si="326"/>
        <v>0.75</v>
      </c>
      <c r="DZ66" s="52">
        <f t="shared" si="326"/>
        <v>0.75</v>
      </c>
      <c r="EA66" s="52">
        <f t="shared" si="326"/>
        <v>0.75</v>
      </c>
      <c r="EB66" s="52">
        <f t="shared" si="326"/>
        <v>0.75</v>
      </c>
      <c r="EC66" s="52">
        <f t="shared" si="326"/>
        <v>0.75</v>
      </c>
      <c r="ED66" s="52">
        <f t="shared" si="326"/>
        <v>0.75</v>
      </c>
      <c r="EE66" s="52">
        <f t="shared" si="326"/>
        <v>0.75</v>
      </c>
      <c r="EF66" s="52">
        <f t="shared" si="326"/>
        <v>0.75</v>
      </c>
      <c r="EG66" s="52">
        <f t="shared" si="326"/>
        <v>0.75</v>
      </c>
      <c r="EH66" s="52">
        <f t="shared" si="326"/>
        <v>0.75</v>
      </c>
      <c r="EI66" s="52">
        <f t="shared" si="326"/>
        <v>0.75</v>
      </c>
      <c r="EJ66" s="52">
        <f t="shared" si="326"/>
        <v>0.75</v>
      </c>
      <c r="EK66" s="52">
        <f t="shared" si="326"/>
        <v>0.75</v>
      </c>
      <c r="EL66" s="52">
        <f t="shared" si="326"/>
        <v>0.75</v>
      </c>
      <c r="EM66" s="52">
        <f t="shared" si="326"/>
        <v>0.75</v>
      </c>
      <c r="EN66" s="52">
        <f t="shared" si="326"/>
        <v>0.75</v>
      </c>
      <c r="EO66" s="52">
        <f t="shared" ref="EO66:GZ66" si="327">$M$34</f>
        <v>0.75</v>
      </c>
      <c r="EP66" s="52">
        <f t="shared" si="327"/>
        <v>0.75</v>
      </c>
      <c r="EQ66" s="52">
        <f t="shared" si="327"/>
        <v>0.75</v>
      </c>
      <c r="ER66" s="52">
        <f t="shared" si="327"/>
        <v>0.75</v>
      </c>
      <c r="ES66" s="52">
        <f t="shared" si="327"/>
        <v>0.75</v>
      </c>
      <c r="ET66" s="52">
        <f t="shared" si="327"/>
        <v>0.75</v>
      </c>
      <c r="EU66" s="52">
        <f t="shared" si="327"/>
        <v>0.75</v>
      </c>
      <c r="EV66" s="52">
        <f t="shared" si="327"/>
        <v>0.75</v>
      </c>
      <c r="EW66" s="52">
        <f t="shared" si="327"/>
        <v>0.75</v>
      </c>
      <c r="EX66" s="52">
        <f t="shared" si="327"/>
        <v>0.75</v>
      </c>
      <c r="EY66" s="52">
        <f t="shared" si="327"/>
        <v>0.75</v>
      </c>
      <c r="EZ66" s="52">
        <f t="shared" si="327"/>
        <v>0.75</v>
      </c>
      <c r="FA66" s="52">
        <f t="shared" si="327"/>
        <v>0.75</v>
      </c>
      <c r="FB66" s="52">
        <f t="shared" si="327"/>
        <v>0.75</v>
      </c>
      <c r="FC66" s="52">
        <f t="shared" si="327"/>
        <v>0.75</v>
      </c>
      <c r="FD66" s="52">
        <f t="shared" si="327"/>
        <v>0.75</v>
      </c>
      <c r="FE66" s="52">
        <f t="shared" si="327"/>
        <v>0.75</v>
      </c>
      <c r="FF66" s="52">
        <f t="shared" si="327"/>
        <v>0.75</v>
      </c>
      <c r="FG66" s="52">
        <f t="shared" si="327"/>
        <v>0.75</v>
      </c>
      <c r="FH66" s="52">
        <f t="shared" si="327"/>
        <v>0.75</v>
      </c>
      <c r="FI66" s="52">
        <f t="shared" si="327"/>
        <v>0.75</v>
      </c>
      <c r="FJ66" s="52">
        <f t="shared" si="327"/>
        <v>0.75</v>
      </c>
      <c r="FK66" s="52">
        <f t="shared" si="327"/>
        <v>0.75</v>
      </c>
      <c r="FL66" s="52">
        <f t="shared" si="327"/>
        <v>0.75</v>
      </c>
      <c r="FM66" s="52">
        <f t="shared" si="327"/>
        <v>0.75</v>
      </c>
      <c r="FN66" s="52">
        <f t="shared" si="327"/>
        <v>0.75</v>
      </c>
      <c r="FO66" s="52">
        <f t="shared" si="327"/>
        <v>0.75</v>
      </c>
      <c r="FP66" s="52">
        <f t="shared" si="327"/>
        <v>0.75</v>
      </c>
      <c r="FQ66" s="52">
        <f t="shared" si="327"/>
        <v>0.75</v>
      </c>
      <c r="FR66" s="52">
        <f t="shared" si="327"/>
        <v>0.75</v>
      </c>
      <c r="FS66" s="52">
        <f t="shared" si="327"/>
        <v>0.75</v>
      </c>
      <c r="FT66" s="52">
        <f t="shared" si="327"/>
        <v>0.75</v>
      </c>
      <c r="FU66" s="52">
        <f t="shared" si="327"/>
        <v>0.75</v>
      </c>
      <c r="FV66" s="52">
        <f t="shared" si="327"/>
        <v>0.75</v>
      </c>
      <c r="FW66" s="52">
        <f t="shared" si="327"/>
        <v>0.75</v>
      </c>
      <c r="FX66" s="52">
        <f t="shared" si="327"/>
        <v>0.75</v>
      </c>
      <c r="FY66" s="52">
        <f t="shared" si="327"/>
        <v>0.75</v>
      </c>
      <c r="FZ66" s="52">
        <f t="shared" si="327"/>
        <v>0.75</v>
      </c>
      <c r="GA66" s="52">
        <f t="shared" si="327"/>
        <v>0.75</v>
      </c>
      <c r="GB66" s="52">
        <f t="shared" si="327"/>
        <v>0.75</v>
      </c>
      <c r="GC66" s="52">
        <f t="shared" si="327"/>
        <v>0.75</v>
      </c>
      <c r="GD66" s="52">
        <f t="shared" si="327"/>
        <v>0.75</v>
      </c>
      <c r="GE66" s="52">
        <f t="shared" si="327"/>
        <v>0.75</v>
      </c>
      <c r="GF66" s="52">
        <f t="shared" si="327"/>
        <v>0.75</v>
      </c>
      <c r="GG66" s="52">
        <f t="shared" si="327"/>
        <v>0.75</v>
      </c>
      <c r="GH66" s="52">
        <f t="shared" si="327"/>
        <v>0.75</v>
      </c>
      <c r="GI66" s="52">
        <f t="shared" si="327"/>
        <v>0.75</v>
      </c>
      <c r="GJ66" s="52">
        <f t="shared" si="327"/>
        <v>0.75</v>
      </c>
      <c r="GK66" s="52">
        <f t="shared" si="327"/>
        <v>0.75</v>
      </c>
      <c r="GL66" s="52">
        <f t="shared" si="327"/>
        <v>0.75</v>
      </c>
      <c r="GM66" s="52">
        <f t="shared" si="327"/>
        <v>0.75</v>
      </c>
      <c r="GN66" s="52">
        <f t="shared" si="327"/>
        <v>0.75</v>
      </c>
      <c r="GO66" s="52">
        <f t="shared" si="327"/>
        <v>0.75</v>
      </c>
      <c r="GP66" s="52">
        <f t="shared" si="327"/>
        <v>0.75</v>
      </c>
      <c r="GQ66" s="52">
        <f t="shared" si="327"/>
        <v>0.75</v>
      </c>
      <c r="GR66" s="52">
        <f t="shared" si="327"/>
        <v>0.75</v>
      </c>
      <c r="GS66" s="52">
        <f t="shared" si="327"/>
        <v>0.75</v>
      </c>
      <c r="GT66" s="52">
        <f t="shared" si="327"/>
        <v>0.75</v>
      </c>
      <c r="GU66" s="52">
        <f t="shared" si="327"/>
        <v>0.75</v>
      </c>
      <c r="GV66" s="52">
        <f t="shared" si="327"/>
        <v>0.75</v>
      </c>
      <c r="GW66" s="52">
        <f t="shared" si="327"/>
        <v>0.75</v>
      </c>
      <c r="GX66" s="52">
        <f t="shared" si="327"/>
        <v>0.75</v>
      </c>
      <c r="GY66" s="52">
        <f t="shared" si="327"/>
        <v>0.75</v>
      </c>
      <c r="GZ66" s="52">
        <f t="shared" si="327"/>
        <v>0.75</v>
      </c>
      <c r="HA66" s="52">
        <f t="shared" ref="HA66:JL66" si="328">$M$34</f>
        <v>0.75</v>
      </c>
      <c r="HB66" s="52">
        <f t="shared" si="328"/>
        <v>0.75</v>
      </c>
      <c r="HC66" s="52">
        <f t="shared" si="328"/>
        <v>0.75</v>
      </c>
      <c r="HD66" s="52">
        <f t="shared" si="328"/>
        <v>0.75</v>
      </c>
      <c r="HE66" s="52">
        <f t="shared" si="328"/>
        <v>0.75</v>
      </c>
      <c r="HF66" s="52">
        <f t="shared" si="328"/>
        <v>0.75</v>
      </c>
      <c r="HG66" s="52">
        <f t="shared" si="328"/>
        <v>0.75</v>
      </c>
      <c r="HH66" s="52">
        <f t="shared" si="328"/>
        <v>0.75</v>
      </c>
      <c r="HI66" s="52">
        <f t="shared" si="328"/>
        <v>0.75</v>
      </c>
      <c r="HJ66" s="52">
        <f t="shared" si="328"/>
        <v>0.75</v>
      </c>
      <c r="HK66" s="52">
        <f t="shared" si="328"/>
        <v>0.75</v>
      </c>
      <c r="HL66" s="52">
        <f t="shared" si="328"/>
        <v>0.75</v>
      </c>
      <c r="HM66" s="52">
        <f t="shared" si="328"/>
        <v>0.75</v>
      </c>
      <c r="HN66" s="52">
        <f t="shared" si="328"/>
        <v>0.75</v>
      </c>
      <c r="HO66" s="52">
        <f t="shared" si="328"/>
        <v>0.75</v>
      </c>
      <c r="HP66" s="52">
        <f t="shared" si="328"/>
        <v>0.75</v>
      </c>
      <c r="HQ66" s="52">
        <f t="shared" si="328"/>
        <v>0.75</v>
      </c>
      <c r="HR66" s="52">
        <f t="shared" si="328"/>
        <v>0.75</v>
      </c>
      <c r="HS66" s="52">
        <f t="shared" si="328"/>
        <v>0.75</v>
      </c>
      <c r="HT66" s="52">
        <f t="shared" si="328"/>
        <v>0.75</v>
      </c>
      <c r="HU66" s="52">
        <f t="shared" si="328"/>
        <v>0.75</v>
      </c>
      <c r="HV66" s="52">
        <f t="shared" si="328"/>
        <v>0.75</v>
      </c>
      <c r="HW66" s="52">
        <f t="shared" si="328"/>
        <v>0.75</v>
      </c>
      <c r="HX66" s="52">
        <f t="shared" si="328"/>
        <v>0.75</v>
      </c>
      <c r="HY66" s="52">
        <f t="shared" si="328"/>
        <v>0.75</v>
      </c>
      <c r="HZ66" s="52">
        <f t="shared" si="328"/>
        <v>0.75</v>
      </c>
      <c r="IA66" s="52">
        <f t="shared" si="328"/>
        <v>0.75</v>
      </c>
      <c r="IB66" s="52">
        <f t="shared" si="328"/>
        <v>0.75</v>
      </c>
      <c r="IC66" s="52">
        <f t="shared" si="328"/>
        <v>0.75</v>
      </c>
      <c r="ID66" s="52">
        <f t="shared" si="328"/>
        <v>0.75</v>
      </c>
      <c r="IE66" s="52">
        <f t="shared" si="328"/>
        <v>0.75</v>
      </c>
      <c r="IF66" s="52">
        <f t="shared" si="328"/>
        <v>0.75</v>
      </c>
      <c r="IG66" s="52">
        <f t="shared" si="328"/>
        <v>0.75</v>
      </c>
      <c r="IH66" s="52">
        <f t="shared" si="328"/>
        <v>0.75</v>
      </c>
      <c r="II66" s="52">
        <f t="shared" si="328"/>
        <v>0.75</v>
      </c>
      <c r="IJ66" s="52">
        <f t="shared" si="328"/>
        <v>0.75</v>
      </c>
      <c r="IK66" s="52">
        <f t="shared" si="328"/>
        <v>0.75</v>
      </c>
      <c r="IL66" s="52">
        <f t="shared" si="328"/>
        <v>0.75</v>
      </c>
      <c r="IM66" s="52">
        <f t="shared" si="328"/>
        <v>0.75</v>
      </c>
      <c r="IN66" s="52">
        <f t="shared" si="328"/>
        <v>0.75</v>
      </c>
      <c r="IO66" s="52">
        <f t="shared" si="328"/>
        <v>0.75</v>
      </c>
      <c r="IP66" s="52">
        <f t="shared" si="328"/>
        <v>0.75</v>
      </c>
      <c r="IQ66" s="52">
        <f t="shared" si="328"/>
        <v>0.75</v>
      </c>
      <c r="IR66" s="52">
        <f t="shared" si="328"/>
        <v>0.75</v>
      </c>
      <c r="IS66" s="52">
        <f t="shared" si="328"/>
        <v>0.75</v>
      </c>
      <c r="IT66" s="52">
        <f t="shared" si="328"/>
        <v>0.75</v>
      </c>
      <c r="IU66" s="52">
        <f t="shared" si="328"/>
        <v>0.75</v>
      </c>
      <c r="IV66" s="52">
        <f t="shared" si="328"/>
        <v>0.75</v>
      </c>
      <c r="IW66" s="52">
        <f t="shared" si="328"/>
        <v>0.75</v>
      </c>
      <c r="IX66" s="52">
        <f t="shared" si="328"/>
        <v>0.75</v>
      </c>
      <c r="IY66" s="52">
        <f t="shared" si="328"/>
        <v>0.75</v>
      </c>
      <c r="IZ66" s="52">
        <f t="shared" si="328"/>
        <v>0.75</v>
      </c>
      <c r="JA66" s="52">
        <f t="shared" si="328"/>
        <v>0.75</v>
      </c>
      <c r="JB66" s="52">
        <f t="shared" si="328"/>
        <v>0.75</v>
      </c>
      <c r="JC66" s="52">
        <f t="shared" si="328"/>
        <v>0.75</v>
      </c>
      <c r="JD66" s="52">
        <f t="shared" si="328"/>
        <v>0.75</v>
      </c>
      <c r="JE66" s="52">
        <f t="shared" si="328"/>
        <v>0.75</v>
      </c>
      <c r="JF66" s="52">
        <f t="shared" si="328"/>
        <v>0.75</v>
      </c>
      <c r="JG66" s="52">
        <f t="shared" si="328"/>
        <v>0.75</v>
      </c>
      <c r="JH66" s="52">
        <f t="shared" si="328"/>
        <v>0.75</v>
      </c>
      <c r="JI66" s="52">
        <f t="shared" si="328"/>
        <v>0.75</v>
      </c>
      <c r="JJ66" s="52">
        <f t="shared" si="328"/>
        <v>0.75</v>
      </c>
      <c r="JK66" s="52">
        <f t="shared" si="328"/>
        <v>0.75</v>
      </c>
      <c r="JL66" s="52">
        <f t="shared" si="328"/>
        <v>0.75</v>
      </c>
      <c r="JM66" s="52">
        <f t="shared" ref="JM66:LX66" si="329">$M$34</f>
        <v>0.75</v>
      </c>
      <c r="JN66" s="52">
        <f t="shared" si="329"/>
        <v>0.75</v>
      </c>
      <c r="JO66" s="52">
        <f t="shared" si="329"/>
        <v>0.75</v>
      </c>
      <c r="JP66" s="52">
        <f t="shared" si="329"/>
        <v>0.75</v>
      </c>
      <c r="JQ66" s="52">
        <f t="shared" si="329"/>
        <v>0.75</v>
      </c>
      <c r="JR66" s="52">
        <f t="shared" si="329"/>
        <v>0.75</v>
      </c>
      <c r="JS66" s="52">
        <f t="shared" si="329"/>
        <v>0.75</v>
      </c>
      <c r="JT66" s="52">
        <f t="shared" si="329"/>
        <v>0.75</v>
      </c>
      <c r="JU66" s="52">
        <f t="shared" si="329"/>
        <v>0.75</v>
      </c>
      <c r="JV66" s="52">
        <f t="shared" si="329"/>
        <v>0.75</v>
      </c>
      <c r="JW66" s="52">
        <f t="shared" si="329"/>
        <v>0.75</v>
      </c>
      <c r="JX66" s="52">
        <f t="shared" si="329"/>
        <v>0.75</v>
      </c>
      <c r="JY66" s="52">
        <f t="shared" si="329"/>
        <v>0.75</v>
      </c>
      <c r="JZ66" s="52">
        <f t="shared" si="329"/>
        <v>0.75</v>
      </c>
      <c r="KA66" s="52">
        <f t="shared" si="329"/>
        <v>0.75</v>
      </c>
      <c r="KB66" s="52">
        <f t="shared" si="329"/>
        <v>0.75</v>
      </c>
      <c r="KC66" s="52">
        <f t="shared" si="329"/>
        <v>0.75</v>
      </c>
      <c r="KD66" s="52">
        <f t="shared" si="329"/>
        <v>0.75</v>
      </c>
      <c r="KE66" s="52">
        <f t="shared" si="329"/>
        <v>0.75</v>
      </c>
      <c r="KF66" s="52">
        <f t="shared" si="329"/>
        <v>0.75</v>
      </c>
      <c r="KG66" s="52">
        <f t="shared" si="329"/>
        <v>0.75</v>
      </c>
      <c r="KH66" s="52">
        <f t="shared" si="329"/>
        <v>0.75</v>
      </c>
      <c r="KI66" s="52">
        <f t="shared" si="329"/>
        <v>0.75</v>
      </c>
      <c r="KJ66" s="52">
        <f t="shared" si="329"/>
        <v>0.75</v>
      </c>
      <c r="KK66" s="52">
        <f t="shared" si="329"/>
        <v>0.75</v>
      </c>
      <c r="KL66" s="52">
        <f t="shared" si="329"/>
        <v>0.75</v>
      </c>
      <c r="KM66" s="52">
        <f t="shared" si="329"/>
        <v>0.75</v>
      </c>
      <c r="KN66" s="52">
        <f t="shared" si="329"/>
        <v>0.75</v>
      </c>
      <c r="KO66" s="52">
        <f t="shared" si="329"/>
        <v>0.75</v>
      </c>
      <c r="KP66" s="52">
        <f t="shared" si="329"/>
        <v>0.75</v>
      </c>
      <c r="KQ66" s="52">
        <f t="shared" si="329"/>
        <v>0.75</v>
      </c>
      <c r="KR66" s="52">
        <f t="shared" si="329"/>
        <v>0.75</v>
      </c>
      <c r="KS66" s="52">
        <f t="shared" si="329"/>
        <v>0.75</v>
      </c>
      <c r="KT66" s="52">
        <f t="shared" si="329"/>
        <v>0.75</v>
      </c>
      <c r="KU66" s="52">
        <f t="shared" si="329"/>
        <v>0.75</v>
      </c>
      <c r="KV66" s="52">
        <f t="shared" si="329"/>
        <v>0.75</v>
      </c>
      <c r="KW66" s="52">
        <f t="shared" si="329"/>
        <v>0.75</v>
      </c>
      <c r="KX66" s="52">
        <f t="shared" si="329"/>
        <v>0.75</v>
      </c>
      <c r="KY66" s="52">
        <f t="shared" si="329"/>
        <v>0.75</v>
      </c>
      <c r="KZ66" s="52">
        <f t="shared" si="329"/>
        <v>0.75</v>
      </c>
      <c r="LA66" s="52">
        <f t="shared" si="329"/>
        <v>0.75</v>
      </c>
      <c r="LB66" s="52">
        <f t="shared" si="329"/>
        <v>0.75</v>
      </c>
      <c r="LC66" s="52">
        <f t="shared" si="329"/>
        <v>0.75</v>
      </c>
      <c r="LD66" s="52">
        <f t="shared" si="329"/>
        <v>0.75</v>
      </c>
      <c r="LE66" s="52">
        <f t="shared" si="329"/>
        <v>0.75</v>
      </c>
      <c r="LF66" s="52">
        <f t="shared" si="329"/>
        <v>0.75</v>
      </c>
      <c r="LG66" s="52">
        <f t="shared" si="329"/>
        <v>0.75</v>
      </c>
      <c r="LH66" s="52">
        <f t="shared" si="329"/>
        <v>0.75</v>
      </c>
      <c r="LI66" s="52">
        <f t="shared" si="329"/>
        <v>0.75</v>
      </c>
      <c r="LJ66" s="52">
        <f t="shared" si="329"/>
        <v>0.75</v>
      </c>
      <c r="LK66" s="52">
        <f t="shared" si="329"/>
        <v>0.75</v>
      </c>
      <c r="LL66" s="52">
        <f t="shared" si="329"/>
        <v>0.75</v>
      </c>
      <c r="LM66" s="52">
        <f t="shared" si="329"/>
        <v>0.75</v>
      </c>
      <c r="LN66" s="52">
        <f t="shared" si="329"/>
        <v>0.75</v>
      </c>
      <c r="LO66" s="52">
        <f t="shared" si="329"/>
        <v>0.75</v>
      </c>
      <c r="LP66" s="52">
        <f t="shared" si="329"/>
        <v>0.75</v>
      </c>
      <c r="LQ66" s="52">
        <f t="shared" si="329"/>
        <v>0.75</v>
      </c>
      <c r="LR66" s="52">
        <f t="shared" si="329"/>
        <v>0.75</v>
      </c>
      <c r="LS66" s="52">
        <f t="shared" si="329"/>
        <v>0.75</v>
      </c>
      <c r="LT66" s="52">
        <f t="shared" si="329"/>
        <v>0.75</v>
      </c>
      <c r="LU66" s="52">
        <f t="shared" si="329"/>
        <v>0.75</v>
      </c>
      <c r="LV66" s="52">
        <f t="shared" si="329"/>
        <v>0.75</v>
      </c>
      <c r="LW66" s="52">
        <f t="shared" si="329"/>
        <v>0.75</v>
      </c>
      <c r="LX66" s="52">
        <f t="shared" si="329"/>
        <v>0.75</v>
      </c>
      <c r="LY66" s="52">
        <f t="shared" ref="LY66:NM66" si="330">$M$34</f>
        <v>0.75</v>
      </c>
      <c r="LZ66" s="52">
        <f t="shared" si="330"/>
        <v>0.75</v>
      </c>
      <c r="MA66" s="52">
        <f t="shared" si="330"/>
        <v>0.75</v>
      </c>
      <c r="MB66" s="52">
        <f t="shared" si="330"/>
        <v>0.75</v>
      </c>
      <c r="MC66" s="52">
        <f t="shared" si="330"/>
        <v>0.75</v>
      </c>
      <c r="MD66" s="52">
        <f t="shared" si="330"/>
        <v>0.75</v>
      </c>
      <c r="ME66" s="52">
        <f t="shared" si="330"/>
        <v>0.75</v>
      </c>
      <c r="MF66" s="52">
        <f t="shared" si="330"/>
        <v>0.75</v>
      </c>
      <c r="MG66" s="52">
        <f t="shared" si="330"/>
        <v>0.75</v>
      </c>
      <c r="MH66" s="52">
        <f t="shared" si="330"/>
        <v>0.75</v>
      </c>
      <c r="MI66" s="52">
        <f t="shared" si="330"/>
        <v>0.75</v>
      </c>
      <c r="MJ66" s="52">
        <f t="shared" si="330"/>
        <v>0.75</v>
      </c>
      <c r="MK66" s="52">
        <f t="shared" si="330"/>
        <v>0.75</v>
      </c>
      <c r="ML66" s="52">
        <f t="shared" si="330"/>
        <v>0.75</v>
      </c>
      <c r="MM66" s="52">
        <f t="shared" si="330"/>
        <v>0.75</v>
      </c>
      <c r="MN66" s="52">
        <f t="shared" si="330"/>
        <v>0.75</v>
      </c>
      <c r="MO66" s="52">
        <f t="shared" si="330"/>
        <v>0.75</v>
      </c>
      <c r="MP66" s="52">
        <f t="shared" si="330"/>
        <v>0.75</v>
      </c>
      <c r="MQ66" s="52">
        <f t="shared" si="330"/>
        <v>0.75</v>
      </c>
      <c r="MR66" s="52">
        <f t="shared" si="330"/>
        <v>0.75</v>
      </c>
      <c r="MS66" s="52">
        <f t="shared" si="330"/>
        <v>0.75</v>
      </c>
      <c r="MT66" s="52">
        <f t="shared" si="330"/>
        <v>0.75</v>
      </c>
      <c r="MU66" s="52">
        <f t="shared" si="330"/>
        <v>0.75</v>
      </c>
      <c r="MV66" s="52">
        <f t="shared" si="330"/>
        <v>0.75</v>
      </c>
      <c r="MW66" s="52">
        <f t="shared" si="330"/>
        <v>0.75</v>
      </c>
      <c r="MX66" s="52">
        <f t="shared" si="330"/>
        <v>0.75</v>
      </c>
      <c r="MY66" s="52">
        <f t="shared" si="330"/>
        <v>0.75</v>
      </c>
      <c r="MZ66" s="52">
        <f t="shared" si="330"/>
        <v>0.75</v>
      </c>
      <c r="NA66" s="52">
        <f t="shared" si="330"/>
        <v>0.75</v>
      </c>
      <c r="NB66" s="52">
        <f t="shared" si="330"/>
        <v>0.75</v>
      </c>
      <c r="NC66" s="52">
        <f t="shared" si="330"/>
        <v>0.75</v>
      </c>
      <c r="ND66" s="52">
        <f t="shared" si="330"/>
        <v>0.75</v>
      </c>
      <c r="NE66" s="52">
        <f t="shared" si="330"/>
        <v>0.75</v>
      </c>
      <c r="NF66" s="52">
        <f t="shared" si="330"/>
        <v>0.75</v>
      </c>
      <c r="NG66" s="52">
        <f t="shared" si="330"/>
        <v>0.75</v>
      </c>
      <c r="NH66" s="52">
        <f t="shared" si="330"/>
        <v>0.75</v>
      </c>
      <c r="NI66" s="52">
        <f t="shared" si="330"/>
        <v>0.75</v>
      </c>
      <c r="NJ66" s="52">
        <f t="shared" si="330"/>
        <v>0.75</v>
      </c>
      <c r="NK66" s="52">
        <f t="shared" si="330"/>
        <v>0.75</v>
      </c>
      <c r="NL66" s="52">
        <f t="shared" si="330"/>
        <v>0.75</v>
      </c>
      <c r="NM66" s="52">
        <f t="shared" si="330"/>
        <v>0.75</v>
      </c>
    </row>
    <row r="67" spans="15:377" x14ac:dyDescent="0.25">
      <c r="O67" s="75" t="s">
        <v>168</v>
      </c>
      <c r="Q67" s="91">
        <f t="shared" ref="Q67:CB67" si="331">Q65*SF_NRA*Q66</f>
        <v>0</v>
      </c>
      <c r="R67" s="91">
        <f t="shared" si="331"/>
        <v>0</v>
      </c>
      <c r="S67" s="91">
        <f t="shared" si="331"/>
        <v>0</v>
      </c>
      <c r="T67" s="91">
        <f t="shared" si="331"/>
        <v>0</v>
      </c>
      <c r="U67" s="91">
        <f t="shared" si="331"/>
        <v>0</v>
      </c>
      <c r="V67" s="91">
        <f t="shared" si="331"/>
        <v>0</v>
      </c>
      <c r="W67" s="91">
        <f t="shared" si="331"/>
        <v>0</v>
      </c>
      <c r="X67" s="91">
        <f t="shared" si="331"/>
        <v>0</v>
      </c>
      <c r="Y67" s="91">
        <f t="shared" si="331"/>
        <v>0</v>
      </c>
      <c r="Z67" s="91">
        <f t="shared" si="331"/>
        <v>0</v>
      </c>
      <c r="AA67" s="91">
        <f t="shared" si="331"/>
        <v>0</v>
      </c>
      <c r="AB67" s="91">
        <f t="shared" si="331"/>
        <v>0</v>
      </c>
      <c r="AC67" s="91">
        <f t="shared" si="331"/>
        <v>0</v>
      </c>
      <c r="AD67" s="91">
        <f t="shared" si="331"/>
        <v>0</v>
      </c>
      <c r="AE67" s="91">
        <f t="shared" si="331"/>
        <v>0</v>
      </c>
      <c r="AF67" s="91">
        <f t="shared" si="331"/>
        <v>0</v>
      </c>
      <c r="AG67" s="91">
        <f t="shared" si="331"/>
        <v>0</v>
      </c>
      <c r="AH67" s="91">
        <f t="shared" si="331"/>
        <v>0</v>
      </c>
      <c r="AI67" s="91">
        <f t="shared" si="331"/>
        <v>0</v>
      </c>
      <c r="AJ67" s="91">
        <f t="shared" si="331"/>
        <v>0</v>
      </c>
      <c r="AK67" s="91">
        <f t="shared" si="331"/>
        <v>0</v>
      </c>
      <c r="AL67" s="91">
        <f t="shared" si="331"/>
        <v>0</v>
      </c>
      <c r="AM67" s="91">
        <f t="shared" si="331"/>
        <v>0</v>
      </c>
      <c r="AN67" s="91">
        <f t="shared" si="331"/>
        <v>0</v>
      </c>
      <c r="AO67" s="91">
        <f t="shared" si="331"/>
        <v>0</v>
      </c>
      <c r="AP67" s="91">
        <f t="shared" si="331"/>
        <v>0</v>
      </c>
      <c r="AQ67" s="91">
        <f t="shared" si="331"/>
        <v>0</v>
      </c>
      <c r="AR67" s="91">
        <f t="shared" si="331"/>
        <v>0</v>
      </c>
      <c r="AS67" s="91">
        <f t="shared" si="331"/>
        <v>0</v>
      </c>
      <c r="AT67" s="91">
        <f t="shared" si="331"/>
        <v>0</v>
      </c>
      <c r="AU67" s="91">
        <f t="shared" si="331"/>
        <v>0</v>
      </c>
      <c r="AV67" s="91">
        <f t="shared" si="331"/>
        <v>0</v>
      </c>
      <c r="AW67" s="91">
        <f t="shared" si="331"/>
        <v>0</v>
      </c>
      <c r="AX67" s="91">
        <f t="shared" si="331"/>
        <v>0</v>
      </c>
      <c r="AY67" s="91">
        <f t="shared" si="331"/>
        <v>0</v>
      </c>
      <c r="AZ67" s="91">
        <f t="shared" si="331"/>
        <v>0</v>
      </c>
      <c r="BA67" s="91">
        <f t="shared" si="331"/>
        <v>0</v>
      </c>
      <c r="BB67" s="91">
        <f t="shared" si="331"/>
        <v>0</v>
      </c>
      <c r="BC67" s="91">
        <f t="shared" si="331"/>
        <v>0</v>
      </c>
      <c r="BD67" s="91">
        <f t="shared" si="331"/>
        <v>0</v>
      </c>
      <c r="BE67" s="91">
        <f t="shared" si="331"/>
        <v>0</v>
      </c>
      <c r="BF67" s="91">
        <f t="shared" si="331"/>
        <v>0</v>
      </c>
      <c r="BG67" s="91">
        <f t="shared" si="331"/>
        <v>0</v>
      </c>
      <c r="BH67" s="91">
        <f t="shared" si="331"/>
        <v>0</v>
      </c>
      <c r="BI67" s="91">
        <f t="shared" si="331"/>
        <v>0</v>
      </c>
      <c r="BJ67" s="91">
        <f t="shared" si="331"/>
        <v>0</v>
      </c>
      <c r="BK67" s="91">
        <f t="shared" si="331"/>
        <v>0</v>
      </c>
      <c r="BL67" s="91">
        <f t="shared" si="331"/>
        <v>0</v>
      </c>
      <c r="BM67" s="91">
        <f t="shared" si="331"/>
        <v>0</v>
      </c>
      <c r="BN67" s="91">
        <f t="shared" si="331"/>
        <v>0</v>
      </c>
      <c r="BO67" s="91">
        <f t="shared" si="331"/>
        <v>0</v>
      </c>
      <c r="BP67" s="91">
        <f t="shared" si="331"/>
        <v>0</v>
      </c>
      <c r="BQ67" s="91">
        <f t="shared" si="331"/>
        <v>0</v>
      </c>
      <c r="BR67" s="91">
        <f t="shared" si="331"/>
        <v>0</v>
      </c>
      <c r="BS67" s="91">
        <f t="shared" si="331"/>
        <v>0</v>
      </c>
      <c r="BT67" s="91">
        <f t="shared" si="331"/>
        <v>0</v>
      </c>
      <c r="BU67" s="91">
        <f t="shared" si="331"/>
        <v>0</v>
      </c>
      <c r="BV67" s="91">
        <f t="shared" si="331"/>
        <v>0</v>
      </c>
      <c r="BW67" s="91">
        <f t="shared" si="331"/>
        <v>0</v>
      </c>
      <c r="BX67" s="91">
        <f t="shared" si="331"/>
        <v>0</v>
      </c>
      <c r="BY67" s="91">
        <f t="shared" si="331"/>
        <v>0</v>
      </c>
      <c r="BZ67" s="91">
        <f t="shared" si="331"/>
        <v>0</v>
      </c>
      <c r="CA67" s="91">
        <f t="shared" si="331"/>
        <v>0</v>
      </c>
      <c r="CB67" s="91">
        <f t="shared" si="331"/>
        <v>0</v>
      </c>
      <c r="CC67" s="91">
        <f t="shared" ref="CC67:EN67" si="332">CC65*SF_NRA*CC66</f>
        <v>0</v>
      </c>
      <c r="CD67" s="91">
        <f t="shared" si="332"/>
        <v>0</v>
      </c>
      <c r="CE67" s="91">
        <f t="shared" si="332"/>
        <v>0</v>
      </c>
      <c r="CF67" s="91">
        <f t="shared" si="332"/>
        <v>0</v>
      </c>
      <c r="CG67" s="91">
        <f t="shared" si="332"/>
        <v>0</v>
      </c>
      <c r="CH67" s="91">
        <f t="shared" si="332"/>
        <v>0</v>
      </c>
      <c r="CI67" s="91">
        <f t="shared" si="332"/>
        <v>0</v>
      </c>
      <c r="CJ67" s="91">
        <f t="shared" si="332"/>
        <v>0</v>
      </c>
      <c r="CK67" s="91">
        <f t="shared" si="332"/>
        <v>0</v>
      </c>
      <c r="CL67" s="91">
        <f t="shared" si="332"/>
        <v>0</v>
      </c>
      <c r="CM67" s="91">
        <f t="shared" si="332"/>
        <v>0</v>
      </c>
      <c r="CN67" s="91">
        <f t="shared" si="332"/>
        <v>0</v>
      </c>
      <c r="CO67" s="91">
        <f t="shared" si="332"/>
        <v>0</v>
      </c>
      <c r="CP67" s="91">
        <f t="shared" si="332"/>
        <v>0</v>
      </c>
      <c r="CQ67" s="91">
        <f t="shared" si="332"/>
        <v>0</v>
      </c>
      <c r="CR67" s="91">
        <f t="shared" si="332"/>
        <v>0</v>
      </c>
      <c r="CS67" s="91">
        <f t="shared" si="332"/>
        <v>0</v>
      </c>
      <c r="CT67" s="91">
        <f t="shared" si="332"/>
        <v>0</v>
      </c>
      <c r="CU67" s="91">
        <f t="shared" si="332"/>
        <v>0</v>
      </c>
      <c r="CV67" s="91">
        <f t="shared" si="332"/>
        <v>0</v>
      </c>
      <c r="CW67" s="91">
        <f t="shared" si="332"/>
        <v>0</v>
      </c>
      <c r="CX67" s="91">
        <f t="shared" si="332"/>
        <v>0</v>
      </c>
      <c r="CY67" s="91">
        <f t="shared" si="332"/>
        <v>0</v>
      </c>
      <c r="CZ67" s="91">
        <f t="shared" si="332"/>
        <v>0</v>
      </c>
      <c r="DA67" s="91">
        <f t="shared" si="332"/>
        <v>0</v>
      </c>
      <c r="DB67" s="91">
        <f t="shared" si="332"/>
        <v>0</v>
      </c>
      <c r="DC67" s="91">
        <f t="shared" si="332"/>
        <v>0</v>
      </c>
      <c r="DD67" s="91">
        <f t="shared" si="332"/>
        <v>0</v>
      </c>
      <c r="DE67" s="91">
        <f t="shared" si="332"/>
        <v>0</v>
      </c>
      <c r="DF67" s="91">
        <f t="shared" si="332"/>
        <v>0</v>
      </c>
      <c r="DG67" s="91">
        <f t="shared" si="332"/>
        <v>0</v>
      </c>
      <c r="DH67" s="91">
        <f t="shared" si="332"/>
        <v>0</v>
      </c>
      <c r="DI67" s="91">
        <f t="shared" si="332"/>
        <v>0</v>
      </c>
      <c r="DJ67" s="91">
        <f t="shared" si="332"/>
        <v>0</v>
      </c>
      <c r="DK67" s="91">
        <f t="shared" si="332"/>
        <v>0</v>
      </c>
      <c r="DL67" s="91">
        <f t="shared" si="332"/>
        <v>0</v>
      </c>
      <c r="DM67" s="91">
        <f t="shared" si="332"/>
        <v>0</v>
      </c>
      <c r="DN67" s="91">
        <f t="shared" si="332"/>
        <v>0</v>
      </c>
      <c r="DO67" s="91">
        <f t="shared" si="332"/>
        <v>0</v>
      </c>
      <c r="DP67" s="91">
        <f t="shared" si="332"/>
        <v>0</v>
      </c>
      <c r="DQ67" s="91">
        <f t="shared" si="332"/>
        <v>13002.1875</v>
      </c>
      <c r="DR67" s="91">
        <f t="shared" si="332"/>
        <v>13002.1875</v>
      </c>
      <c r="DS67" s="91">
        <f t="shared" si="332"/>
        <v>13002.1875</v>
      </c>
      <c r="DT67" s="91">
        <f t="shared" si="332"/>
        <v>13002.1875</v>
      </c>
      <c r="DU67" s="91">
        <f t="shared" si="332"/>
        <v>13002.1875</v>
      </c>
      <c r="DV67" s="91">
        <f t="shared" si="332"/>
        <v>13002.1875</v>
      </c>
      <c r="DW67" s="91">
        <f t="shared" si="332"/>
        <v>13002.1875</v>
      </c>
      <c r="DX67" s="91">
        <f t="shared" si="332"/>
        <v>13002.1875</v>
      </c>
      <c r="DY67" s="91">
        <f t="shared" si="332"/>
        <v>13002.1875</v>
      </c>
      <c r="DZ67" s="91">
        <f t="shared" si="332"/>
        <v>13002.1875</v>
      </c>
      <c r="EA67" s="91">
        <f t="shared" si="332"/>
        <v>13002.1875</v>
      </c>
      <c r="EB67" s="91">
        <f t="shared" si="332"/>
        <v>13002.1875</v>
      </c>
      <c r="EC67" s="91">
        <f t="shared" si="332"/>
        <v>13002.1875</v>
      </c>
      <c r="ED67" s="91">
        <f t="shared" si="332"/>
        <v>13002.1875</v>
      </c>
      <c r="EE67" s="91">
        <f t="shared" si="332"/>
        <v>13002.1875</v>
      </c>
      <c r="EF67" s="91">
        <f t="shared" si="332"/>
        <v>13002.1875</v>
      </c>
      <c r="EG67" s="91">
        <f t="shared" si="332"/>
        <v>13002.1875</v>
      </c>
      <c r="EH67" s="91">
        <f t="shared" si="332"/>
        <v>13002.1875</v>
      </c>
      <c r="EI67" s="91">
        <f t="shared" si="332"/>
        <v>13002.1875</v>
      </c>
      <c r="EJ67" s="91">
        <f t="shared" si="332"/>
        <v>13002.1875</v>
      </c>
      <c r="EK67" s="91">
        <f t="shared" si="332"/>
        <v>13002.1875</v>
      </c>
      <c r="EL67" s="91">
        <f t="shared" si="332"/>
        <v>13002.1875</v>
      </c>
      <c r="EM67" s="91">
        <f t="shared" si="332"/>
        <v>13002.1875</v>
      </c>
      <c r="EN67" s="91">
        <f t="shared" si="332"/>
        <v>13002.1875</v>
      </c>
      <c r="EO67" s="91">
        <f t="shared" ref="EO67:GZ67" si="333">EO65*SF_NRA*EO66</f>
        <v>13002.1875</v>
      </c>
      <c r="EP67" s="91">
        <f t="shared" si="333"/>
        <v>13002.1875</v>
      </c>
      <c r="EQ67" s="91">
        <f t="shared" si="333"/>
        <v>13002.1875</v>
      </c>
      <c r="ER67" s="91">
        <f t="shared" si="333"/>
        <v>13002.1875</v>
      </c>
      <c r="ES67" s="91">
        <f t="shared" si="333"/>
        <v>13002.1875</v>
      </c>
      <c r="ET67" s="91">
        <f t="shared" si="333"/>
        <v>13002.1875</v>
      </c>
      <c r="EU67" s="91">
        <f t="shared" si="333"/>
        <v>13002.1875</v>
      </c>
      <c r="EV67" s="91">
        <f t="shared" si="333"/>
        <v>13002.1875</v>
      </c>
      <c r="EW67" s="91">
        <f t="shared" si="333"/>
        <v>13002.1875</v>
      </c>
      <c r="EX67" s="91">
        <f t="shared" si="333"/>
        <v>13002.1875</v>
      </c>
      <c r="EY67" s="91">
        <f t="shared" si="333"/>
        <v>13002.1875</v>
      </c>
      <c r="EZ67" s="91">
        <f t="shared" si="333"/>
        <v>13002.1875</v>
      </c>
      <c r="FA67" s="91">
        <f t="shared" si="333"/>
        <v>13002.1875</v>
      </c>
      <c r="FB67" s="91">
        <f t="shared" si="333"/>
        <v>13002.1875</v>
      </c>
      <c r="FC67" s="91">
        <f t="shared" si="333"/>
        <v>13002.1875</v>
      </c>
      <c r="FD67" s="91">
        <f t="shared" si="333"/>
        <v>13002.1875</v>
      </c>
      <c r="FE67" s="91">
        <f t="shared" si="333"/>
        <v>13002.1875</v>
      </c>
      <c r="FF67" s="91">
        <f t="shared" si="333"/>
        <v>13002.1875</v>
      </c>
      <c r="FG67" s="91">
        <f t="shared" si="333"/>
        <v>13002.1875</v>
      </c>
      <c r="FH67" s="91">
        <f t="shared" si="333"/>
        <v>13002.1875</v>
      </c>
      <c r="FI67" s="91">
        <f t="shared" si="333"/>
        <v>13002.1875</v>
      </c>
      <c r="FJ67" s="91">
        <f t="shared" si="333"/>
        <v>13002.1875</v>
      </c>
      <c r="FK67" s="91">
        <f t="shared" si="333"/>
        <v>13002.1875</v>
      </c>
      <c r="FL67" s="91">
        <f t="shared" si="333"/>
        <v>13002.1875</v>
      </c>
      <c r="FM67" s="91">
        <f t="shared" si="333"/>
        <v>13002.1875</v>
      </c>
      <c r="FN67" s="91">
        <f t="shared" si="333"/>
        <v>13002.1875</v>
      </c>
      <c r="FO67" s="91">
        <f t="shared" si="333"/>
        <v>13002.1875</v>
      </c>
      <c r="FP67" s="91">
        <f t="shared" si="333"/>
        <v>13002.1875</v>
      </c>
      <c r="FQ67" s="91">
        <f t="shared" si="333"/>
        <v>13002.1875</v>
      </c>
      <c r="FR67" s="91">
        <f t="shared" si="333"/>
        <v>13002.1875</v>
      </c>
      <c r="FS67" s="91">
        <f t="shared" si="333"/>
        <v>13002.1875</v>
      </c>
      <c r="FT67" s="91">
        <f t="shared" si="333"/>
        <v>13002.1875</v>
      </c>
      <c r="FU67" s="91">
        <f t="shared" si="333"/>
        <v>13002.1875</v>
      </c>
      <c r="FV67" s="91">
        <f t="shared" si="333"/>
        <v>13002.1875</v>
      </c>
      <c r="FW67" s="91">
        <f t="shared" si="333"/>
        <v>13002.1875</v>
      </c>
      <c r="FX67" s="91">
        <f t="shared" si="333"/>
        <v>13002.1875</v>
      </c>
      <c r="FY67" s="91">
        <f t="shared" si="333"/>
        <v>13002.1875</v>
      </c>
      <c r="FZ67" s="91">
        <f t="shared" si="333"/>
        <v>0</v>
      </c>
      <c r="GA67" s="91">
        <f t="shared" si="333"/>
        <v>0</v>
      </c>
      <c r="GB67" s="91">
        <f t="shared" si="333"/>
        <v>0</v>
      </c>
      <c r="GC67" s="91">
        <f t="shared" si="333"/>
        <v>0</v>
      </c>
      <c r="GD67" s="91">
        <f t="shared" si="333"/>
        <v>0</v>
      </c>
      <c r="GE67" s="91">
        <f t="shared" si="333"/>
        <v>0</v>
      </c>
      <c r="GF67" s="91">
        <f t="shared" si="333"/>
        <v>0</v>
      </c>
      <c r="GG67" s="91">
        <f t="shared" si="333"/>
        <v>0</v>
      </c>
      <c r="GH67" s="91">
        <f t="shared" si="333"/>
        <v>0</v>
      </c>
      <c r="GI67" s="91">
        <f t="shared" si="333"/>
        <v>0</v>
      </c>
      <c r="GJ67" s="91">
        <f t="shared" si="333"/>
        <v>0</v>
      </c>
      <c r="GK67" s="91">
        <f t="shared" si="333"/>
        <v>0</v>
      </c>
      <c r="GL67" s="91">
        <f t="shared" si="333"/>
        <v>0</v>
      </c>
      <c r="GM67" s="91">
        <f t="shared" si="333"/>
        <v>0</v>
      </c>
      <c r="GN67" s="91">
        <f t="shared" si="333"/>
        <v>0</v>
      </c>
      <c r="GO67" s="91">
        <f t="shared" si="333"/>
        <v>0</v>
      </c>
      <c r="GP67" s="91">
        <f t="shared" si="333"/>
        <v>0</v>
      </c>
      <c r="GQ67" s="91">
        <f t="shared" si="333"/>
        <v>0</v>
      </c>
      <c r="GR67" s="91">
        <f t="shared" si="333"/>
        <v>0</v>
      </c>
      <c r="GS67" s="91">
        <f t="shared" si="333"/>
        <v>0</v>
      </c>
      <c r="GT67" s="91">
        <f t="shared" si="333"/>
        <v>0</v>
      </c>
      <c r="GU67" s="91">
        <f t="shared" si="333"/>
        <v>0</v>
      </c>
      <c r="GV67" s="91">
        <f t="shared" si="333"/>
        <v>0</v>
      </c>
      <c r="GW67" s="91">
        <f t="shared" si="333"/>
        <v>0</v>
      </c>
      <c r="GX67" s="91">
        <f t="shared" si="333"/>
        <v>0</v>
      </c>
      <c r="GY67" s="91">
        <f t="shared" si="333"/>
        <v>0</v>
      </c>
      <c r="GZ67" s="91">
        <f t="shared" si="333"/>
        <v>0</v>
      </c>
      <c r="HA67" s="91">
        <f t="shared" ref="HA67:JL67" si="334">HA65*SF_NRA*HA66</f>
        <v>0</v>
      </c>
      <c r="HB67" s="91">
        <f t="shared" si="334"/>
        <v>0</v>
      </c>
      <c r="HC67" s="91">
        <f t="shared" si="334"/>
        <v>0</v>
      </c>
      <c r="HD67" s="91">
        <f t="shared" si="334"/>
        <v>0</v>
      </c>
      <c r="HE67" s="91">
        <f t="shared" si="334"/>
        <v>0</v>
      </c>
      <c r="HF67" s="91">
        <f t="shared" si="334"/>
        <v>0</v>
      </c>
      <c r="HG67" s="91">
        <f t="shared" si="334"/>
        <v>0</v>
      </c>
      <c r="HH67" s="91">
        <f t="shared" si="334"/>
        <v>0</v>
      </c>
      <c r="HI67" s="91">
        <f t="shared" si="334"/>
        <v>0</v>
      </c>
      <c r="HJ67" s="91">
        <f t="shared" si="334"/>
        <v>0</v>
      </c>
      <c r="HK67" s="91">
        <f t="shared" si="334"/>
        <v>0</v>
      </c>
      <c r="HL67" s="91">
        <f t="shared" si="334"/>
        <v>0</v>
      </c>
      <c r="HM67" s="91">
        <f t="shared" si="334"/>
        <v>0</v>
      </c>
      <c r="HN67" s="91">
        <f t="shared" si="334"/>
        <v>0</v>
      </c>
      <c r="HO67" s="91">
        <f t="shared" si="334"/>
        <v>0</v>
      </c>
      <c r="HP67" s="91">
        <f t="shared" si="334"/>
        <v>0</v>
      </c>
      <c r="HQ67" s="91">
        <f t="shared" si="334"/>
        <v>0</v>
      </c>
      <c r="HR67" s="91">
        <f t="shared" si="334"/>
        <v>0</v>
      </c>
      <c r="HS67" s="91">
        <f t="shared" si="334"/>
        <v>0</v>
      </c>
      <c r="HT67" s="91">
        <f t="shared" si="334"/>
        <v>0</v>
      </c>
      <c r="HU67" s="91">
        <f t="shared" si="334"/>
        <v>0</v>
      </c>
      <c r="HV67" s="91">
        <f t="shared" si="334"/>
        <v>0</v>
      </c>
      <c r="HW67" s="91">
        <f t="shared" si="334"/>
        <v>0</v>
      </c>
      <c r="HX67" s="91">
        <f t="shared" si="334"/>
        <v>0</v>
      </c>
      <c r="HY67" s="91">
        <f t="shared" si="334"/>
        <v>0</v>
      </c>
      <c r="HZ67" s="91">
        <f t="shared" si="334"/>
        <v>0</v>
      </c>
      <c r="IA67" s="91">
        <f t="shared" si="334"/>
        <v>0</v>
      </c>
      <c r="IB67" s="91">
        <f t="shared" si="334"/>
        <v>0</v>
      </c>
      <c r="IC67" s="91">
        <f t="shared" si="334"/>
        <v>0</v>
      </c>
      <c r="ID67" s="91">
        <f t="shared" si="334"/>
        <v>0</v>
      </c>
      <c r="IE67" s="91">
        <f t="shared" si="334"/>
        <v>0</v>
      </c>
      <c r="IF67" s="91">
        <f t="shared" si="334"/>
        <v>0</v>
      </c>
      <c r="IG67" s="91">
        <f t="shared" si="334"/>
        <v>0</v>
      </c>
      <c r="IH67" s="91">
        <f t="shared" si="334"/>
        <v>0</v>
      </c>
      <c r="II67" s="91">
        <f t="shared" si="334"/>
        <v>0</v>
      </c>
      <c r="IJ67" s="91">
        <f t="shared" si="334"/>
        <v>0</v>
      </c>
      <c r="IK67" s="91">
        <f t="shared" si="334"/>
        <v>0</v>
      </c>
      <c r="IL67" s="91">
        <f t="shared" si="334"/>
        <v>0</v>
      </c>
      <c r="IM67" s="91">
        <f t="shared" si="334"/>
        <v>0</v>
      </c>
      <c r="IN67" s="91">
        <f t="shared" si="334"/>
        <v>0</v>
      </c>
      <c r="IO67" s="91">
        <f t="shared" si="334"/>
        <v>0</v>
      </c>
      <c r="IP67" s="91">
        <f t="shared" si="334"/>
        <v>0</v>
      </c>
      <c r="IQ67" s="91">
        <f t="shared" si="334"/>
        <v>0</v>
      </c>
      <c r="IR67" s="91">
        <f t="shared" si="334"/>
        <v>0</v>
      </c>
      <c r="IS67" s="91">
        <f t="shared" si="334"/>
        <v>0</v>
      </c>
      <c r="IT67" s="91">
        <f t="shared" si="334"/>
        <v>0</v>
      </c>
      <c r="IU67" s="91">
        <f t="shared" si="334"/>
        <v>0</v>
      </c>
      <c r="IV67" s="91">
        <f t="shared" si="334"/>
        <v>0</v>
      </c>
      <c r="IW67" s="91">
        <f t="shared" si="334"/>
        <v>0</v>
      </c>
      <c r="IX67" s="91">
        <f t="shared" si="334"/>
        <v>0</v>
      </c>
      <c r="IY67" s="91">
        <f t="shared" si="334"/>
        <v>0</v>
      </c>
      <c r="IZ67" s="91">
        <f t="shared" si="334"/>
        <v>0</v>
      </c>
      <c r="JA67" s="91">
        <f t="shared" si="334"/>
        <v>0</v>
      </c>
      <c r="JB67" s="91">
        <f t="shared" si="334"/>
        <v>0</v>
      </c>
      <c r="JC67" s="91">
        <f t="shared" si="334"/>
        <v>0</v>
      </c>
      <c r="JD67" s="91">
        <f t="shared" si="334"/>
        <v>0</v>
      </c>
      <c r="JE67" s="91">
        <f t="shared" si="334"/>
        <v>0</v>
      </c>
      <c r="JF67" s="91">
        <f t="shared" si="334"/>
        <v>0</v>
      </c>
      <c r="JG67" s="91">
        <f t="shared" si="334"/>
        <v>0</v>
      </c>
      <c r="JH67" s="91">
        <f t="shared" si="334"/>
        <v>0</v>
      </c>
      <c r="JI67" s="91">
        <f t="shared" si="334"/>
        <v>0</v>
      </c>
      <c r="JJ67" s="91">
        <f t="shared" si="334"/>
        <v>0</v>
      </c>
      <c r="JK67" s="91">
        <f t="shared" si="334"/>
        <v>0</v>
      </c>
      <c r="JL67" s="91">
        <f t="shared" si="334"/>
        <v>0</v>
      </c>
      <c r="JM67" s="91">
        <f t="shared" ref="JM67:LX67" si="335">JM65*SF_NRA*JM66</f>
        <v>0</v>
      </c>
      <c r="JN67" s="91">
        <f t="shared" si="335"/>
        <v>0</v>
      </c>
      <c r="JO67" s="91">
        <f t="shared" si="335"/>
        <v>0</v>
      </c>
      <c r="JP67" s="91">
        <f t="shared" si="335"/>
        <v>0</v>
      </c>
      <c r="JQ67" s="91">
        <f t="shared" si="335"/>
        <v>0</v>
      </c>
      <c r="JR67" s="91">
        <f t="shared" si="335"/>
        <v>0</v>
      </c>
      <c r="JS67" s="91">
        <f t="shared" si="335"/>
        <v>0</v>
      </c>
      <c r="JT67" s="91">
        <f t="shared" si="335"/>
        <v>0</v>
      </c>
      <c r="JU67" s="91">
        <f t="shared" si="335"/>
        <v>0</v>
      </c>
      <c r="JV67" s="91">
        <f t="shared" si="335"/>
        <v>0</v>
      </c>
      <c r="JW67" s="91">
        <f t="shared" si="335"/>
        <v>0</v>
      </c>
      <c r="JX67" s="91">
        <f t="shared" si="335"/>
        <v>0</v>
      </c>
      <c r="JY67" s="91">
        <f t="shared" si="335"/>
        <v>0</v>
      </c>
      <c r="JZ67" s="91">
        <f t="shared" si="335"/>
        <v>0</v>
      </c>
      <c r="KA67" s="91">
        <f t="shared" si="335"/>
        <v>0</v>
      </c>
      <c r="KB67" s="91">
        <f t="shared" si="335"/>
        <v>0</v>
      </c>
      <c r="KC67" s="91">
        <f t="shared" si="335"/>
        <v>0</v>
      </c>
      <c r="KD67" s="91">
        <f t="shared" si="335"/>
        <v>0</v>
      </c>
      <c r="KE67" s="91">
        <f t="shared" si="335"/>
        <v>0</v>
      </c>
      <c r="KF67" s="91">
        <f t="shared" si="335"/>
        <v>0</v>
      </c>
      <c r="KG67" s="91">
        <f t="shared" si="335"/>
        <v>0</v>
      </c>
      <c r="KH67" s="91">
        <f t="shared" si="335"/>
        <v>0</v>
      </c>
      <c r="KI67" s="91">
        <f t="shared" si="335"/>
        <v>0</v>
      </c>
      <c r="KJ67" s="91">
        <f t="shared" si="335"/>
        <v>0</v>
      </c>
      <c r="KK67" s="91">
        <f t="shared" si="335"/>
        <v>0</v>
      </c>
      <c r="KL67" s="91">
        <f t="shared" si="335"/>
        <v>0</v>
      </c>
      <c r="KM67" s="91">
        <f t="shared" si="335"/>
        <v>0</v>
      </c>
      <c r="KN67" s="91">
        <f t="shared" si="335"/>
        <v>0</v>
      </c>
      <c r="KO67" s="91">
        <f t="shared" si="335"/>
        <v>0</v>
      </c>
      <c r="KP67" s="91">
        <f t="shared" si="335"/>
        <v>0</v>
      </c>
      <c r="KQ67" s="91">
        <f t="shared" si="335"/>
        <v>0</v>
      </c>
      <c r="KR67" s="91">
        <f t="shared" si="335"/>
        <v>0</v>
      </c>
      <c r="KS67" s="91">
        <f t="shared" si="335"/>
        <v>0</v>
      </c>
      <c r="KT67" s="91">
        <f t="shared" si="335"/>
        <v>0</v>
      </c>
      <c r="KU67" s="91">
        <f t="shared" si="335"/>
        <v>0</v>
      </c>
      <c r="KV67" s="91">
        <f t="shared" si="335"/>
        <v>0</v>
      </c>
      <c r="KW67" s="91">
        <f t="shared" si="335"/>
        <v>0</v>
      </c>
      <c r="KX67" s="91">
        <f t="shared" si="335"/>
        <v>0</v>
      </c>
      <c r="KY67" s="91">
        <f t="shared" si="335"/>
        <v>0</v>
      </c>
      <c r="KZ67" s="91">
        <f t="shared" si="335"/>
        <v>0</v>
      </c>
      <c r="LA67" s="91">
        <f t="shared" si="335"/>
        <v>0</v>
      </c>
      <c r="LB67" s="91">
        <f t="shared" si="335"/>
        <v>0</v>
      </c>
      <c r="LC67" s="91">
        <f t="shared" si="335"/>
        <v>0</v>
      </c>
      <c r="LD67" s="91">
        <f t="shared" si="335"/>
        <v>0</v>
      </c>
      <c r="LE67" s="91">
        <f t="shared" si="335"/>
        <v>0</v>
      </c>
      <c r="LF67" s="91">
        <f t="shared" si="335"/>
        <v>0</v>
      </c>
      <c r="LG67" s="91">
        <f t="shared" si="335"/>
        <v>0</v>
      </c>
      <c r="LH67" s="91">
        <f t="shared" si="335"/>
        <v>0</v>
      </c>
      <c r="LI67" s="91">
        <f t="shared" si="335"/>
        <v>0</v>
      </c>
      <c r="LJ67" s="91">
        <f t="shared" si="335"/>
        <v>0</v>
      </c>
      <c r="LK67" s="91">
        <f t="shared" si="335"/>
        <v>0</v>
      </c>
      <c r="LL67" s="91">
        <f t="shared" si="335"/>
        <v>0</v>
      </c>
      <c r="LM67" s="91">
        <f t="shared" si="335"/>
        <v>0</v>
      </c>
      <c r="LN67" s="91">
        <f t="shared" si="335"/>
        <v>0</v>
      </c>
      <c r="LO67" s="91">
        <f t="shared" si="335"/>
        <v>0</v>
      </c>
      <c r="LP67" s="91">
        <f t="shared" si="335"/>
        <v>0</v>
      </c>
      <c r="LQ67" s="91">
        <f t="shared" si="335"/>
        <v>0</v>
      </c>
      <c r="LR67" s="91">
        <f t="shared" si="335"/>
        <v>0</v>
      </c>
      <c r="LS67" s="91">
        <f t="shared" si="335"/>
        <v>0</v>
      </c>
      <c r="LT67" s="91">
        <f t="shared" si="335"/>
        <v>0</v>
      </c>
      <c r="LU67" s="91">
        <f t="shared" si="335"/>
        <v>0</v>
      </c>
      <c r="LV67" s="91">
        <f t="shared" si="335"/>
        <v>0</v>
      </c>
      <c r="LW67" s="91">
        <f t="shared" si="335"/>
        <v>0</v>
      </c>
      <c r="LX67" s="91">
        <f t="shared" si="335"/>
        <v>0</v>
      </c>
      <c r="LY67" s="91">
        <f t="shared" ref="LY67:NM67" si="336">LY65*SF_NRA*LY66</f>
        <v>0</v>
      </c>
      <c r="LZ67" s="91">
        <f t="shared" si="336"/>
        <v>0</v>
      </c>
      <c r="MA67" s="91">
        <f t="shared" si="336"/>
        <v>0</v>
      </c>
      <c r="MB67" s="91">
        <f t="shared" si="336"/>
        <v>0</v>
      </c>
      <c r="MC67" s="91">
        <f t="shared" si="336"/>
        <v>0</v>
      </c>
      <c r="MD67" s="91">
        <f t="shared" si="336"/>
        <v>0</v>
      </c>
      <c r="ME67" s="91">
        <f t="shared" si="336"/>
        <v>0</v>
      </c>
      <c r="MF67" s="91">
        <f t="shared" si="336"/>
        <v>0</v>
      </c>
      <c r="MG67" s="91">
        <f t="shared" si="336"/>
        <v>0</v>
      </c>
      <c r="MH67" s="91">
        <f t="shared" si="336"/>
        <v>0</v>
      </c>
      <c r="MI67" s="91">
        <f t="shared" si="336"/>
        <v>0</v>
      </c>
      <c r="MJ67" s="91">
        <f t="shared" si="336"/>
        <v>0</v>
      </c>
      <c r="MK67" s="91">
        <f t="shared" si="336"/>
        <v>0</v>
      </c>
      <c r="ML67" s="91">
        <f t="shared" si="336"/>
        <v>0</v>
      </c>
      <c r="MM67" s="91">
        <f t="shared" si="336"/>
        <v>0</v>
      </c>
      <c r="MN67" s="91">
        <f t="shared" si="336"/>
        <v>0</v>
      </c>
      <c r="MO67" s="91">
        <f t="shared" si="336"/>
        <v>0</v>
      </c>
      <c r="MP67" s="91">
        <f t="shared" si="336"/>
        <v>0</v>
      </c>
      <c r="MQ67" s="91">
        <f t="shared" si="336"/>
        <v>0</v>
      </c>
      <c r="MR67" s="91">
        <f t="shared" si="336"/>
        <v>0</v>
      </c>
      <c r="MS67" s="91">
        <f t="shared" si="336"/>
        <v>0</v>
      </c>
      <c r="MT67" s="91">
        <f t="shared" si="336"/>
        <v>0</v>
      </c>
      <c r="MU67" s="91">
        <f t="shared" si="336"/>
        <v>0</v>
      </c>
      <c r="MV67" s="91">
        <f t="shared" si="336"/>
        <v>0</v>
      </c>
      <c r="MW67" s="91">
        <f t="shared" si="336"/>
        <v>0</v>
      </c>
      <c r="MX67" s="91">
        <f t="shared" si="336"/>
        <v>0</v>
      </c>
      <c r="MY67" s="91">
        <f t="shared" si="336"/>
        <v>0</v>
      </c>
      <c r="MZ67" s="91">
        <f t="shared" si="336"/>
        <v>0</v>
      </c>
      <c r="NA67" s="91">
        <f t="shared" si="336"/>
        <v>0</v>
      </c>
      <c r="NB67" s="91">
        <f t="shared" si="336"/>
        <v>0</v>
      </c>
      <c r="NC67" s="91">
        <f t="shared" si="336"/>
        <v>0</v>
      </c>
      <c r="ND67" s="91">
        <f t="shared" si="336"/>
        <v>0</v>
      </c>
      <c r="NE67" s="91">
        <f t="shared" si="336"/>
        <v>0</v>
      </c>
      <c r="NF67" s="91">
        <f t="shared" si="336"/>
        <v>0</v>
      </c>
      <c r="NG67" s="91">
        <f t="shared" si="336"/>
        <v>0</v>
      </c>
      <c r="NH67" s="91">
        <f t="shared" si="336"/>
        <v>0</v>
      </c>
      <c r="NI67" s="91">
        <f t="shared" si="336"/>
        <v>0</v>
      </c>
      <c r="NJ67" s="91">
        <f t="shared" si="336"/>
        <v>0</v>
      </c>
      <c r="NK67" s="91">
        <f t="shared" si="336"/>
        <v>0</v>
      </c>
      <c r="NL67" s="91">
        <f t="shared" si="336"/>
        <v>0</v>
      </c>
      <c r="NM67" s="91">
        <f t="shared" si="336"/>
        <v>0</v>
      </c>
    </row>
    <row r="68" spans="15:377" x14ac:dyDescent="0.25">
      <c r="O68" s="75" t="s">
        <v>169</v>
      </c>
      <c r="Q68" s="91">
        <f t="shared" ref="Q68:CB68" si="337">(Q64*Q65*SF_NRA)-Q67</f>
        <v>0</v>
      </c>
      <c r="R68" s="91">
        <f t="shared" si="337"/>
        <v>0</v>
      </c>
      <c r="S68" s="91">
        <f t="shared" si="337"/>
        <v>0</v>
      </c>
      <c r="T68" s="91">
        <f t="shared" si="337"/>
        <v>0</v>
      </c>
      <c r="U68" s="91">
        <f t="shared" si="337"/>
        <v>0</v>
      </c>
      <c r="V68" s="91">
        <f t="shared" si="337"/>
        <v>0</v>
      </c>
      <c r="W68" s="91">
        <f t="shared" si="337"/>
        <v>0</v>
      </c>
      <c r="X68" s="91">
        <f t="shared" si="337"/>
        <v>0</v>
      </c>
      <c r="Y68" s="91">
        <f t="shared" si="337"/>
        <v>0</v>
      </c>
      <c r="Z68" s="91">
        <f t="shared" si="337"/>
        <v>0</v>
      </c>
      <c r="AA68" s="91">
        <f t="shared" si="337"/>
        <v>0</v>
      </c>
      <c r="AB68" s="91">
        <f t="shared" si="337"/>
        <v>0</v>
      </c>
      <c r="AC68" s="91">
        <f t="shared" si="337"/>
        <v>0</v>
      </c>
      <c r="AD68" s="91">
        <f t="shared" si="337"/>
        <v>0</v>
      </c>
      <c r="AE68" s="91">
        <f t="shared" si="337"/>
        <v>0</v>
      </c>
      <c r="AF68" s="91">
        <f t="shared" si="337"/>
        <v>0</v>
      </c>
      <c r="AG68" s="91">
        <f t="shared" si="337"/>
        <v>0</v>
      </c>
      <c r="AH68" s="91">
        <f t="shared" si="337"/>
        <v>0</v>
      </c>
      <c r="AI68" s="91">
        <f t="shared" si="337"/>
        <v>0</v>
      </c>
      <c r="AJ68" s="91">
        <f t="shared" si="337"/>
        <v>0</v>
      </c>
      <c r="AK68" s="91">
        <f t="shared" si="337"/>
        <v>0</v>
      </c>
      <c r="AL68" s="91">
        <f t="shared" si="337"/>
        <v>0</v>
      </c>
      <c r="AM68" s="91">
        <f t="shared" si="337"/>
        <v>0</v>
      </c>
      <c r="AN68" s="91">
        <f t="shared" si="337"/>
        <v>0</v>
      </c>
      <c r="AO68" s="91">
        <f t="shared" si="337"/>
        <v>0</v>
      </c>
      <c r="AP68" s="91">
        <f t="shared" si="337"/>
        <v>0</v>
      </c>
      <c r="AQ68" s="91">
        <f t="shared" si="337"/>
        <v>0</v>
      </c>
      <c r="AR68" s="91">
        <f t="shared" si="337"/>
        <v>0</v>
      </c>
      <c r="AS68" s="91">
        <f t="shared" si="337"/>
        <v>0</v>
      </c>
      <c r="AT68" s="91">
        <f t="shared" si="337"/>
        <v>0</v>
      </c>
      <c r="AU68" s="91">
        <f t="shared" si="337"/>
        <v>0</v>
      </c>
      <c r="AV68" s="91">
        <f t="shared" si="337"/>
        <v>0</v>
      </c>
      <c r="AW68" s="91">
        <f t="shared" si="337"/>
        <v>0</v>
      </c>
      <c r="AX68" s="91">
        <f t="shared" si="337"/>
        <v>0</v>
      </c>
      <c r="AY68" s="91">
        <f t="shared" si="337"/>
        <v>0</v>
      </c>
      <c r="AZ68" s="91">
        <f t="shared" si="337"/>
        <v>0</v>
      </c>
      <c r="BA68" s="91">
        <f t="shared" si="337"/>
        <v>0</v>
      </c>
      <c r="BB68" s="91">
        <f t="shared" si="337"/>
        <v>0</v>
      </c>
      <c r="BC68" s="91">
        <f t="shared" si="337"/>
        <v>0</v>
      </c>
      <c r="BD68" s="91">
        <f t="shared" si="337"/>
        <v>0</v>
      </c>
      <c r="BE68" s="91">
        <f t="shared" si="337"/>
        <v>0</v>
      </c>
      <c r="BF68" s="91">
        <f t="shared" si="337"/>
        <v>0</v>
      </c>
      <c r="BG68" s="91">
        <f t="shared" si="337"/>
        <v>0</v>
      </c>
      <c r="BH68" s="91">
        <f t="shared" si="337"/>
        <v>0</v>
      </c>
      <c r="BI68" s="91">
        <f t="shared" si="337"/>
        <v>0</v>
      </c>
      <c r="BJ68" s="91">
        <f t="shared" si="337"/>
        <v>0</v>
      </c>
      <c r="BK68" s="91">
        <f t="shared" si="337"/>
        <v>0</v>
      </c>
      <c r="BL68" s="91">
        <f t="shared" si="337"/>
        <v>0</v>
      </c>
      <c r="BM68" s="91">
        <f t="shared" si="337"/>
        <v>0</v>
      </c>
      <c r="BN68" s="91">
        <f t="shared" si="337"/>
        <v>0</v>
      </c>
      <c r="BO68" s="91">
        <f t="shared" si="337"/>
        <v>0</v>
      </c>
      <c r="BP68" s="91">
        <f t="shared" si="337"/>
        <v>0</v>
      </c>
      <c r="BQ68" s="91">
        <f t="shared" si="337"/>
        <v>0</v>
      </c>
      <c r="BR68" s="91">
        <f t="shared" si="337"/>
        <v>0</v>
      </c>
      <c r="BS68" s="91">
        <f t="shared" si="337"/>
        <v>0</v>
      </c>
      <c r="BT68" s="91">
        <f t="shared" si="337"/>
        <v>0</v>
      </c>
      <c r="BU68" s="91">
        <f t="shared" si="337"/>
        <v>0</v>
      </c>
      <c r="BV68" s="91">
        <f t="shared" si="337"/>
        <v>0</v>
      </c>
      <c r="BW68" s="91">
        <f t="shared" si="337"/>
        <v>0</v>
      </c>
      <c r="BX68" s="91">
        <f t="shared" si="337"/>
        <v>0</v>
      </c>
      <c r="BY68" s="91">
        <f t="shared" si="337"/>
        <v>0</v>
      </c>
      <c r="BZ68" s="91">
        <f t="shared" si="337"/>
        <v>0</v>
      </c>
      <c r="CA68" s="91">
        <f t="shared" si="337"/>
        <v>0</v>
      </c>
      <c r="CB68" s="91">
        <f t="shared" si="337"/>
        <v>0</v>
      </c>
      <c r="CC68" s="91">
        <f t="shared" ref="CC68:EN68" si="338">(CC64*CC65*SF_NRA)-CC67</f>
        <v>0</v>
      </c>
      <c r="CD68" s="91">
        <f t="shared" si="338"/>
        <v>0</v>
      </c>
      <c r="CE68" s="91">
        <f t="shared" si="338"/>
        <v>0</v>
      </c>
      <c r="CF68" s="91">
        <f t="shared" si="338"/>
        <v>0</v>
      </c>
      <c r="CG68" s="91">
        <f t="shared" si="338"/>
        <v>0</v>
      </c>
      <c r="CH68" s="91">
        <f t="shared" si="338"/>
        <v>0</v>
      </c>
      <c r="CI68" s="91">
        <f t="shared" si="338"/>
        <v>0</v>
      </c>
      <c r="CJ68" s="91">
        <f t="shared" si="338"/>
        <v>0</v>
      </c>
      <c r="CK68" s="91">
        <f t="shared" si="338"/>
        <v>0</v>
      </c>
      <c r="CL68" s="91">
        <f t="shared" si="338"/>
        <v>0</v>
      </c>
      <c r="CM68" s="91">
        <f t="shared" si="338"/>
        <v>0</v>
      </c>
      <c r="CN68" s="91">
        <f t="shared" si="338"/>
        <v>0</v>
      </c>
      <c r="CO68" s="91">
        <f t="shared" si="338"/>
        <v>0</v>
      </c>
      <c r="CP68" s="91">
        <f t="shared" si="338"/>
        <v>0</v>
      </c>
      <c r="CQ68" s="91">
        <f t="shared" si="338"/>
        <v>0</v>
      </c>
      <c r="CR68" s="91">
        <f t="shared" si="338"/>
        <v>0</v>
      </c>
      <c r="CS68" s="91">
        <f t="shared" si="338"/>
        <v>0</v>
      </c>
      <c r="CT68" s="91">
        <f t="shared" si="338"/>
        <v>0</v>
      </c>
      <c r="CU68" s="91">
        <f t="shared" si="338"/>
        <v>0</v>
      </c>
      <c r="CV68" s="91">
        <f t="shared" si="338"/>
        <v>0</v>
      </c>
      <c r="CW68" s="91">
        <f t="shared" si="338"/>
        <v>0</v>
      </c>
      <c r="CX68" s="91">
        <f t="shared" si="338"/>
        <v>0</v>
      </c>
      <c r="CY68" s="91">
        <f t="shared" si="338"/>
        <v>0</v>
      </c>
      <c r="CZ68" s="91">
        <f t="shared" si="338"/>
        <v>0</v>
      </c>
      <c r="DA68" s="91">
        <f t="shared" si="338"/>
        <v>0</v>
      </c>
      <c r="DB68" s="91">
        <f t="shared" si="338"/>
        <v>0</v>
      </c>
      <c r="DC68" s="91">
        <f t="shared" si="338"/>
        <v>0</v>
      </c>
      <c r="DD68" s="91">
        <f t="shared" si="338"/>
        <v>0</v>
      </c>
      <c r="DE68" s="91">
        <f t="shared" si="338"/>
        <v>0</v>
      </c>
      <c r="DF68" s="91">
        <f t="shared" si="338"/>
        <v>0</v>
      </c>
      <c r="DG68" s="91">
        <f t="shared" si="338"/>
        <v>0</v>
      </c>
      <c r="DH68" s="91">
        <f t="shared" si="338"/>
        <v>0</v>
      </c>
      <c r="DI68" s="91">
        <f t="shared" si="338"/>
        <v>0</v>
      </c>
      <c r="DJ68" s="91">
        <f t="shared" si="338"/>
        <v>0</v>
      </c>
      <c r="DK68" s="91">
        <f t="shared" si="338"/>
        <v>0</v>
      </c>
      <c r="DL68" s="91">
        <f t="shared" si="338"/>
        <v>0</v>
      </c>
      <c r="DM68" s="91">
        <f t="shared" si="338"/>
        <v>0</v>
      </c>
      <c r="DN68" s="91">
        <f t="shared" si="338"/>
        <v>0</v>
      </c>
      <c r="DO68" s="91">
        <f t="shared" si="338"/>
        <v>0</v>
      </c>
      <c r="DP68" s="91">
        <f t="shared" si="338"/>
        <v>0</v>
      </c>
      <c r="DQ68" s="91">
        <f t="shared" si="338"/>
        <v>4334.0625</v>
      </c>
      <c r="DR68" s="91">
        <f t="shared" si="338"/>
        <v>4334.0625</v>
      </c>
      <c r="DS68" s="91">
        <f t="shared" si="338"/>
        <v>4334.0625</v>
      </c>
      <c r="DT68" s="91">
        <f t="shared" si="338"/>
        <v>4334.0625</v>
      </c>
      <c r="DU68" s="91">
        <f t="shared" si="338"/>
        <v>4334.0625</v>
      </c>
      <c r="DV68" s="91">
        <f t="shared" si="338"/>
        <v>4334.0625</v>
      </c>
      <c r="DW68" s="91">
        <f t="shared" si="338"/>
        <v>4334.0625</v>
      </c>
      <c r="DX68" s="91">
        <f t="shared" si="338"/>
        <v>4334.0625</v>
      </c>
      <c r="DY68" s="91">
        <f t="shared" si="338"/>
        <v>4334.0625</v>
      </c>
      <c r="DZ68" s="91">
        <f t="shared" si="338"/>
        <v>4334.0625</v>
      </c>
      <c r="EA68" s="91">
        <f t="shared" si="338"/>
        <v>4334.0625</v>
      </c>
      <c r="EB68" s="91">
        <f t="shared" si="338"/>
        <v>4334.0625</v>
      </c>
      <c r="EC68" s="91">
        <f t="shared" si="338"/>
        <v>4334.0625</v>
      </c>
      <c r="ED68" s="91">
        <f t="shared" si="338"/>
        <v>4334.0625</v>
      </c>
      <c r="EE68" s="91">
        <f t="shared" si="338"/>
        <v>4334.0625</v>
      </c>
      <c r="EF68" s="91">
        <f t="shared" si="338"/>
        <v>4334.0625</v>
      </c>
      <c r="EG68" s="91">
        <f t="shared" si="338"/>
        <v>4334.0625</v>
      </c>
      <c r="EH68" s="91">
        <f t="shared" si="338"/>
        <v>4334.0625</v>
      </c>
      <c r="EI68" s="91">
        <f t="shared" si="338"/>
        <v>4334.0625</v>
      </c>
      <c r="EJ68" s="91">
        <f t="shared" si="338"/>
        <v>4334.0625</v>
      </c>
      <c r="EK68" s="91">
        <f t="shared" si="338"/>
        <v>4334.0625</v>
      </c>
      <c r="EL68" s="91">
        <f t="shared" si="338"/>
        <v>4334.0625</v>
      </c>
      <c r="EM68" s="91">
        <f t="shared" si="338"/>
        <v>4334.0625</v>
      </c>
      <c r="EN68" s="91">
        <f t="shared" si="338"/>
        <v>4334.0625</v>
      </c>
      <c r="EO68" s="91">
        <f t="shared" ref="EO68:GZ68" si="339">(EO64*EO65*SF_NRA)-EO67</f>
        <v>4334.0625</v>
      </c>
      <c r="EP68" s="91">
        <f t="shared" si="339"/>
        <v>4334.0625</v>
      </c>
      <c r="EQ68" s="91">
        <f t="shared" si="339"/>
        <v>4334.0625</v>
      </c>
      <c r="ER68" s="91">
        <f t="shared" si="339"/>
        <v>4334.0625</v>
      </c>
      <c r="ES68" s="91">
        <f t="shared" si="339"/>
        <v>4334.0625</v>
      </c>
      <c r="ET68" s="91">
        <f t="shared" si="339"/>
        <v>4334.0625</v>
      </c>
      <c r="EU68" s="91">
        <f t="shared" si="339"/>
        <v>4334.0625</v>
      </c>
      <c r="EV68" s="91">
        <f t="shared" si="339"/>
        <v>4334.0625</v>
      </c>
      <c r="EW68" s="91">
        <f t="shared" si="339"/>
        <v>4334.0625</v>
      </c>
      <c r="EX68" s="91">
        <f t="shared" si="339"/>
        <v>4334.0625</v>
      </c>
      <c r="EY68" s="91">
        <f t="shared" si="339"/>
        <v>4334.0625</v>
      </c>
      <c r="EZ68" s="91">
        <f t="shared" si="339"/>
        <v>4334.0625</v>
      </c>
      <c r="FA68" s="91">
        <f t="shared" si="339"/>
        <v>4334.0625</v>
      </c>
      <c r="FB68" s="91">
        <f t="shared" si="339"/>
        <v>4334.0625</v>
      </c>
      <c r="FC68" s="91">
        <f t="shared" si="339"/>
        <v>4334.0625</v>
      </c>
      <c r="FD68" s="91">
        <f t="shared" si="339"/>
        <v>4334.0625</v>
      </c>
      <c r="FE68" s="91">
        <f t="shared" si="339"/>
        <v>4334.0625</v>
      </c>
      <c r="FF68" s="91">
        <f t="shared" si="339"/>
        <v>4334.0625</v>
      </c>
      <c r="FG68" s="91">
        <f t="shared" si="339"/>
        <v>4334.0625</v>
      </c>
      <c r="FH68" s="91">
        <f t="shared" si="339"/>
        <v>4334.0625</v>
      </c>
      <c r="FI68" s="91">
        <f t="shared" si="339"/>
        <v>4334.0625</v>
      </c>
      <c r="FJ68" s="91">
        <f t="shared" si="339"/>
        <v>4334.0625</v>
      </c>
      <c r="FK68" s="91">
        <f t="shared" si="339"/>
        <v>4334.0625</v>
      </c>
      <c r="FL68" s="91">
        <f t="shared" si="339"/>
        <v>4334.0625</v>
      </c>
      <c r="FM68" s="91">
        <f t="shared" si="339"/>
        <v>4334.0625</v>
      </c>
      <c r="FN68" s="91">
        <f t="shared" si="339"/>
        <v>4334.0625</v>
      </c>
      <c r="FO68" s="91">
        <f t="shared" si="339"/>
        <v>4334.0625</v>
      </c>
      <c r="FP68" s="91">
        <f t="shared" si="339"/>
        <v>4334.0625</v>
      </c>
      <c r="FQ68" s="91">
        <f t="shared" si="339"/>
        <v>4334.0625</v>
      </c>
      <c r="FR68" s="91">
        <f t="shared" si="339"/>
        <v>4334.0625</v>
      </c>
      <c r="FS68" s="91">
        <f t="shared" si="339"/>
        <v>4334.0625</v>
      </c>
      <c r="FT68" s="91">
        <f t="shared" si="339"/>
        <v>4334.0625</v>
      </c>
      <c r="FU68" s="91">
        <f t="shared" si="339"/>
        <v>4334.0625</v>
      </c>
      <c r="FV68" s="91">
        <f t="shared" si="339"/>
        <v>4334.0625</v>
      </c>
      <c r="FW68" s="91">
        <f t="shared" si="339"/>
        <v>4334.0625</v>
      </c>
      <c r="FX68" s="91">
        <f t="shared" si="339"/>
        <v>4334.0625</v>
      </c>
      <c r="FY68" s="91">
        <f t="shared" si="339"/>
        <v>4334.0625</v>
      </c>
      <c r="FZ68" s="91">
        <f t="shared" si="339"/>
        <v>0</v>
      </c>
      <c r="GA68" s="91">
        <f t="shared" si="339"/>
        <v>0</v>
      </c>
      <c r="GB68" s="91">
        <f t="shared" si="339"/>
        <v>0</v>
      </c>
      <c r="GC68" s="91">
        <f t="shared" si="339"/>
        <v>0</v>
      </c>
      <c r="GD68" s="91">
        <f t="shared" si="339"/>
        <v>0</v>
      </c>
      <c r="GE68" s="91">
        <f t="shared" si="339"/>
        <v>0</v>
      </c>
      <c r="GF68" s="91">
        <f t="shared" si="339"/>
        <v>0</v>
      </c>
      <c r="GG68" s="91">
        <f t="shared" si="339"/>
        <v>0</v>
      </c>
      <c r="GH68" s="91">
        <f t="shared" si="339"/>
        <v>0</v>
      </c>
      <c r="GI68" s="91">
        <f t="shared" si="339"/>
        <v>0</v>
      </c>
      <c r="GJ68" s="91">
        <f t="shared" si="339"/>
        <v>0</v>
      </c>
      <c r="GK68" s="91">
        <f t="shared" si="339"/>
        <v>0</v>
      </c>
      <c r="GL68" s="91">
        <f t="shared" si="339"/>
        <v>0</v>
      </c>
      <c r="GM68" s="91">
        <f t="shared" si="339"/>
        <v>0</v>
      </c>
      <c r="GN68" s="91">
        <f t="shared" si="339"/>
        <v>0</v>
      </c>
      <c r="GO68" s="91">
        <f t="shared" si="339"/>
        <v>0</v>
      </c>
      <c r="GP68" s="91">
        <f t="shared" si="339"/>
        <v>0</v>
      </c>
      <c r="GQ68" s="91">
        <f t="shared" si="339"/>
        <v>0</v>
      </c>
      <c r="GR68" s="91">
        <f t="shared" si="339"/>
        <v>0</v>
      </c>
      <c r="GS68" s="91">
        <f t="shared" si="339"/>
        <v>0</v>
      </c>
      <c r="GT68" s="91">
        <f t="shared" si="339"/>
        <v>0</v>
      </c>
      <c r="GU68" s="91">
        <f t="shared" si="339"/>
        <v>0</v>
      </c>
      <c r="GV68" s="91">
        <f t="shared" si="339"/>
        <v>0</v>
      </c>
      <c r="GW68" s="91">
        <f t="shared" si="339"/>
        <v>0</v>
      </c>
      <c r="GX68" s="91">
        <f t="shared" si="339"/>
        <v>0</v>
      </c>
      <c r="GY68" s="91">
        <f t="shared" si="339"/>
        <v>0</v>
      </c>
      <c r="GZ68" s="91">
        <f t="shared" si="339"/>
        <v>0</v>
      </c>
      <c r="HA68" s="91">
        <f t="shared" ref="HA68:JL68" si="340">(HA64*HA65*SF_NRA)-HA67</f>
        <v>0</v>
      </c>
      <c r="HB68" s="91">
        <f t="shared" si="340"/>
        <v>0</v>
      </c>
      <c r="HC68" s="91">
        <f t="shared" si="340"/>
        <v>0</v>
      </c>
      <c r="HD68" s="91">
        <f t="shared" si="340"/>
        <v>0</v>
      </c>
      <c r="HE68" s="91">
        <f t="shared" si="340"/>
        <v>0</v>
      </c>
      <c r="HF68" s="91">
        <f t="shared" si="340"/>
        <v>0</v>
      </c>
      <c r="HG68" s="91">
        <f t="shared" si="340"/>
        <v>0</v>
      </c>
      <c r="HH68" s="91">
        <f t="shared" si="340"/>
        <v>0</v>
      </c>
      <c r="HI68" s="91">
        <f t="shared" si="340"/>
        <v>0</v>
      </c>
      <c r="HJ68" s="91">
        <f t="shared" si="340"/>
        <v>0</v>
      </c>
      <c r="HK68" s="91">
        <f t="shared" si="340"/>
        <v>0</v>
      </c>
      <c r="HL68" s="91">
        <f t="shared" si="340"/>
        <v>0</v>
      </c>
      <c r="HM68" s="91">
        <f t="shared" si="340"/>
        <v>0</v>
      </c>
      <c r="HN68" s="91">
        <f t="shared" si="340"/>
        <v>0</v>
      </c>
      <c r="HO68" s="91">
        <f t="shared" si="340"/>
        <v>0</v>
      </c>
      <c r="HP68" s="91">
        <f t="shared" si="340"/>
        <v>0</v>
      </c>
      <c r="HQ68" s="91">
        <f t="shared" si="340"/>
        <v>0</v>
      </c>
      <c r="HR68" s="91">
        <f t="shared" si="340"/>
        <v>0</v>
      </c>
      <c r="HS68" s="91">
        <f t="shared" si="340"/>
        <v>0</v>
      </c>
      <c r="HT68" s="91">
        <f t="shared" si="340"/>
        <v>0</v>
      </c>
      <c r="HU68" s="91">
        <f t="shared" si="340"/>
        <v>0</v>
      </c>
      <c r="HV68" s="91">
        <f t="shared" si="340"/>
        <v>0</v>
      </c>
      <c r="HW68" s="91">
        <f t="shared" si="340"/>
        <v>0</v>
      </c>
      <c r="HX68" s="91">
        <f t="shared" si="340"/>
        <v>0</v>
      </c>
      <c r="HY68" s="91">
        <f t="shared" si="340"/>
        <v>0</v>
      </c>
      <c r="HZ68" s="91">
        <f t="shared" si="340"/>
        <v>0</v>
      </c>
      <c r="IA68" s="91">
        <f t="shared" si="340"/>
        <v>0</v>
      </c>
      <c r="IB68" s="91">
        <f t="shared" si="340"/>
        <v>0</v>
      </c>
      <c r="IC68" s="91">
        <f t="shared" si="340"/>
        <v>0</v>
      </c>
      <c r="ID68" s="91">
        <f t="shared" si="340"/>
        <v>0</v>
      </c>
      <c r="IE68" s="91">
        <f t="shared" si="340"/>
        <v>0</v>
      </c>
      <c r="IF68" s="91">
        <f t="shared" si="340"/>
        <v>0</v>
      </c>
      <c r="IG68" s="91">
        <f t="shared" si="340"/>
        <v>0</v>
      </c>
      <c r="IH68" s="91">
        <f t="shared" si="340"/>
        <v>0</v>
      </c>
      <c r="II68" s="91">
        <f t="shared" si="340"/>
        <v>0</v>
      </c>
      <c r="IJ68" s="91">
        <f t="shared" si="340"/>
        <v>0</v>
      </c>
      <c r="IK68" s="91">
        <f t="shared" si="340"/>
        <v>0</v>
      </c>
      <c r="IL68" s="91">
        <f t="shared" si="340"/>
        <v>0</v>
      </c>
      <c r="IM68" s="91">
        <f t="shared" si="340"/>
        <v>0</v>
      </c>
      <c r="IN68" s="91">
        <f t="shared" si="340"/>
        <v>0</v>
      </c>
      <c r="IO68" s="91">
        <f t="shared" si="340"/>
        <v>0</v>
      </c>
      <c r="IP68" s="91">
        <f t="shared" si="340"/>
        <v>0</v>
      </c>
      <c r="IQ68" s="91">
        <f t="shared" si="340"/>
        <v>0</v>
      </c>
      <c r="IR68" s="91">
        <f t="shared" si="340"/>
        <v>0</v>
      </c>
      <c r="IS68" s="91">
        <f t="shared" si="340"/>
        <v>0</v>
      </c>
      <c r="IT68" s="91">
        <f t="shared" si="340"/>
        <v>0</v>
      </c>
      <c r="IU68" s="91">
        <f t="shared" si="340"/>
        <v>0</v>
      </c>
      <c r="IV68" s="91">
        <f t="shared" si="340"/>
        <v>0</v>
      </c>
      <c r="IW68" s="91">
        <f t="shared" si="340"/>
        <v>0</v>
      </c>
      <c r="IX68" s="91">
        <f t="shared" si="340"/>
        <v>0</v>
      </c>
      <c r="IY68" s="91">
        <f t="shared" si="340"/>
        <v>0</v>
      </c>
      <c r="IZ68" s="91">
        <f t="shared" si="340"/>
        <v>0</v>
      </c>
      <c r="JA68" s="91">
        <f t="shared" si="340"/>
        <v>0</v>
      </c>
      <c r="JB68" s="91">
        <f t="shared" si="340"/>
        <v>0</v>
      </c>
      <c r="JC68" s="91">
        <f t="shared" si="340"/>
        <v>0</v>
      </c>
      <c r="JD68" s="91">
        <f t="shared" si="340"/>
        <v>0</v>
      </c>
      <c r="JE68" s="91">
        <f t="shared" si="340"/>
        <v>0</v>
      </c>
      <c r="JF68" s="91">
        <f t="shared" si="340"/>
        <v>0</v>
      </c>
      <c r="JG68" s="91">
        <f t="shared" si="340"/>
        <v>0</v>
      </c>
      <c r="JH68" s="91">
        <f t="shared" si="340"/>
        <v>0</v>
      </c>
      <c r="JI68" s="91">
        <f t="shared" si="340"/>
        <v>0</v>
      </c>
      <c r="JJ68" s="91">
        <f t="shared" si="340"/>
        <v>0</v>
      </c>
      <c r="JK68" s="91">
        <f t="shared" si="340"/>
        <v>0</v>
      </c>
      <c r="JL68" s="91">
        <f t="shared" si="340"/>
        <v>0</v>
      </c>
      <c r="JM68" s="91">
        <f t="shared" ref="JM68:LX68" si="341">(JM64*JM65*SF_NRA)-JM67</f>
        <v>0</v>
      </c>
      <c r="JN68" s="91">
        <f t="shared" si="341"/>
        <v>0</v>
      </c>
      <c r="JO68" s="91">
        <f t="shared" si="341"/>
        <v>0</v>
      </c>
      <c r="JP68" s="91">
        <f t="shared" si="341"/>
        <v>0</v>
      </c>
      <c r="JQ68" s="91">
        <f t="shared" si="341"/>
        <v>0</v>
      </c>
      <c r="JR68" s="91">
        <f t="shared" si="341"/>
        <v>0</v>
      </c>
      <c r="JS68" s="91">
        <f t="shared" si="341"/>
        <v>0</v>
      </c>
      <c r="JT68" s="91">
        <f t="shared" si="341"/>
        <v>0</v>
      </c>
      <c r="JU68" s="91">
        <f t="shared" si="341"/>
        <v>0</v>
      </c>
      <c r="JV68" s="91">
        <f t="shared" si="341"/>
        <v>0</v>
      </c>
      <c r="JW68" s="91">
        <f t="shared" si="341"/>
        <v>0</v>
      </c>
      <c r="JX68" s="91">
        <f t="shared" si="341"/>
        <v>0</v>
      </c>
      <c r="JY68" s="91">
        <f t="shared" si="341"/>
        <v>0</v>
      </c>
      <c r="JZ68" s="91">
        <f t="shared" si="341"/>
        <v>0</v>
      </c>
      <c r="KA68" s="91">
        <f t="shared" si="341"/>
        <v>0</v>
      </c>
      <c r="KB68" s="91">
        <f t="shared" si="341"/>
        <v>0</v>
      </c>
      <c r="KC68" s="91">
        <f t="shared" si="341"/>
        <v>0</v>
      </c>
      <c r="KD68" s="91">
        <f t="shared" si="341"/>
        <v>0</v>
      </c>
      <c r="KE68" s="91">
        <f t="shared" si="341"/>
        <v>0</v>
      </c>
      <c r="KF68" s="91">
        <f t="shared" si="341"/>
        <v>0</v>
      </c>
      <c r="KG68" s="91">
        <f t="shared" si="341"/>
        <v>0</v>
      </c>
      <c r="KH68" s="91">
        <f t="shared" si="341"/>
        <v>0</v>
      </c>
      <c r="KI68" s="91">
        <f t="shared" si="341"/>
        <v>0</v>
      </c>
      <c r="KJ68" s="91">
        <f t="shared" si="341"/>
        <v>0</v>
      </c>
      <c r="KK68" s="91">
        <f t="shared" si="341"/>
        <v>0</v>
      </c>
      <c r="KL68" s="91">
        <f t="shared" si="341"/>
        <v>0</v>
      </c>
      <c r="KM68" s="91">
        <f t="shared" si="341"/>
        <v>0</v>
      </c>
      <c r="KN68" s="91">
        <f t="shared" si="341"/>
        <v>0</v>
      </c>
      <c r="KO68" s="91">
        <f t="shared" si="341"/>
        <v>0</v>
      </c>
      <c r="KP68" s="91">
        <f t="shared" si="341"/>
        <v>0</v>
      </c>
      <c r="KQ68" s="91">
        <f t="shared" si="341"/>
        <v>0</v>
      </c>
      <c r="KR68" s="91">
        <f t="shared" si="341"/>
        <v>0</v>
      </c>
      <c r="KS68" s="91">
        <f t="shared" si="341"/>
        <v>0</v>
      </c>
      <c r="KT68" s="91">
        <f t="shared" si="341"/>
        <v>0</v>
      </c>
      <c r="KU68" s="91">
        <f t="shared" si="341"/>
        <v>0</v>
      </c>
      <c r="KV68" s="91">
        <f t="shared" si="341"/>
        <v>0</v>
      </c>
      <c r="KW68" s="91">
        <f t="shared" si="341"/>
        <v>0</v>
      </c>
      <c r="KX68" s="91">
        <f t="shared" si="341"/>
        <v>0</v>
      </c>
      <c r="KY68" s="91">
        <f t="shared" si="341"/>
        <v>0</v>
      </c>
      <c r="KZ68" s="91">
        <f t="shared" si="341"/>
        <v>0</v>
      </c>
      <c r="LA68" s="91">
        <f t="shared" si="341"/>
        <v>0</v>
      </c>
      <c r="LB68" s="91">
        <f t="shared" si="341"/>
        <v>0</v>
      </c>
      <c r="LC68" s="91">
        <f t="shared" si="341"/>
        <v>0</v>
      </c>
      <c r="LD68" s="91">
        <f t="shared" si="341"/>
        <v>0</v>
      </c>
      <c r="LE68" s="91">
        <f t="shared" si="341"/>
        <v>0</v>
      </c>
      <c r="LF68" s="91">
        <f t="shared" si="341"/>
        <v>0</v>
      </c>
      <c r="LG68" s="91">
        <f t="shared" si="341"/>
        <v>0</v>
      </c>
      <c r="LH68" s="91">
        <f t="shared" si="341"/>
        <v>0</v>
      </c>
      <c r="LI68" s="91">
        <f t="shared" si="341"/>
        <v>0</v>
      </c>
      <c r="LJ68" s="91">
        <f t="shared" si="341"/>
        <v>0</v>
      </c>
      <c r="LK68" s="91">
        <f t="shared" si="341"/>
        <v>0</v>
      </c>
      <c r="LL68" s="91">
        <f t="shared" si="341"/>
        <v>0</v>
      </c>
      <c r="LM68" s="91">
        <f t="shared" si="341"/>
        <v>0</v>
      </c>
      <c r="LN68" s="91">
        <f t="shared" si="341"/>
        <v>0</v>
      </c>
      <c r="LO68" s="91">
        <f t="shared" si="341"/>
        <v>0</v>
      </c>
      <c r="LP68" s="91">
        <f t="shared" si="341"/>
        <v>0</v>
      </c>
      <c r="LQ68" s="91">
        <f t="shared" si="341"/>
        <v>0</v>
      </c>
      <c r="LR68" s="91">
        <f t="shared" si="341"/>
        <v>0</v>
      </c>
      <c r="LS68" s="91">
        <f t="shared" si="341"/>
        <v>0</v>
      </c>
      <c r="LT68" s="91">
        <f t="shared" si="341"/>
        <v>0</v>
      </c>
      <c r="LU68" s="91">
        <f t="shared" si="341"/>
        <v>0</v>
      </c>
      <c r="LV68" s="91">
        <f t="shared" si="341"/>
        <v>0</v>
      </c>
      <c r="LW68" s="91">
        <f t="shared" si="341"/>
        <v>0</v>
      </c>
      <c r="LX68" s="91">
        <f t="shared" si="341"/>
        <v>0</v>
      </c>
      <c r="LY68" s="91">
        <f t="shared" ref="LY68:NM68" si="342">(LY64*LY65*SF_NRA)-LY67</f>
        <v>0</v>
      </c>
      <c r="LZ68" s="91">
        <f t="shared" si="342"/>
        <v>0</v>
      </c>
      <c r="MA68" s="91">
        <f t="shared" si="342"/>
        <v>0</v>
      </c>
      <c r="MB68" s="91">
        <f t="shared" si="342"/>
        <v>0</v>
      </c>
      <c r="MC68" s="91">
        <f t="shared" si="342"/>
        <v>0</v>
      </c>
      <c r="MD68" s="91">
        <f t="shared" si="342"/>
        <v>0</v>
      </c>
      <c r="ME68" s="91">
        <f t="shared" si="342"/>
        <v>0</v>
      </c>
      <c r="MF68" s="91">
        <f t="shared" si="342"/>
        <v>0</v>
      </c>
      <c r="MG68" s="91">
        <f t="shared" si="342"/>
        <v>0</v>
      </c>
      <c r="MH68" s="91">
        <f t="shared" si="342"/>
        <v>0</v>
      </c>
      <c r="MI68" s="91">
        <f t="shared" si="342"/>
        <v>0</v>
      </c>
      <c r="MJ68" s="91">
        <f t="shared" si="342"/>
        <v>0</v>
      </c>
      <c r="MK68" s="91">
        <f t="shared" si="342"/>
        <v>0</v>
      </c>
      <c r="ML68" s="91">
        <f t="shared" si="342"/>
        <v>0</v>
      </c>
      <c r="MM68" s="91">
        <f t="shared" si="342"/>
        <v>0</v>
      </c>
      <c r="MN68" s="91">
        <f t="shared" si="342"/>
        <v>0</v>
      </c>
      <c r="MO68" s="91">
        <f t="shared" si="342"/>
        <v>0</v>
      </c>
      <c r="MP68" s="91">
        <f t="shared" si="342"/>
        <v>0</v>
      </c>
      <c r="MQ68" s="91">
        <f t="shared" si="342"/>
        <v>0</v>
      </c>
      <c r="MR68" s="91">
        <f t="shared" si="342"/>
        <v>0</v>
      </c>
      <c r="MS68" s="91">
        <f t="shared" si="342"/>
        <v>0</v>
      </c>
      <c r="MT68" s="91">
        <f t="shared" si="342"/>
        <v>0</v>
      </c>
      <c r="MU68" s="91">
        <f t="shared" si="342"/>
        <v>0</v>
      </c>
      <c r="MV68" s="91">
        <f t="shared" si="342"/>
        <v>0</v>
      </c>
      <c r="MW68" s="91">
        <f t="shared" si="342"/>
        <v>0</v>
      </c>
      <c r="MX68" s="91">
        <f t="shared" si="342"/>
        <v>0</v>
      </c>
      <c r="MY68" s="91">
        <f t="shared" si="342"/>
        <v>0</v>
      </c>
      <c r="MZ68" s="91">
        <f t="shared" si="342"/>
        <v>0</v>
      </c>
      <c r="NA68" s="91">
        <f t="shared" si="342"/>
        <v>0</v>
      </c>
      <c r="NB68" s="91">
        <f t="shared" si="342"/>
        <v>0</v>
      </c>
      <c r="NC68" s="91">
        <f t="shared" si="342"/>
        <v>0</v>
      </c>
      <c r="ND68" s="91">
        <f t="shared" si="342"/>
        <v>0</v>
      </c>
      <c r="NE68" s="91">
        <f t="shared" si="342"/>
        <v>0</v>
      </c>
      <c r="NF68" s="91">
        <f t="shared" si="342"/>
        <v>0</v>
      </c>
      <c r="NG68" s="91">
        <f t="shared" si="342"/>
        <v>0</v>
      </c>
      <c r="NH68" s="91">
        <f t="shared" si="342"/>
        <v>0</v>
      </c>
      <c r="NI68" s="91">
        <f t="shared" si="342"/>
        <v>0</v>
      </c>
      <c r="NJ68" s="91">
        <f t="shared" si="342"/>
        <v>0</v>
      </c>
      <c r="NK68" s="91">
        <f t="shared" si="342"/>
        <v>0</v>
      </c>
      <c r="NL68" s="91">
        <f t="shared" si="342"/>
        <v>0</v>
      </c>
      <c r="NM68" s="91">
        <f t="shared" si="342"/>
        <v>0</v>
      </c>
    </row>
    <row r="69" spans="15:377" x14ac:dyDescent="0.25"/>
    <row r="70" spans="15:377" x14ac:dyDescent="0.25">
      <c r="O70" s="75"/>
      <c r="P70" s="76" t="s">
        <v>170</v>
      </c>
      <c r="Q70" s="6">
        <f>Q$52</f>
        <v>0</v>
      </c>
      <c r="R70" s="6">
        <f t="shared" ref="R70:CC70" si="343">R$52</f>
        <v>1</v>
      </c>
      <c r="S70" s="6">
        <f t="shared" si="343"/>
        <v>2</v>
      </c>
      <c r="T70" s="6">
        <f t="shared" si="343"/>
        <v>3</v>
      </c>
      <c r="U70" s="6">
        <f t="shared" si="343"/>
        <v>4</v>
      </c>
      <c r="V70" s="6">
        <f t="shared" si="343"/>
        <v>5</v>
      </c>
      <c r="W70" s="6">
        <f t="shared" si="343"/>
        <v>6</v>
      </c>
      <c r="X70" s="6">
        <f t="shared" si="343"/>
        <v>7</v>
      </c>
      <c r="Y70" s="6">
        <f t="shared" si="343"/>
        <v>8</v>
      </c>
      <c r="Z70" s="6">
        <f t="shared" si="343"/>
        <v>9</v>
      </c>
      <c r="AA70" s="6">
        <f t="shared" si="343"/>
        <v>10</v>
      </c>
      <c r="AB70" s="6">
        <f t="shared" si="343"/>
        <v>11</v>
      </c>
      <c r="AC70" s="6">
        <f t="shared" si="343"/>
        <v>12</v>
      </c>
      <c r="AD70" s="6">
        <f t="shared" si="343"/>
        <v>13</v>
      </c>
      <c r="AE70" s="6">
        <f t="shared" si="343"/>
        <v>14</v>
      </c>
      <c r="AF70" s="6">
        <f t="shared" si="343"/>
        <v>15</v>
      </c>
      <c r="AG70" s="6">
        <f t="shared" si="343"/>
        <v>16</v>
      </c>
      <c r="AH70" s="6">
        <f t="shared" si="343"/>
        <v>17</v>
      </c>
      <c r="AI70" s="6">
        <f t="shared" si="343"/>
        <v>18</v>
      </c>
      <c r="AJ70" s="6">
        <f t="shared" si="343"/>
        <v>19</v>
      </c>
      <c r="AK70" s="6">
        <f t="shared" si="343"/>
        <v>20</v>
      </c>
      <c r="AL70" s="6">
        <f t="shared" si="343"/>
        <v>21</v>
      </c>
      <c r="AM70" s="6">
        <f t="shared" si="343"/>
        <v>22</v>
      </c>
      <c r="AN70" s="6">
        <f t="shared" si="343"/>
        <v>23</v>
      </c>
      <c r="AO70" s="6">
        <f t="shared" si="343"/>
        <v>24</v>
      </c>
      <c r="AP70" s="6">
        <f t="shared" si="343"/>
        <v>25</v>
      </c>
      <c r="AQ70" s="6">
        <f t="shared" si="343"/>
        <v>26</v>
      </c>
      <c r="AR70" s="6">
        <f t="shared" si="343"/>
        <v>27</v>
      </c>
      <c r="AS70" s="6">
        <f t="shared" si="343"/>
        <v>28</v>
      </c>
      <c r="AT70" s="6">
        <f t="shared" si="343"/>
        <v>29</v>
      </c>
      <c r="AU70" s="6">
        <f t="shared" si="343"/>
        <v>30</v>
      </c>
      <c r="AV70" s="6">
        <f t="shared" si="343"/>
        <v>31</v>
      </c>
      <c r="AW70" s="6">
        <f t="shared" si="343"/>
        <v>32</v>
      </c>
      <c r="AX70" s="6">
        <f t="shared" si="343"/>
        <v>33</v>
      </c>
      <c r="AY70" s="6">
        <f t="shared" si="343"/>
        <v>34</v>
      </c>
      <c r="AZ70" s="6">
        <f t="shared" si="343"/>
        <v>35</v>
      </c>
      <c r="BA70" s="6">
        <f t="shared" si="343"/>
        <v>36</v>
      </c>
      <c r="BB70" s="6">
        <f t="shared" si="343"/>
        <v>37</v>
      </c>
      <c r="BC70" s="6">
        <f t="shared" si="343"/>
        <v>38</v>
      </c>
      <c r="BD70" s="6">
        <f t="shared" si="343"/>
        <v>39</v>
      </c>
      <c r="BE70" s="6">
        <f t="shared" si="343"/>
        <v>40</v>
      </c>
      <c r="BF70" s="6">
        <f t="shared" si="343"/>
        <v>41</v>
      </c>
      <c r="BG70" s="6">
        <f t="shared" si="343"/>
        <v>42</v>
      </c>
      <c r="BH70" s="6">
        <f t="shared" si="343"/>
        <v>43</v>
      </c>
      <c r="BI70" s="6">
        <f t="shared" si="343"/>
        <v>44</v>
      </c>
      <c r="BJ70" s="6">
        <f t="shared" si="343"/>
        <v>45</v>
      </c>
      <c r="BK70" s="6">
        <f t="shared" si="343"/>
        <v>46</v>
      </c>
      <c r="BL70" s="6">
        <f t="shared" si="343"/>
        <v>47</v>
      </c>
      <c r="BM70" s="6">
        <f t="shared" si="343"/>
        <v>48</v>
      </c>
      <c r="BN70" s="6">
        <f t="shared" si="343"/>
        <v>49</v>
      </c>
      <c r="BO70" s="6">
        <f t="shared" si="343"/>
        <v>50</v>
      </c>
      <c r="BP70" s="6">
        <f t="shared" si="343"/>
        <v>51</v>
      </c>
      <c r="BQ70" s="6">
        <f t="shared" si="343"/>
        <v>52</v>
      </c>
      <c r="BR70" s="6">
        <f t="shared" si="343"/>
        <v>53</v>
      </c>
      <c r="BS70" s="6">
        <f t="shared" si="343"/>
        <v>54</v>
      </c>
      <c r="BT70" s="6">
        <f t="shared" si="343"/>
        <v>55</v>
      </c>
      <c r="BU70" s="6">
        <f t="shared" si="343"/>
        <v>56</v>
      </c>
      <c r="BV70" s="6">
        <f t="shared" si="343"/>
        <v>57</v>
      </c>
      <c r="BW70" s="6">
        <f t="shared" si="343"/>
        <v>58</v>
      </c>
      <c r="BX70" s="6">
        <f t="shared" si="343"/>
        <v>59</v>
      </c>
      <c r="BY70" s="6">
        <f t="shared" si="343"/>
        <v>60</v>
      </c>
      <c r="BZ70" s="6">
        <f t="shared" si="343"/>
        <v>61</v>
      </c>
      <c r="CA70" s="6">
        <f t="shared" si="343"/>
        <v>62</v>
      </c>
      <c r="CB70" s="6">
        <f t="shared" si="343"/>
        <v>63</v>
      </c>
      <c r="CC70" s="6">
        <f t="shared" si="343"/>
        <v>64</v>
      </c>
      <c r="CD70" s="6">
        <f t="shared" ref="CD70:EO70" si="344">CD$52</f>
        <v>65</v>
      </c>
      <c r="CE70" s="6">
        <f t="shared" si="344"/>
        <v>66</v>
      </c>
      <c r="CF70" s="6">
        <f t="shared" si="344"/>
        <v>67</v>
      </c>
      <c r="CG70" s="6">
        <f t="shared" si="344"/>
        <v>68</v>
      </c>
      <c r="CH70" s="6">
        <f t="shared" si="344"/>
        <v>69</v>
      </c>
      <c r="CI70" s="6">
        <f t="shared" si="344"/>
        <v>70</v>
      </c>
      <c r="CJ70" s="6">
        <f t="shared" si="344"/>
        <v>71</v>
      </c>
      <c r="CK70" s="6">
        <f t="shared" si="344"/>
        <v>72</v>
      </c>
      <c r="CL70" s="6">
        <f t="shared" si="344"/>
        <v>73</v>
      </c>
      <c r="CM70" s="6">
        <f t="shared" si="344"/>
        <v>74</v>
      </c>
      <c r="CN70" s="6">
        <f t="shared" si="344"/>
        <v>75</v>
      </c>
      <c r="CO70" s="6">
        <f t="shared" si="344"/>
        <v>76</v>
      </c>
      <c r="CP70" s="6">
        <f t="shared" si="344"/>
        <v>77</v>
      </c>
      <c r="CQ70" s="6">
        <f t="shared" si="344"/>
        <v>78</v>
      </c>
      <c r="CR70" s="6">
        <f t="shared" si="344"/>
        <v>79</v>
      </c>
      <c r="CS70" s="6">
        <f t="shared" si="344"/>
        <v>80</v>
      </c>
      <c r="CT70" s="6">
        <f t="shared" si="344"/>
        <v>81</v>
      </c>
      <c r="CU70" s="6">
        <f t="shared" si="344"/>
        <v>82</v>
      </c>
      <c r="CV70" s="6">
        <f t="shared" si="344"/>
        <v>83</v>
      </c>
      <c r="CW70" s="6">
        <f t="shared" si="344"/>
        <v>84</v>
      </c>
      <c r="CX70" s="6">
        <f t="shared" si="344"/>
        <v>85</v>
      </c>
      <c r="CY70" s="6">
        <f t="shared" si="344"/>
        <v>86</v>
      </c>
      <c r="CZ70" s="6">
        <f t="shared" si="344"/>
        <v>87</v>
      </c>
      <c r="DA70" s="6">
        <f t="shared" si="344"/>
        <v>88</v>
      </c>
      <c r="DB70" s="6">
        <f t="shared" si="344"/>
        <v>89</v>
      </c>
      <c r="DC70" s="6">
        <f t="shared" si="344"/>
        <v>90</v>
      </c>
      <c r="DD70" s="6">
        <f t="shared" si="344"/>
        <v>91</v>
      </c>
      <c r="DE70" s="6">
        <f t="shared" si="344"/>
        <v>92</v>
      </c>
      <c r="DF70" s="6">
        <f t="shared" si="344"/>
        <v>93</v>
      </c>
      <c r="DG70" s="6">
        <f t="shared" si="344"/>
        <v>94</v>
      </c>
      <c r="DH70" s="6">
        <f t="shared" si="344"/>
        <v>95</v>
      </c>
      <c r="DI70" s="6">
        <f t="shared" si="344"/>
        <v>96</v>
      </c>
      <c r="DJ70" s="6">
        <f t="shared" si="344"/>
        <v>97</v>
      </c>
      <c r="DK70" s="6">
        <f t="shared" si="344"/>
        <v>98</v>
      </c>
      <c r="DL70" s="6">
        <f t="shared" si="344"/>
        <v>99</v>
      </c>
      <c r="DM70" s="6">
        <f t="shared" si="344"/>
        <v>100</v>
      </c>
      <c r="DN70" s="6">
        <f t="shared" si="344"/>
        <v>101</v>
      </c>
      <c r="DO70" s="6">
        <f t="shared" si="344"/>
        <v>102</v>
      </c>
      <c r="DP70" s="6">
        <f t="shared" si="344"/>
        <v>103</v>
      </c>
      <c r="DQ70" s="6">
        <f t="shared" si="344"/>
        <v>104</v>
      </c>
      <c r="DR70" s="6">
        <f t="shared" si="344"/>
        <v>105</v>
      </c>
      <c r="DS70" s="6">
        <f t="shared" si="344"/>
        <v>106</v>
      </c>
      <c r="DT70" s="6">
        <f t="shared" si="344"/>
        <v>107</v>
      </c>
      <c r="DU70" s="6">
        <f t="shared" si="344"/>
        <v>108</v>
      </c>
      <c r="DV70" s="6">
        <f t="shared" si="344"/>
        <v>109</v>
      </c>
      <c r="DW70" s="6">
        <f t="shared" si="344"/>
        <v>110</v>
      </c>
      <c r="DX70" s="6">
        <f t="shared" si="344"/>
        <v>111</v>
      </c>
      <c r="DY70" s="6">
        <f t="shared" si="344"/>
        <v>112</v>
      </c>
      <c r="DZ70" s="6">
        <f t="shared" si="344"/>
        <v>113</v>
      </c>
      <c r="EA70" s="6">
        <f t="shared" si="344"/>
        <v>114</v>
      </c>
      <c r="EB70" s="6">
        <f t="shared" si="344"/>
        <v>115</v>
      </c>
      <c r="EC70" s="6">
        <f t="shared" si="344"/>
        <v>116</v>
      </c>
      <c r="ED70" s="6">
        <f t="shared" si="344"/>
        <v>117</v>
      </c>
      <c r="EE70" s="6">
        <f t="shared" si="344"/>
        <v>118</v>
      </c>
      <c r="EF70" s="6">
        <f t="shared" si="344"/>
        <v>119</v>
      </c>
      <c r="EG70" s="6">
        <f t="shared" si="344"/>
        <v>120</v>
      </c>
      <c r="EH70" s="6">
        <f t="shared" si="344"/>
        <v>121</v>
      </c>
      <c r="EI70" s="6">
        <f t="shared" si="344"/>
        <v>122</v>
      </c>
      <c r="EJ70" s="6">
        <f t="shared" si="344"/>
        <v>123</v>
      </c>
      <c r="EK70" s="6">
        <f t="shared" si="344"/>
        <v>124</v>
      </c>
      <c r="EL70" s="6">
        <f t="shared" si="344"/>
        <v>125</v>
      </c>
      <c r="EM70" s="6">
        <f t="shared" si="344"/>
        <v>126</v>
      </c>
      <c r="EN70" s="6">
        <f t="shared" si="344"/>
        <v>127</v>
      </c>
      <c r="EO70" s="6">
        <f t="shared" si="344"/>
        <v>128</v>
      </c>
      <c r="EP70" s="6">
        <f t="shared" ref="EP70:HA70" si="345">EP$52</f>
        <v>129</v>
      </c>
      <c r="EQ70" s="6">
        <f t="shared" si="345"/>
        <v>130</v>
      </c>
      <c r="ER70" s="6">
        <f t="shared" si="345"/>
        <v>131</v>
      </c>
      <c r="ES70" s="6">
        <f t="shared" si="345"/>
        <v>132</v>
      </c>
      <c r="ET70" s="6">
        <f t="shared" si="345"/>
        <v>133</v>
      </c>
      <c r="EU70" s="6">
        <f t="shared" si="345"/>
        <v>134</v>
      </c>
      <c r="EV70" s="6">
        <f t="shared" si="345"/>
        <v>135</v>
      </c>
      <c r="EW70" s="6">
        <f t="shared" si="345"/>
        <v>136</v>
      </c>
      <c r="EX70" s="6">
        <f t="shared" si="345"/>
        <v>137</v>
      </c>
      <c r="EY70" s="6">
        <f t="shared" si="345"/>
        <v>138</v>
      </c>
      <c r="EZ70" s="6">
        <f t="shared" si="345"/>
        <v>139</v>
      </c>
      <c r="FA70" s="6">
        <f t="shared" si="345"/>
        <v>140</v>
      </c>
      <c r="FB70" s="6">
        <f t="shared" si="345"/>
        <v>141</v>
      </c>
      <c r="FC70" s="6">
        <f t="shared" si="345"/>
        <v>142</v>
      </c>
      <c r="FD70" s="6">
        <f t="shared" si="345"/>
        <v>143</v>
      </c>
      <c r="FE70" s="6">
        <f t="shared" si="345"/>
        <v>144</v>
      </c>
      <c r="FF70" s="6">
        <f t="shared" si="345"/>
        <v>145</v>
      </c>
      <c r="FG70" s="6">
        <f t="shared" si="345"/>
        <v>146</v>
      </c>
      <c r="FH70" s="6">
        <f t="shared" si="345"/>
        <v>147</v>
      </c>
      <c r="FI70" s="6">
        <f t="shared" si="345"/>
        <v>148</v>
      </c>
      <c r="FJ70" s="6">
        <f t="shared" si="345"/>
        <v>149</v>
      </c>
      <c r="FK70" s="6">
        <f t="shared" si="345"/>
        <v>150</v>
      </c>
      <c r="FL70" s="6">
        <f t="shared" si="345"/>
        <v>151</v>
      </c>
      <c r="FM70" s="6">
        <f t="shared" si="345"/>
        <v>152</v>
      </c>
      <c r="FN70" s="6">
        <f t="shared" si="345"/>
        <v>153</v>
      </c>
      <c r="FO70" s="6">
        <f t="shared" si="345"/>
        <v>154</v>
      </c>
      <c r="FP70" s="6">
        <f t="shared" si="345"/>
        <v>155</v>
      </c>
      <c r="FQ70" s="6">
        <f t="shared" si="345"/>
        <v>156</v>
      </c>
      <c r="FR70" s="6">
        <f t="shared" si="345"/>
        <v>157</v>
      </c>
      <c r="FS70" s="6">
        <f t="shared" si="345"/>
        <v>158</v>
      </c>
      <c r="FT70" s="6">
        <f t="shared" si="345"/>
        <v>159</v>
      </c>
      <c r="FU70" s="6">
        <f t="shared" si="345"/>
        <v>160</v>
      </c>
      <c r="FV70" s="6">
        <f t="shared" si="345"/>
        <v>161</v>
      </c>
      <c r="FW70" s="6">
        <f t="shared" si="345"/>
        <v>162</v>
      </c>
      <c r="FX70" s="6">
        <f t="shared" si="345"/>
        <v>163</v>
      </c>
      <c r="FY70" s="6">
        <f t="shared" si="345"/>
        <v>164</v>
      </c>
      <c r="FZ70" s="6">
        <f t="shared" si="345"/>
        <v>165</v>
      </c>
      <c r="GA70" s="6">
        <f t="shared" si="345"/>
        <v>166</v>
      </c>
      <c r="GB70" s="6">
        <f t="shared" si="345"/>
        <v>167</v>
      </c>
      <c r="GC70" s="6">
        <f t="shared" si="345"/>
        <v>168</v>
      </c>
      <c r="GD70" s="6">
        <f t="shared" si="345"/>
        <v>169</v>
      </c>
      <c r="GE70" s="6">
        <f t="shared" si="345"/>
        <v>170</v>
      </c>
      <c r="GF70" s="6">
        <f t="shared" si="345"/>
        <v>171</v>
      </c>
      <c r="GG70" s="6">
        <f t="shared" si="345"/>
        <v>172</v>
      </c>
      <c r="GH70" s="6">
        <f t="shared" si="345"/>
        <v>173</v>
      </c>
      <c r="GI70" s="6">
        <f t="shared" si="345"/>
        <v>174</v>
      </c>
      <c r="GJ70" s="6">
        <f t="shared" si="345"/>
        <v>175</v>
      </c>
      <c r="GK70" s="6">
        <f t="shared" si="345"/>
        <v>176</v>
      </c>
      <c r="GL70" s="6">
        <f t="shared" si="345"/>
        <v>177</v>
      </c>
      <c r="GM70" s="6">
        <f t="shared" si="345"/>
        <v>178</v>
      </c>
      <c r="GN70" s="6">
        <f t="shared" si="345"/>
        <v>179</v>
      </c>
      <c r="GO70" s="6">
        <f t="shared" si="345"/>
        <v>180</v>
      </c>
      <c r="GP70" s="6">
        <f t="shared" si="345"/>
        <v>181</v>
      </c>
      <c r="GQ70" s="6">
        <f t="shared" si="345"/>
        <v>182</v>
      </c>
      <c r="GR70" s="6">
        <f t="shared" si="345"/>
        <v>183</v>
      </c>
      <c r="GS70" s="6">
        <f t="shared" si="345"/>
        <v>184</v>
      </c>
      <c r="GT70" s="6">
        <f t="shared" si="345"/>
        <v>185</v>
      </c>
      <c r="GU70" s="6">
        <f t="shared" si="345"/>
        <v>186</v>
      </c>
      <c r="GV70" s="6">
        <f t="shared" si="345"/>
        <v>187</v>
      </c>
      <c r="GW70" s="6">
        <f t="shared" si="345"/>
        <v>188</v>
      </c>
      <c r="GX70" s="6">
        <f t="shared" si="345"/>
        <v>189</v>
      </c>
      <c r="GY70" s="6">
        <f t="shared" si="345"/>
        <v>190</v>
      </c>
      <c r="GZ70" s="6">
        <f t="shared" si="345"/>
        <v>191</v>
      </c>
      <c r="HA70" s="6">
        <f t="shared" si="345"/>
        <v>192</v>
      </c>
      <c r="HB70" s="6">
        <f t="shared" ref="HB70:JM70" si="346">HB$52</f>
        <v>193</v>
      </c>
      <c r="HC70" s="6">
        <f t="shared" si="346"/>
        <v>194</v>
      </c>
      <c r="HD70" s="6">
        <f t="shared" si="346"/>
        <v>195</v>
      </c>
      <c r="HE70" s="6">
        <f t="shared" si="346"/>
        <v>196</v>
      </c>
      <c r="HF70" s="6">
        <f t="shared" si="346"/>
        <v>197</v>
      </c>
      <c r="HG70" s="6">
        <f t="shared" si="346"/>
        <v>198</v>
      </c>
      <c r="HH70" s="6">
        <f t="shared" si="346"/>
        <v>199</v>
      </c>
      <c r="HI70" s="6">
        <f t="shared" si="346"/>
        <v>200</v>
      </c>
      <c r="HJ70" s="6">
        <f t="shared" si="346"/>
        <v>201</v>
      </c>
      <c r="HK70" s="6">
        <f t="shared" si="346"/>
        <v>202</v>
      </c>
      <c r="HL70" s="6">
        <f t="shared" si="346"/>
        <v>203</v>
      </c>
      <c r="HM70" s="6">
        <f t="shared" si="346"/>
        <v>204</v>
      </c>
      <c r="HN70" s="6">
        <f t="shared" si="346"/>
        <v>205</v>
      </c>
      <c r="HO70" s="6">
        <f t="shared" si="346"/>
        <v>206</v>
      </c>
      <c r="HP70" s="6">
        <f t="shared" si="346"/>
        <v>207</v>
      </c>
      <c r="HQ70" s="6">
        <f t="shared" si="346"/>
        <v>208</v>
      </c>
      <c r="HR70" s="6">
        <f t="shared" si="346"/>
        <v>209</v>
      </c>
      <c r="HS70" s="6">
        <f t="shared" si="346"/>
        <v>210</v>
      </c>
      <c r="HT70" s="6">
        <f t="shared" si="346"/>
        <v>211</v>
      </c>
      <c r="HU70" s="6">
        <f t="shared" si="346"/>
        <v>212</v>
      </c>
      <c r="HV70" s="6">
        <f t="shared" si="346"/>
        <v>213</v>
      </c>
      <c r="HW70" s="6">
        <f t="shared" si="346"/>
        <v>214</v>
      </c>
      <c r="HX70" s="6">
        <f t="shared" si="346"/>
        <v>215</v>
      </c>
      <c r="HY70" s="6">
        <f t="shared" si="346"/>
        <v>216</v>
      </c>
      <c r="HZ70" s="6">
        <f t="shared" si="346"/>
        <v>217</v>
      </c>
      <c r="IA70" s="6">
        <f t="shared" si="346"/>
        <v>218</v>
      </c>
      <c r="IB70" s="6">
        <f t="shared" si="346"/>
        <v>219</v>
      </c>
      <c r="IC70" s="6">
        <f t="shared" si="346"/>
        <v>220</v>
      </c>
      <c r="ID70" s="6">
        <f t="shared" si="346"/>
        <v>221</v>
      </c>
      <c r="IE70" s="6">
        <f t="shared" si="346"/>
        <v>222</v>
      </c>
      <c r="IF70" s="6">
        <f t="shared" si="346"/>
        <v>223</v>
      </c>
      <c r="IG70" s="6">
        <f t="shared" si="346"/>
        <v>224</v>
      </c>
      <c r="IH70" s="6">
        <f t="shared" si="346"/>
        <v>225</v>
      </c>
      <c r="II70" s="6">
        <f t="shared" si="346"/>
        <v>226</v>
      </c>
      <c r="IJ70" s="6">
        <f t="shared" si="346"/>
        <v>227</v>
      </c>
      <c r="IK70" s="6">
        <f t="shared" si="346"/>
        <v>228</v>
      </c>
      <c r="IL70" s="6">
        <f t="shared" si="346"/>
        <v>229</v>
      </c>
      <c r="IM70" s="6">
        <f t="shared" si="346"/>
        <v>230</v>
      </c>
      <c r="IN70" s="6">
        <f t="shared" si="346"/>
        <v>231</v>
      </c>
      <c r="IO70" s="6">
        <f t="shared" si="346"/>
        <v>232</v>
      </c>
      <c r="IP70" s="6">
        <f t="shared" si="346"/>
        <v>233</v>
      </c>
      <c r="IQ70" s="6">
        <f t="shared" si="346"/>
        <v>234</v>
      </c>
      <c r="IR70" s="6">
        <f t="shared" si="346"/>
        <v>235</v>
      </c>
      <c r="IS70" s="6">
        <f t="shared" si="346"/>
        <v>236</v>
      </c>
      <c r="IT70" s="6">
        <f t="shared" si="346"/>
        <v>237</v>
      </c>
      <c r="IU70" s="6">
        <f t="shared" si="346"/>
        <v>238</v>
      </c>
      <c r="IV70" s="6">
        <f t="shared" si="346"/>
        <v>239</v>
      </c>
      <c r="IW70" s="6">
        <f t="shared" si="346"/>
        <v>240</v>
      </c>
      <c r="IX70" s="6">
        <f t="shared" si="346"/>
        <v>241</v>
      </c>
      <c r="IY70" s="6">
        <f t="shared" si="346"/>
        <v>242</v>
      </c>
      <c r="IZ70" s="6">
        <f t="shared" si="346"/>
        <v>243</v>
      </c>
      <c r="JA70" s="6">
        <f t="shared" si="346"/>
        <v>244</v>
      </c>
      <c r="JB70" s="6">
        <f t="shared" si="346"/>
        <v>245</v>
      </c>
      <c r="JC70" s="6">
        <f t="shared" si="346"/>
        <v>246</v>
      </c>
      <c r="JD70" s="6">
        <f t="shared" si="346"/>
        <v>247</v>
      </c>
      <c r="JE70" s="6">
        <f t="shared" si="346"/>
        <v>248</v>
      </c>
      <c r="JF70" s="6">
        <f t="shared" si="346"/>
        <v>249</v>
      </c>
      <c r="JG70" s="6">
        <f t="shared" si="346"/>
        <v>250</v>
      </c>
      <c r="JH70" s="6">
        <f t="shared" si="346"/>
        <v>251</v>
      </c>
      <c r="JI70" s="6">
        <f t="shared" si="346"/>
        <v>252</v>
      </c>
      <c r="JJ70" s="6">
        <f t="shared" si="346"/>
        <v>253</v>
      </c>
      <c r="JK70" s="6">
        <f t="shared" si="346"/>
        <v>254</v>
      </c>
      <c r="JL70" s="6">
        <f t="shared" si="346"/>
        <v>255</v>
      </c>
      <c r="JM70" s="6">
        <f t="shared" si="346"/>
        <v>256</v>
      </c>
      <c r="JN70" s="6">
        <f t="shared" ref="JN70:LY70" si="347">JN$52</f>
        <v>257</v>
      </c>
      <c r="JO70" s="6">
        <f t="shared" si="347"/>
        <v>258</v>
      </c>
      <c r="JP70" s="6">
        <f t="shared" si="347"/>
        <v>259</v>
      </c>
      <c r="JQ70" s="6">
        <f t="shared" si="347"/>
        <v>260</v>
      </c>
      <c r="JR70" s="6">
        <f t="shared" si="347"/>
        <v>261</v>
      </c>
      <c r="JS70" s="6">
        <f t="shared" si="347"/>
        <v>262</v>
      </c>
      <c r="JT70" s="6">
        <f t="shared" si="347"/>
        <v>263</v>
      </c>
      <c r="JU70" s="6">
        <f t="shared" si="347"/>
        <v>264</v>
      </c>
      <c r="JV70" s="6">
        <f t="shared" si="347"/>
        <v>265</v>
      </c>
      <c r="JW70" s="6">
        <f t="shared" si="347"/>
        <v>266</v>
      </c>
      <c r="JX70" s="6">
        <f t="shared" si="347"/>
        <v>267</v>
      </c>
      <c r="JY70" s="6">
        <f t="shared" si="347"/>
        <v>268</v>
      </c>
      <c r="JZ70" s="6">
        <f t="shared" si="347"/>
        <v>269</v>
      </c>
      <c r="KA70" s="6">
        <f t="shared" si="347"/>
        <v>270</v>
      </c>
      <c r="KB70" s="6">
        <f t="shared" si="347"/>
        <v>271</v>
      </c>
      <c r="KC70" s="6">
        <f t="shared" si="347"/>
        <v>272</v>
      </c>
      <c r="KD70" s="6">
        <f t="shared" si="347"/>
        <v>273</v>
      </c>
      <c r="KE70" s="6">
        <f t="shared" si="347"/>
        <v>274</v>
      </c>
      <c r="KF70" s="6">
        <f t="shared" si="347"/>
        <v>275</v>
      </c>
      <c r="KG70" s="6">
        <f t="shared" si="347"/>
        <v>276</v>
      </c>
      <c r="KH70" s="6">
        <f t="shared" si="347"/>
        <v>277</v>
      </c>
      <c r="KI70" s="6">
        <f t="shared" si="347"/>
        <v>278</v>
      </c>
      <c r="KJ70" s="6">
        <f t="shared" si="347"/>
        <v>279</v>
      </c>
      <c r="KK70" s="6">
        <f t="shared" si="347"/>
        <v>280</v>
      </c>
      <c r="KL70" s="6">
        <f t="shared" si="347"/>
        <v>281</v>
      </c>
      <c r="KM70" s="6">
        <f t="shared" si="347"/>
        <v>282</v>
      </c>
      <c r="KN70" s="6">
        <f t="shared" si="347"/>
        <v>283</v>
      </c>
      <c r="KO70" s="6">
        <f t="shared" si="347"/>
        <v>284</v>
      </c>
      <c r="KP70" s="6">
        <f t="shared" si="347"/>
        <v>285</v>
      </c>
      <c r="KQ70" s="6">
        <f t="shared" si="347"/>
        <v>286</v>
      </c>
      <c r="KR70" s="6">
        <f t="shared" si="347"/>
        <v>287</v>
      </c>
      <c r="KS70" s="6">
        <f t="shared" si="347"/>
        <v>288</v>
      </c>
      <c r="KT70" s="6">
        <f t="shared" si="347"/>
        <v>289</v>
      </c>
      <c r="KU70" s="6">
        <f t="shared" si="347"/>
        <v>290</v>
      </c>
      <c r="KV70" s="6">
        <f t="shared" si="347"/>
        <v>291</v>
      </c>
      <c r="KW70" s="6">
        <f t="shared" si="347"/>
        <v>292</v>
      </c>
      <c r="KX70" s="6">
        <f t="shared" si="347"/>
        <v>293</v>
      </c>
      <c r="KY70" s="6">
        <f t="shared" si="347"/>
        <v>294</v>
      </c>
      <c r="KZ70" s="6">
        <f t="shared" si="347"/>
        <v>295</v>
      </c>
      <c r="LA70" s="6">
        <f t="shared" si="347"/>
        <v>296</v>
      </c>
      <c r="LB70" s="6">
        <f t="shared" si="347"/>
        <v>297</v>
      </c>
      <c r="LC70" s="6">
        <f t="shared" si="347"/>
        <v>298</v>
      </c>
      <c r="LD70" s="6">
        <f t="shared" si="347"/>
        <v>299</v>
      </c>
      <c r="LE70" s="6">
        <f t="shared" si="347"/>
        <v>300</v>
      </c>
      <c r="LF70" s="6">
        <f t="shared" si="347"/>
        <v>301</v>
      </c>
      <c r="LG70" s="6">
        <f t="shared" si="347"/>
        <v>302</v>
      </c>
      <c r="LH70" s="6">
        <f t="shared" si="347"/>
        <v>303</v>
      </c>
      <c r="LI70" s="6">
        <f t="shared" si="347"/>
        <v>304</v>
      </c>
      <c r="LJ70" s="6">
        <f t="shared" si="347"/>
        <v>305</v>
      </c>
      <c r="LK70" s="6">
        <f t="shared" si="347"/>
        <v>306</v>
      </c>
      <c r="LL70" s="6">
        <f t="shared" si="347"/>
        <v>307</v>
      </c>
      <c r="LM70" s="6">
        <f t="shared" si="347"/>
        <v>308</v>
      </c>
      <c r="LN70" s="6">
        <f t="shared" si="347"/>
        <v>309</v>
      </c>
      <c r="LO70" s="6">
        <f t="shared" si="347"/>
        <v>310</v>
      </c>
      <c r="LP70" s="6">
        <f t="shared" si="347"/>
        <v>311</v>
      </c>
      <c r="LQ70" s="6">
        <f t="shared" si="347"/>
        <v>312</v>
      </c>
      <c r="LR70" s="6">
        <f t="shared" si="347"/>
        <v>313</v>
      </c>
      <c r="LS70" s="6">
        <f t="shared" si="347"/>
        <v>314</v>
      </c>
      <c r="LT70" s="6">
        <f t="shared" si="347"/>
        <v>315</v>
      </c>
      <c r="LU70" s="6">
        <f t="shared" si="347"/>
        <v>316</v>
      </c>
      <c r="LV70" s="6">
        <f t="shared" si="347"/>
        <v>317</v>
      </c>
      <c r="LW70" s="6">
        <f t="shared" si="347"/>
        <v>318</v>
      </c>
      <c r="LX70" s="6">
        <f t="shared" si="347"/>
        <v>319</v>
      </c>
      <c r="LY70" s="6">
        <f t="shared" si="347"/>
        <v>320</v>
      </c>
      <c r="LZ70" s="6">
        <f t="shared" ref="LZ70:NM70" si="348">LZ$52</f>
        <v>321</v>
      </c>
      <c r="MA70" s="6">
        <f t="shared" si="348"/>
        <v>322</v>
      </c>
      <c r="MB70" s="6">
        <f t="shared" si="348"/>
        <v>323</v>
      </c>
      <c r="MC70" s="6">
        <f t="shared" si="348"/>
        <v>324</v>
      </c>
      <c r="MD70" s="6">
        <f t="shared" si="348"/>
        <v>325</v>
      </c>
      <c r="ME70" s="6">
        <f t="shared" si="348"/>
        <v>326</v>
      </c>
      <c r="MF70" s="6">
        <f t="shared" si="348"/>
        <v>327</v>
      </c>
      <c r="MG70" s="6">
        <f t="shared" si="348"/>
        <v>328</v>
      </c>
      <c r="MH70" s="6">
        <f t="shared" si="348"/>
        <v>329</v>
      </c>
      <c r="MI70" s="6">
        <f t="shared" si="348"/>
        <v>330</v>
      </c>
      <c r="MJ70" s="6">
        <f t="shared" si="348"/>
        <v>331</v>
      </c>
      <c r="MK70" s="6">
        <f t="shared" si="348"/>
        <v>332</v>
      </c>
      <c r="ML70" s="6">
        <f t="shared" si="348"/>
        <v>333</v>
      </c>
      <c r="MM70" s="6">
        <f t="shared" si="348"/>
        <v>334</v>
      </c>
      <c r="MN70" s="6">
        <f t="shared" si="348"/>
        <v>335</v>
      </c>
      <c r="MO70" s="6">
        <f t="shared" si="348"/>
        <v>336</v>
      </c>
      <c r="MP70" s="6">
        <f t="shared" si="348"/>
        <v>337</v>
      </c>
      <c r="MQ70" s="6">
        <f t="shared" si="348"/>
        <v>338</v>
      </c>
      <c r="MR70" s="6">
        <f t="shared" si="348"/>
        <v>339</v>
      </c>
      <c r="MS70" s="6">
        <f t="shared" si="348"/>
        <v>340</v>
      </c>
      <c r="MT70" s="6">
        <f t="shared" si="348"/>
        <v>341</v>
      </c>
      <c r="MU70" s="6">
        <f t="shared" si="348"/>
        <v>342</v>
      </c>
      <c r="MV70" s="6">
        <f t="shared" si="348"/>
        <v>343</v>
      </c>
      <c r="MW70" s="6">
        <f t="shared" si="348"/>
        <v>344</v>
      </c>
      <c r="MX70" s="6">
        <f t="shared" si="348"/>
        <v>345</v>
      </c>
      <c r="MY70" s="6">
        <f t="shared" si="348"/>
        <v>346</v>
      </c>
      <c r="MZ70" s="6">
        <f t="shared" si="348"/>
        <v>347</v>
      </c>
      <c r="NA70" s="6">
        <f t="shared" si="348"/>
        <v>348</v>
      </c>
      <c r="NB70" s="6">
        <f t="shared" si="348"/>
        <v>349</v>
      </c>
      <c r="NC70" s="6">
        <f t="shared" si="348"/>
        <v>350</v>
      </c>
      <c r="ND70" s="6">
        <f t="shared" si="348"/>
        <v>351</v>
      </c>
      <c r="NE70" s="6">
        <f t="shared" si="348"/>
        <v>352</v>
      </c>
      <c r="NF70" s="6">
        <f t="shared" si="348"/>
        <v>353</v>
      </c>
      <c r="NG70" s="6">
        <f t="shared" si="348"/>
        <v>354</v>
      </c>
      <c r="NH70" s="6">
        <f t="shared" si="348"/>
        <v>355</v>
      </c>
      <c r="NI70" s="6">
        <f t="shared" si="348"/>
        <v>356</v>
      </c>
      <c r="NJ70" s="6">
        <f t="shared" si="348"/>
        <v>357</v>
      </c>
      <c r="NK70" s="6">
        <f t="shared" si="348"/>
        <v>358</v>
      </c>
      <c r="NL70" s="6">
        <f t="shared" si="348"/>
        <v>359</v>
      </c>
      <c r="NM70" s="6">
        <f t="shared" si="348"/>
        <v>360</v>
      </c>
    </row>
    <row r="71" spans="15:377" x14ac:dyDescent="0.25">
      <c r="O71" s="75" t="s">
        <v>171</v>
      </c>
      <c r="Q71" t="b">
        <f t="shared" ref="Q71:CB71" si="349">AND(Q70&gt;=$L$39,Q70&lt;=$L$40)</f>
        <v>0</v>
      </c>
      <c r="R71" t="b">
        <f t="shared" si="349"/>
        <v>0</v>
      </c>
      <c r="S71" t="b">
        <f t="shared" si="349"/>
        <v>0</v>
      </c>
      <c r="T71" t="b">
        <f t="shared" si="349"/>
        <v>0</v>
      </c>
      <c r="U71" t="b">
        <f t="shared" si="349"/>
        <v>0</v>
      </c>
      <c r="V71" t="b">
        <f t="shared" si="349"/>
        <v>0</v>
      </c>
      <c r="W71" t="b">
        <f t="shared" si="349"/>
        <v>0</v>
      </c>
      <c r="X71" t="b">
        <f t="shared" si="349"/>
        <v>0</v>
      </c>
      <c r="Y71" t="b">
        <f t="shared" si="349"/>
        <v>0</v>
      </c>
      <c r="Z71" t="b">
        <f t="shared" si="349"/>
        <v>0</v>
      </c>
      <c r="AA71" t="b">
        <f t="shared" si="349"/>
        <v>0</v>
      </c>
      <c r="AB71" t="b">
        <f t="shared" si="349"/>
        <v>0</v>
      </c>
      <c r="AC71" t="b">
        <f t="shared" si="349"/>
        <v>0</v>
      </c>
      <c r="AD71" t="b">
        <f t="shared" si="349"/>
        <v>0</v>
      </c>
      <c r="AE71" t="b">
        <f t="shared" si="349"/>
        <v>0</v>
      </c>
      <c r="AF71" t="b">
        <f t="shared" si="349"/>
        <v>0</v>
      </c>
      <c r="AG71" t="b">
        <f t="shared" si="349"/>
        <v>0</v>
      </c>
      <c r="AH71" t="b">
        <f t="shared" si="349"/>
        <v>0</v>
      </c>
      <c r="AI71" t="b">
        <f t="shared" si="349"/>
        <v>0</v>
      </c>
      <c r="AJ71" t="b">
        <f t="shared" si="349"/>
        <v>0</v>
      </c>
      <c r="AK71" t="b">
        <f t="shared" si="349"/>
        <v>0</v>
      </c>
      <c r="AL71" t="b">
        <f t="shared" si="349"/>
        <v>0</v>
      </c>
      <c r="AM71" t="b">
        <f t="shared" si="349"/>
        <v>0</v>
      </c>
      <c r="AN71" t="b">
        <f t="shared" si="349"/>
        <v>0</v>
      </c>
      <c r="AO71" t="b">
        <f t="shared" si="349"/>
        <v>0</v>
      </c>
      <c r="AP71" t="b">
        <f t="shared" si="349"/>
        <v>0</v>
      </c>
      <c r="AQ71" t="b">
        <f t="shared" si="349"/>
        <v>0</v>
      </c>
      <c r="AR71" t="b">
        <f t="shared" si="349"/>
        <v>0</v>
      </c>
      <c r="AS71" t="b">
        <f t="shared" si="349"/>
        <v>0</v>
      </c>
      <c r="AT71" t="b">
        <f t="shared" si="349"/>
        <v>0</v>
      </c>
      <c r="AU71" t="b">
        <f t="shared" si="349"/>
        <v>0</v>
      </c>
      <c r="AV71" t="b">
        <f t="shared" si="349"/>
        <v>0</v>
      </c>
      <c r="AW71" t="b">
        <f t="shared" si="349"/>
        <v>0</v>
      </c>
      <c r="AX71" t="b">
        <f t="shared" si="349"/>
        <v>0</v>
      </c>
      <c r="AY71" t="b">
        <f t="shared" si="349"/>
        <v>0</v>
      </c>
      <c r="AZ71" t="b">
        <f t="shared" si="349"/>
        <v>0</v>
      </c>
      <c r="BA71" t="b">
        <f t="shared" si="349"/>
        <v>0</v>
      </c>
      <c r="BB71" t="b">
        <f t="shared" si="349"/>
        <v>0</v>
      </c>
      <c r="BC71" t="b">
        <f t="shared" si="349"/>
        <v>0</v>
      </c>
      <c r="BD71" t="b">
        <f t="shared" si="349"/>
        <v>0</v>
      </c>
      <c r="BE71" t="b">
        <f t="shared" si="349"/>
        <v>0</v>
      </c>
      <c r="BF71" t="b">
        <f t="shared" si="349"/>
        <v>0</v>
      </c>
      <c r="BG71" t="b">
        <f t="shared" si="349"/>
        <v>0</v>
      </c>
      <c r="BH71" t="b">
        <f t="shared" si="349"/>
        <v>0</v>
      </c>
      <c r="BI71" t="b">
        <f t="shared" si="349"/>
        <v>0</v>
      </c>
      <c r="BJ71" t="b">
        <f t="shared" si="349"/>
        <v>0</v>
      </c>
      <c r="BK71" t="b">
        <f t="shared" si="349"/>
        <v>0</v>
      </c>
      <c r="BL71" t="b">
        <f t="shared" si="349"/>
        <v>0</v>
      </c>
      <c r="BM71" t="b">
        <f t="shared" si="349"/>
        <v>0</v>
      </c>
      <c r="BN71" t="b">
        <f t="shared" si="349"/>
        <v>0</v>
      </c>
      <c r="BO71" t="b">
        <f t="shared" si="349"/>
        <v>0</v>
      </c>
      <c r="BP71" t="b">
        <f t="shared" si="349"/>
        <v>0</v>
      </c>
      <c r="BQ71" t="b">
        <f t="shared" si="349"/>
        <v>0</v>
      </c>
      <c r="BR71" t="b">
        <f t="shared" si="349"/>
        <v>0</v>
      </c>
      <c r="BS71" t="b">
        <f t="shared" si="349"/>
        <v>0</v>
      </c>
      <c r="BT71" t="b">
        <f t="shared" si="349"/>
        <v>0</v>
      </c>
      <c r="BU71" t="b">
        <f t="shared" si="349"/>
        <v>0</v>
      </c>
      <c r="BV71" t="b">
        <f t="shared" si="349"/>
        <v>0</v>
      </c>
      <c r="BW71" t="b">
        <f t="shared" si="349"/>
        <v>0</v>
      </c>
      <c r="BX71" t="b">
        <f t="shared" si="349"/>
        <v>0</v>
      </c>
      <c r="BY71" t="b">
        <f t="shared" si="349"/>
        <v>0</v>
      </c>
      <c r="BZ71" t="b">
        <f t="shared" si="349"/>
        <v>0</v>
      </c>
      <c r="CA71" t="b">
        <f t="shared" si="349"/>
        <v>0</v>
      </c>
      <c r="CB71" t="b">
        <f t="shared" si="349"/>
        <v>0</v>
      </c>
      <c r="CC71" t="b">
        <f t="shared" ref="CC71:EN71" si="350">AND(CC70&gt;=$L$39,CC70&lt;=$L$40)</f>
        <v>0</v>
      </c>
      <c r="CD71" t="b">
        <f t="shared" si="350"/>
        <v>0</v>
      </c>
      <c r="CE71" t="b">
        <f t="shared" si="350"/>
        <v>0</v>
      </c>
      <c r="CF71" t="b">
        <f t="shared" si="350"/>
        <v>0</v>
      </c>
      <c r="CG71" t="b">
        <f t="shared" si="350"/>
        <v>0</v>
      </c>
      <c r="CH71" t="b">
        <f t="shared" si="350"/>
        <v>0</v>
      </c>
      <c r="CI71" t="b">
        <f t="shared" si="350"/>
        <v>0</v>
      </c>
      <c r="CJ71" t="b">
        <f t="shared" si="350"/>
        <v>0</v>
      </c>
      <c r="CK71" t="b">
        <f t="shared" si="350"/>
        <v>0</v>
      </c>
      <c r="CL71" t="b">
        <f t="shared" si="350"/>
        <v>0</v>
      </c>
      <c r="CM71" t="b">
        <f t="shared" si="350"/>
        <v>0</v>
      </c>
      <c r="CN71" t="b">
        <f t="shared" si="350"/>
        <v>0</v>
      </c>
      <c r="CO71" t="b">
        <f t="shared" si="350"/>
        <v>0</v>
      </c>
      <c r="CP71" t="b">
        <f t="shared" si="350"/>
        <v>0</v>
      </c>
      <c r="CQ71" t="b">
        <f t="shared" si="350"/>
        <v>0</v>
      </c>
      <c r="CR71" t="b">
        <f t="shared" si="350"/>
        <v>0</v>
      </c>
      <c r="CS71" t="b">
        <f t="shared" si="350"/>
        <v>0</v>
      </c>
      <c r="CT71" t="b">
        <f t="shared" si="350"/>
        <v>0</v>
      </c>
      <c r="CU71" t="b">
        <f t="shared" si="350"/>
        <v>0</v>
      </c>
      <c r="CV71" t="b">
        <f t="shared" si="350"/>
        <v>0</v>
      </c>
      <c r="CW71" t="b">
        <f t="shared" si="350"/>
        <v>0</v>
      </c>
      <c r="CX71" t="b">
        <f t="shared" si="350"/>
        <v>0</v>
      </c>
      <c r="CY71" t="b">
        <f t="shared" si="350"/>
        <v>0</v>
      </c>
      <c r="CZ71" t="b">
        <f t="shared" si="350"/>
        <v>0</v>
      </c>
      <c r="DA71" t="b">
        <f t="shared" si="350"/>
        <v>0</v>
      </c>
      <c r="DB71" t="b">
        <f t="shared" si="350"/>
        <v>0</v>
      </c>
      <c r="DC71" t="b">
        <f t="shared" si="350"/>
        <v>0</v>
      </c>
      <c r="DD71" t="b">
        <f t="shared" si="350"/>
        <v>0</v>
      </c>
      <c r="DE71" t="b">
        <f t="shared" si="350"/>
        <v>0</v>
      </c>
      <c r="DF71" t="b">
        <f t="shared" si="350"/>
        <v>0</v>
      </c>
      <c r="DG71" t="b">
        <f t="shared" si="350"/>
        <v>0</v>
      </c>
      <c r="DH71" t="b">
        <f t="shared" si="350"/>
        <v>0</v>
      </c>
      <c r="DI71" t="b">
        <f t="shared" si="350"/>
        <v>0</v>
      </c>
      <c r="DJ71" t="b">
        <f t="shared" si="350"/>
        <v>0</v>
      </c>
      <c r="DK71" t="b">
        <f t="shared" si="350"/>
        <v>0</v>
      </c>
      <c r="DL71" t="b">
        <f t="shared" si="350"/>
        <v>0</v>
      </c>
      <c r="DM71" t="b">
        <f t="shared" si="350"/>
        <v>0</v>
      </c>
      <c r="DN71" t="b">
        <f t="shared" si="350"/>
        <v>0</v>
      </c>
      <c r="DO71" t="b">
        <f t="shared" si="350"/>
        <v>0</v>
      </c>
      <c r="DP71" t="b">
        <f t="shared" si="350"/>
        <v>0</v>
      </c>
      <c r="DQ71" t="b">
        <f t="shared" si="350"/>
        <v>0</v>
      </c>
      <c r="DR71" t="b">
        <f t="shared" si="350"/>
        <v>0</v>
      </c>
      <c r="DS71" t="b">
        <f t="shared" si="350"/>
        <v>0</v>
      </c>
      <c r="DT71" t="b">
        <f t="shared" si="350"/>
        <v>0</v>
      </c>
      <c r="DU71" t="b">
        <f t="shared" si="350"/>
        <v>0</v>
      </c>
      <c r="DV71" t="b">
        <f t="shared" si="350"/>
        <v>0</v>
      </c>
      <c r="DW71" t="b">
        <f t="shared" si="350"/>
        <v>0</v>
      </c>
      <c r="DX71" t="b">
        <f t="shared" si="350"/>
        <v>0</v>
      </c>
      <c r="DY71" t="b">
        <f t="shared" si="350"/>
        <v>0</v>
      </c>
      <c r="DZ71" t="b">
        <f t="shared" si="350"/>
        <v>0</v>
      </c>
      <c r="EA71" t="b">
        <f t="shared" si="350"/>
        <v>0</v>
      </c>
      <c r="EB71" t="b">
        <f t="shared" si="350"/>
        <v>0</v>
      </c>
      <c r="EC71" t="b">
        <f t="shared" si="350"/>
        <v>0</v>
      </c>
      <c r="ED71" t="b">
        <f t="shared" si="350"/>
        <v>0</v>
      </c>
      <c r="EE71" t="b">
        <f t="shared" si="350"/>
        <v>0</v>
      </c>
      <c r="EF71" t="b">
        <f t="shared" si="350"/>
        <v>0</v>
      </c>
      <c r="EG71" t="b">
        <f t="shared" si="350"/>
        <v>0</v>
      </c>
      <c r="EH71" t="b">
        <f t="shared" si="350"/>
        <v>0</v>
      </c>
      <c r="EI71" t="b">
        <f t="shared" si="350"/>
        <v>0</v>
      </c>
      <c r="EJ71" t="b">
        <f t="shared" si="350"/>
        <v>0</v>
      </c>
      <c r="EK71" t="b">
        <f t="shared" si="350"/>
        <v>0</v>
      </c>
      <c r="EL71" t="b">
        <f t="shared" si="350"/>
        <v>0</v>
      </c>
      <c r="EM71" t="b">
        <f t="shared" si="350"/>
        <v>0</v>
      </c>
      <c r="EN71" t="b">
        <f t="shared" si="350"/>
        <v>0</v>
      </c>
      <c r="EO71" t="b">
        <f t="shared" ref="EO71:GZ71" si="351">AND(EO70&gt;=$L$39,EO70&lt;=$L$40)</f>
        <v>0</v>
      </c>
      <c r="EP71" t="b">
        <f t="shared" si="351"/>
        <v>0</v>
      </c>
      <c r="EQ71" t="b">
        <f t="shared" si="351"/>
        <v>0</v>
      </c>
      <c r="ER71" t="b">
        <f t="shared" si="351"/>
        <v>0</v>
      </c>
      <c r="ES71" t="b">
        <f t="shared" si="351"/>
        <v>0</v>
      </c>
      <c r="ET71" t="b">
        <f t="shared" si="351"/>
        <v>0</v>
      </c>
      <c r="EU71" t="b">
        <f t="shared" si="351"/>
        <v>0</v>
      </c>
      <c r="EV71" t="b">
        <f t="shared" si="351"/>
        <v>0</v>
      </c>
      <c r="EW71" t="b">
        <f t="shared" si="351"/>
        <v>0</v>
      </c>
      <c r="EX71" t="b">
        <f t="shared" si="351"/>
        <v>0</v>
      </c>
      <c r="EY71" t="b">
        <f t="shared" si="351"/>
        <v>0</v>
      </c>
      <c r="EZ71" t="b">
        <f t="shared" si="351"/>
        <v>0</v>
      </c>
      <c r="FA71" t="b">
        <f t="shared" si="351"/>
        <v>0</v>
      </c>
      <c r="FB71" t="b">
        <f t="shared" si="351"/>
        <v>0</v>
      </c>
      <c r="FC71" t="b">
        <f t="shared" si="351"/>
        <v>0</v>
      </c>
      <c r="FD71" t="b">
        <f t="shared" si="351"/>
        <v>0</v>
      </c>
      <c r="FE71" t="b">
        <f t="shared" si="351"/>
        <v>0</v>
      </c>
      <c r="FF71" t="b">
        <f t="shared" si="351"/>
        <v>0</v>
      </c>
      <c r="FG71" t="b">
        <f t="shared" si="351"/>
        <v>0</v>
      </c>
      <c r="FH71" t="b">
        <f t="shared" si="351"/>
        <v>0</v>
      </c>
      <c r="FI71" t="b">
        <f t="shared" si="351"/>
        <v>0</v>
      </c>
      <c r="FJ71" t="b">
        <f t="shared" si="351"/>
        <v>0</v>
      </c>
      <c r="FK71" t="b">
        <f t="shared" si="351"/>
        <v>0</v>
      </c>
      <c r="FL71" t="b">
        <f t="shared" si="351"/>
        <v>0</v>
      </c>
      <c r="FM71" t="b">
        <f t="shared" si="351"/>
        <v>0</v>
      </c>
      <c r="FN71" t="b">
        <f t="shared" si="351"/>
        <v>0</v>
      </c>
      <c r="FO71" t="b">
        <f t="shared" si="351"/>
        <v>0</v>
      </c>
      <c r="FP71" t="b">
        <f t="shared" si="351"/>
        <v>0</v>
      </c>
      <c r="FQ71" t="b">
        <f t="shared" si="351"/>
        <v>0</v>
      </c>
      <c r="FR71" t="b">
        <f t="shared" si="351"/>
        <v>0</v>
      </c>
      <c r="FS71" t="b">
        <f t="shared" si="351"/>
        <v>0</v>
      </c>
      <c r="FT71" t="b">
        <f t="shared" si="351"/>
        <v>0</v>
      </c>
      <c r="FU71" t="b">
        <f t="shared" si="351"/>
        <v>0</v>
      </c>
      <c r="FV71" t="b">
        <f t="shared" si="351"/>
        <v>0</v>
      </c>
      <c r="FW71" t="b">
        <f t="shared" si="351"/>
        <v>0</v>
      </c>
      <c r="FX71" t="b">
        <f t="shared" si="351"/>
        <v>0</v>
      </c>
      <c r="FY71" t="b">
        <f t="shared" si="351"/>
        <v>0</v>
      </c>
      <c r="FZ71" t="b">
        <f t="shared" si="351"/>
        <v>1</v>
      </c>
      <c r="GA71" t="b">
        <f t="shared" si="351"/>
        <v>1</v>
      </c>
      <c r="GB71" t="b">
        <f t="shared" si="351"/>
        <v>1</v>
      </c>
      <c r="GC71" t="b">
        <f t="shared" si="351"/>
        <v>1</v>
      </c>
      <c r="GD71" t="b">
        <f t="shared" si="351"/>
        <v>1</v>
      </c>
      <c r="GE71" t="b">
        <f t="shared" si="351"/>
        <v>1</v>
      </c>
      <c r="GF71" t="b">
        <f t="shared" si="351"/>
        <v>1</v>
      </c>
      <c r="GG71" t="b">
        <f t="shared" si="351"/>
        <v>1</v>
      </c>
      <c r="GH71" t="b">
        <f t="shared" si="351"/>
        <v>1</v>
      </c>
      <c r="GI71" t="b">
        <f t="shared" si="351"/>
        <v>1</v>
      </c>
      <c r="GJ71" t="b">
        <f t="shared" si="351"/>
        <v>1</v>
      </c>
      <c r="GK71" t="b">
        <f t="shared" si="351"/>
        <v>1</v>
      </c>
      <c r="GL71" t="b">
        <f t="shared" si="351"/>
        <v>1</v>
      </c>
      <c r="GM71" t="b">
        <f t="shared" si="351"/>
        <v>1</v>
      </c>
      <c r="GN71" t="b">
        <f t="shared" si="351"/>
        <v>1</v>
      </c>
      <c r="GO71" t="b">
        <f t="shared" si="351"/>
        <v>1</v>
      </c>
      <c r="GP71" t="b">
        <f t="shared" si="351"/>
        <v>1</v>
      </c>
      <c r="GQ71" t="b">
        <f t="shared" si="351"/>
        <v>1</v>
      </c>
      <c r="GR71" t="b">
        <f t="shared" si="351"/>
        <v>1</v>
      </c>
      <c r="GS71" t="b">
        <f t="shared" si="351"/>
        <v>1</v>
      </c>
      <c r="GT71" t="b">
        <f t="shared" si="351"/>
        <v>1</v>
      </c>
      <c r="GU71" t="b">
        <f t="shared" si="351"/>
        <v>1</v>
      </c>
      <c r="GV71" t="b">
        <f t="shared" si="351"/>
        <v>1</v>
      </c>
      <c r="GW71" t="b">
        <f t="shared" si="351"/>
        <v>1</v>
      </c>
      <c r="GX71" t="b">
        <f t="shared" si="351"/>
        <v>1</v>
      </c>
      <c r="GY71" t="b">
        <f t="shared" si="351"/>
        <v>1</v>
      </c>
      <c r="GZ71" t="b">
        <f t="shared" si="351"/>
        <v>1</v>
      </c>
      <c r="HA71" t="b">
        <f t="shared" ref="HA71:JL71" si="352">AND(HA70&gt;=$L$39,HA70&lt;=$L$40)</f>
        <v>1</v>
      </c>
      <c r="HB71" t="b">
        <f t="shared" si="352"/>
        <v>1</v>
      </c>
      <c r="HC71" t="b">
        <f t="shared" si="352"/>
        <v>1</v>
      </c>
      <c r="HD71" t="b">
        <f t="shared" si="352"/>
        <v>1</v>
      </c>
      <c r="HE71" t="b">
        <f t="shared" si="352"/>
        <v>1</v>
      </c>
      <c r="HF71" t="b">
        <f t="shared" si="352"/>
        <v>1</v>
      </c>
      <c r="HG71" t="b">
        <f t="shared" si="352"/>
        <v>1</v>
      </c>
      <c r="HH71" t="b">
        <f t="shared" si="352"/>
        <v>1</v>
      </c>
      <c r="HI71" t="b">
        <f t="shared" si="352"/>
        <v>1</v>
      </c>
      <c r="HJ71" t="b">
        <f t="shared" si="352"/>
        <v>1</v>
      </c>
      <c r="HK71" t="b">
        <f t="shared" si="352"/>
        <v>1</v>
      </c>
      <c r="HL71" t="b">
        <f t="shared" si="352"/>
        <v>1</v>
      </c>
      <c r="HM71" t="b">
        <f t="shared" si="352"/>
        <v>1</v>
      </c>
      <c r="HN71" t="b">
        <f t="shared" si="352"/>
        <v>1</v>
      </c>
      <c r="HO71" t="b">
        <f t="shared" si="352"/>
        <v>1</v>
      </c>
      <c r="HP71" t="b">
        <f t="shared" si="352"/>
        <v>1</v>
      </c>
      <c r="HQ71" t="b">
        <f t="shared" si="352"/>
        <v>1</v>
      </c>
      <c r="HR71" t="b">
        <f t="shared" si="352"/>
        <v>1</v>
      </c>
      <c r="HS71" t="b">
        <f t="shared" si="352"/>
        <v>1</v>
      </c>
      <c r="HT71" t="b">
        <f t="shared" si="352"/>
        <v>1</v>
      </c>
      <c r="HU71" t="b">
        <f t="shared" si="352"/>
        <v>1</v>
      </c>
      <c r="HV71" t="b">
        <f t="shared" si="352"/>
        <v>1</v>
      </c>
      <c r="HW71" t="b">
        <f t="shared" si="352"/>
        <v>1</v>
      </c>
      <c r="HX71" t="b">
        <f t="shared" si="352"/>
        <v>1</v>
      </c>
      <c r="HY71" t="b">
        <f t="shared" si="352"/>
        <v>1</v>
      </c>
      <c r="HZ71" t="b">
        <f t="shared" si="352"/>
        <v>1</v>
      </c>
      <c r="IA71" t="b">
        <f t="shared" si="352"/>
        <v>1</v>
      </c>
      <c r="IB71" t="b">
        <f t="shared" si="352"/>
        <v>1</v>
      </c>
      <c r="IC71" t="b">
        <f t="shared" si="352"/>
        <v>1</v>
      </c>
      <c r="ID71" t="b">
        <f t="shared" si="352"/>
        <v>1</v>
      </c>
      <c r="IE71" t="b">
        <f t="shared" si="352"/>
        <v>1</v>
      </c>
      <c r="IF71" t="b">
        <f t="shared" si="352"/>
        <v>1</v>
      </c>
      <c r="IG71" t="b">
        <f t="shared" si="352"/>
        <v>1</v>
      </c>
      <c r="IH71" t="b">
        <f t="shared" si="352"/>
        <v>1</v>
      </c>
      <c r="II71" t="b">
        <f t="shared" si="352"/>
        <v>0</v>
      </c>
      <c r="IJ71" t="b">
        <f t="shared" si="352"/>
        <v>0</v>
      </c>
      <c r="IK71" t="b">
        <f t="shared" si="352"/>
        <v>0</v>
      </c>
      <c r="IL71" t="b">
        <f t="shared" si="352"/>
        <v>0</v>
      </c>
      <c r="IM71" t="b">
        <f t="shared" si="352"/>
        <v>0</v>
      </c>
      <c r="IN71" t="b">
        <f t="shared" si="352"/>
        <v>0</v>
      </c>
      <c r="IO71" t="b">
        <f t="shared" si="352"/>
        <v>0</v>
      </c>
      <c r="IP71" t="b">
        <f t="shared" si="352"/>
        <v>0</v>
      </c>
      <c r="IQ71" t="b">
        <f t="shared" si="352"/>
        <v>0</v>
      </c>
      <c r="IR71" t="b">
        <f t="shared" si="352"/>
        <v>0</v>
      </c>
      <c r="IS71" t="b">
        <f t="shared" si="352"/>
        <v>0</v>
      </c>
      <c r="IT71" t="b">
        <f t="shared" si="352"/>
        <v>0</v>
      </c>
      <c r="IU71" t="b">
        <f t="shared" si="352"/>
        <v>0</v>
      </c>
      <c r="IV71" t="b">
        <f t="shared" si="352"/>
        <v>0</v>
      </c>
      <c r="IW71" t="b">
        <f t="shared" si="352"/>
        <v>0</v>
      </c>
      <c r="IX71" t="b">
        <f t="shared" si="352"/>
        <v>0</v>
      </c>
      <c r="IY71" t="b">
        <f t="shared" si="352"/>
        <v>0</v>
      </c>
      <c r="IZ71" t="b">
        <f t="shared" si="352"/>
        <v>0</v>
      </c>
      <c r="JA71" t="b">
        <f t="shared" si="352"/>
        <v>0</v>
      </c>
      <c r="JB71" t="b">
        <f t="shared" si="352"/>
        <v>0</v>
      </c>
      <c r="JC71" t="b">
        <f t="shared" si="352"/>
        <v>0</v>
      </c>
      <c r="JD71" t="b">
        <f t="shared" si="352"/>
        <v>0</v>
      </c>
      <c r="JE71" t="b">
        <f t="shared" si="352"/>
        <v>0</v>
      </c>
      <c r="JF71" t="b">
        <f t="shared" si="352"/>
        <v>0</v>
      </c>
      <c r="JG71" t="b">
        <f t="shared" si="352"/>
        <v>0</v>
      </c>
      <c r="JH71" t="b">
        <f t="shared" si="352"/>
        <v>0</v>
      </c>
      <c r="JI71" t="b">
        <f t="shared" si="352"/>
        <v>0</v>
      </c>
      <c r="JJ71" t="b">
        <f t="shared" si="352"/>
        <v>0</v>
      </c>
      <c r="JK71" t="b">
        <f t="shared" si="352"/>
        <v>0</v>
      </c>
      <c r="JL71" t="b">
        <f t="shared" si="352"/>
        <v>0</v>
      </c>
      <c r="JM71" t="b">
        <f t="shared" ref="JM71:LX71" si="353">AND(JM70&gt;=$L$39,JM70&lt;=$L$40)</f>
        <v>0</v>
      </c>
      <c r="JN71" t="b">
        <f t="shared" si="353"/>
        <v>0</v>
      </c>
      <c r="JO71" t="b">
        <f t="shared" si="353"/>
        <v>0</v>
      </c>
      <c r="JP71" t="b">
        <f t="shared" si="353"/>
        <v>0</v>
      </c>
      <c r="JQ71" t="b">
        <f t="shared" si="353"/>
        <v>0</v>
      </c>
      <c r="JR71" t="b">
        <f t="shared" si="353"/>
        <v>0</v>
      </c>
      <c r="JS71" t="b">
        <f t="shared" si="353"/>
        <v>0</v>
      </c>
      <c r="JT71" t="b">
        <f t="shared" si="353"/>
        <v>0</v>
      </c>
      <c r="JU71" t="b">
        <f t="shared" si="353"/>
        <v>0</v>
      </c>
      <c r="JV71" t="b">
        <f t="shared" si="353"/>
        <v>0</v>
      </c>
      <c r="JW71" t="b">
        <f t="shared" si="353"/>
        <v>0</v>
      </c>
      <c r="JX71" t="b">
        <f t="shared" si="353"/>
        <v>0</v>
      </c>
      <c r="JY71" t="b">
        <f t="shared" si="353"/>
        <v>0</v>
      </c>
      <c r="JZ71" t="b">
        <f t="shared" si="353"/>
        <v>0</v>
      </c>
      <c r="KA71" t="b">
        <f t="shared" si="353"/>
        <v>0</v>
      </c>
      <c r="KB71" t="b">
        <f t="shared" si="353"/>
        <v>0</v>
      </c>
      <c r="KC71" t="b">
        <f t="shared" si="353"/>
        <v>0</v>
      </c>
      <c r="KD71" t="b">
        <f t="shared" si="353"/>
        <v>0</v>
      </c>
      <c r="KE71" t="b">
        <f t="shared" si="353"/>
        <v>0</v>
      </c>
      <c r="KF71" t="b">
        <f t="shared" si="353"/>
        <v>0</v>
      </c>
      <c r="KG71" t="b">
        <f t="shared" si="353"/>
        <v>0</v>
      </c>
      <c r="KH71" t="b">
        <f t="shared" si="353"/>
        <v>0</v>
      </c>
      <c r="KI71" t="b">
        <f t="shared" si="353"/>
        <v>0</v>
      </c>
      <c r="KJ71" t="b">
        <f t="shared" si="353"/>
        <v>0</v>
      </c>
      <c r="KK71" t="b">
        <f t="shared" si="353"/>
        <v>0</v>
      </c>
      <c r="KL71" t="b">
        <f t="shared" si="353"/>
        <v>0</v>
      </c>
      <c r="KM71" t="b">
        <f t="shared" si="353"/>
        <v>0</v>
      </c>
      <c r="KN71" t="b">
        <f t="shared" si="353"/>
        <v>0</v>
      </c>
      <c r="KO71" t="b">
        <f t="shared" si="353"/>
        <v>0</v>
      </c>
      <c r="KP71" t="b">
        <f t="shared" si="353"/>
        <v>0</v>
      </c>
      <c r="KQ71" t="b">
        <f t="shared" si="353"/>
        <v>0</v>
      </c>
      <c r="KR71" t="b">
        <f t="shared" si="353"/>
        <v>0</v>
      </c>
      <c r="KS71" t="b">
        <f t="shared" si="353"/>
        <v>0</v>
      </c>
      <c r="KT71" t="b">
        <f t="shared" si="353"/>
        <v>0</v>
      </c>
      <c r="KU71" t="b">
        <f t="shared" si="353"/>
        <v>0</v>
      </c>
      <c r="KV71" t="b">
        <f t="shared" si="353"/>
        <v>0</v>
      </c>
      <c r="KW71" t="b">
        <f t="shared" si="353"/>
        <v>0</v>
      </c>
      <c r="KX71" t="b">
        <f t="shared" si="353"/>
        <v>0</v>
      </c>
      <c r="KY71" t="b">
        <f t="shared" si="353"/>
        <v>0</v>
      </c>
      <c r="KZ71" t="b">
        <f t="shared" si="353"/>
        <v>0</v>
      </c>
      <c r="LA71" t="b">
        <f t="shared" si="353"/>
        <v>0</v>
      </c>
      <c r="LB71" t="b">
        <f t="shared" si="353"/>
        <v>0</v>
      </c>
      <c r="LC71" t="b">
        <f t="shared" si="353"/>
        <v>0</v>
      </c>
      <c r="LD71" t="b">
        <f t="shared" si="353"/>
        <v>0</v>
      </c>
      <c r="LE71" t="b">
        <f t="shared" si="353"/>
        <v>0</v>
      </c>
      <c r="LF71" t="b">
        <f t="shared" si="353"/>
        <v>0</v>
      </c>
      <c r="LG71" t="b">
        <f t="shared" si="353"/>
        <v>0</v>
      </c>
      <c r="LH71" t="b">
        <f t="shared" si="353"/>
        <v>0</v>
      </c>
      <c r="LI71" t="b">
        <f t="shared" si="353"/>
        <v>0</v>
      </c>
      <c r="LJ71" t="b">
        <f t="shared" si="353"/>
        <v>0</v>
      </c>
      <c r="LK71" t="b">
        <f t="shared" si="353"/>
        <v>0</v>
      </c>
      <c r="LL71" t="b">
        <f t="shared" si="353"/>
        <v>0</v>
      </c>
      <c r="LM71" t="b">
        <f t="shared" si="353"/>
        <v>0</v>
      </c>
      <c r="LN71" t="b">
        <f t="shared" si="353"/>
        <v>0</v>
      </c>
      <c r="LO71" t="b">
        <f t="shared" si="353"/>
        <v>0</v>
      </c>
      <c r="LP71" t="b">
        <f t="shared" si="353"/>
        <v>0</v>
      </c>
      <c r="LQ71" t="b">
        <f t="shared" si="353"/>
        <v>0</v>
      </c>
      <c r="LR71" t="b">
        <f t="shared" si="353"/>
        <v>0</v>
      </c>
      <c r="LS71" t="b">
        <f t="shared" si="353"/>
        <v>0</v>
      </c>
      <c r="LT71" t="b">
        <f t="shared" si="353"/>
        <v>0</v>
      </c>
      <c r="LU71" t="b">
        <f t="shared" si="353"/>
        <v>0</v>
      </c>
      <c r="LV71" t="b">
        <f t="shared" si="353"/>
        <v>0</v>
      </c>
      <c r="LW71" t="b">
        <f t="shared" si="353"/>
        <v>0</v>
      </c>
      <c r="LX71" t="b">
        <f t="shared" si="353"/>
        <v>0</v>
      </c>
      <c r="LY71" t="b">
        <f t="shared" ref="LY71:NM71" si="354">AND(LY70&gt;=$L$39,LY70&lt;=$L$40)</f>
        <v>0</v>
      </c>
      <c r="LZ71" t="b">
        <f t="shared" si="354"/>
        <v>0</v>
      </c>
      <c r="MA71" t="b">
        <f t="shared" si="354"/>
        <v>0</v>
      </c>
      <c r="MB71" t="b">
        <f t="shared" si="354"/>
        <v>0</v>
      </c>
      <c r="MC71" t="b">
        <f t="shared" si="354"/>
        <v>0</v>
      </c>
      <c r="MD71" t="b">
        <f t="shared" si="354"/>
        <v>0</v>
      </c>
      <c r="ME71" t="b">
        <f t="shared" si="354"/>
        <v>0</v>
      </c>
      <c r="MF71" t="b">
        <f t="shared" si="354"/>
        <v>0</v>
      </c>
      <c r="MG71" t="b">
        <f t="shared" si="354"/>
        <v>0</v>
      </c>
      <c r="MH71" t="b">
        <f t="shared" si="354"/>
        <v>0</v>
      </c>
      <c r="MI71" t="b">
        <f t="shared" si="354"/>
        <v>0</v>
      </c>
      <c r="MJ71" t="b">
        <f t="shared" si="354"/>
        <v>0</v>
      </c>
      <c r="MK71" t="b">
        <f t="shared" si="354"/>
        <v>0</v>
      </c>
      <c r="ML71" t="b">
        <f t="shared" si="354"/>
        <v>0</v>
      </c>
      <c r="MM71" t="b">
        <f t="shared" si="354"/>
        <v>0</v>
      </c>
      <c r="MN71" t="b">
        <f t="shared" si="354"/>
        <v>0</v>
      </c>
      <c r="MO71" t="b">
        <f t="shared" si="354"/>
        <v>0</v>
      </c>
      <c r="MP71" t="b">
        <f t="shared" si="354"/>
        <v>0</v>
      </c>
      <c r="MQ71" t="b">
        <f t="shared" si="354"/>
        <v>0</v>
      </c>
      <c r="MR71" t="b">
        <f t="shared" si="354"/>
        <v>0</v>
      </c>
      <c r="MS71" t="b">
        <f t="shared" si="354"/>
        <v>0</v>
      </c>
      <c r="MT71" t="b">
        <f t="shared" si="354"/>
        <v>0</v>
      </c>
      <c r="MU71" t="b">
        <f t="shared" si="354"/>
        <v>0</v>
      </c>
      <c r="MV71" t="b">
        <f t="shared" si="354"/>
        <v>0</v>
      </c>
      <c r="MW71" t="b">
        <f t="shared" si="354"/>
        <v>0</v>
      </c>
      <c r="MX71" t="b">
        <f t="shared" si="354"/>
        <v>0</v>
      </c>
      <c r="MY71" t="b">
        <f t="shared" si="354"/>
        <v>0</v>
      </c>
      <c r="MZ71" t="b">
        <f t="shared" si="354"/>
        <v>0</v>
      </c>
      <c r="NA71" t="b">
        <f t="shared" si="354"/>
        <v>0</v>
      </c>
      <c r="NB71" t="b">
        <f t="shared" si="354"/>
        <v>0</v>
      </c>
      <c r="NC71" t="b">
        <f t="shared" si="354"/>
        <v>0</v>
      </c>
      <c r="ND71" t="b">
        <f t="shared" si="354"/>
        <v>0</v>
      </c>
      <c r="NE71" t="b">
        <f t="shared" si="354"/>
        <v>0</v>
      </c>
      <c r="NF71" t="b">
        <f t="shared" si="354"/>
        <v>0</v>
      </c>
      <c r="NG71" t="b">
        <f t="shared" si="354"/>
        <v>0</v>
      </c>
      <c r="NH71" t="b">
        <f t="shared" si="354"/>
        <v>0</v>
      </c>
      <c r="NI71" t="b">
        <f t="shared" si="354"/>
        <v>0</v>
      </c>
      <c r="NJ71" t="b">
        <f t="shared" si="354"/>
        <v>0</v>
      </c>
      <c r="NK71" t="b">
        <f t="shared" si="354"/>
        <v>0</v>
      </c>
      <c r="NL71" t="b">
        <f t="shared" si="354"/>
        <v>0</v>
      </c>
      <c r="NM71" t="b">
        <f t="shared" si="354"/>
        <v>0</v>
      </c>
    </row>
    <row r="72" spans="15:377" x14ac:dyDescent="0.25">
      <c r="O72" s="75" t="s">
        <v>167</v>
      </c>
      <c r="P72" s="79">
        <f>$M$42</f>
        <v>0</v>
      </c>
      <c r="Q72" s="85">
        <v>0</v>
      </c>
      <c r="R72" s="86">
        <f>IF(R70=$L$39,$M$41/12,Q72+(Q72*$P72*R$54*R71))*R71</f>
        <v>0</v>
      </c>
      <c r="S72" s="86">
        <f t="shared" ref="S72:CD72" si="355">IF(S70=$L$39,$M$41/12,R72+(R72*$P72*S$54*S71))*S71</f>
        <v>0</v>
      </c>
      <c r="T72" s="86">
        <f t="shared" si="355"/>
        <v>0</v>
      </c>
      <c r="U72" s="86">
        <f t="shared" si="355"/>
        <v>0</v>
      </c>
      <c r="V72" s="86">
        <f t="shared" si="355"/>
        <v>0</v>
      </c>
      <c r="W72" s="86">
        <f t="shared" si="355"/>
        <v>0</v>
      </c>
      <c r="X72" s="86">
        <f t="shared" si="355"/>
        <v>0</v>
      </c>
      <c r="Y72" s="86">
        <f t="shared" si="355"/>
        <v>0</v>
      </c>
      <c r="Z72" s="86">
        <f t="shared" si="355"/>
        <v>0</v>
      </c>
      <c r="AA72" s="86">
        <f t="shared" si="355"/>
        <v>0</v>
      </c>
      <c r="AB72" s="86">
        <f t="shared" si="355"/>
        <v>0</v>
      </c>
      <c r="AC72" s="86">
        <f t="shared" si="355"/>
        <v>0</v>
      </c>
      <c r="AD72" s="86">
        <f t="shared" si="355"/>
        <v>0</v>
      </c>
      <c r="AE72" s="86">
        <f t="shared" si="355"/>
        <v>0</v>
      </c>
      <c r="AF72" s="86">
        <f t="shared" si="355"/>
        <v>0</v>
      </c>
      <c r="AG72" s="86">
        <f t="shared" si="355"/>
        <v>0</v>
      </c>
      <c r="AH72" s="86">
        <f t="shared" si="355"/>
        <v>0</v>
      </c>
      <c r="AI72" s="86">
        <f t="shared" si="355"/>
        <v>0</v>
      </c>
      <c r="AJ72" s="86">
        <f t="shared" si="355"/>
        <v>0</v>
      </c>
      <c r="AK72" s="86">
        <f t="shared" si="355"/>
        <v>0</v>
      </c>
      <c r="AL72" s="86">
        <f t="shared" si="355"/>
        <v>0</v>
      </c>
      <c r="AM72" s="86">
        <f t="shared" si="355"/>
        <v>0</v>
      </c>
      <c r="AN72" s="86">
        <f t="shared" si="355"/>
        <v>0</v>
      </c>
      <c r="AO72" s="86">
        <f t="shared" si="355"/>
        <v>0</v>
      </c>
      <c r="AP72" s="86">
        <f t="shared" si="355"/>
        <v>0</v>
      </c>
      <c r="AQ72" s="86">
        <f t="shared" si="355"/>
        <v>0</v>
      </c>
      <c r="AR72" s="86">
        <f t="shared" si="355"/>
        <v>0</v>
      </c>
      <c r="AS72" s="86">
        <f t="shared" si="355"/>
        <v>0</v>
      </c>
      <c r="AT72" s="86">
        <f t="shared" si="355"/>
        <v>0</v>
      </c>
      <c r="AU72" s="86">
        <f t="shared" si="355"/>
        <v>0</v>
      </c>
      <c r="AV72" s="86">
        <f t="shared" si="355"/>
        <v>0</v>
      </c>
      <c r="AW72" s="86">
        <f t="shared" si="355"/>
        <v>0</v>
      </c>
      <c r="AX72" s="86">
        <f t="shared" si="355"/>
        <v>0</v>
      </c>
      <c r="AY72" s="86">
        <f t="shared" si="355"/>
        <v>0</v>
      </c>
      <c r="AZ72" s="86">
        <f t="shared" si="355"/>
        <v>0</v>
      </c>
      <c r="BA72" s="86">
        <f t="shared" si="355"/>
        <v>0</v>
      </c>
      <c r="BB72" s="86">
        <f t="shared" si="355"/>
        <v>0</v>
      </c>
      <c r="BC72" s="86">
        <f t="shared" si="355"/>
        <v>0</v>
      </c>
      <c r="BD72" s="86">
        <f t="shared" si="355"/>
        <v>0</v>
      </c>
      <c r="BE72" s="86">
        <f t="shared" si="355"/>
        <v>0</v>
      </c>
      <c r="BF72" s="86">
        <f t="shared" si="355"/>
        <v>0</v>
      </c>
      <c r="BG72" s="86">
        <f t="shared" si="355"/>
        <v>0</v>
      </c>
      <c r="BH72" s="86">
        <f t="shared" si="355"/>
        <v>0</v>
      </c>
      <c r="BI72" s="86">
        <f t="shared" si="355"/>
        <v>0</v>
      </c>
      <c r="BJ72" s="86">
        <f t="shared" si="355"/>
        <v>0</v>
      </c>
      <c r="BK72" s="86">
        <f t="shared" si="355"/>
        <v>0</v>
      </c>
      <c r="BL72" s="86">
        <f t="shared" si="355"/>
        <v>0</v>
      </c>
      <c r="BM72" s="86">
        <f t="shared" si="355"/>
        <v>0</v>
      </c>
      <c r="BN72" s="86">
        <f t="shared" si="355"/>
        <v>0</v>
      </c>
      <c r="BO72" s="86">
        <f t="shared" si="355"/>
        <v>0</v>
      </c>
      <c r="BP72" s="86">
        <f t="shared" si="355"/>
        <v>0</v>
      </c>
      <c r="BQ72" s="86">
        <f t="shared" si="355"/>
        <v>0</v>
      </c>
      <c r="BR72" s="86">
        <f t="shared" si="355"/>
        <v>0</v>
      </c>
      <c r="BS72" s="86">
        <f t="shared" si="355"/>
        <v>0</v>
      </c>
      <c r="BT72" s="86">
        <f t="shared" si="355"/>
        <v>0</v>
      </c>
      <c r="BU72" s="86">
        <f t="shared" si="355"/>
        <v>0</v>
      </c>
      <c r="BV72" s="86">
        <f t="shared" si="355"/>
        <v>0</v>
      </c>
      <c r="BW72" s="86">
        <f t="shared" si="355"/>
        <v>0</v>
      </c>
      <c r="BX72" s="86">
        <f t="shared" si="355"/>
        <v>0</v>
      </c>
      <c r="BY72" s="86">
        <f t="shared" si="355"/>
        <v>0</v>
      </c>
      <c r="BZ72" s="86">
        <f t="shared" si="355"/>
        <v>0</v>
      </c>
      <c r="CA72" s="86">
        <f t="shared" si="355"/>
        <v>0</v>
      </c>
      <c r="CB72" s="86">
        <f t="shared" si="355"/>
        <v>0</v>
      </c>
      <c r="CC72" s="86">
        <f t="shared" si="355"/>
        <v>0</v>
      </c>
      <c r="CD72" s="86">
        <f t="shared" si="355"/>
        <v>0</v>
      </c>
      <c r="CE72" s="86">
        <f t="shared" ref="CE72:EP72" si="356">IF(CE70=$L$39,$M$41/12,CD72+(CD72*$P72*CE$54*CE71))*CE71</f>
        <v>0</v>
      </c>
      <c r="CF72" s="86">
        <f t="shared" si="356"/>
        <v>0</v>
      </c>
      <c r="CG72" s="86">
        <f t="shared" si="356"/>
        <v>0</v>
      </c>
      <c r="CH72" s="86">
        <f t="shared" si="356"/>
        <v>0</v>
      </c>
      <c r="CI72" s="86">
        <f t="shared" si="356"/>
        <v>0</v>
      </c>
      <c r="CJ72" s="86">
        <f t="shared" si="356"/>
        <v>0</v>
      </c>
      <c r="CK72" s="86">
        <f t="shared" si="356"/>
        <v>0</v>
      </c>
      <c r="CL72" s="86">
        <f t="shared" si="356"/>
        <v>0</v>
      </c>
      <c r="CM72" s="86">
        <f t="shared" si="356"/>
        <v>0</v>
      </c>
      <c r="CN72" s="86">
        <f t="shared" si="356"/>
        <v>0</v>
      </c>
      <c r="CO72" s="86">
        <f t="shared" si="356"/>
        <v>0</v>
      </c>
      <c r="CP72" s="86">
        <f t="shared" si="356"/>
        <v>0</v>
      </c>
      <c r="CQ72" s="86">
        <f t="shared" si="356"/>
        <v>0</v>
      </c>
      <c r="CR72" s="86">
        <f t="shared" si="356"/>
        <v>0</v>
      </c>
      <c r="CS72" s="86">
        <f t="shared" si="356"/>
        <v>0</v>
      </c>
      <c r="CT72" s="86">
        <f t="shared" si="356"/>
        <v>0</v>
      </c>
      <c r="CU72" s="86">
        <f t="shared" si="356"/>
        <v>0</v>
      </c>
      <c r="CV72" s="86">
        <f t="shared" si="356"/>
        <v>0</v>
      </c>
      <c r="CW72" s="86">
        <f t="shared" si="356"/>
        <v>0</v>
      </c>
      <c r="CX72" s="86">
        <f t="shared" si="356"/>
        <v>0</v>
      </c>
      <c r="CY72" s="86">
        <f t="shared" si="356"/>
        <v>0</v>
      </c>
      <c r="CZ72" s="86">
        <f t="shared" si="356"/>
        <v>0</v>
      </c>
      <c r="DA72" s="86">
        <f t="shared" si="356"/>
        <v>0</v>
      </c>
      <c r="DB72" s="86">
        <f t="shared" si="356"/>
        <v>0</v>
      </c>
      <c r="DC72" s="86">
        <f t="shared" si="356"/>
        <v>0</v>
      </c>
      <c r="DD72" s="86">
        <f t="shared" si="356"/>
        <v>0</v>
      </c>
      <c r="DE72" s="86">
        <f t="shared" si="356"/>
        <v>0</v>
      </c>
      <c r="DF72" s="86">
        <f t="shared" si="356"/>
        <v>0</v>
      </c>
      <c r="DG72" s="86">
        <f t="shared" si="356"/>
        <v>0</v>
      </c>
      <c r="DH72" s="86">
        <f t="shared" si="356"/>
        <v>0</v>
      </c>
      <c r="DI72" s="86">
        <f t="shared" si="356"/>
        <v>0</v>
      </c>
      <c r="DJ72" s="86">
        <f t="shared" si="356"/>
        <v>0</v>
      </c>
      <c r="DK72" s="86">
        <f t="shared" si="356"/>
        <v>0</v>
      </c>
      <c r="DL72" s="86">
        <f t="shared" si="356"/>
        <v>0</v>
      </c>
      <c r="DM72" s="86">
        <f t="shared" si="356"/>
        <v>0</v>
      </c>
      <c r="DN72" s="86">
        <f t="shared" si="356"/>
        <v>0</v>
      </c>
      <c r="DO72" s="86">
        <f t="shared" si="356"/>
        <v>0</v>
      </c>
      <c r="DP72" s="86">
        <f t="shared" si="356"/>
        <v>0</v>
      </c>
      <c r="DQ72" s="86">
        <f t="shared" si="356"/>
        <v>0</v>
      </c>
      <c r="DR72" s="86">
        <f t="shared" si="356"/>
        <v>0</v>
      </c>
      <c r="DS72" s="86">
        <f t="shared" si="356"/>
        <v>0</v>
      </c>
      <c r="DT72" s="86">
        <f t="shared" si="356"/>
        <v>0</v>
      </c>
      <c r="DU72" s="86">
        <f t="shared" si="356"/>
        <v>0</v>
      </c>
      <c r="DV72" s="86">
        <f t="shared" si="356"/>
        <v>0</v>
      </c>
      <c r="DW72" s="86">
        <f t="shared" si="356"/>
        <v>0</v>
      </c>
      <c r="DX72" s="86">
        <f t="shared" si="356"/>
        <v>0</v>
      </c>
      <c r="DY72" s="86">
        <f t="shared" si="356"/>
        <v>0</v>
      </c>
      <c r="DZ72" s="86">
        <f t="shared" si="356"/>
        <v>0</v>
      </c>
      <c r="EA72" s="86">
        <f t="shared" si="356"/>
        <v>0</v>
      </c>
      <c r="EB72" s="86">
        <f t="shared" si="356"/>
        <v>0</v>
      </c>
      <c r="EC72" s="86">
        <f t="shared" si="356"/>
        <v>0</v>
      </c>
      <c r="ED72" s="86">
        <f t="shared" si="356"/>
        <v>0</v>
      </c>
      <c r="EE72" s="86">
        <f t="shared" si="356"/>
        <v>0</v>
      </c>
      <c r="EF72" s="86">
        <f t="shared" si="356"/>
        <v>0</v>
      </c>
      <c r="EG72" s="86">
        <f t="shared" si="356"/>
        <v>0</v>
      </c>
      <c r="EH72" s="86">
        <f t="shared" si="356"/>
        <v>0</v>
      </c>
      <c r="EI72" s="86">
        <f t="shared" si="356"/>
        <v>0</v>
      </c>
      <c r="EJ72" s="86">
        <f t="shared" si="356"/>
        <v>0</v>
      </c>
      <c r="EK72" s="86">
        <f t="shared" si="356"/>
        <v>0</v>
      </c>
      <c r="EL72" s="86">
        <f t="shared" si="356"/>
        <v>0</v>
      </c>
      <c r="EM72" s="86">
        <f t="shared" si="356"/>
        <v>0</v>
      </c>
      <c r="EN72" s="86">
        <f t="shared" si="356"/>
        <v>0</v>
      </c>
      <c r="EO72" s="86">
        <f t="shared" si="356"/>
        <v>0</v>
      </c>
      <c r="EP72" s="86">
        <f t="shared" si="356"/>
        <v>0</v>
      </c>
      <c r="EQ72" s="86">
        <f t="shared" ref="EQ72:HB72" si="357">IF(EQ70=$L$39,$M$41/12,EP72+(EP72*$P72*EQ$54*EQ71))*EQ71</f>
        <v>0</v>
      </c>
      <c r="ER72" s="86">
        <f t="shared" si="357"/>
        <v>0</v>
      </c>
      <c r="ES72" s="86">
        <f t="shared" si="357"/>
        <v>0</v>
      </c>
      <c r="ET72" s="86">
        <f t="shared" si="357"/>
        <v>0</v>
      </c>
      <c r="EU72" s="86">
        <f t="shared" si="357"/>
        <v>0</v>
      </c>
      <c r="EV72" s="86">
        <f t="shared" si="357"/>
        <v>0</v>
      </c>
      <c r="EW72" s="86">
        <f t="shared" si="357"/>
        <v>0</v>
      </c>
      <c r="EX72" s="86">
        <f t="shared" si="357"/>
        <v>0</v>
      </c>
      <c r="EY72" s="86">
        <f t="shared" si="357"/>
        <v>0</v>
      </c>
      <c r="EZ72" s="86">
        <f t="shared" si="357"/>
        <v>0</v>
      </c>
      <c r="FA72" s="86">
        <f t="shared" si="357"/>
        <v>0</v>
      </c>
      <c r="FB72" s="86">
        <f t="shared" si="357"/>
        <v>0</v>
      </c>
      <c r="FC72" s="86">
        <f t="shared" si="357"/>
        <v>0</v>
      </c>
      <c r="FD72" s="86">
        <f t="shared" si="357"/>
        <v>0</v>
      </c>
      <c r="FE72" s="86">
        <f t="shared" si="357"/>
        <v>0</v>
      </c>
      <c r="FF72" s="86">
        <f t="shared" si="357"/>
        <v>0</v>
      </c>
      <c r="FG72" s="86">
        <f t="shared" si="357"/>
        <v>0</v>
      </c>
      <c r="FH72" s="86">
        <f t="shared" si="357"/>
        <v>0</v>
      </c>
      <c r="FI72" s="86">
        <f t="shared" si="357"/>
        <v>0</v>
      </c>
      <c r="FJ72" s="86">
        <f t="shared" si="357"/>
        <v>0</v>
      </c>
      <c r="FK72" s="86">
        <f t="shared" si="357"/>
        <v>0</v>
      </c>
      <c r="FL72" s="86">
        <f t="shared" si="357"/>
        <v>0</v>
      </c>
      <c r="FM72" s="86">
        <f t="shared" si="357"/>
        <v>0</v>
      </c>
      <c r="FN72" s="86">
        <f t="shared" si="357"/>
        <v>0</v>
      </c>
      <c r="FO72" s="86">
        <f t="shared" si="357"/>
        <v>0</v>
      </c>
      <c r="FP72" s="86">
        <f t="shared" si="357"/>
        <v>0</v>
      </c>
      <c r="FQ72" s="86">
        <f t="shared" si="357"/>
        <v>0</v>
      </c>
      <c r="FR72" s="86">
        <f t="shared" si="357"/>
        <v>0</v>
      </c>
      <c r="FS72" s="86">
        <f t="shared" si="357"/>
        <v>0</v>
      </c>
      <c r="FT72" s="86">
        <f t="shared" si="357"/>
        <v>0</v>
      </c>
      <c r="FU72" s="86">
        <f t="shared" si="357"/>
        <v>0</v>
      </c>
      <c r="FV72" s="86">
        <f t="shared" si="357"/>
        <v>0</v>
      </c>
      <c r="FW72" s="86">
        <f t="shared" si="357"/>
        <v>0</v>
      </c>
      <c r="FX72" s="86">
        <f t="shared" si="357"/>
        <v>0</v>
      </c>
      <c r="FY72" s="86">
        <f t="shared" si="357"/>
        <v>0</v>
      </c>
      <c r="FZ72" s="86">
        <f t="shared" si="357"/>
        <v>1.2841666666666667</v>
      </c>
      <c r="GA72" s="86">
        <f t="shared" si="357"/>
        <v>1.2841666666666667</v>
      </c>
      <c r="GB72" s="86">
        <f t="shared" si="357"/>
        <v>1.2841666666666667</v>
      </c>
      <c r="GC72" s="86">
        <f t="shared" si="357"/>
        <v>1.2841666666666667</v>
      </c>
      <c r="GD72" s="86">
        <f t="shared" si="357"/>
        <v>1.2841666666666667</v>
      </c>
      <c r="GE72" s="86">
        <f t="shared" si="357"/>
        <v>1.2841666666666667</v>
      </c>
      <c r="GF72" s="86">
        <f t="shared" si="357"/>
        <v>1.2841666666666667</v>
      </c>
      <c r="GG72" s="86">
        <f t="shared" si="357"/>
        <v>1.2841666666666667</v>
      </c>
      <c r="GH72" s="86">
        <f t="shared" si="357"/>
        <v>1.2841666666666667</v>
      </c>
      <c r="GI72" s="86">
        <f t="shared" si="357"/>
        <v>1.2841666666666667</v>
      </c>
      <c r="GJ72" s="86">
        <f t="shared" si="357"/>
        <v>1.2841666666666667</v>
      </c>
      <c r="GK72" s="86">
        <f t="shared" si="357"/>
        <v>1.2841666666666667</v>
      </c>
      <c r="GL72" s="86">
        <f t="shared" si="357"/>
        <v>1.2841666666666667</v>
      </c>
      <c r="GM72" s="86">
        <f t="shared" si="357"/>
        <v>1.2841666666666667</v>
      </c>
      <c r="GN72" s="86">
        <f t="shared" si="357"/>
        <v>1.2841666666666667</v>
      </c>
      <c r="GO72" s="86">
        <f t="shared" si="357"/>
        <v>1.2841666666666667</v>
      </c>
      <c r="GP72" s="86">
        <f t="shared" si="357"/>
        <v>1.2841666666666667</v>
      </c>
      <c r="GQ72" s="86">
        <f t="shared" si="357"/>
        <v>1.2841666666666667</v>
      </c>
      <c r="GR72" s="86">
        <f t="shared" si="357"/>
        <v>1.2841666666666667</v>
      </c>
      <c r="GS72" s="86">
        <f t="shared" si="357"/>
        <v>1.2841666666666667</v>
      </c>
      <c r="GT72" s="86">
        <f t="shared" si="357"/>
        <v>1.2841666666666667</v>
      </c>
      <c r="GU72" s="86">
        <f t="shared" si="357"/>
        <v>1.2841666666666667</v>
      </c>
      <c r="GV72" s="86">
        <f t="shared" si="357"/>
        <v>1.2841666666666667</v>
      </c>
      <c r="GW72" s="86">
        <f t="shared" si="357"/>
        <v>1.2841666666666667</v>
      </c>
      <c r="GX72" s="86">
        <f t="shared" si="357"/>
        <v>1.2841666666666667</v>
      </c>
      <c r="GY72" s="86">
        <f t="shared" si="357"/>
        <v>1.2841666666666667</v>
      </c>
      <c r="GZ72" s="86">
        <f t="shared" si="357"/>
        <v>1.2841666666666667</v>
      </c>
      <c r="HA72" s="86">
        <f t="shared" si="357"/>
        <v>1.2841666666666667</v>
      </c>
      <c r="HB72" s="86">
        <f t="shared" si="357"/>
        <v>1.2841666666666667</v>
      </c>
      <c r="HC72" s="86">
        <f t="shared" ref="HC72:JN72" si="358">IF(HC70=$L$39,$M$41/12,HB72+(HB72*$P72*HC$54*HC71))*HC71</f>
        <v>1.2841666666666667</v>
      </c>
      <c r="HD72" s="86">
        <f t="shared" si="358"/>
        <v>1.2841666666666667</v>
      </c>
      <c r="HE72" s="86">
        <f t="shared" si="358"/>
        <v>1.2841666666666667</v>
      </c>
      <c r="HF72" s="86">
        <f t="shared" si="358"/>
        <v>1.2841666666666667</v>
      </c>
      <c r="HG72" s="86">
        <f t="shared" si="358"/>
        <v>1.2841666666666667</v>
      </c>
      <c r="HH72" s="86">
        <f t="shared" si="358"/>
        <v>1.2841666666666667</v>
      </c>
      <c r="HI72" s="86">
        <f t="shared" si="358"/>
        <v>1.2841666666666667</v>
      </c>
      <c r="HJ72" s="86">
        <f t="shared" si="358"/>
        <v>1.2841666666666667</v>
      </c>
      <c r="HK72" s="86">
        <f t="shared" si="358"/>
        <v>1.2841666666666667</v>
      </c>
      <c r="HL72" s="86">
        <f t="shared" si="358"/>
        <v>1.2841666666666667</v>
      </c>
      <c r="HM72" s="86">
        <f t="shared" si="358"/>
        <v>1.2841666666666667</v>
      </c>
      <c r="HN72" s="86">
        <f t="shared" si="358"/>
        <v>1.2841666666666667</v>
      </c>
      <c r="HO72" s="86">
        <f t="shared" si="358"/>
        <v>1.2841666666666667</v>
      </c>
      <c r="HP72" s="86">
        <f t="shared" si="358"/>
        <v>1.2841666666666667</v>
      </c>
      <c r="HQ72" s="86">
        <f t="shared" si="358"/>
        <v>1.2841666666666667</v>
      </c>
      <c r="HR72" s="86">
        <f t="shared" si="358"/>
        <v>1.2841666666666667</v>
      </c>
      <c r="HS72" s="86">
        <f t="shared" si="358"/>
        <v>1.2841666666666667</v>
      </c>
      <c r="HT72" s="86">
        <f t="shared" si="358"/>
        <v>1.2841666666666667</v>
      </c>
      <c r="HU72" s="86">
        <f t="shared" si="358"/>
        <v>1.2841666666666667</v>
      </c>
      <c r="HV72" s="86">
        <f t="shared" si="358"/>
        <v>1.2841666666666667</v>
      </c>
      <c r="HW72" s="86">
        <f t="shared" si="358"/>
        <v>1.2841666666666667</v>
      </c>
      <c r="HX72" s="86">
        <f t="shared" si="358"/>
        <v>1.2841666666666667</v>
      </c>
      <c r="HY72" s="86">
        <f t="shared" si="358"/>
        <v>1.2841666666666667</v>
      </c>
      <c r="HZ72" s="86">
        <f t="shared" si="358"/>
        <v>1.2841666666666667</v>
      </c>
      <c r="IA72" s="86">
        <f t="shared" si="358"/>
        <v>1.2841666666666667</v>
      </c>
      <c r="IB72" s="86">
        <f t="shared" si="358"/>
        <v>1.2841666666666667</v>
      </c>
      <c r="IC72" s="86">
        <f t="shared" si="358"/>
        <v>1.2841666666666667</v>
      </c>
      <c r="ID72" s="86">
        <f t="shared" si="358"/>
        <v>1.2841666666666667</v>
      </c>
      <c r="IE72" s="86">
        <f t="shared" si="358"/>
        <v>1.2841666666666667</v>
      </c>
      <c r="IF72" s="86">
        <f t="shared" si="358"/>
        <v>1.2841666666666667</v>
      </c>
      <c r="IG72" s="86">
        <f t="shared" si="358"/>
        <v>1.2841666666666667</v>
      </c>
      <c r="IH72" s="86">
        <f t="shared" si="358"/>
        <v>1.2841666666666667</v>
      </c>
      <c r="II72" s="86">
        <f t="shared" si="358"/>
        <v>0</v>
      </c>
      <c r="IJ72" s="86">
        <f t="shared" si="358"/>
        <v>0</v>
      </c>
      <c r="IK72" s="86">
        <f t="shared" si="358"/>
        <v>0</v>
      </c>
      <c r="IL72" s="86">
        <f t="shared" si="358"/>
        <v>0</v>
      </c>
      <c r="IM72" s="86">
        <f t="shared" si="358"/>
        <v>0</v>
      </c>
      <c r="IN72" s="86">
        <f t="shared" si="358"/>
        <v>0</v>
      </c>
      <c r="IO72" s="86">
        <f t="shared" si="358"/>
        <v>0</v>
      </c>
      <c r="IP72" s="86">
        <f t="shared" si="358"/>
        <v>0</v>
      </c>
      <c r="IQ72" s="86">
        <f t="shared" si="358"/>
        <v>0</v>
      </c>
      <c r="IR72" s="86">
        <f t="shared" si="358"/>
        <v>0</v>
      </c>
      <c r="IS72" s="86">
        <f t="shared" si="358"/>
        <v>0</v>
      </c>
      <c r="IT72" s="86">
        <f t="shared" si="358"/>
        <v>0</v>
      </c>
      <c r="IU72" s="86">
        <f t="shared" si="358"/>
        <v>0</v>
      </c>
      <c r="IV72" s="86">
        <f t="shared" si="358"/>
        <v>0</v>
      </c>
      <c r="IW72" s="86">
        <f t="shared" si="358"/>
        <v>0</v>
      </c>
      <c r="IX72" s="86">
        <f t="shared" si="358"/>
        <v>0</v>
      </c>
      <c r="IY72" s="86">
        <f t="shared" si="358"/>
        <v>0</v>
      </c>
      <c r="IZ72" s="86">
        <f t="shared" si="358"/>
        <v>0</v>
      </c>
      <c r="JA72" s="86">
        <f t="shared" si="358"/>
        <v>0</v>
      </c>
      <c r="JB72" s="86">
        <f t="shared" si="358"/>
        <v>0</v>
      </c>
      <c r="JC72" s="86">
        <f t="shared" si="358"/>
        <v>0</v>
      </c>
      <c r="JD72" s="86">
        <f t="shared" si="358"/>
        <v>0</v>
      </c>
      <c r="JE72" s="86">
        <f t="shared" si="358"/>
        <v>0</v>
      </c>
      <c r="JF72" s="86">
        <f t="shared" si="358"/>
        <v>0</v>
      </c>
      <c r="JG72" s="86">
        <f t="shared" si="358"/>
        <v>0</v>
      </c>
      <c r="JH72" s="86">
        <f t="shared" si="358"/>
        <v>0</v>
      </c>
      <c r="JI72" s="86">
        <f t="shared" si="358"/>
        <v>0</v>
      </c>
      <c r="JJ72" s="86">
        <f t="shared" si="358"/>
        <v>0</v>
      </c>
      <c r="JK72" s="86">
        <f t="shared" si="358"/>
        <v>0</v>
      </c>
      <c r="JL72" s="86">
        <f t="shared" si="358"/>
        <v>0</v>
      </c>
      <c r="JM72" s="86">
        <f t="shared" si="358"/>
        <v>0</v>
      </c>
      <c r="JN72" s="86">
        <f t="shared" si="358"/>
        <v>0</v>
      </c>
      <c r="JO72" s="86">
        <f t="shared" ref="JO72:LZ72" si="359">IF(JO70=$L$39,$M$41/12,JN72+(JN72*$P72*JO$54*JO71))*JO71</f>
        <v>0</v>
      </c>
      <c r="JP72" s="86">
        <f t="shared" si="359"/>
        <v>0</v>
      </c>
      <c r="JQ72" s="86">
        <f t="shared" si="359"/>
        <v>0</v>
      </c>
      <c r="JR72" s="86">
        <f t="shared" si="359"/>
        <v>0</v>
      </c>
      <c r="JS72" s="86">
        <f t="shared" si="359"/>
        <v>0</v>
      </c>
      <c r="JT72" s="86">
        <f t="shared" si="359"/>
        <v>0</v>
      </c>
      <c r="JU72" s="86">
        <f t="shared" si="359"/>
        <v>0</v>
      </c>
      <c r="JV72" s="86">
        <f t="shared" si="359"/>
        <v>0</v>
      </c>
      <c r="JW72" s="86">
        <f t="shared" si="359"/>
        <v>0</v>
      </c>
      <c r="JX72" s="86">
        <f t="shared" si="359"/>
        <v>0</v>
      </c>
      <c r="JY72" s="86">
        <f t="shared" si="359"/>
        <v>0</v>
      </c>
      <c r="JZ72" s="86">
        <f t="shared" si="359"/>
        <v>0</v>
      </c>
      <c r="KA72" s="86">
        <f t="shared" si="359"/>
        <v>0</v>
      </c>
      <c r="KB72" s="86">
        <f t="shared" si="359"/>
        <v>0</v>
      </c>
      <c r="KC72" s="86">
        <f t="shared" si="359"/>
        <v>0</v>
      </c>
      <c r="KD72" s="86">
        <f t="shared" si="359"/>
        <v>0</v>
      </c>
      <c r="KE72" s="86">
        <f t="shared" si="359"/>
        <v>0</v>
      </c>
      <c r="KF72" s="86">
        <f t="shared" si="359"/>
        <v>0</v>
      </c>
      <c r="KG72" s="86">
        <f t="shared" si="359"/>
        <v>0</v>
      </c>
      <c r="KH72" s="86">
        <f t="shared" si="359"/>
        <v>0</v>
      </c>
      <c r="KI72" s="86">
        <f t="shared" si="359"/>
        <v>0</v>
      </c>
      <c r="KJ72" s="86">
        <f t="shared" si="359"/>
        <v>0</v>
      </c>
      <c r="KK72" s="86">
        <f t="shared" si="359"/>
        <v>0</v>
      </c>
      <c r="KL72" s="86">
        <f t="shared" si="359"/>
        <v>0</v>
      </c>
      <c r="KM72" s="86">
        <f t="shared" si="359"/>
        <v>0</v>
      </c>
      <c r="KN72" s="86">
        <f t="shared" si="359"/>
        <v>0</v>
      </c>
      <c r="KO72" s="86">
        <f t="shared" si="359"/>
        <v>0</v>
      </c>
      <c r="KP72" s="86">
        <f t="shared" si="359"/>
        <v>0</v>
      </c>
      <c r="KQ72" s="86">
        <f t="shared" si="359"/>
        <v>0</v>
      </c>
      <c r="KR72" s="86">
        <f t="shared" si="359"/>
        <v>0</v>
      </c>
      <c r="KS72" s="86">
        <f t="shared" si="359"/>
        <v>0</v>
      </c>
      <c r="KT72" s="86">
        <f t="shared" si="359"/>
        <v>0</v>
      </c>
      <c r="KU72" s="86">
        <f t="shared" si="359"/>
        <v>0</v>
      </c>
      <c r="KV72" s="86">
        <f t="shared" si="359"/>
        <v>0</v>
      </c>
      <c r="KW72" s="86">
        <f t="shared" si="359"/>
        <v>0</v>
      </c>
      <c r="KX72" s="86">
        <f t="shared" si="359"/>
        <v>0</v>
      </c>
      <c r="KY72" s="86">
        <f t="shared" si="359"/>
        <v>0</v>
      </c>
      <c r="KZ72" s="86">
        <f t="shared" si="359"/>
        <v>0</v>
      </c>
      <c r="LA72" s="86">
        <f t="shared" si="359"/>
        <v>0</v>
      </c>
      <c r="LB72" s="86">
        <f t="shared" si="359"/>
        <v>0</v>
      </c>
      <c r="LC72" s="86">
        <f t="shared" si="359"/>
        <v>0</v>
      </c>
      <c r="LD72" s="86">
        <f t="shared" si="359"/>
        <v>0</v>
      </c>
      <c r="LE72" s="86">
        <f t="shared" si="359"/>
        <v>0</v>
      </c>
      <c r="LF72" s="86">
        <f t="shared" si="359"/>
        <v>0</v>
      </c>
      <c r="LG72" s="86">
        <f t="shared" si="359"/>
        <v>0</v>
      </c>
      <c r="LH72" s="86">
        <f t="shared" si="359"/>
        <v>0</v>
      </c>
      <c r="LI72" s="86">
        <f t="shared" si="359"/>
        <v>0</v>
      </c>
      <c r="LJ72" s="86">
        <f t="shared" si="359"/>
        <v>0</v>
      </c>
      <c r="LK72" s="86">
        <f t="shared" si="359"/>
        <v>0</v>
      </c>
      <c r="LL72" s="86">
        <f t="shared" si="359"/>
        <v>0</v>
      </c>
      <c r="LM72" s="86">
        <f t="shared" si="359"/>
        <v>0</v>
      </c>
      <c r="LN72" s="86">
        <f t="shared" si="359"/>
        <v>0</v>
      </c>
      <c r="LO72" s="86">
        <f t="shared" si="359"/>
        <v>0</v>
      </c>
      <c r="LP72" s="86">
        <f t="shared" si="359"/>
        <v>0</v>
      </c>
      <c r="LQ72" s="86">
        <f t="shared" si="359"/>
        <v>0</v>
      </c>
      <c r="LR72" s="86">
        <f t="shared" si="359"/>
        <v>0</v>
      </c>
      <c r="LS72" s="86">
        <f t="shared" si="359"/>
        <v>0</v>
      </c>
      <c r="LT72" s="86">
        <f t="shared" si="359"/>
        <v>0</v>
      </c>
      <c r="LU72" s="86">
        <f t="shared" si="359"/>
        <v>0</v>
      </c>
      <c r="LV72" s="86">
        <f t="shared" si="359"/>
        <v>0</v>
      </c>
      <c r="LW72" s="86">
        <f t="shared" si="359"/>
        <v>0</v>
      </c>
      <c r="LX72" s="86">
        <f t="shared" si="359"/>
        <v>0</v>
      </c>
      <c r="LY72" s="86">
        <f t="shared" si="359"/>
        <v>0</v>
      </c>
      <c r="LZ72" s="86">
        <f t="shared" si="359"/>
        <v>0</v>
      </c>
      <c r="MA72" s="86">
        <f t="shared" ref="MA72:NM72" si="360">IF(MA70=$L$39,$M$41/12,LZ72+(LZ72*$P72*MA$54*MA71))*MA71</f>
        <v>0</v>
      </c>
      <c r="MB72" s="86">
        <f t="shared" si="360"/>
        <v>0</v>
      </c>
      <c r="MC72" s="86">
        <f t="shared" si="360"/>
        <v>0</v>
      </c>
      <c r="MD72" s="86">
        <f t="shared" si="360"/>
        <v>0</v>
      </c>
      <c r="ME72" s="86">
        <f t="shared" si="360"/>
        <v>0</v>
      </c>
      <c r="MF72" s="86">
        <f t="shared" si="360"/>
        <v>0</v>
      </c>
      <c r="MG72" s="86">
        <f t="shared" si="360"/>
        <v>0</v>
      </c>
      <c r="MH72" s="86">
        <f t="shared" si="360"/>
        <v>0</v>
      </c>
      <c r="MI72" s="86">
        <f t="shared" si="360"/>
        <v>0</v>
      </c>
      <c r="MJ72" s="86">
        <f t="shared" si="360"/>
        <v>0</v>
      </c>
      <c r="MK72" s="86">
        <f t="shared" si="360"/>
        <v>0</v>
      </c>
      <c r="ML72" s="86">
        <f t="shared" si="360"/>
        <v>0</v>
      </c>
      <c r="MM72" s="86">
        <f t="shared" si="360"/>
        <v>0</v>
      </c>
      <c r="MN72" s="86">
        <f t="shared" si="360"/>
        <v>0</v>
      </c>
      <c r="MO72" s="86">
        <f t="shared" si="360"/>
        <v>0</v>
      </c>
      <c r="MP72" s="86">
        <f t="shared" si="360"/>
        <v>0</v>
      </c>
      <c r="MQ72" s="86">
        <f t="shared" si="360"/>
        <v>0</v>
      </c>
      <c r="MR72" s="86">
        <f t="shared" si="360"/>
        <v>0</v>
      </c>
      <c r="MS72" s="86">
        <f t="shared" si="360"/>
        <v>0</v>
      </c>
      <c r="MT72" s="86">
        <f t="shared" si="360"/>
        <v>0</v>
      </c>
      <c r="MU72" s="86">
        <f t="shared" si="360"/>
        <v>0</v>
      </c>
      <c r="MV72" s="86">
        <f t="shared" si="360"/>
        <v>0</v>
      </c>
      <c r="MW72" s="86">
        <f t="shared" si="360"/>
        <v>0</v>
      </c>
      <c r="MX72" s="86">
        <f t="shared" si="360"/>
        <v>0</v>
      </c>
      <c r="MY72" s="86">
        <f t="shared" si="360"/>
        <v>0</v>
      </c>
      <c r="MZ72" s="86">
        <f t="shared" si="360"/>
        <v>0</v>
      </c>
      <c r="NA72" s="86">
        <f t="shared" si="360"/>
        <v>0</v>
      </c>
      <c r="NB72" s="86">
        <f t="shared" si="360"/>
        <v>0</v>
      </c>
      <c r="NC72" s="86">
        <f t="shared" si="360"/>
        <v>0</v>
      </c>
      <c r="ND72" s="86">
        <f t="shared" si="360"/>
        <v>0</v>
      </c>
      <c r="NE72" s="86">
        <f t="shared" si="360"/>
        <v>0</v>
      </c>
      <c r="NF72" s="86">
        <f t="shared" si="360"/>
        <v>0</v>
      </c>
      <c r="NG72" s="86">
        <f t="shared" si="360"/>
        <v>0</v>
      </c>
      <c r="NH72" s="86">
        <f t="shared" si="360"/>
        <v>0</v>
      </c>
      <c r="NI72" s="86">
        <f t="shared" si="360"/>
        <v>0</v>
      </c>
      <c r="NJ72" s="86">
        <f t="shared" si="360"/>
        <v>0</v>
      </c>
      <c r="NK72" s="86">
        <f t="shared" si="360"/>
        <v>0</v>
      </c>
      <c r="NL72" s="86">
        <f t="shared" si="360"/>
        <v>0</v>
      </c>
      <c r="NM72" s="86">
        <f t="shared" si="360"/>
        <v>0</v>
      </c>
    </row>
    <row r="73" spans="15:377" x14ac:dyDescent="0.25">
      <c r="O73" s="75" t="s">
        <v>162</v>
      </c>
      <c r="P73" s="79"/>
      <c r="Q73" s="52">
        <f t="shared" ref="Q73:CB73" si="361">Q66*$M$39</f>
        <v>0.5625</v>
      </c>
      <c r="R73" s="52">
        <f t="shared" si="361"/>
        <v>0.5625</v>
      </c>
      <c r="S73" s="52">
        <f t="shared" si="361"/>
        <v>0.5625</v>
      </c>
      <c r="T73" s="52">
        <f t="shared" si="361"/>
        <v>0.5625</v>
      </c>
      <c r="U73" s="52">
        <f t="shared" si="361"/>
        <v>0.5625</v>
      </c>
      <c r="V73" s="52">
        <f t="shared" si="361"/>
        <v>0.5625</v>
      </c>
      <c r="W73" s="52">
        <f t="shared" si="361"/>
        <v>0.5625</v>
      </c>
      <c r="X73" s="52">
        <f t="shared" si="361"/>
        <v>0.5625</v>
      </c>
      <c r="Y73" s="52">
        <f t="shared" si="361"/>
        <v>0.5625</v>
      </c>
      <c r="Z73" s="52">
        <f t="shared" si="361"/>
        <v>0.5625</v>
      </c>
      <c r="AA73" s="52">
        <f t="shared" si="361"/>
        <v>0.5625</v>
      </c>
      <c r="AB73" s="52">
        <f t="shared" si="361"/>
        <v>0.5625</v>
      </c>
      <c r="AC73" s="52">
        <f t="shared" si="361"/>
        <v>0.5625</v>
      </c>
      <c r="AD73" s="52">
        <f t="shared" si="361"/>
        <v>0.5625</v>
      </c>
      <c r="AE73" s="52">
        <f t="shared" si="361"/>
        <v>0.5625</v>
      </c>
      <c r="AF73" s="52">
        <f t="shared" si="361"/>
        <v>0.5625</v>
      </c>
      <c r="AG73" s="52">
        <f t="shared" si="361"/>
        <v>0.5625</v>
      </c>
      <c r="AH73" s="52">
        <f t="shared" si="361"/>
        <v>0.5625</v>
      </c>
      <c r="AI73" s="52">
        <f t="shared" si="361"/>
        <v>0.5625</v>
      </c>
      <c r="AJ73" s="52">
        <f t="shared" si="361"/>
        <v>0.5625</v>
      </c>
      <c r="AK73" s="52">
        <f t="shared" si="361"/>
        <v>0.5625</v>
      </c>
      <c r="AL73" s="52">
        <f t="shared" si="361"/>
        <v>0.5625</v>
      </c>
      <c r="AM73" s="52">
        <f t="shared" si="361"/>
        <v>0.5625</v>
      </c>
      <c r="AN73" s="52">
        <f t="shared" si="361"/>
        <v>0.5625</v>
      </c>
      <c r="AO73" s="52">
        <f t="shared" si="361"/>
        <v>0.5625</v>
      </c>
      <c r="AP73" s="52">
        <f t="shared" si="361"/>
        <v>0.5625</v>
      </c>
      <c r="AQ73" s="52">
        <f t="shared" si="361"/>
        <v>0.5625</v>
      </c>
      <c r="AR73" s="52">
        <f t="shared" si="361"/>
        <v>0.5625</v>
      </c>
      <c r="AS73" s="52">
        <f t="shared" si="361"/>
        <v>0.5625</v>
      </c>
      <c r="AT73" s="52">
        <f t="shared" si="361"/>
        <v>0.5625</v>
      </c>
      <c r="AU73" s="52">
        <f t="shared" si="361"/>
        <v>0.5625</v>
      </c>
      <c r="AV73" s="52">
        <f t="shared" si="361"/>
        <v>0.5625</v>
      </c>
      <c r="AW73" s="52">
        <f t="shared" si="361"/>
        <v>0.5625</v>
      </c>
      <c r="AX73" s="52">
        <f t="shared" si="361"/>
        <v>0.5625</v>
      </c>
      <c r="AY73" s="52">
        <f t="shared" si="361"/>
        <v>0.5625</v>
      </c>
      <c r="AZ73" s="52">
        <f t="shared" si="361"/>
        <v>0.5625</v>
      </c>
      <c r="BA73" s="52">
        <f t="shared" si="361"/>
        <v>0.5625</v>
      </c>
      <c r="BB73" s="52">
        <f t="shared" si="361"/>
        <v>0.5625</v>
      </c>
      <c r="BC73" s="52">
        <f t="shared" si="361"/>
        <v>0.5625</v>
      </c>
      <c r="BD73" s="52">
        <f t="shared" si="361"/>
        <v>0.5625</v>
      </c>
      <c r="BE73" s="52">
        <f t="shared" si="361"/>
        <v>0.5625</v>
      </c>
      <c r="BF73" s="52">
        <f t="shared" si="361"/>
        <v>0.5625</v>
      </c>
      <c r="BG73" s="52">
        <f t="shared" si="361"/>
        <v>0.5625</v>
      </c>
      <c r="BH73" s="52">
        <f t="shared" si="361"/>
        <v>0.5625</v>
      </c>
      <c r="BI73" s="52">
        <f t="shared" si="361"/>
        <v>0.5625</v>
      </c>
      <c r="BJ73" s="52">
        <f t="shared" si="361"/>
        <v>0.5625</v>
      </c>
      <c r="BK73" s="52">
        <f t="shared" si="361"/>
        <v>0.5625</v>
      </c>
      <c r="BL73" s="52">
        <f t="shared" si="361"/>
        <v>0.5625</v>
      </c>
      <c r="BM73" s="52">
        <f t="shared" si="361"/>
        <v>0.5625</v>
      </c>
      <c r="BN73" s="52">
        <f t="shared" si="361"/>
        <v>0.5625</v>
      </c>
      <c r="BO73" s="52">
        <f t="shared" si="361"/>
        <v>0.5625</v>
      </c>
      <c r="BP73" s="52">
        <f t="shared" si="361"/>
        <v>0.5625</v>
      </c>
      <c r="BQ73" s="52">
        <f t="shared" si="361"/>
        <v>0.5625</v>
      </c>
      <c r="BR73" s="52">
        <f t="shared" si="361"/>
        <v>0.5625</v>
      </c>
      <c r="BS73" s="52">
        <f t="shared" si="361"/>
        <v>0.5625</v>
      </c>
      <c r="BT73" s="52">
        <f t="shared" si="361"/>
        <v>0.5625</v>
      </c>
      <c r="BU73" s="52">
        <f t="shared" si="361"/>
        <v>0.5625</v>
      </c>
      <c r="BV73" s="52">
        <f t="shared" si="361"/>
        <v>0.5625</v>
      </c>
      <c r="BW73" s="52">
        <f t="shared" si="361"/>
        <v>0.5625</v>
      </c>
      <c r="BX73" s="52">
        <f t="shared" si="361"/>
        <v>0.5625</v>
      </c>
      <c r="BY73" s="52">
        <f t="shared" si="361"/>
        <v>0.5625</v>
      </c>
      <c r="BZ73" s="52">
        <f t="shared" si="361"/>
        <v>0.5625</v>
      </c>
      <c r="CA73" s="52">
        <f t="shared" si="361"/>
        <v>0.5625</v>
      </c>
      <c r="CB73" s="52">
        <f t="shared" si="361"/>
        <v>0.5625</v>
      </c>
      <c r="CC73" s="52">
        <f t="shared" ref="CC73:EN73" si="362">CC66*$M$39</f>
        <v>0.5625</v>
      </c>
      <c r="CD73" s="52">
        <f t="shared" si="362"/>
        <v>0.5625</v>
      </c>
      <c r="CE73" s="52">
        <f t="shared" si="362"/>
        <v>0.5625</v>
      </c>
      <c r="CF73" s="52">
        <f t="shared" si="362"/>
        <v>0.5625</v>
      </c>
      <c r="CG73" s="52">
        <f t="shared" si="362"/>
        <v>0.5625</v>
      </c>
      <c r="CH73" s="52">
        <f t="shared" si="362"/>
        <v>0.5625</v>
      </c>
      <c r="CI73" s="52">
        <f t="shared" si="362"/>
        <v>0.5625</v>
      </c>
      <c r="CJ73" s="52">
        <f t="shared" si="362"/>
        <v>0.5625</v>
      </c>
      <c r="CK73" s="52">
        <f t="shared" si="362"/>
        <v>0.5625</v>
      </c>
      <c r="CL73" s="52">
        <f t="shared" si="362"/>
        <v>0.5625</v>
      </c>
      <c r="CM73" s="52">
        <f t="shared" si="362"/>
        <v>0.5625</v>
      </c>
      <c r="CN73" s="52">
        <f t="shared" si="362"/>
        <v>0.5625</v>
      </c>
      <c r="CO73" s="52">
        <f t="shared" si="362"/>
        <v>0.5625</v>
      </c>
      <c r="CP73" s="52">
        <f t="shared" si="362"/>
        <v>0.5625</v>
      </c>
      <c r="CQ73" s="52">
        <f t="shared" si="362"/>
        <v>0.5625</v>
      </c>
      <c r="CR73" s="52">
        <f t="shared" si="362"/>
        <v>0.5625</v>
      </c>
      <c r="CS73" s="52">
        <f t="shared" si="362"/>
        <v>0.5625</v>
      </c>
      <c r="CT73" s="52">
        <f t="shared" si="362"/>
        <v>0.5625</v>
      </c>
      <c r="CU73" s="52">
        <f t="shared" si="362"/>
        <v>0.5625</v>
      </c>
      <c r="CV73" s="52">
        <f t="shared" si="362"/>
        <v>0.5625</v>
      </c>
      <c r="CW73" s="52">
        <f t="shared" si="362"/>
        <v>0.5625</v>
      </c>
      <c r="CX73" s="52">
        <f t="shared" si="362"/>
        <v>0.5625</v>
      </c>
      <c r="CY73" s="52">
        <f t="shared" si="362"/>
        <v>0.5625</v>
      </c>
      <c r="CZ73" s="52">
        <f t="shared" si="362"/>
        <v>0.5625</v>
      </c>
      <c r="DA73" s="52">
        <f t="shared" si="362"/>
        <v>0.5625</v>
      </c>
      <c r="DB73" s="52">
        <f t="shared" si="362"/>
        <v>0.5625</v>
      </c>
      <c r="DC73" s="52">
        <f t="shared" si="362"/>
        <v>0.5625</v>
      </c>
      <c r="DD73" s="52">
        <f t="shared" si="362"/>
        <v>0.5625</v>
      </c>
      <c r="DE73" s="52">
        <f t="shared" si="362"/>
        <v>0.5625</v>
      </c>
      <c r="DF73" s="52">
        <f t="shared" si="362"/>
        <v>0.5625</v>
      </c>
      <c r="DG73" s="52">
        <f t="shared" si="362"/>
        <v>0.5625</v>
      </c>
      <c r="DH73" s="52">
        <f t="shared" si="362"/>
        <v>0.5625</v>
      </c>
      <c r="DI73" s="52">
        <f t="shared" si="362"/>
        <v>0.5625</v>
      </c>
      <c r="DJ73" s="52">
        <f t="shared" si="362"/>
        <v>0.5625</v>
      </c>
      <c r="DK73" s="52">
        <f t="shared" si="362"/>
        <v>0.5625</v>
      </c>
      <c r="DL73" s="52">
        <f t="shared" si="362"/>
        <v>0.5625</v>
      </c>
      <c r="DM73" s="52">
        <f t="shared" si="362"/>
        <v>0.5625</v>
      </c>
      <c r="DN73" s="52">
        <f t="shared" si="362"/>
        <v>0.5625</v>
      </c>
      <c r="DO73" s="52">
        <f t="shared" si="362"/>
        <v>0.5625</v>
      </c>
      <c r="DP73" s="52">
        <f t="shared" si="362"/>
        <v>0.5625</v>
      </c>
      <c r="DQ73" s="52">
        <f t="shared" si="362"/>
        <v>0.5625</v>
      </c>
      <c r="DR73" s="52">
        <f t="shared" si="362"/>
        <v>0.5625</v>
      </c>
      <c r="DS73" s="52">
        <f t="shared" si="362"/>
        <v>0.5625</v>
      </c>
      <c r="DT73" s="52">
        <f t="shared" si="362"/>
        <v>0.5625</v>
      </c>
      <c r="DU73" s="52">
        <f t="shared" si="362"/>
        <v>0.5625</v>
      </c>
      <c r="DV73" s="52">
        <f t="shared" si="362"/>
        <v>0.5625</v>
      </c>
      <c r="DW73" s="52">
        <f t="shared" si="362"/>
        <v>0.5625</v>
      </c>
      <c r="DX73" s="52">
        <f t="shared" si="362"/>
        <v>0.5625</v>
      </c>
      <c r="DY73" s="52">
        <f t="shared" si="362"/>
        <v>0.5625</v>
      </c>
      <c r="DZ73" s="52">
        <f t="shared" si="362"/>
        <v>0.5625</v>
      </c>
      <c r="EA73" s="52">
        <f t="shared" si="362"/>
        <v>0.5625</v>
      </c>
      <c r="EB73" s="52">
        <f t="shared" si="362"/>
        <v>0.5625</v>
      </c>
      <c r="EC73" s="52">
        <f t="shared" si="362"/>
        <v>0.5625</v>
      </c>
      <c r="ED73" s="52">
        <f t="shared" si="362"/>
        <v>0.5625</v>
      </c>
      <c r="EE73" s="52">
        <f t="shared" si="362"/>
        <v>0.5625</v>
      </c>
      <c r="EF73" s="52">
        <f t="shared" si="362"/>
        <v>0.5625</v>
      </c>
      <c r="EG73" s="52">
        <f t="shared" si="362"/>
        <v>0.5625</v>
      </c>
      <c r="EH73" s="52">
        <f t="shared" si="362"/>
        <v>0.5625</v>
      </c>
      <c r="EI73" s="52">
        <f t="shared" si="362"/>
        <v>0.5625</v>
      </c>
      <c r="EJ73" s="52">
        <f t="shared" si="362"/>
        <v>0.5625</v>
      </c>
      <c r="EK73" s="52">
        <f t="shared" si="362"/>
        <v>0.5625</v>
      </c>
      <c r="EL73" s="52">
        <f t="shared" si="362"/>
        <v>0.5625</v>
      </c>
      <c r="EM73" s="52">
        <f t="shared" si="362"/>
        <v>0.5625</v>
      </c>
      <c r="EN73" s="52">
        <f t="shared" si="362"/>
        <v>0.5625</v>
      </c>
      <c r="EO73" s="52">
        <f t="shared" ref="EO73:GZ73" si="363">EO66*$M$39</f>
        <v>0.5625</v>
      </c>
      <c r="EP73" s="52">
        <f t="shared" si="363"/>
        <v>0.5625</v>
      </c>
      <c r="EQ73" s="52">
        <f t="shared" si="363"/>
        <v>0.5625</v>
      </c>
      <c r="ER73" s="52">
        <f t="shared" si="363"/>
        <v>0.5625</v>
      </c>
      <c r="ES73" s="52">
        <f t="shared" si="363"/>
        <v>0.5625</v>
      </c>
      <c r="ET73" s="52">
        <f t="shared" si="363"/>
        <v>0.5625</v>
      </c>
      <c r="EU73" s="52">
        <f t="shared" si="363"/>
        <v>0.5625</v>
      </c>
      <c r="EV73" s="52">
        <f t="shared" si="363"/>
        <v>0.5625</v>
      </c>
      <c r="EW73" s="52">
        <f t="shared" si="363"/>
        <v>0.5625</v>
      </c>
      <c r="EX73" s="52">
        <f t="shared" si="363"/>
        <v>0.5625</v>
      </c>
      <c r="EY73" s="52">
        <f t="shared" si="363"/>
        <v>0.5625</v>
      </c>
      <c r="EZ73" s="52">
        <f t="shared" si="363"/>
        <v>0.5625</v>
      </c>
      <c r="FA73" s="52">
        <f t="shared" si="363"/>
        <v>0.5625</v>
      </c>
      <c r="FB73" s="52">
        <f t="shared" si="363"/>
        <v>0.5625</v>
      </c>
      <c r="FC73" s="52">
        <f t="shared" si="363"/>
        <v>0.5625</v>
      </c>
      <c r="FD73" s="52">
        <f t="shared" si="363"/>
        <v>0.5625</v>
      </c>
      <c r="FE73" s="52">
        <f t="shared" si="363"/>
        <v>0.5625</v>
      </c>
      <c r="FF73" s="52">
        <f t="shared" si="363"/>
        <v>0.5625</v>
      </c>
      <c r="FG73" s="52">
        <f t="shared" si="363"/>
        <v>0.5625</v>
      </c>
      <c r="FH73" s="52">
        <f t="shared" si="363"/>
        <v>0.5625</v>
      </c>
      <c r="FI73" s="52">
        <f t="shared" si="363"/>
        <v>0.5625</v>
      </c>
      <c r="FJ73" s="52">
        <f t="shared" si="363"/>
        <v>0.5625</v>
      </c>
      <c r="FK73" s="52">
        <f t="shared" si="363"/>
        <v>0.5625</v>
      </c>
      <c r="FL73" s="52">
        <f t="shared" si="363"/>
        <v>0.5625</v>
      </c>
      <c r="FM73" s="52">
        <f t="shared" si="363"/>
        <v>0.5625</v>
      </c>
      <c r="FN73" s="52">
        <f t="shared" si="363"/>
        <v>0.5625</v>
      </c>
      <c r="FO73" s="52">
        <f t="shared" si="363"/>
        <v>0.5625</v>
      </c>
      <c r="FP73" s="52">
        <f t="shared" si="363"/>
        <v>0.5625</v>
      </c>
      <c r="FQ73" s="52">
        <f t="shared" si="363"/>
        <v>0.5625</v>
      </c>
      <c r="FR73" s="52">
        <f t="shared" si="363"/>
        <v>0.5625</v>
      </c>
      <c r="FS73" s="52">
        <f t="shared" si="363"/>
        <v>0.5625</v>
      </c>
      <c r="FT73" s="52">
        <f t="shared" si="363"/>
        <v>0.5625</v>
      </c>
      <c r="FU73" s="52">
        <f t="shared" si="363"/>
        <v>0.5625</v>
      </c>
      <c r="FV73" s="52">
        <f t="shared" si="363"/>
        <v>0.5625</v>
      </c>
      <c r="FW73" s="52">
        <f t="shared" si="363"/>
        <v>0.5625</v>
      </c>
      <c r="FX73" s="52">
        <f t="shared" si="363"/>
        <v>0.5625</v>
      </c>
      <c r="FY73" s="52">
        <f t="shared" si="363"/>
        <v>0.5625</v>
      </c>
      <c r="FZ73" s="52">
        <f t="shared" si="363"/>
        <v>0.5625</v>
      </c>
      <c r="GA73" s="52">
        <f t="shared" si="363"/>
        <v>0.5625</v>
      </c>
      <c r="GB73" s="52">
        <f t="shared" si="363"/>
        <v>0.5625</v>
      </c>
      <c r="GC73" s="52">
        <f t="shared" si="363"/>
        <v>0.5625</v>
      </c>
      <c r="GD73" s="52">
        <f t="shared" si="363"/>
        <v>0.5625</v>
      </c>
      <c r="GE73" s="52">
        <f t="shared" si="363"/>
        <v>0.5625</v>
      </c>
      <c r="GF73" s="52">
        <f t="shared" si="363"/>
        <v>0.5625</v>
      </c>
      <c r="GG73" s="52">
        <f t="shared" si="363"/>
        <v>0.5625</v>
      </c>
      <c r="GH73" s="52">
        <f t="shared" si="363"/>
        <v>0.5625</v>
      </c>
      <c r="GI73" s="52">
        <f t="shared" si="363"/>
        <v>0.5625</v>
      </c>
      <c r="GJ73" s="52">
        <f t="shared" si="363"/>
        <v>0.5625</v>
      </c>
      <c r="GK73" s="52">
        <f t="shared" si="363"/>
        <v>0.5625</v>
      </c>
      <c r="GL73" s="52">
        <f t="shared" si="363"/>
        <v>0.5625</v>
      </c>
      <c r="GM73" s="52">
        <f t="shared" si="363"/>
        <v>0.5625</v>
      </c>
      <c r="GN73" s="52">
        <f t="shared" si="363"/>
        <v>0.5625</v>
      </c>
      <c r="GO73" s="52">
        <f t="shared" si="363"/>
        <v>0.5625</v>
      </c>
      <c r="GP73" s="52">
        <f t="shared" si="363"/>
        <v>0.5625</v>
      </c>
      <c r="GQ73" s="52">
        <f t="shared" si="363"/>
        <v>0.5625</v>
      </c>
      <c r="GR73" s="52">
        <f t="shared" si="363"/>
        <v>0.5625</v>
      </c>
      <c r="GS73" s="52">
        <f t="shared" si="363"/>
        <v>0.5625</v>
      </c>
      <c r="GT73" s="52">
        <f t="shared" si="363"/>
        <v>0.5625</v>
      </c>
      <c r="GU73" s="52">
        <f t="shared" si="363"/>
        <v>0.5625</v>
      </c>
      <c r="GV73" s="52">
        <f t="shared" si="363"/>
        <v>0.5625</v>
      </c>
      <c r="GW73" s="52">
        <f t="shared" si="363"/>
        <v>0.5625</v>
      </c>
      <c r="GX73" s="52">
        <f t="shared" si="363"/>
        <v>0.5625</v>
      </c>
      <c r="GY73" s="52">
        <f t="shared" si="363"/>
        <v>0.5625</v>
      </c>
      <c r="GZ73" s="52">
        <f t="shared" si="363"/>
        <v>0.5625</v>
      </c>
      <c r="HA73" s="52">
        <f t="shared" ref="HA73:JL73" si="364">HA66*$M$39</f>
        <v>0.5625</v>
      </c>
      <c r="HB73" s="52">
        <f t="shared" si="364"/>
        <v>0.5625</v>
      </c>
      <c r="HC73" s="52">
        <f t="shared" si="364"/>
        <v>0.5625</v>
      </c>
      <c r="HD73" s="52">
        <f t="shared" si="364"/>
        <v>0.5625</v>
      </c>
      <c r="HE73" s="52">
        <f t="shared" si="364"/>
        <v>0.5625</v>
      </c>
      <c r="HF73" s="52">
        <f t="shared" si="364"/>
        <v>0.5625</v>
      </c>
      <c r="HG73" s="52">
        <f t="shared" si="364"/>
        <v>0.5625</v>
      </c>
      <c r="HH73" s="52">
        <f t="shared" si="364"/>
        <v>0.5625</v>
      </c>
      <c r="HI73" s="52">
        <f t="shared" si="364"/>
        <v>0.5625</v>
      </c>
      <c r="HJ73" s="52">
        <f t="shared" si="364"/>
        <v>0.5625</v>
      </c>
      <c r="HK73" s="52">
        <f t="shared" si="364"/>
        <v>0.5625</v>
      </c>
      <c r="HL73" s="52">
        <f t="shared" si="364"/>
        <v>0.5625</v>
      </c>
      <c r="HM73" s="52">
        <f t="shared" si="364"/>
        <v>0.5625</v>
      </c>
      <c r="HN73" s="52">
        <f t="shared" si="364"/>
        <v>0.5625</v>
      </c>
      <c r="HO73" s="52">
        <f t="shared" si="364"/>
        <v>0.5625</v>
      </c>
      <c r="HP73" s="52">
        <f t="shared" si="364"/>
        <v>0.5625</v>
      </c>
      <c r="HQ73" s="52">
        <f t="shared" si="364"/>
        <v>0.5625</v>
      </c>
      <c r="HR73" s="52">
        <f t="shared" si="364"/>
        <v>0.5625</v>
      </c>
      <c r="HS73" s="52">
        <f t="shared" si="364"/>
        <v>0.5625</v>
      </c>
      <c r="HT73" s="52">
        <f t="shared" si="364"/>
        <v>0.5625</v>
      </c>
      <c r="HU73" s="52">
        <f t="shared" si="364"/>
        <v>0.5625</v>
      </c>
      <c r="HV73" s="52">
        <f t="shared" si="364"/>
        <v>0.5625</v>
      </c>
      <c r="HW73" s="52">
        <f t="shared" si="364"/>
        <v>0.5625</v>
      </c>
      <c r="HX73" s="52">
        <f t="shared" si="364"/>
        <v>0.5625</v>
      </c>
      <c r="HY73" s="52">
        <f t="shared" si="364"/>
        <v>0.5625</v>
      </c>
      <c r="HZ73" s="52">
        <f t="shared" si="364"/>
        <v>0.5625</v>
      </c>
      <c r="IA73" s="52">
        <f t="shared" si="364"/>
        <v>0.5625</v>
      </c>
      <c r="IB73" s="52">
        <f t="shared" si="364"/>
        <v>0.5625</v>
      </c>
      <c r="IC73" s="52">
        <f t="shared" si="364"/>
        <v>0.5625</v>
      </c>
      <c r="ID73" s="52">
        <f t="shared" si="364"/>
        <v>0.5625</v>
      </c>
      <c r="IE73" s="52">
        <f t="shared" si="364"/>
        <v>0.5625</v>
      </c>
      <c r="IF73" s="52">
        <f t="shared" si="364"/>
        <v>0.5625</v>
      </c>
      <c r="IG73" s="52">
        <f t="shared" si="364"/>
        <v>0.5625</v>
      </c>
      <c r="IH73" s="52">
        <f t="shared" si="364"/>
        <v>0.5625</v>
      </c>
      <c r="II73" s="52">
        <f t="shared" si="364"/>
        <v>0.5625</v>
      </c>
      <c r="IJ73" s="52">
        <f t="shared" si="364"/>
        <v>0.5625</v>
      </c>
      <c r="IK73" s="52">
        <f t="shared" si="364"/>
        <v>0.5625</v>
      </c>
      <c r="IL73" s="52">
        <f t="shared" si="364"/>
        <v>0.5625</v>
      </c>
      <c r="IM73" s="52">
        <f t="shared" si="364"/>
        <v>0.5625</v>
      </c>
      <c r="IN73" s="52">
        <f t="shared" si="364"/>
        <v>0.5625</v>
      </c>
      <c r="IO73" s="52">
        <f t="shared" si="364"/>
        <v>0.5625</v>
      </c>
      <c r="IP73" s="52">
        <f t="shared" si="364"/>
        <v>0.5625</v>
      </c>
      <c r="IQ73" s="52">
        <f t="shared" si="364"/>
        <v>0.5625</v>
      </c>
      <c r="IR73" s="52">
        <f t="shared" si="364"/>
        <v>0.5625</v>
      </c>
      <c r="IS73" s="52">
        <f t="shared" si="364"/>
        <v>0.5625</v>
      </c>
      <c r="IT73" s="52">
        <f t="shared" si="364"/>
        <v>0.5625</v>
      </c>
      <c r="IU73" s="52">
        <f t="shared" si="364"/>
        <v>0.5625</v>
      </c>
      <c r="IV73" s="52">
        <f t="shared" si="364"/>
        <v>0.5625</v>
      </c>
      <c r="IW73" s="52">
        <f t="shared" si="364"/>
        <v>0.5625</v>
      </c>
      <c r="IX73" s="52">
        <f t="shared" si="364"/>
        <v>0.5625</v>
      </c>
      <c r="IY73" s="52">
        <f t="shared" si="364"/>
        <v>0.5625</v>
      </c>
      <c r="IZ73" s="52">
        <f t="shared" si="364"/>
        <v>0.5625</v>
      </c>
      <c r="JA73" s="52">
        <f t="shared" si="364"/>
        <v>0.5625</v>
      </c>
      <c r="JB73" s="52">
        <f t="shared" si="364"/>
        <v>0.5625</v>
      </c>
      <c r="JC73" s="52">
        <f t="shared" si="364"/>
        <v>0.5625</v>
      </c>
      <c r="JD73" s="52">
        <f t="shared" si="364"/>
        <v>0.5625</v>
      </c>
      <c r="JE73" s="52">
        <f t="shared" si="364"/>
        <v>0.5625</v>
      </c>
      <c r="JF73" s="52">
        <f t="shared" si="364"/>
        <v>0.5625</v>
      </c>
      <c r="JG73" s="52">
        <f t="shared" si="364"/>
        <v>0.5625</v>
      </c>
      <c r="JH73" s="52">
        <f t="shared" si="364"/>
        <v>0.5625</v>
      </c>
      <c r="JI73" s="52">
        <f t="shared" si="364"/>
        <v>0.5625</v>
      </c>
      <c r="JJ73" s="52">
        <f t="shared" si="364"/>
        <v>0.5625</v>
      </c>
      <c r="JK73" s="52">
        <f t="shared" si="364"/>
        <v>0.5625</v>
      </c>
      <c r="JL73" s="52">
        <f t="shared" si="364"/>
        <v>0.5625</v>
      </c>
      <c r="JM73" s="52">
        <f t="shared" ref="JM73:LX73" si="365">JM66*$M$39</f>
        <v>0.5625</v>
      </c>
      <c r="JN73" s="52">
        <f t="shared" si="365"/>
        <v>0.5625</v>
      </c>
      <c r="JO73" s="52">
        <f t="shared" si="365"/>
        <v>0.5625</v>
      </c>
      <c r="JP73" s="52">
        <f t="shared" si="365"/>
        <v>0.5625</v>
      </c>
      <c r="JQ73" s="52">
        <f t="shared" si="365"/>
        <v>0.5625</v>
      </c>
      <c r="JR73" s="52">
        <f t="shared" si="365"/>
        <v>0.5625</v>
      </c>
      <c r="JS73" s="52">
        <f t="shared" si="365"/>
        <v>0.5625</v>
      </c>
      <c r="JT73" s="52">
        <f t="shared" si="365"/>
        <v>0.5625</v>
      </c>
      <c r="JU73" s="52">
        <f t="shared" si="365"/>
        <v>0.5625</v>
      </c>
      <c r="JV73" s="52">
        <f t="shared" si="365"/>
        <v>0.5625</v>
      </c>
      <c r="JW73" s="52">
        <f t="shared" si="365"/>
        <v>0.5625</v>
      </c>
      <c r="JX73" s="52">
        <f t="shared" si="365"/>
        <v>0.5625</v>
      </c>
      <c r="JY73" s="52">
        <f t="shared" si="365"/>
        <v>0.5625</v>
      </c>
      <c r="JZ73" s="52">
        <f t="shared" si="365"/>
        <v>0.5625</v>
      </c>
      <c r="KA73" s="52">
        <f t="shared" si="365"/>
        <v>0.5625</v>
      </c>
      <c r="KB73" s="52">
        <f t="shared" si="365"/>
        <v>0.5625</v>
      </c>
      <c r="KC73" s="52">
        <f t="shared" si="365"/>
        <v>0.5625</v>
      </c>
      <c r="KD73" s="52">
        <f t="shared" si="365"/>
        <v>0.5625</v>
      </c>
      <c r="KE73" s="52">
        <f t="shared" si="365"/>
        <v>0.5625</v>
      </c>
      <c r="KF73" s="52">
        <f t="shared" si="365"/>
        <v>0.5625</v>
      </c>
      <c r="KG73" s="52">
        <f t="shared" si="365"/>
        <v>0.5625</v>
      </c>
      <c r="KH73" s="52">
        <f t="shared" si="365"/>
        <v>0.5625</v>
      </c>
      <c r="KI73" s="52">
        <f t="shared" si="365"/>
        <v>0.5625</v>
      </c>
      <c r="KJ73" s="52">
        <f t="shared" si="365"/>
        <v>0.5625</v>
      </c>
      <c r="KK73" s="52">
        <f t="shared" si="365"/>
        <v>0.5625</v>
      </c>
      <c r="KL73" s="52">
        <f t="shared" si="365"/>
        <v>0.5625</v>
      </c>
      <c r="KM73" s="52">
        <f t="shared" si="365"/>
        <v>0.5625</v>
      </c>
      <c r="KN73" s="52">
        <f t="shared" si="365"/>
        <v>0.5625</v>
      </c>
      <c r="KO73" s="52">
        <f t="shared" si="365"/>
        <v>0.5625</v>
      </c>
      <c r="KP73" s="52">
        <f t="shared" si="365"/>
        <v>0.5625</v>
      </c>
      <c r="KQ73" s="52">
        <f t="shared" si="365"/>
        <v>0.5625</v>
      </c>
      <c r="KR73" s="52">
        <f t="shared" si="365"/>
        <v>0.5625</v>
      </c>
      <c r="KS73" s="52">
        <f t="shared" si="365"/>
        <v>0.5625</v>
      </c>
      <c r="KT73" s="52">
        <f t="shared" si="365"/>
        <v>0.5625</v>
      </c>
      <c r="KU73" s="52">
        <f t="shared" si="365"/>
        <v>0.5625</v>
      </c>
      <c r="KV73" s="52">
        <f t="shared" si="365"/>
        <v>0.5625</v>
      </c>
      <c r="KW73" s="52">
        <f t="shared" si="365"/>
        <v>0.5625</v>
      </c>
      <c r="KX73" s="52">
        <f t="shared" si="365"/>
        <v>0.5625</v>
      </c>
      <c r="KY73" s="52">
        <f t="shared" si="365"/>
        <v>0.5625</v>
      </c>
      <c r="KZ73" s="52">
        <f t="shared" si="365"/>
        <v>0.5625</v>
      </c>
      <c r="LA73" s="52">
        <f t="shared" si="365"/>
        <v>0.5625</v>
      </c>
      <c r="LB73" s="52">
        <f t="shared" si="365"/>
        <v>0.5625</v>
      </c>
      <c r="LC73" s="52">
        <f t="shared" si="365"/>
        <v>0.5625</v>
      </c>
      <c r="LD73" s="52">
        <f t="shared" si="365"/>
        <v>0.5625</v>
      </c>
      <c r="LE73" s="52">
        <f t="shared" si="365"/>
        <v>0.5625</v>
      </c>
      <c r="LF73" s="52">
        <f t="shared" si="365"/>
        <v>0.5625</v>
      </c>
      <c r="LG73" s="52">
        <f t="shared" si="365"/>
        <v>0.5625</v>
      </c>
      <c r="LH73" s="52">
        <f t="shared" si="365"/>
        <v>0.5625</v>
      </c>
      <c r="LI73" s="52">
        <f t="shared" si="365"/>
        <v>0.5625</v>
      </c>
      <c r="LJ73" s="52">
        <f t="shared" si="365"/>
        <v>0.5625</v>
      </c>
      <c r="LK73" s="52">
        <f t="shared" si="365"/>
        <v>0.5625</v>
      </c>
      <c r="LL73" s="52">
        <f t="shared" si="365"/>
        <v>0.5625</v>
      </c>
      <c r="LM73" s="52">
        <f t="shared" si="365"/>
        <v>0.5625</v>
      </c>
      <c r="LN73" s="52">
        <f t="shared" si="365"/>
        <v>0.5625</v>
      </c>
      <c r="LO73" s="52">
        <f t="shared" si="365"/>
        <v>0.5625</v>
      </c>
      <c r="LP73" s="52">
        <f t="shared" si="365"/>
        <v>0.5625</v>
      </c>
      <c r="LQ73" s="52">
        <f t="shared" si="365"/>
        <v>0.5625</v>
      </c>
      <c r="LR73" s="52">
        <f t="shared" si="365"/>
        <v>0.5625</v>
      </c>
      <c r="LS73" s="52">
        <f t="shared" si="365"/>
        <v>0.5625</v>
      </c>
      <c r="LT73" s="52">
        <f t="shared" si="365"/>
        <v>0.5625</v>
      </c>
      <c r="LU73" s="52">
        <f t="shared" si="365"/>
        <v>0.5625</v>
      </c>
      <c r="LV73" s="52">
        <f t="shared" si="365"/>
        <v>0.5625</v>
      </c>
      <c r="LW73" s="52">
        <f t="shared" si="365"/>
        <v>0.5625</v>
      </c>
      <c r="LX73" s="52">
        <f t="shared" si="365"/>
        <v>0.5625</v>
      </c>
      <c r="LY73" s="52">
        <f t="shared" ref="LY73:NM73" si="366">LY66*$M$39</f>
        <v>0.5625</v>
      </c>
      <c r="LZ73" s="52">
        <f t="shared" si="366"/>
        <v>0.5625</v>
      </c>
      <c r="MA73" s="52">
        <f t="shared" si="366"/>
        <v>0.5625</v>
      </c>
      <c r="MB73" s="52">
        <f t="shared" si="366"/>
        <v>0.5625</v>
      </c>
      <c r="MC73" s="52">
        <f t="shared" si="366"/>
        <v>0.5625</v>
      </c>
      <c r="MD73" s="52">
        <f t="shared" si="366"/>
        <v>0.5625</v>
      </c>
      <c r="ME73" s="52">
        <f t="shared" si="366"/>
        <v>0.5625</v>
      </c>
      <c r="MF73" s="52">
        <f t="shared" si="366"/>
        <v>0.5625</v>
      </c>
      <c r="MG73" s="52">
        <f t="shared" si="366"/>
        <v>0.5625</v>
      </c>
      <c r="MH73" s="52">
        <f t="shared" si="366"/>
        <v>0.5625</v>
      </c>
      <c r="MI73" s="52">
        <f t="shared" si="366"/>
        <v>0.5625</v>
      </c>
      <c r="MJ73" s="52">
        <f t="shared" si="366"/>
        <v>0.5625</v>
      </c>
      <c r="MK73" s="52">
        <f t="shared" si="366"/>
        <v>0.5625</v>
      </c>
      <c r="ML73" s="52">
        <f t="shared" si="366"/>
        <v>0.5625</v>
      </c>
      <c r="MM73" s="52">
        <f t="shared" si="366"/>
        <v>0.5625</v>
      </c>
      <c r="MN73" s="52">
        <f t="shared" si="366"/>
        <v>0.5625</v>
      </c>
      <c r="MO73" s="52">
        <f t="shared" si="366"/>
        <v>0.5625</v>
      </c>
      <c r="MP73" s="52">
        <f t="shared" si="366"/>
        <v>0.5625</v>
      </c>
      <c r="MQ73" s="52">
        <f t="shared" si="366"/>
        <v>0.5625</v>
      </c>
      <c r="MR73" s="52">
        <f t="shared" si="366"/>
        <v>0.5625</v>
      </c>
      <c r="MS73" s="52">
        <f t="shared" si="366"/>
        <v>0.5625</v>
      </c>
      <c r="MT73" s="52">
        <f t="shared" si="366"/>
        <v>0.5625</v>
      </c>
      <c r="MU73" s="52">
        <f t="shared" si="366"/>
        <v>0.5625</v>
      </c>
      <c r="MV73" s="52">
        <f t="shared" si="366"/>
        <v>0.5625</v>
      </c>
      <c r="MW73" s="52">
        <f t="shared" si="366"/>
        <v>0.5625</v>
      </c>
      <c r="MX73" s="52">
        <f t="shared" si="366"/>
        <v>0.5625</v>
      </c>
      <c r="MY73" s="52">
        <f t="shared" si="366"/>
        <v>0.5625</v>
      </c>
      <c r="MZ73" s="52">
        <f t="shared" si="366"/>
        <v>0.5625</v>
      </c>
      <c r="NA73" s="52">
        <f t="shared" si="366"/>
        <v>0.5625</v>
      </c>
      <c r="NB73" s="52">
        <f t="shared" si="366"/>
        <v>0.5625</v>
      </c>
      <c r="NC73" s="52">
        <f t="shared" si="366"/>
        <v>0.5625</v>
      </c>
      <c r="ND73" s="52">
        <f t="shared" si="366"/>
        <v>0.5625</v>
      </c>
      <c r="NE73" s="52">
        <f t="shared" si="366"/>
        <v>0.5625</v>
      </c>
      <c r="NF73" s="52">
        <f t="shared" si="366"/>
        <v>0.5625</v>
      </c>
      <c r="NG73" s="52">
        <f t="shared" si="366"/>
        <v>0.5625</v>
      </c>
      <c r="NH73" s="52">
        <f t="shared" si="366"/>
        <v>0.5625</v>
      </c>
      <c r="NI73" s="52">
        <f t="shared" si="366"/>
        <v>0.5625</v>
      </c>
      <c r="NJ73" s="52">
        <f t="shared" si="366"/>
        <v>0.5625</v>
      </c>
      <c r="NK73" s="52">
        <f t="shared" si="366"/>
        <v>0.5625</v>
      </c>
      <c r="NL73" s="52">
        <f t="shared" si="366"/>
        <v>0.5625</v>
      </c>
      <c r="NM73" s="52">
        <f t="shared" si="366"/>
        <v>0.5625</v>
      </c>
    </row>
    <row r="74" spans="15:377" x14ac:dyDescent="0.25">
      <c r="O74" s="75" t="s">
        <v>168</v>
      </c>
      <c r="Q74" s="91">
        <f t="shared" ref="Q74:CB74" si="367">Q72*SF_NRA*Q73</f>
        <v>0</v>
      </c>
      <c r="R74" s="91">
        <f t="shared" si="367"/>
        <v>0</v>
      </c>
      <c r="S74" s="91">
        <f t="shared" si="367"/>
        <v>0</v>
      </c>
      <c r="T74" s="91">
        <f t="shared" si="367"/>
        <v>0</v>
      </c>
      <c r="U74" s="91">
        <f t="shared" si="367"/>
        <v>0</v>
      </c>
      <c r="V74" s="91">
        <f t="shared" si="367"/>
        <v>0</v>
      </c>
      <c r="W74" s="91">
        <f t="shared" si="367"/>
        <v>0</v>
      </c>
      <c r="X74" s="91">
        <f t="shared" si="367"/>
        <v>0</v>
      </c>
      <c r="Y74" s="91">
        <f t="shared" si="367"/>
        <v>0</v>
      </c>
      <c r="Z74" s="91">
        <f t="shared" si="367"/>
        <v>0</v>
      </c>
      <c r="AA74" s="91">
        <f t="shared" si="367"/>
        <v>0</v>
      </c>
      <c r="AB74" s="91">
        <f t="shared" si="367"/>
        <v>0</v>
      </c>
      <c r="AC74" s="91">
        <f t="shared" si="367"/>
        <v>0</v>
      </c>
      <c r="AD74" s="91">
        <f t="shared" si="367"/>
        <v>0</v>
      </c>
      <c r="AE74" s="91">
        <f t="shared" si="367"/>
        <v>0</v>
      </c>
      <c r="AF74" s="91">
        <f t="shared" si="367"/>
        <v>0</v>
      </c>
      <c r="AG74" s="91">
        <f t="shared" si="367"/>
        <v>0</v>
      </c>
      <c r="AH74" s="91">
        <f t="shared" si="367"/>
        <v>0</v>
      </c>
      <c r="AI74" s="91">
        <f t="shared" si="367"/>
        <v>0</v>
      </c>
      <c r="AJ74" s="91">
        <f t="shared" si="367"/>
        <v>0</v>
      </c>
      <c r="AK74" s="91">
        <f t="shared" si="367"/>
        <v>0</v>
      </c>
      <c r="AL74" s="91">
        <f t="shared" si="367"/>
        <v>0</v>
      </c>
      <c r="AM74" s="91">
        <f t="shared" si="367"/>
        <v>0</v>
      </c>
      <c r="AN74" s="91">
        <f t="shared" si="367"/>
        <v>0</v>
      </c>
      <c r="AO74" s="91">
        <f t="shared" si="367"/>
        <v>0</v>
      </c>
      <c r="AP74" s="91">
        <f t="shared" si="367"/>
        <v>0</v>
      </c>
      <c r="AQ74" s="91">
        <f t="shared" si="367"/>
        <v>0</v>
      </c>
      <c r="AR74" s="91">
        <f t="shared" si="367"/>
        <v>0</v>
      </c>
      <c r="AS74" s="91">
        <f t="shared" si="367"/>
        <v>0</v>
      </c>
      <c r="AT74" s="91">
        <f t="shared" si="367"/>
        <v>0</v>
      </c>
      <c r="AU74" s="91">
        <f t="shared" si="367"/>
        <v>0</v>
      </c>
      <c r="AV74" s="91">
        <f t="shared" si="367"/>
        <v>0</v>
      </c>
      <c r="AW74" s="91">
        <f t="shared" si="367"/>
        <v>0</v>
      </c>
      <c r="AX74" s="91">
        <f t="shared" si="367"/>
        <v>0</v>
      </c>
      <c r="AY74" s="91">
        <f t="shared" si="367"/>
        <v>0</v>
      </c>
      <c r="AZ74" s="91">
        <f t="shared" si="367"/>
        <v>0</v>
      </c>
      <c r="BA74" s="91">
        <f t="shared" si="367"/>
        <v>0</v>
      </c>
      <c r="BB74" s="91">
        <f t="shared" si="367"/>
        <v>0</v>
      </c>
      <c r="BC74" s="91">
        <f t="shared" si="367"/>
        <v>0</v>
      </c>
      <c r="BD74" s="91">
        <f t="shared" si="367"/>
        <v>0</v>
      </c>
      <c r="BE74" s="91">
        <f t="shared" si="367"/>
        <v>0</v>
      </c>
      <c r="BF74" s="91">
        <f t="shared" si="367"/>
        <v>0</v>
      </c>
      <c r="BG74" s="91">
        <f t="shared" si="367"/>
        <v>0</v>
      </c>
      <c r="BH74" s="91">
        <f t="shared" si="367"/>
        <v>0</v>
      </c>
      <c r="BI74" s="91">
        <f t="shared" si="367"/>
        <v>0</v>
      </c>
      <c r="BJ74" s="91">
        <f t="shared" si="367"/>
        <v>0</v>
      </c>
      <c r="BK74" s="91">
        <f t="shared" si="367"/>
        <v>0</v>
      </c>
      <c r="BL74" s="91">
        <f t="shared" si="367"/>
        <v>0</v>
      </c>
      <c r="BM74" s="91">
        <f t="shared" si="367"/>
        <v>0</v>
      </c>
      <c r="BN74" s="91">
        <f t="shared" si="367"/>
        <v>0</v>
      </c>
      <c r="BO74" s="91">
        <f t="shared" si="367"/>
        <v>0</v>
      </c>
      <c r="BP74" s="91">
        <f t="shared" si="367"/>
        <v>0</v>
      </c>
      <c r="BQ74" s="91">
        <f t="shared" si="367"/>
        <v>0</v>
      </c>
      <c r="BR74" s="91">
        <f t="shared" si="367"/>
        <v>0</v>
      </c>
      <c r="BS74" s="91">
        <f t="shared" si="367"/>
        <v>0</v>
      </c>
      <c r="BT74" s="91">
        <f t="shared" si="367"/>
        <v>0</v>
      </c>
      <c r="BU74" s="91">
        <f t="shared" si="367"/>
        <v>0</v>
      </c>
      <c r="BV74" s="91">
        <f t="shared" si="367"/>
        <v>0</v>
      </c>
      <c r="BW74" s="91">
        <f t="shared" si="367"/>
        <v>0</v>
      </c>
      <c r="BX74" s="91">
        <f t="shared" si="367"/>
        <v>0</v>
      </c>
      <c r="BY74" s="91">
        <f t="shared" si="367"/>
        <v>0</v>
      </c>
      <c r="BZ74" s="91">
        <f t="shared" si="367"/>
        <v>0</v>
      </c>
      <c r="CA74" s="91">
        <f t="shared" si="367"/>
        <v>0</v>
      </c>
      <c r="CB74" s="91">
        <f t="shared" si="367"/>
        <v>0</v>
      </c>
      <c r="CC74" s="91">
        <f t="shared" ref="CC74:EN74" si="368">CC72*SF_NRA*CC73</f>
        <v>0</v>
      </c>
      <c r="CD74" s="91">
        <f t="shared" si="368"/>
        <v>0</v>
      </c>
      <c r="CE74" s="91">
        <f t="shared" si="368"/>
        <v>0</v>
      </c>
      <c r="CF74" s="91">
        <f t="shared" si="368"/>
        <v>0</v>
      </c>
      <c r="CG74" s="91">
        <f t="shared" si="368"/>
        <v>0</v>
      </c>
      <c r="CH74" s="91">
        <f t="shared" si="368"/>
        <v>0</v>
      </c>
      <c r="CI74" s="91">
        <f t="shared" si="368"/>
        <v>0</v>
      </c>
      <c r="CJ74" s="91">
        <f t="shared" si="368"/>
        <v>0</v>
      </c>
      <c r="CK74" s="91">
        <f t="shared" si="368"/>
        <v>0</v>
      </c>
      <c r="CL74" s="91">
        <f t="shared" si="368"/>
        <v>0</v>
      </c>
      <c r="CM74" s="91">
        <f t="shared" si="368"/>
        <v>0</v>
      </c>
      <c r="CN74" s="91">
        <f t="shared" si="368"/>
        <v>0</v>
      </c>
      <c r="CO74" s="91">
        <f t="shared" si="368"/>
        <v>0</v>
      </c>
      <c r="CP74" s="91">
        <f t="shared" si="368"/>
        <v>0</v>
      </c>
      <c r="CQ74" s="91">
        <f t="shared" si="368"/>
        <v>0</v>
      </c>
      <c r="CR74" s="91">
        <f t="shared" si="368"/>
        <v>0</v>
      </c>
      <c r="CS74" s="91">
        <f t="shared" si="368"/>
        <v>0</v>
      </c>
      <c r="CT74" s="91">
        <f t="shared" si="368"/>
        <v>0</v>
      </c>
      <c r="CU74" s="91">
        <f t="shared" si="368"/>
        <v>0</v>
      </c>
      <c r="CV74" s="91">
        <f t="shared" si="368"/>
        <v>0</v>
      </c>
      <c r="CW74" s="91">
        <f t="shared" si="368"/>
        <v>0</v>
      </c>
      <c r="CX74" s="91">
        <f t="shared" si="368"/>
        <v>0</v>
      </c>
      <c r="CY74" s="91">
        <f t="shared" si="368"/>
        <v>0</v>
      </c>
      <c r="CZ74" s="91">
        <f t="shared" si="368"/>
        <v>0</v>
      </c>
      <c r="DA74" s="91">
        <f t="shared" si="368"/>
        <v>0</v>
      </c>
      <c r="DB74" s="91">
        <f t="shared" si="368"/>
        <v>0</v>
      </c>
      <c r="DC74" s="91">
        <f t="shared" si="368"/>
        <v>0</v>
      </c>
      <c r="DD74" s="91">
        <f t="shared" si="368"/>
        <v>0</v>
      </c>
      <c r="DE74" s="91">
        <f t="shared" si="368"/>
        <v>0</v>
      </c>
      <c r="DF74" s="91">
        <f t="shared" si="368"/>
        <v>0</v>
      </c>
      <c r="DG74" s="91">
        <f t="shared" si="368"/>
        <v>0</v>
      </c>
      <c r="DH74" s="91">
        <f t="shared" si="368"/>
        <v>0</v>
      </c>
      <c r="DI74" s="91">
        <f t="shared" si="368"/>
        <v>0</v>
      </c>
      <c r="DJ74" s="91">
        <f t="shared" si="368"/>
        <v>0</v>
      </c>
      <c r="DK74" s="91">
        <f t="shared" si="368"/>
        <v>0</v>
      </c>
      <c r="DL74" s="91">
        <f t="shared" si="368"/>
        <v>0</v>
      </c>
      <c r="DM74" s="91">
        <f t="shared" si="368"/>
        <v>0</v>
      </c>
      <c r="DN74" s="91">
        <f t="shared" si="368"/>
        <v>0</v>
      </c>
      <c r="DO74" s="91">
        <f t="shared" si="368"/>
        <v>0</v>
      </c>
      <c r="DP74" s="91">
        <f t="shared" si="368"/>
        <v>0</v>
      </c>
      <c r="DQ74" s="91">
        <f t="shared" si="368"/>
        <v>0</v>
      </c>
      <c r="DR74" s="91">
        <f t="shared" si="368"/>
        <v>0</v>
      </c>
      <c r="DS74" s="91">
        <f t="shared" si="368"/>
        <v>0</v>
      </c>
      <c r="DT74" s="91">
        <f t="shared" si="368"/>
        <v>0</v>
      </c>
      <c r="DU74" s="91">
        <f t="shared" si="368"/>
        <v>0</v>
      </c>
      <c r="DV74" s="91">
        <f t="shared" si="368"/>
        <v>0</v>
      </c>
      <c r="DW74" s="91">
        <f t="shared" si="368"/>
        <v>0</v>
      </c>
      <c r="DX74" s="91">
        <f t="shared" si="368"/>
        <v>0</v>
      </c>
      <c r="DY74" s="91">
        <f t="shared" si="368"/>
        <v>0</v>
      </c>
      <c r="DZ74" s="91">
        <f t="shared" si="368"/>
        <v>0</v>
      </c>
      <c r="EA74" s="91">
        <f t="shared" si="368"/>
        <v>0</v>
      </c>
      <c r="EB74" s="91">
        <f t="shared" si="368"/>
        <v>0</v>
      </c>
      <c r="EC74" s="91">
        <f t="shared" si="368"/>
        <v>0</v>
      </c>
      <c r="ED74" s="91">
        <f t="shared" si="368"/>
        <v>0</v>
      </c>
      <c r="EE74" s="91">
        <f t="shared" si="368"/>
        <v>0</v>
      </c>
      <c r="EF74" s="91">
        <f t="shared" si="368"/>
        <v>0</v>
      </c>
      <c r="EG74" s="91">
        <f t="shared" si="368"/>
        <v>0</v>
      </c>
      <c r="EH74" s="91">
        <f t="shared" si="368"/>
        <v>0</v>
      </c>
      <c r="EI74" s="91">
        <f t="shared" si="368"/>
        <v>0</v>
      </c>
      <c r="EJ74" s="91">
        <f t="shared" si="368"/>
        <v>0</v>
      </c>
      <c r="EK74" s="91">
        <f t="shared" si="368"/>
        <v>0</v>
      </c>
      <c r="EL74" s="91">
        <f t="shared" si="368"/>
        <v>0</v>
      </c>
      <c r="EM74" s="91">
        <f t="shared" si="368"/>
        <v>0</v>
      </c>
      <c r="EN74" s="91">
        <f t="shared" si="368"/>
        <v>0</v>
      </c>
      <c r="EO74" s="91">
        <f t="shared" ref="EO74:GZ74" si="369">EO72*SF_NRA*EO73</f>
        <v>0</v>
      </c>
      <c r="EP74" s="91">
        <f t="shared" si="369"/>
        <v>0</v>
      </c>
      <c r="EQ74" s="91">
        <f t="shared" si="369"/>
        <v>0</v>
      </c>
      <c r="ER74" s="91">
        <f t="shared" si="369"/>
        <v>0</v>
      </c>
      <c r="ES74" s="91">
        <f t="shared" si="369"/>
        <v>0</v>
      </c>
      <c r="ET74" s="91">
        <f t="shared" si="369"/>
        <v>0</v>
      </c>
      <c r="EU74" s="91">
        <f t="shared" si="369"/>
        <v>0</v>
      </c>
      <c r="EV74" s="91">
        <f t="shared" si="369"/>
        <v>0</v>
      </c>
      <c r="EW74" s="91">
        <f t="shared" si="369"/>
        <v>0</v>
      </c>
      <c r="EX74" s="91">
        <f t="shared" si="369"/>
        <v>0</v>
      </c>
      <c r="EY74" s="91">
        <f t="shared" si="369"/>
        <v>0</v>
      </c>
      <c r="EZ74" s="91">
        <f t="shared" si="369"/>
        <v>0</v>
      </c>
      <c r="FA74" s="91">
        <f t="shared" si="369"/>
        <v>0</v>
      </c>
      <c r="FB74" s="91">
        <f t="shared" si="369"/>
        <v>0</v>
      </c>
      <c r="FC74" s="91">
        <f t="shared" si="369"/>
        <v>0</v>
      </c>
      <c r="FD74" s="91">
        <f t="shared" si="369"/>
        <v>0</v>
      </c>
      <c r="FE74" s="91">
        <f t="shared" si="369"/>
        <v>0</v>
      </c>
      <c r="FF74" s="91">
        <f t="shared" si="369"/>
        <v>0</v>
      </c>
      <c r="FG74" s="91">
        <f t="shared" si="369"/>
        <v>0</v>
      </c>
      <c r="FH74" s="91">
        <f t="shared" si="369"/>
        <v>0</v>
      </c>
      <c r="FI74" s="91">
        <f t="shared" si="369"/>
        <v>0</v>
      </c>
      <c r="FJ74" s="91">
        <f t="shared" si="369"/>
        <v>0</v>
      </c>
      <c r="FK74" s="91">
        <f t="shared" si="369"/>
        <v>0</v>
      </c>
      <c r="FL74" s="91">
        <f t="shared" si="369"/>
        <v>0</v>
      </c>
      <c r="FM74" s="91">
        <f t="shared" si="369"/>
        <v>0</v>
      </c>
      <c r="FN74" s="91">
        <f t="shared" si="369"/>
        <v>0</v>
      </c>
      <c r="FO74" s="91">
        <f t="shared" si="369"/>
        <v>0</v>
      </c>
      <c r="FP74" s="91">
        <f t="shared" si="369"/>
        <v>0</v>
      </c>
      <c r="FQ74" s="91">
        <f t="shared" si="369"/>
        <v>0</v>
      </c>
      <c r="FR74" s="91">
        <f t="shared" si="369"/>
        <v>0</v>
      </c>
      <c r="FS74" s="91">
        <f t="shared" si="369"/>
        <v>0</v>
      </c>
      <c r="FT74" s="91">
        <f t="shared" si="369"/>
        <v>0</v>
      </c>
      <c r="FU74" s="91">
        <f t="shared" si="369"/>
        <v>0</v>
      </c>
      <c r="FV74" s="91">
        <f t="shared" si="369"/>
        <v>0</v>
      </c>
      <c r="FW74" s="91">
        <f t="shared" si="369"/>
        <v>0</v>
      </c>
      <c r="FX74" s="91">
        <f t="shared" si="369"/>
        <v>0</v>
      </c>
      <c r="FY74" s="91">
        <f t="shared" si="369"/>
        <v>0</v>
      </c>
      <c r="FZ74" s="91">
        <f t="shared" si="369"/>
        <v>9751.640625</v>
      </c>
      <c r="GA74" s="91">
        <f t="shared" si="369"/>
        <v>9751.640625</v>
      </c>
      <c r="GB74" s="91">
        <f t="shared" si="369"/>
        <v>9751.640625</v>
      </c>
      <c r="GC74" s="91">
        <f t="shared" si="369"/>
        <v>9751.640625</v>
      </c>
      <c r="GD74" s="91">
        <f t="shared" si="369"/>
        <v>9751.640625</v>
      </c>
      <c r="GE74" s="91">
        <f t="shared" si="369"/>
        <v>9751.640625</v>
      </c>
      <c r="GF74" s="91">
        <f t="shared" si="369"/>
        <v>9751.640625</v>
      </c>
      <c r="GG74" s="91">
        <f t="shared" si="369"/>
        <v>9751.640625</v>
      </c>
      <c r="GH74" s="91">
        <f t="shared" si="369"/>
        <v>9751.640625</v>
      </c>
      <c r="GI74" s="91">
        <f t="shared" si="369"/>
        <v>9751.640625</v>
      </c>
      <c r="GJ74" s="91">
        <f t="shared" si="369"/>
        <v>9751.640625</v>
      </c>
      <c r="GK74" s="91">
        <f t="shared" si="369"/>
        <v>9751.640625</v>
      </c>
      <c r="GL74" s="91">
        <f t="shared" si="369"/>
        <v>9751.640625</v>
      </c>
      <c r="GM74" s="91">
        <f t="shared" si="369"/>
        <v>9751.640625</v>
      </c>
      <c r="GN74" s="91">
        <f t="shared" si="369"/>
        <v>9751.640625</v>
      </c>
      <c r="GO74" s="91">
        <f t="shared" si="369"/>
        <v>9751.640625</v>
      </c>
      <c r="GP74" s="91">
        <f t="shared" si="369"/>
        <v>9751.640625</v>
      </c>
      <c r="GQ74" s="91">
        <f t="shared" si="369"/>
        <v>9751.640625</v>
      </c>
      <c r="GR74" s="91">
        <f t="shared" si="369"/>
        <v>9751.640625</v>
      </c>
      <c r="GS74" s="91">
        <f t="shared" si="369"/>
        <v>9751.640625</v>
      </c>
      <c r="GT74" s="91">
        <f t="shared" si="369"/>
        <v>9751.640625</v>
      </c>
      <c r="GU74" s="91">
        <f t="shared" si="369"/>
        <v>9751.640625</v>
      </c>
      <c r="GV74" s="91">
        <f t="shared" si="369"/>
        <v>9751.640625</v>
      </c>
      <c r="GW74" s="91">
        <f t="shared" si="369"/>
        <v>9751.640625</v>
      </c>
      <c r="GX74" s="91">
        <f t="shared" si="369"/>
        <v>9751.640625</v>
      </c>
      <c r="GY74" s="91">
        <f t="shared" si="369"/>
        <v>9751.640625</v>
      </c>
      <c r="GZ74" s="91">
        <f t="shared" si="369"/>
        <v>9751.640625</v>
      </c>
      <c r="HA74" s="91">
        <f t="shared" ref="HA74:JL74" si="370">HA72*SF_NRA*HA73</f>
        <v>9751.640625</v>
      </c>
      <c r="HB74" s="91">
        <f t="shared" si="370"/>
        <v>9751.640625</v>
      </c>
      <c r="HC74" s="91">
        <f t="shared" si="370"/>
        <v>9751.640625</v>
      </c>
      <c r="HD74" s="91">
        <f t="shared" si="370"/>
        <v>9751.640625</v>
      </c>
      <c r="HE74" s="91">
        <f t="shared" si="370"/>
        <v>9751.640625</v>
      </c>
      <c r="HF74" s="91">
        <f t="shared" si="370"/>
        <v>9751.640625</v>
      </c>
      <c r="HG74" s="91">
        <f t="shared" si="370"/>
        <v>9751.640625</v>
      </c>
      <c r="HH74" s="91">
        <f t="shared" si="370"/>
        <v>9751.640625</v>
      </c>
      <c r="HI74" s="91">
        <f t="shared" si="370"/>
        <v>9751.640625</v>
      </c>
      <c r="HJ74" s="91">
        <f t="shared" si="370"/>
        <v>9751.640625</v>
      </c>
      <c r="HK74" s="91">
        <f t="shared" si="370"/>
        <v>9751.640625</v>
      </c>
      <c r="HL74" s="91">
        <f t="shared" si="370"/>
        <v>9751.640625</v>
      </c>
      <c r="HM74" s="91">
        <f t="shared" si="370"/>
        <v>9751.640625</v>
      </c>
      <c r="HN74" s="91">
        <f t="shared" si="370"/>
        <v>9751.640625</v>
      </c>
      <c r="HO74" s="91">
        <f t="shared" si="370"/>
        <v>9751.640625</v>
      </c>
      <c r="HP74" s="91">
        <f t="shared" si="370"/>
        <v>9751.640625</v>
      </c>
      <c r="HQ74" s="91">
        <f t="shared" si="370"/>
        <v>9751.640625</v>
      </c>
      <c r="HR74" s="91">
        <f t="shared" si="370"/>
        <v>9751.640625</v>
      </c>
      <c r="HS74" s="91">
        <f t="shared" si="370"/>
        <v>9751.640625</v>
      </c>
      <c r="HT74" s="91">
        <f t="shared" si="370"/>
        <v>9751.640625</v>
      </c>
      <c r="HU74" s="91">
        <f t="shared" si="370"/>
        <v>9751.640625</v>
      </c>
      <c r="HV74" s="91">
        <f t="shared" si="370"/>
        <v>9751.640625</v>
      </c>
      <c r="HW74" s="91">
        <f t="shared" si="370"/>
        <v>9751.640625</v>
      </c>
      <c r="HX74" s="91">
        <f t="shared" si="370"/>
        <v>9751.640625</v>
      </c>
      <c r="HY74" s="91">
        <f t="shared" si="370"/>
        <v>9751.640625</v>
      </c>
      <c r="HZ74" s="91">
        <f t="shared" si="370"/>
        <v>9751.640625</v>
      </c>
      <c r="IA74" s="91">
        <f t="shared" si="370"/>
        <v>9751.640625</v>
      </c>
      <c r="IB74" s="91">
        <f t="shared" si="370"/>
        <v>9751.640625</v>
      </c>
      <c r="IC74" s="91">
        <f t="shared" si="370"/>
        <v>9751.640625</v>
      </c>
      <c r="ID74" s="91">
        <f t="shared" si="370"/>
        <v>9751.640625</v>
      </c>
      <c r="IE74" s="91">
        <f t="shared" si="370"/>
        <v>9751.640625</v>
      </c>
      <c r="IF74" s="91">
        <f t="shared" si="370"/>
        <v>9751.640625</v>
      </c>
      <c r="IG74" s="91">
        <f t="shared" si="370"/>
        <v>9751.640625</v>
      </c>
      <c r="IH74" s="91">
        <f t="shared" si="370"/>
        <v>9751.640625</v>
      </c>
      <c r="II74" s="91">
        <f t="shared" si="370"/>
        <v>0</v>
      </c>
      <c r="IJ74" s="91">
        <f t="shared" si="370"/>
        <v>0</v>
      </c>
      <c r="IK74" s="91">
        <f t="shared" si="370"/>
        <v>0</v>
      </c>
      <c r="IL74" s="91">
        <f t="shared" si="370"/>
        <v>0</v>
      </c>
      <c r="IM74" s="91">
        <f t="shared" si="370"/>
        <v>0</v>
      </c>
      <c r="IN74" s="91">
        <f t="shared" si="370"/>
        <v>0</v>
      </c>
      <c r="IO74" s="91">
        <f t="shared" si="370"/>
        <v>0</v>
      </c>
      <c r="IP74" s="91">
        <f t="shared" si="370"/>
        <v>0</v>
      </c>
      <c r="IQ74" s="91">
        <f t="shared" si="370"/>
        <v>0</v>
      </c>
      <c r="IR74" s="91">
        <f t="shared" si="370"/>
        <v>0</v>
      </c>
      <c r="IS74" s="91">
        <f t="shared" si="370"/>
        <v>0</v>
      </c>
      <c r="IT74" s="91">
        <f t="shared" si="370"/>
        <v>0</v>
      </c>
      <c r="IU74" s="91">
        <f t="shared" si="370"/>
        <v>0</v>
      </c>
      <c r="IV74" s="91">
        <f t="shared" si="370"/>
        <v>0</v>
      </c>
      <c r="IW74" s="91">
        <f t="shared" si="370"/>
        <v>0</v>
      </c>
      <c r="IX74" s="91">
        <f t="shared" si="370"/>
        <v>0</v>
      </c>
      <c r="IY74" s="91">
        <f t="shared" si="370"/>
        <v>0</v>
      </c>
      <c r="IZ74" s="91">
        <f t="shared" si="370"/>
        <v>0</v>
      </c>
      <c r="JA74" s="91">
        <f t="shared" si="370"/>
        <v>0</v>
      </c>
      <c r="JB74" s="91">
        <f t="shared" si="370"/>
        <v>0</v>
      </c>
      <c r="JC74" s="91">
        <f t="shared" si="370"/>
        <v>0</v>
      </c>
      <c r="JD74" s="91">
        <f t="shared" si="370"/>
        <v>0</v>
      </c>
      <c r="JE74" s="91">
        <f t="shared" si="370"/>
        <v>0</v>
      </c>
      <c r="JF74" s="91">
        <f t="shared" si="370"/>
        <v>0</v>
      </c>
      <c r="JG74" s="91">
        <f t="shared" si="370"/>
        <v>0</v>
      </c>
      <c r="JH74" s="91">
        <f t="shared" si="370"/>
        <v>0</v>
      </c>
      <c r="JI74" s="91">
        <f t="shared" si="370"/>
        <v>0</v>
      </c>
      <c r="JJ74" s="91">
        <f t="shared" si="370"/>
        <v>0</v>
      </c>
      <c r="JK74" s="91">
        <f t="shared" si="370"/>
        <v>0</v>
      </c>
      <c r="JL74" s="91">
        <f t="shared" si="370"/>
        <v>0</v>
      </c>
      <c r="JM74" s="91">
        <f t="shared" ref="JM74:LX74" si="371">JM72*SF_NRA*JM73</f>
        <v>0</v>
      </c>
      <c r="JN74" s="91">
        <f t="shared" si="371"/>
        <v>0</v>
      </c>
      <c r="JO74" s="91">
        <f t="shared" si="371"/>
        <v>0</v>
      </c>
      <c r="JP74" s="91">
        <f t="shared" si="371"/>
        <v>0</v>
      </c>
      <c r="JQ74" s="91">
        <f t="shared" si="371"/>
        <v>0</v>
      </c>
      <c r="JR74" s="91">
        <f t="shared" si="371"/>
        <v>0</v>
      </c>
      <c r="JS74" s="91">
        <f t="shared" si="371"/>
        <v>0</v>
      </c>
      <c r="JT74" s="91">
        <f t="shared" si="371"/>
        <v>0</v>
      </c>
      <c r="JU74" s="91">
        <f t="shared" si="371"/>
        <v>0</v>
      </c>
      <c r="JV74" s="91">
        <f t="shared" si="371"/>
        <v>0</v>
      </c>
      <c r="JW74" s="91">
        <f t="shared" si="371"/>
        <v>0</v>
      </c>
      <c r="JX74" s="91">
        <f t="shared" si="371"/>
        <v>0</v>
      </c>
      <c r="JY74" s="91">
        <f t="shared" si="371"/>
        <v>0</v>
      </c>
      <c r="JZ74" s="91">
        <f t="shared" si="371"/>
        <v>0</v>
      </c>
      <c r="KA74" s="91">
        <f t="shared" si="371"/>
        <v>0</v>
      </c>
      <c r="KB74" s="91">
        <f t="shared" si="371"/>
        <v>0</v>
      </c>
      <c r="KC74" s="91">
        <f t="shared" si="371"/>
        <v>0</v>
      </c>
      <c r="KD74" s="91">
        <f t="shared" si="371"/>
        <v>0</v>
      </c>
      <c r="KE74" s="91">
        <f t="shared" si="371"/>
        <v>0</v>
      </c>
      <c r="KF74" s="91">
        <f t="shared" si="371"/>
        <v>0</v>
      </c>
      <c r="KG74" s="91">
        <f t="shared" si="371"/>
        <v>0</v>
      </c>
      <c r="KH74" s="91">
        <f t="shared" si="371"/>
        <v>0</v>
      </c>
      <c r="KI74" s="91">
        <f t="shared" si="371"/>
        <v>0</v>
      </c>
      <c r="KJ74" s="91">
        <f t="shared" si="371"/>
        <v>0</v>
      </c>
      <c r="KK74" s="91">
        <f t="shared" si="371"/>
        <v>0</v>
      </c>
      <c r="KL74" s="91">
        <f t="shared" si="371"/>
        <v>0</v>
      </c>
      <c r="KM74" s="91">
        <f t="shared" si="371"/>
        <v>0</v>
      </c>
      <c r="KN74" s="91">
        <f t="shared" si="371"/>
        <v>0</v>
      </c>
      <c r="KO74" s="91">
        <f t="shared" si="371"/>
        <v>0</v>
      </c>
      <c r="KP74" s="91">
        <f t="shared" si="371"/>
        <v>0</v>
      </c>
      <c r="KQ74" s="91">
        <f t="shared" si="371"/>
        <v>0</v>
      </c>
      <c r="KR74" s="91">
        <f t="shared" si="371"/>
        <v>0</v>
      </c>
      <c r="KS74" s="91">
        <f t="shared" si="371"/>
        <v>0</v>
      </c>
      <c r="KT74" s="91">
        <f t="shared" si="371"/>
        <v>0</v>
      </c>
      <c r="KU74" s="91">
        <f t="shared" si="371"/>
        <v>0</v>
      </c>
      <c r="KV74" s="91">
        <f t="shared" si="371"/>
        <v>0</v>
      </c>
      <c r="KW74" s="91">
        <f t="shared" si="371"/>
        <v>0</v>
      </c>
      <c r="KX74" s="91">
        <f t="shared" si="371"/>
        <v>0</v>
      </c>
      <c r="KY74" s="91">
        <f t="shared" si="371"/>
        <v>0</v>
      </c>
      <c r="KZ74" s="91">
        <f t="shared" si="371"/>
        <v>0</v>
      </c>
      <c r="LA74" s="91">
        <f t="shared" si="371"/>
        <v>0</v>
      </c>
      <c r="LB74" s="91">
        <f t="shared" si="371"/>
        <v>0</v>
      </c>
      <c r="LC74" s="91">
        <f t="shared" si="371"/>
        <v>0</v>
      </c>
      <c r="LD74" s="91">
        <f t="shared" si="371"/>
        <v>0</v>
      </c>
      <c r="LE74" s="91">
        <f t="shared" si="371"/>
        <v>0</v>
      </c>
      <c r="LF74" s="91">
        <f t="shared" si="371"/>
        <v>0</v>
      </c>
      <c r="LG74" s="91">
        <f t="shared" si="371"/>
        <v>0</v>
      </c>
      <c r="LH74" s="91">
        <f t="shared" si="371"/>
        <v>0</v>
      </c>
      <c r="LI74" s="91">
        <f t="shared" si="371"/>
        <v>0</v>
      </c>
      <c r="LJ74" s="91">
        <f t="shared" si="371"/>
        <v>0</v>
      </c>
      <c r="LK74" s="91">
        <f t="shared" si="371"/>
        <v>0</v>
      </c>
      <c r="LL74" s="91">
        <f t="shared" si="371"/>
        <v>0</v>
      </c>
      <c r="LM74" s="91">
        <f t="shared" si="371"/>
        <v>0</v>
      </c>
      <c r="LN74" s="91">
        <f t="shared" si="371"/>
        <v>0</v>
      </c>
      <c r="LO74" s="91">
        <f t="shared" si="371"/>
        <v>0</v>
      </c>
      <c r="LP74" s="91">
        <f t="shared" si="371"/>
        <v>0</v>
      </c>
      <c r="LQ74" s="91">
        <f t="shared" si="371"/>
        <v>0</v>
      </c>
      <c r="LR74" s="91">
        <f t="shared" si="371"/>
        <v>0</v>
      </c>
      <c r="LS74" s="91">
        <f t="shared" si="371"/>
        <v>0</v>
      </c>
      <c r="LT74" s="91">
        <f t="shared" si="371"/>
        <v>0</v>
      </c>
      <c r="LU74" s="91">
        <f t="shared" si="371"/>
        <v>0</v>
      </c>
      <c r="LV74" s="91">
        <f t="shared" si="371"/>
        <v>0</v>
      </c>
      <c r="LW74" s="91">
        <f t="shared" si="371"/>
        <v>0</v>
      </c>
      <c r="LX74" s="91">
        <f t="shared" si="371"/>
        <v>0</v>
      </c>
      <c r="LY74" s="91">
        <f t="shared" ref="LY74:NM74" si="372">LY72*SF_NRA*LY73</f>
        <v>0</v>
      </c>
      <c r="LZ74" s="91">
        <f t="shared" si="372"/>
        <v>0</v>
      </c>
      <c r="MA74" s="91">
        <f t="shared" si="372"/>
        <v>0</v>
      </c>
      <c r="MB74" s="91">
        <f t="shared" si="372"/>
        <v>0</v>
      </c>
      <c r="MC74" s="91">
        <f t="shared" si="372"/>
        <v>0</v>
      </c>
      <c r="MD74" s="91">
        <f t="shared" si="372"/>
        <v>0</v>
      </c>
      <c r="ME74" s="91">
        <f t="shared" si="372"/>
        <v>0</v>
      </c>
      <c r="MF74" s="91">
        <f t="shared" si="372"/>
        <v>0</v>
      </c>
      <c r="MG74" s="91">
        <f t="shared" si="372"/>
        <v>0</v>
      </c>
      <c r="MH74" s="91">
        <f t="shared" si="372"/>
        <v>0</v>
      </c>
      <c r="MI74" s="91">
        <f t="shared" si="372"/>
        <v>0</v>
      </c>
      <c r="MJ74" s="91">
        <f t="shared" si="372"/>
        <v>0</v>
      </c>
      <c r="MK74" s="91">
        <f t="shared" si="372"/>
        <v>0</v>
      </c>
      <c r="ML74" s="91">
        <f t="shared" si="372"/>
        <v>0</v>
      </c>
      <c r="MM74" s="91">
        <f t="shared" si="372"/>
        <v>0</v>
      </c>
      <c r="MN74" s="91">
        <f t="shared" si="372"/>
        <v>0</v>
      </c>
      <c r="MO74" s="91">
        <f t="shared" si="372"/>
        <v>0</v>
      </c>
      <c r="MP74" s="91">
        <f t="shared" si="372"/>
        <v>0</v>
      </c>
      <c r="MQ74" s="91">
        <f t="shared" si="372"/>
        <v>0</v>
      </c>
      <c r="MR74" s="91">
        <f t="shared" si="372"/>
        <v>0</v>
      </c>
      <c r="MS74" s="91">
        <f t="shared" si="372"/>
        <v>0</v>
      </c>
      <c r="MT74" s="91">
        <f t="shared" si="372"/>
        <v>0</v>
      </c>
      <c r="MU74" s="91">
        <f t="shared" si="372"/>
        <v>0</v>
      </c>
      <c r="MV74" s="91">
        <f t="shared" si="372"/>
        <v>0</v>
      </c>
      <c r="MW74" s="91">
        <f t="shared" si="372"/>
        <v>0</v>
      </c>
      <c r="MX74" s="91">
        <f t="shared" si="372"/>
        <v>0</v>
      </c>
      <c r="MY74" s="91">
        <f t="shared" si="372"/>
        <v>0</v>
      </c>
      <c r="MZ74" s="91">
        <f t="shared" si="372"/>
        <v>0</v>
      </c>
      <c r="NA74" s="91">
        <f t="shared" si="372"/>
        <v>0</v>
      </c>
      <c r="NB74" s="91">
        <f t="shared" si="372"/>
        <v>0</v>
      </c>
      <c r="NC74" s="91">
        <f t="shared" si="372"/>
        <v>0</v>
      </c>
      <c r="ND74" s="91">
        <f t="shared" si="372"/>
        <v>0</v>
      </c>
      <c r="NE74" s="91">
        <f t="shared" si="372"/>
        <v>0</v>
      </c>
      <c r="NF74" s="91">
        <f t="shared" si="372"/>
        <v>0</v>
      </c>
      <c r="NG74" s="91">
        <f t="shared" si="372"/>
        <v>0</v>
      </c>
      <c r="NH74" s="91">
        <f t="shared" si="372"/>
        <v>0</v>
      </c>
      <c r="NI74" s="91">
        <f t="shared" si="372"/>
        <v>0</v>
      </c>
      <c r="NJ74" s="91">
        <f t="shared" si="372"/>
        <v>0</v>
      </c>
      <c r="NK74" s="91">
        <f t="shared" si="372"/>
        <v>0</v>
      </c>
      <c r="NL74" s="91">
        <f t="shared" si="372"/>
        <v>0</v>
      </c>
      <c r="NM74" s="91">
        <f t="shared" si="372"/>
        <v>0</v>
      </c>
    </row>
    <row r="75" spans="15:377" x14ac:dyDescent="0.25">
      <c r="O75" s="75" t="s">
        <v>169</v>
      </c>
      <c r="Q75" s="91">
        <f t="shared" ref="Q75:CB75" si="373">(Q71*Q72*SF_NRA)-Q74</f>
        <v>0</v>
      </c>
      <c r="R75" s="91">
        <f t="shared" si="373"/>
        <v>0</v>
      </c>
      <c r="S75" s="91">
        <f t="shared" si="373"/>
        <v>0</v>
      </c>
      <c r="T75" s="91">
        <f t="shared" si="373"/>
        <v>0</v>
      </c>
      <c r="U75" s="91">
        <f t="shared" si="373"/>
        <v>0</v>
      </c>
      <c r="V75" s="91">
        <f t="shared" si="373"/>
        <v>0</v>
      </c>
      <c r="W75" s="91">
        <f t="shared" si="373"/>
        <v>0</v>
      </c>
      <c r="X75" s="91">
        <f t="shared" si="373"/>
        <v>0</v>
      </c>
      <c r="Y75" s="91">
        <f t="shared" si="373"/>
        <v>0</v>
      </c>
      <c r="Z75" s="91">
        <f t="shared" si="373"/>
        <v>0</v>
      </c>
      <c r="AA75" s="91">
        <f t="shared" si="373"/>
        <v>0</v>
      </c>
      <c r="AB75" s="91">
        <f t="shared" si="373"/>
        <v>0</v>
      </c>
      <c r="AC75" s="91">
        <f t="shared" si="373"/>
        <v>0</v>
      </c>
      <c r="AD75" s="91">
        <f t="shared" si="373"/>
        <v>0</v>
      </c>
      <c r="AE75" s="91">
        <f t="shared" si="373"/>
        <v>0</v>
      </c>
      <c r="AF75" s="91">
        <f t="shared" si="373"/>
        <v>0</v>
      </c>
      <c r="AG75" s="91">
        <f t="shared" si="373"/>
        <v>0</v>
      </c>
      <c r="AH75" s="91">
        <f t="shared" si="373"/>
        <v>0</v>
      </c>
      <c r="AI75" s="91">
        <f t="shared" si="373"/>
        <v>0</v>
      </c>
      <c r="AJ75" s="91">
        <f t="shared" si="373"/>
        <v>0</v>
      </c>
      <c r="AK75" s="91">
        <f t="shared" si="373"/>
        <v>0</v>
      </c>
      <c r="AL75" s="91">
        <f t="shared" si="373"/>
        <v>0</v>
      </c>
      <c r="AM75" s="91">
        <f t="shared" si="373"/>
        <v>0</v>
      </c>
      <c r="AN75" s="91">
        <f t="shared" si="373"/>
        <v>0</v>
      </c>
      <c r="AO75" s="91">
        <f t="shared" si="373"/>
        <v>0</v>
      </c>
      <c r="AP75" s="91">
        <f t="shared" si="373"/>
        <v>0</v>
      </c>
      <c r="AQ75" s="91">
        <f t="shared" si="373"/>
        <v>0</v>
      </c>
      <c r="AR75" s="91">
        <f t="shared" si="373"/>
        <v>0</v>
      </c>
      <c r="AS75" s="91">
        <f t="shared" si="373"/>
        <v>0</v>
      </c>
      <c r="AT75" s="91">
        <f t="shared" si="373"/>
        <v>0</v>
      </c>
      <c r="AU75" s="91">
        <f t="shared" si="373"/>
        <v>0</v>
      </c>
      <c r="AV75" s="91">
        <f t="shared" si="373"/>
        <v>0</v>
      </c>
      <c r="AW75" s="91">
        <f t="shared" si="373"/>
        <v>0</v>
      </c>
      <c r="AX75" s="91">
        <f t="shared" si="373"/>
        <v>0</v>
      </c>
      <c r="AY75" s="91">
        <f t="shared" si="373"/>
        <v>0</v>
      </c>
      <c r="AZ75" s="91">
        <f t="shared" si="373"/>
        <v>0</v>
      </c>
      <c r="BA75" s="91">
        <f t="shared" si="373"/>
        <v>0</v>
      </c>
      <c r="BB75" s="91">
        <f t="shared" si="373"/>
        <v>0</v>
      </c>
      <c r="BC75" s="91">
        <f t="shared" si="373"/>
        <v>0</v>
      </c>
      <c r="BD75" s="91">
        <f t="shared" si="373"/>
        <v>0</v>
      </c>
      <c r="BE75" s="91">
        <f t="shared" si="373"/>
        <v>0</v>
      </c>
      <c r="BF75" s="91">
        <f t="shared" si="373"/>
        <v>0</v>
      </c>
      <c r="BG75" s="91">
        <f t="shared" si="373"/>
        <v>0</v>
      </c>
      <c r="BH75" s="91">
        <f t="shared" si="373"/>
        <v>0</v>
      </c>
      <c r="BI75" s="91">
        <f t="shared" si="373"/>
        <v>0</v>
      </c>
      <c r="BJ75" s="91">
        <f t="shared" si="373"/>
        <v>0</v>
      </c>
      <c r="BK75" s="91">
        <f t="shared" si="373"/>
        <v>0</v>
      </c>
      <c r="BL75" s="91">
        <f t="shared" si="373"/>
        <v>0</v>
      </c>
      <c r="BM75" s="91">
        <f t="shared" si="373"/>
        <v>0</v>
      </c>
      <c r="BN75" s="91">
        <f t="shared" si="373"/>
        <v>0</v>
      </c>
      <c r="BO75" s="91">
        <f t="shared" si="373"/>
        <v>0</v>
      </c>
      <c r="BP75" s="91">
        <f t="shared" si="373"/>
        <v>0</v>
      </c>
      <c r="BQ75" s="91">
        <f t="shared" si="373"/>
        <v>0</v>
      </c>
      <c r="BR75" s="91">
        <f t="shared" si="373"/>
        <v>0</v>
      </c>
      <c r="BS75" s="91">
        <f t="shared" si="373"/>
        <v>0</v>
      </c>
      <c r="BT75" s="91">
        <f t="shared" si="373"/>
        <v>0</v>
      </c>
      <c r="BU75" s="91">
        <f t="shared" si="373"/>
        <v>0</v>
      </c>
      <c r="BV75" s="91">
        <f t="shared" si="373"/>
        <v>0</v>
      </c>
      <c r="BW75" s="91">
        <f t="shared" si="373"/>
        <v>0</v>
      </c>
      <c r="BX75" s="91">
        <f t="shared" si="373"/>
        <v>0</v>
      </c>
      <c r="BY75" s="91">
        <f t="shared" si="373"/>
        <v>0</v>
      </c>
      <c r="BZ75" s="91">
        <f t="shared" si="373"/>
        <v>0</v>
      </c>
      <c r="CA75" s="91">
        <f t="shared" si="373"/>
        <v>0</v>
      </c>
      <c r="CB75" s="91">
        <f t="shared" si="373"/>
        <v>0</v>
      </c>
      <c r="CC75" s="91">
        <f t="shared" ref="CC75:EN75" si="374">(CC71*CC72*SF_NRA)-CC74</f>
        <v>0</v>
      </c>
      <c r="CD75" s="91">
        <f t="shared" si="374"/>
        <v>0</v>
      </c>
      <c r="CE75" s="91">
        <f t="shared" si="374"/>
        <v>0</v>
      </c>
      <c r="CF75" s="91">
        <f t="shared" si="374"/>
        <v>0</v>
      </c>
      <c r="CG75" s="91">
        <f t="shared" si="374"/>
        <v>0</v>
      </c>
      <c r="CH75" s="91">
        <f t="shared" si="374"/>
        <v>0</v>
      </c>
      <c r="CI75" s="91">
        <f t="shared" si="374"/>
        <v>0</v>
      </c>
      <c r="CJ75" s="91">
        <f t="shared" si="374"/>
        <v>0</v>
      </c>
      <c r="CK75" s="91">
        <f t="shared" si="374"/>
        <v>0</v>
      </c>
      <c r="CL75" s="91">
        <f t="shared" si="374"/>
        <v>0</v>
      </c>
      <c r="CM75" s="91">
        <f t="shared" si="374"/>
        <v>0</v>
      </c>
      <c r="CN75" s="91">
        <f t="shared" si="374"/>
        <v>0</v>
      </c>
      <c r="CO75" s="91">
        <f t="shared" si="374"/>
        <v>0</v>
      </c>
      <c r="CP75" s="91">
        <f t="shared" si="374"/>
        <v>0</v>
      </c>
      <c r="CQ75" s="91">
        <f t="shared" si="374"/>
        <v>0</v>
      </c>
      <c r="CR75" s="91">
        <f t="shared" si="374"/>
        <v>0</v>
      </c>
      <c r="CS75" s="91">
        <f t="shared" si="374"/>
        <v>0</v>
      </c>
      <c r="CT75" s="91">
        <f t="shared" si="374"/>
        <v>0</v>
      </c>
      <c r="CU75" s="91">
        <f t="shared" si="374"/>
        <v>0</v>
      </c>
      <c r="CV75" s="91">
        <f t="shared" si="374"/>
        <v>0</v>
      </c>
      <c r="CW75" s="91">
        <f t="shared" si="374"/>
        <v>0</v>
      </c>
      <c r="CX75" s="91">
        <f t="shared" si="374"/>
        <v>0</v>
      </c>
      <c r="CY75" s="91">
        <f t="shared" si="374"/>
        <v>0</v>
      </c>
      <c r="CZ75" s="91">
        <f t="shared" si="374"/>
        <v>0</v>
      </c>
      <c r="DA75" s="91">
        <f t="shared" si="374"/>
        <v>0</v>
      </c>
      <c r="DB75" s="91">
        <f t="shared" si="374"/>
        <v>0</v>
      </c>
      <c r="DC75" s="91">
        <f t="shared" si="374"/>
        <v>0</v>
      </c>
      <c r="DD75" s="91">
        <f t="shared" si="374"/>
        <v>0</v>
      </c>
      <c r="DE75" s="91">
        <f t="shared" si="374"/>
        <v>0</v>
      </c>
      <c r="DF75" s="91">
        <f t="shared" si="374"/>
        <v>0</v>
      </c>
      <c r="DG75" s="91">
        <f t="shared" si="374"/>
        <v>0</v>
      </c>
      <c r="DH75" s="91">
        <f t="shared" si="374"/>
        <v>0</v>
      </c>
      <c r="DI75" s="91">
        <f t="shared" si="374"/>
        <v>0</v>
      </c>
      <c r="DJ75" s="91">
        <f t="shared" si="374"/>
        <v>0</v>
      </c>
      <c r="DK75" s="91">
        <f t="shared" si="374"/>
        <v>0</v>
      </c>
      <c r="DL75" s="91">
        <f t="shared" si="374"/>
        <v>0</v>
      </c>
      <c r="DM75" s="91">
        <f t="shared" si="374"/>
        <v>0</v>
      </c>
      <c r="DN75" s="91">
        <f t="shared" si="374"/>
        <v>0</v>
      </c>
      <c r="DO75" s="91">
        <f t="shared" si="374"/>
        <v>0</v>
      </c>
      <c r="DP75" s="91">
        <f t="shared" si="374"/>
        <v>0</v>
      </c>
      <c r="DQ75" s="91">
        <f t="shared" si="374"/>
        <v>0</v>
      </c>
      <c r="DR75" s="91">
        <f t="shared" si="374"/>
        <v>0</v>
      </c>
      <c r="DS75" s="91">
        <f t="shared" si="374"/>
        <v>0</v>
      </c>
      <c r="DT75" s="91">
        <f t="shared" si="374"/>
        <v>0</v>
      </c>
      <c r="DU75" s="91">
        <f t="shared" si="374"/>
        <v>0</v>
      </c>
      <c r="DV75" s="91">
        <f t="shared" si="374"/>
        <v>0</v>
      </c>
      <c r="DW75" s="91">
        <f t="shared" si="374"/>
        <v>0</v>
      </c>
      <c r="DX75" s="91">
        <f t="shared" si="374"/>
        <v>0</v>
      </c>
      <c r="DY75" s="91">
        <f t="shared" si="374"/>
        <v>0</v>
      </c>
      <c r="DZ75" s="91">
        <f t="shared" si="374"/>
        <v>0</v>
      </c>
      <c r="EA75" s="91">
        <f t="shared" si="374"/>
        <v>0</v>
      </c>
      <c r="EB75" s="91">
        <f t="shared" si="374"/>
        <v>0</v>
      </c>
      <c r="EC75" s="91">
        <f t="shared" si="374"/>
        <v>0</v>
      </c>
      <c r="ED75" s="91">
        <f t="shared" si="374"/>
        <v>0</v>
      </c>
      <c r="EE75" s="91">
        <f t="shared" si="374"/>
        <v>0</v>
      </c>
      <c r="EF75" s="91">
        <f t="shared" si="374"/>
        <v>0</v>
      </c>
      <c r="EG75" s="91">
        <f t="shared" si="374"/>
        <v>0</v>
      </c>
      <c r="EH75" s="91">
        <f t="shared" si="374"/>
        <v>0</v>
      </c>
      <c r="EI75" s="91">
        <f t="shared" si="374"/>
        <v>0</v>
      </c>
      <c r="EJ75" s="91">
        <f t="shared" si="374"/>
        <v>0</v>
      </c>
      <c r="EK75" s="91">
        <f t="shared" si="374"/>
        <v>0</v>
      </c>
      <c r="EL75" s="91">
        <f t="shared" si="374"/>
        <v>0</v>
      </c>
      <c r="EM75" s="91">
        <f t="shared" si="374"/>
        <v>0</v>
      </c>
      <c r="EN75" s="91">
        <f t="shared" si="374"/>
        <v>0</v>
      </c>
      <c r="EO75" s="91">
        <f t="shared" ref="EO75:GZ75" si="375">(EO71*EO72*SF_NRA)-EO74</f>
        <v>0</v>
      </c>
      <c r="EP75" s="91">
        <f t="shared" si="375"/>
        <v>0</v>
      </c>
      <c r="EQ75" s="91">
        <f t="shared" si="375"/>
        <v>0</v>
      </c>
      <c r="ER75" s="91">
        <f t="shared" si="375"/>
        <v>0</v>
      </c>
      <c r="ES75" s="91">
        <f t="shared" si="375"/>
        <v>0</v>
      </c>
      <c r="ET75" s="91">
        <f t="shared" si="375"/>
        <v>0</v>
      </c>
      <c r="EU75" s="91">
        <f t="shared" si="375"/>
        <v>0</v>
      </c>
      <c r="EV75" s="91">
        <f t="shared" si="375"/>
        <v>0</v>
      </c>
      <c r="EW75" s="91">
        <f t="shared" si="375"/>
        <v>0</v>
      </c>
      <c r="EX75" s="91">
        <f t="shared" si="375"/>
        <v>0</v>
      </c>
      <c r="EY75" s="91">
        <f t="shared" si="375"/>
        <v>0</v>
      </c>
      <c r="EZ75" s="91">
        <f t="shared" si="375"/>
        <v>0</v>
      </c>
      <c r="FA75" s="91">
        <f t="shared" si="375"/>
        <v>0</v>
      </c>
      <c r="FB75" s="91">
        <f t="shared" si="375"/>
        <v>0</v>
      </c>
      <c r="FC75" s="91">
        <f t="shared" si="375"/>
        <v>0</v>
      </c>
      <c r="FD75" s="91">
        <f t="shared" si="375"/>
        <v>0</v>
      </c>
      <c r="FE75" s="91">
        <f t="shared" si="375"/>
        <v>0</v>
      </c>
      <c r="FF75" s="91">
        <f t="shared" si="375"/>
        <v>0</v>
      </c>
      <c r="FG75" s="91">
        <f t="shared" si="375"/>
        <v>0</v>
      </c>
      <c r="FH75" s="91">
        <f t="shared" si="375"/>
        <v>0</v>
      </c>
      <c r="FI75" s="91">
        <f t="shared" si="375"/>
        <v>0</v>
      </c>
      <c r="FJ75" s="91">
        <f t="shared" si="375"/>
        <v>0</v>
      </c>
      <c r="FK75" s="91">
        <f t="shared" si="375"/>
        <v>0</v>
      </c>
      <c r="FL75" s="91">
        <f t="shared" si="375"/>
        <v>0</v>
      </c>
      <c r="FM75" s="91">
        <f t="shared" si="375"/>
        <v>0</v>
      </c>
      <c r="FN75" s="91">
        <f t="shared" si="375"/>
        <v>0</v>
      </c>
      <c r="FO75" s="91">
        <f t="shared" si="375"/>
        <v>0</v>
      </c>
      <c r="FP75" s="91">
        <f t="shared" si="375"/>
        <v>0</v>
      </c>
      <c r="FQ75" s="91">
        <f t="shared" si="375"/>
        <v>0</v>
      </c>
      <c r="FR75" s="91">
        <f t="shared" si="375"/>
        <v>0</v>
      </c>
      <c r="FS75" s="91">
        <f t="shared" si="375"/>
        <v>0</v>
      </c>
      <c r="FT75" s="91">
        <f t="shared" si="375"/>
        <v>0</v>
      </c>
      <c r="FU75" s="91">
        <f t="shared" si="375"/>
        <v>0</v>
      </c>
      <c r="FV75" s="91">
        <f t="shared" si="375"/>
        <v>0</v>
      </c>
      <c r="FW75" s="91">
        <f t="shared" si="375"/>
        <v>0</v>
      </c>
      <c r="FX75" s="91">
        <f t="shared" si="375"/>
        <v>0</v>
      </c>
      <c r="FY75" s="91">
        <f t="shared" si="375"/>
        <v>0</v>
      </c>
      <c r="FZ75" s="91">
        <f t="shared" si="375"/>
        <v>7584.609375</v>
      </c>
      <c r="GA75" s="91">
        <f t="shared" si="375"/>
        <v>7584.609375</v>
      </c>
      <c r="GB75" s="91">
        <f t="shared" si="375"/>
        <v>7584.609375</v>
      </c>
      <c r="GC75" s="91">
        <f t="shared" si="375"/>
        <v>7584.609375</v>
      </c>
      <c r="GD75" s="91">
        <f t="shared" si="375"/>
        <v>7584.609375</v>
      </c>
      <c r="GE75" s="91">
        <f t="shared" si="375"/>
        <v>7584.609375</v>
      </c>
      <c r="GF75" s="91">
        <f t="shared" si="375"/>
        <v>7584.609375</v>
      </c>
      <c r="GG75" s="91">
        <f t="shared" si="375"/>
        <v>7584.609375</v>
      </c>
      <c r="GH75" s="91">
        <f t="shared" si="375"/>
        <v>7584.609375</v>
      </c>
      <c r="GI75" s="91">
        <f t="shared" si="375"/>
        <v>7584.609375</v>
      </c>
      <c r="GJ75" s="91">
        <f t="shared" si="375"/>
        <v>7584.609375</v>
      </c>
      <c r="GK75" s="91">
        <f t="shared" si="375"/>
        <v>7584.609375</v>
      </c>
      <c r="GL75" s="91">
        <f t="shared" si="375"/>
        <v>7584.609375</v>
      </c>
      <c r="GM75" s="91">
        <f t="shared" si="375"/>
        <v>7584.609375</v>
      </c>
      <c r="GN75" s="91">
        <f t="shared" si="375"/>
        <v>7584.609375</v>
      </c>
      <c r="GO75" s="91">
        <f t="shared" si="375"/>
        <v>7584.609375</v>
      </c>
      <c r="GP75" s="91">
        <f t="shared" si="375"/>
        <v>7584.609375</v>
      </c>
      <c r="GQ75" s="91">
        <f t="shared" si="375"/>
        <v>7584.609375</v>
      </c>
      <c r="GR75" s="91">
        <f t="shared" si="375"/>
        <v>7584.609375</v>
      </c>
      <c r="GS75" s="91">
        <f t="shared" si="375"/>
        <v>7584.609375</v>
      </c>
      <c r="GT75" s="91">
        <f t="shared" si="375"/>
        <v>7584.609375</v>
      </c>
      <c r="GU75" s="91">
        <f t="shared" si="375"/>
        <v>7584.609375</v>
      </c>
      <c r="GV75" s="91">
        <f t="shared" si="375"/>
        <v>7584.609375</v>
      </c>
      <c r="GW75" s="91">
        <f t="shared" si="375"/>
        <v>7584.609375</v>
      </c>
      <c r="GX75" s="91">
        <f t="shared" si="375"/>
        <v>7584.609375</v>
      </c>
      <c r="GY75" s="91">
        <f t="shared" si="375"/>
        <v>7584.609375</v>
      </c>
      <c r="GZ75" s="91">
        <f t="shared" si="375"/>
        <v>7584.609375</v>
      </c>
      <c r="HA75" s="91">
        <f t="shared" ref="HA75:JL75" si="376">(HA71*HA72*SF_NRA)-HA74</f>
        <v>7584.609375</v>
      </c>
      <c r="HB75" s="91">
        <f t="shared" si="376"/>
        <v>7584.609375</v>
      </c>
      <c r="HC75" s="91">
        <f t="shared" si="376"/>
        <v>7584.609375</v>
      </c>
      <c r="HD75" s="91">
        <f t="shared" si="376"/>
        <v>7584.609375</v>
      </c>
      <c r="HE75" s="91">
        <f t="shared" si="376"/>
        <v>7584.609375</v>
      </c>
      <c r="HF75" s="91">
        <f t="shared" si="376"/>
        <v>7584.609375</v>
      </c>
      <c r="HG75" s="91">
        <f t="shared" si="376"/>
        <v>7584.609375</v>
      </c>
      <c r="HH75" s="91">
        <f t="shared" si="376"/>
        <v>7584.609375</v>
      </c>
      <c r="HI75" s="91">
        <f t="shared" si="376"/>
        <v>7584.609375</v>
      </c>
      <c r="HJ75" s="91">
        <f t="shared" si="376"/>
        <v>7584.609375</v>
      </c>
      <c r="HK75" s="91">
        <f t="shared" si="376"/>
        <v>7584.609375</v>
      </c>
      <c r="HL75" s="91">
        <f t="shared" si="376"/>
        <v>7584.609375</v>
      </c>
      <c r="HM75" s="91">
        <f t="shared" si="376"/>
        <v>7584.609375</v>
      </c>
      <c r="HN75" s="91">
        <f t="shared" si="376"/>
        <v>7584.609375</v>
      </c>
      <c r="HO75" s="91">
        <f t="shared" si="376"/>
        <v>7584.609375</v>
      </c>
      <c r="HP75" s="91">
        <f t="shared" si="376"/>
        <v>7584.609375</v>
      </c>
      <c r="HQ75" s="91">
        <f t="shared" si="376"/>
        <v>7584.609375</v>
      </c>
      <c r="HR75" s="91">
        <f t="shared" si="376"/>
        <v>7584.609375</v>
      </c>
      <c r="HS75" s="91">
        <f t="shared" si="376"/>
        <v>7584.609375</v>
      </c>
      <c r="HT75" s="91">
        <f t="shared" si="376"/>
        <v>7584.609375</v>
      </c>
      <c r="HU75" s="91">
        <f t="shared" si="376"/>
        <v>7584.609375</v>
      </c>
      <c r="HV75" s="91">
        <f t="shared" si="376"/>
        <v>7584.609375</v>
      </c>
      <c r="HW75" s="91">
        <f t="shared" si="376"/>
        <v>7584.609375</v>
      </c>
      <c r="HX75" s="91">
        <f t="shared" si="376"/>
        <v>7584.609375</v>
      </c>
      <c r="HY75" s="91">
        <f t="shared" si="376"/>
        <v>7584.609375</v>
      </c>
      <c r="HZ75" s="91">
        <f t="shared" si="376"/>
        <v>7584.609375</v>
      </c>
      <c r="IA75" s="91">
        <f t="shared" si="376"/>
        <v>7584.609375</v>
      </c>
      <c r="IB75" s="91">
        <f t="shared" si="376"/>
        <v>7584.609375</v>
      </c>
      <c r="IC75" s="91">
        <f t="shared" si="376"/>
        <v>7584.609375</v>
      </c>
      <c r="ID75" s="91">
        <f t="shared" si="376"/>
        <v>7584.609375</v>
      </c>
      <c r="IE75" s="91">
        <f t="shared" si="376"/>
        <v>7584.609375</v>
      </c>
      <c r="IF75" s="91">
        <f t="shared" si="376"/>
        <v>7584.609375</v>
      </c>
      <c r="IG75" s="91">
        <f t="shared" si="376"/>
        <v>7584.609375</v>
      </c>
      <c r="IH75" s="91">
        <f t="shared" si="376"/>
        <v>7584.609375</v>
      </c>
      <c r="II75" s="91">
        <f t="shared" si="376"/>
        <v>0</v>
      </c>
      <c r="IJ75" s="91">
        <f t="shared" si="376"/>
        <v>0</v>
      </c>
      <c r="IK75" s="91">
        <f t="shared" si="376"/>
        <v>0</v>
      </c>
      <c r="IL75" s="91">
        <f t="shared" si="376"/>
        <v>0</v>
      </c>
      <c r="IM75" s="91">
        <f t="shared" si="376"/>
        <v>0</v>
      </c>
      <c r="IN75" s="91">
        <f t="shared" si="376"/>
        <v>0</v>
      </c>
      <c r="IO75" s="91">
        <f t="shared" si="376"/>
        <v>0</v>
      </c>
      <c r="IP75" s="91">
        <f t="shared" si="376"/>
        <v>0</v>
      </c>
      <c r="IQ75" s="91">
        <f t="shared" si="376"/>
        <v>0</v>
      </c>
      <c r="IR75" s="91">
        <f t="shared" si="376"/>
        <v>0</v>
      </c>
      <c r="IS75" s="91">
        <f t="shared" si="376"/>
        <v>0</v>
      </c>
      <c r="IT75" s="91">
        <f t="shared" si="376"/>
        <v>0</v>
      </c>
      <c r="IU75" s="91">
        <f t="shared" si="376"/>
        <v>0</v>
      </c>
      <c r="IV75" s="91">
        <f t="shared" si="376"/>
        <v>0</v>
      </c>
      <c r="IW75" s="91">
        <f t="shared" si="376"/>
        <v>0</v>
      </c>
      <c r="IX75" s="91">
        <f t="shared" si="376"/>
        <v>0</v>
      </c>
      <c r="IY75" s="91">
        <f t="shared" si="376"/>
        <v>0</v>
      </c>
      <c r="IZ75" s="91">
        <f t="shared" si="376"/>
        <v>0</v>
      </c>
      <c r="JA75" s="91">
        <f t="shared" si="376"/>
        <v>0</v>
      </c>
      <c r="JB75" s="91">
        <f t="shared" si="376"/>
        <v>0</v>
      </c>
      <c r="JC75" s="91">
        <f t="shared" si="376"/>
        <v>0</v>
      </c>
      <c r="JD75" s="91">
        <f t="shared" si="376"/>
        <v>0</v>
      </c>
      <c r="JE75" s="91">
        <f t="shared" si="376"/>
        <v>0</v>
      </c>
      <c r="JF75" s="91">
        <f t="shared" si="376"/>
        <v>0</v>
      </c>
      <c r="JG75" s="91">
        <f t="shared" si="376"/>
        <v>0</v>
      </c>
      <c r="JH75" s="91">
        <f t="shared" si="376"/>
        <v>0</v>
      </c>
      <c r="JI75" s="91">
        <f t="shared" si="376"/>
        <v>0</v>
      </c>
      <c r="JJ75" s="91">
        <f t="shared" si="376"/>
        <v>0</v>
      </c>
      <c r="JK75" s="91">
        <f t="shared" si="376"/>
        <v>0</v>
      </c>
      <c r="JL75" s="91">
        <f t="shared" si="376"/>
        <v>0</v>
      </c>
      <c r="JM75" s="91">
        <f t="shared" ref="JM75:LX75" si="377">(JM71*JM72*SF_NRA)-JM74</f>
        <v>0</v>
      </c>
      <c r="JN75" s="91">
        <f t="shared" si="377"/>
        <v>0</v>
      </c>
      <c r="JO75" s="91">
        <f t="shared" si="377"/>
        <v>0</v>
      </c>
      <c r="JP75" s="91">
        <f t="shared" si="377"/>
        <v>0</v>
      </c>
      <c r="JQ75" s="91">
        <f t="shared" si="377"/>
        <v>0</v>
      </c>
      <c r="JR75" s="91">
        <f t="shared" si="377"/>
        <v>0</v>
      </c>
      <c r="JS75" s="91">
        <f t="shared" si="377"/>
        <v>0</v>
      </c>
      <c r="JT75" s="91">
        <f t="shared" si="377"/>
        <v>0</v>
      </c>
      <c r="JU75" s="91">
        <f t="shared" si="377"/>
        <v>0</v>
      </c>
      <c r="JV75" s="91">
        <f t="shared" si="377"/>
        <v>0</v>
      </c>
      <c r="JW75" s="91">
        <f t="shared" si="377"/>
        <v>0</v>
      </c>
      <c r="JX75" s="91">
        <f t="shared" si="377"/>
        <v>0</v>
      </c>
      <c r="JY75" s="91">
        <f t="shared" si="377"/>
        <v>0</v>
      </c>
      <c r="JZ75" s="91">
        <f t="shared" si="377"/>
        <v>0</v>
      </c>
      <c r="KA75" s="91">
        <f t="shared" si="377"/>
        <v>0</v>
      </c>
      <c r="KB75" s="91">
        <f t="shared" si="377"/>
        <v>0</v>
      </c>
      <c r="KC75" s="91">
        <f t="shared" si="377"/>
        <v>0</v>
      </c>
      <c r="KD75" s="91">
        <f t="shared" si="377"/>
        <v>0</v>
      </c>
      <c r="KE75" s="91">
        <f t="shared" si="377"/>
        <v>0</v>
      </c>
      <c r="KF75" s="91">
        <f t="shared" si="377"/>
        <v>0</v>
      </c>
      <c r="KG75" s="91">
        <f t="shared" si="377"/>
        <v>0</v>
      </c>
      <c r="KH75" s="91">
        <f t="shared" si="377"/>
        <v>0</v>
      </c>
      <c r="KI75" s="91">
        <f t="shared" si="377"/>
        <v>0</v>
      </c>
      <c r="KJ75" s="91">
        <f t="shared" si="377"/>
        <v>0</v>
      </c>
      <c r="KK75" s="91">
        <f t="shared" si="377"/>
        <v>0</v>
      </c>
      <c r="KL75" s="91">
        <f t="shared" si="377"/>
        <v>0</v>
      </c>
      <c r="KM75" s="91">
        <f t="shared" si="377"/>
        <v>0</v>
      </c>
      <c r="KN75" s="91">
        <f t="shared" si="377"/>
        <v>0</v>
      </c>
      <c r="KO75" s="91">
        <f t="shared" si="377"/>
        <v>0</v>
      </c>
      <c r="KP75" s="91">
        <f t="shared" si="377"/>
        <v>0</v>
      </c>
      <c r="KQ75" s="91">
        <f t="shared" si="377"/>
        <v>0</v>
      </c>
      <c r="KR75" s="91">
        <f t="shared" si="377"/>
        <v>0</v>
      </c>
      <c r="KS75" s="91">
        <f t="shared" si="377"/>
        <v>0</v>
      </c>
      <c r="KT75" s="91">
        <f t="shared" si="377"/>
        <v>0</v>
      </c>
      <c r="KU75" s="91">
        <f t="shared" si="377"/>
        <v>0</v>
      </c>
      <c r="KV75" s="91">
        <f t="shared" si="377"/>
        <v>0</v>
      </c>
      <c r="KW75" s="91">
        <f t="shared" si="377"/>
        <v>0</v>
      </c>
      <c r="KX75" s="91">
        <f t="shared" si="377"/>
        <v>0</v>
      </c>
      <c r="KY75" s="91">
        <f t="shared" si="377"/>
        <v>0</v>
      </c>
      <c r="KZ75" s="91">
        <f t="shared" si="377"/>
        <v>0</v>
      </c>
      <c r="LA75" s="91">
        <f t="shared" si="377"/>
        <v>0</v>
      </c>
      <c r="LB75" s="91">
        <f t="shared" si="377"/>
        <v>0</v>
      </c>
      <c r="LC75" s="91">
        <f t="shared" si="377"/>
        <v>0</v>
      </c>
      <c r="LD75" s="91">
        <f t="shared" si="377"/>
        <v>0</v>
      </c>
      <c r="LE75" s="91">
        <f t="shared" si="377"/>
        <v>0</v>
      </c>
      <c r="LF75" s="91">
        <f t="shared" si="377"/>
        <v>0</v>
      </c>
      <c r="LG75" s="91">
        <f t="shared" si="377"/>
        <v>0</v>
      </c>
      <c r="LH75" s="91">
        <f t="shared" si="377"/>
        <v>0</v>
      </c>
      <c r="LI75" s="91">
        <f t="shared" si="377"/>
        <v>0</v>
      </c>
      <c r="LJ75" s="91">
        <f t="shared" si="377"/>
        <v>0</v>
      </c>
      <c r="LK75" s="91">
        <f t="shared" si="377"/>
        <v>0</v>
      </c>
      <c r="LL75" s="91">
        <f t="shared" si="377"/>
        <v>0</v>
      </c>
      <c r="LM75" s="91">
        <f t="shared" si="377"/>
        <v>0</v>
      </c>
      <c r="LN75" s="91">
        <f t="shared" si="377"/>
        <v>0</v>
      </c>
      <c r="LO75" s="91">
        <f t="shared" si="377"/>
        <v>0</v>
      </c>
      <c r="LP75" s="91">
        <f t="shared" si="377"/>
        <v>0</v>
      </c>
      <c r="LQ75" s="91">
        <f t="shared" si="377"/>
        <v>0</v>
      </c>
      <c r="LR75" s="91">
        <f t="shared" si="377"/>
        <v>0</v>
      </c>
      <c r="LS75" s="91">
        <f t="shared" si="377"/>
        <v>0</v>
      </c>
      <c r="LT75" s="91">
        <f t="shared" si="377"/>
        <v>0</v>
      </c>
      <c r="LU75" s="91">
        <f t="shared" si="377"/>
        <v>0</v>
      </c>
      <c r="LV75" s="91">
        <f t="shared" si="377"/>
        <v>0</v>
      </c>
      <c r="LW75" s="91">
        <f t="shared" si="377"/>
        <v>0</v>
      </c>
      <c r="LX75" s="91">
        <f t="shared" si="377"/>
        <v>0</v>
      </c>
      <c r="LY75" s="91">
        <f t="shared" ref="LY75:NM75" si="378">(LY71*LY72*SF_NRA)-LY74</f>
        <v>0</v>
      </c>
      <c r="LZ75" s="91">
        <f t="shared" si="378"/>
        <v>0</v>
      </c>
      <c r="MA75" s="91">
        <f t="shared" si="378"/>
        <v>0</v>
      </c>
      <c r="MB75" s="91">
        <f t="shared" si="378"/>
        <v>0</v>
      </c>
      <c r="MC75" s="91">
        <f t="shared" si="378"/>
        <v>0</v>
      </c>
      <c r="MD75" s="91">
        <f t="shared" si="378"/>
        <v>0</v>
      </c>
      <c r="ME75" s="91">
        <f t="shared" si="378"/>
        <v>0</v>
      </c>
      <c r="MF75" s="91">
        <f t="shared" si="378"/>
        <v>0</v>
      </c>
      <c r="MG75" s="91">
        <f t="shared" si="378"/>
        <v>0</v>
      </c>
      <c r="MH75" s="91">
        <f t="shared" si="378"/>
        <v>0</v>
      </c>
      <c r="MI75" s="91">
        <f t="shared" si="378"/>
        <v>0</v>
      </c>
      <c r="MJ75" s="91">
        <f t="shared" si="378"/>
        <v>0</v>
      </c>
      <c r="MK75" s="91">
        <f t="shared" si="378"/>
        <v>0</v>
      </c>
      <c r="ML75" s="91">
        <f t="shared" si="378"/>
        <v>0</v>
      </c>
      <c r="MM75" s="91">
        <f t="shared" si="378"/>
        <v>0</v>
      </c>
      <c r="MN75" s="91">
        <f t="shared" si="378"/>
        <v>0</v>
      </c>
      <c r="MO75" s="91">
        <f t="shared" si="378"/>
        <v>0</v>
      </c>
      <c r="MP75" s="91">
        <f t="shared" si="378"/>
        <v>0</v>
      </c>
      <c r="MQ75" s="91">
        <f t="shared" si="378"/>
        <v>0</v>
      </c>
      <c r="MR75" s="91">
        <f t="shared" si="378"/>
        <v>0</v>
      </c>
      <c r="MS75" s="91">
        <f t="shared" si="378"/>
        <v>0</v>
      </c>
      <c r="MT75" s="91">
        <f t="shared" si="378"/>
        <v>0</v>
      </c>
      <c r="MU75" s="91">
        <f t="shared" si="378"/>
        <v>0</v>
      </c>
      <c r="MV75" s="91">
        <f t="shared" si="378"/>
        <v>0</v>
      </c>
      <c r="MW75" s="91">
        <f t="shared" si="378"/>
        <v>0</v>
      </c>
      <c r="MX75" s="91">
        <f t="shared" si="378"/>
        <v>0</v>
      </c>
      <c r="MY75" s="91">
        <f t="shared" si="378"/>
        <v>0</v>
      </c>
      <c r="MZ75" s="91">
        <f t="shared" si="378"/>
        <v>0</v>
      </c>
      <c r="NA75" s="91">
        <f t="shared" si="378"/>
        <v>0</v>
      </c>
      <c r="NB75" s="91">
        <f t="shared" si="378"/>
        <v>0</v>
      </c>
      <c r="NC75" s="91">
        <f t="shared" si="378"/>
        <v>0</v>
      </c>
      <c r="ND75" s="91">
        <f t="shared" si="378"/>
        <v>0</v>
      </c>
      <c r="NE75" s="91">
        <f t="shared" si="378"/>
        <v>0</v>
      </c>
      <c r="NF75" s="91">
        <f t="shared" si="378"/>
        <v>0</v>
      </c>
      <c r="NG75" s="91">
        <f t="shared" si="378"/>
        <v>0</v>
      </c>
      <c r="NH75" s="91">
        <f t="shared" si="378"/>
        <v>0</v>
      </c>
      <c r="NI75" s="91">
        <f t="shared" si="378"/>
        <v>0</v>
      </c>
      <c r="NJ75" s="91">
        <f t="shared" si="378"/>
        <v>0</v>
      </c>
      <c r="NK75" s="91">
        <f t="shared" si="378"/>
        <v>0</v>
      </c>
      <c r="NL75" s="91">
        <f t="shared" si="378"/>
        <v>0</v>
      </c>
      <c r="NM75" s="91">
        <f t="shared" si="378"/>
        <v>0</v>
      </c>
    </row>
    <row r="76" spans="15:377" x14ac:dyDescent="0.25"/>
    <row r="77" spans="15:377" x14ac:dyDescent="0.25">
      <c r="P77" s="76" t="s">
        <v>172</v>
      </c>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c r="CW77" s="6"/>
      <c r="CX77" s="6"/>
      <c r="CY77" s="6"/>
      <c r="CZ77" s="6"/>
      <c r="DA77" s="6"/>
      <c r="DB77" s="6"/>
      <c r="DC77" s="6"/>
      <c r="DD77" s="6"/>
      <c r="DE77" s="6"/>
      <c r="DF77" s="6"/>
      <c r="DG77" s="6"/>
      <c r="DH77" s="6"/>
      <c r="DI77" s="6"/>
      <c r="DJ77" s="6"/>
      <c r="DK77" s="6"/>
      <c r="DL77" s="6"/>
      <c r="DM77" s="6"/>
      <c r="DN77" s="6"/>
      <c r="DO77" s="6"/>
      <c r="DP77" s="6"/>
      <c r="DQ77" s="6"/>
      <c r="DR77" s="6"/>
      <c r="DS77" s="6"/>
      <c r="DT77" s="6"/>
      <c r="DU77" s="6"/>
      <c r="DV77" s="6"/>
      <c r="DW77" s="6"/>
      <c r="DX77" s="6"/>
      <c r="DY77" s="6"/>
      <c r="DZ77" s="6"/>
      <c r="EA77" s="6"/>
      <c r="EB77" s="6"/>
      <c r="EC77" s="6"/>
      <c r="ED77" s="6"/>
      <c r="EE77" s="6"/>
      <c r="EF77" s="6"/>
      <c r="EG77" s="6"/>
      <c r="EH77" s="6"/>
      <c r="EI77" s="6"/>
      <c r="EJ77" s="6"/>
      <c r="EK77" s="6"/>
      <c r="EL77" s="6"/>
      <c r="EM77" s="6"/>
      <c r="EN77" s="6"/>
      <c r="EO77" s="6"/>
      <c r="EP77" s="6"/>
      <c r="EQ77" s="6"/>
      <c r="ER77" s="6"/>
      <c r="ES77" s="6"/>
      <c r="ET77" s="6"/>
      <c r="EU77" s="6"/>
      <c r="EV77" s="6"/>
      <c r="EW77" s="6"/>
      <c r="EX77" s="6"/>
      <c r="EY77" s="6"/>
      <c r="EZ77" s="6"/>
      <c r="FA77" s="6"/>
      <c r="FB77" s="6"/>
      <c r="FC77" s="6"/>
      <c r="FD77" s="6"/>
      <c r="FE77" s="6"/>
      <c r="FF77" s="6"/>
      <c r="FG77" s="6"/>
      <c r="FH77" s="6"/>
      <c r="FI77" s="6"/>
      <c r="FJ77" s="6"/>
      <c r="FK77" s="6"/>
      <c r="FL77" s="6"/>
      <c r="FM77" s="6"/>
      <c r="FN77" s="6"/>
      <c r="FO77" s="6"/>
      <c r="FP77" s="6"/>
      <c r="FQ77" s="6"/>
      <c r="FR77" s="6"/>
      <c r="FS77" s="6"/>
      <c r="FT77" s="6"/>
      <c r="FU77" s="6"/>
      <c r="FV77" s="6"/>
      <c r="FW77" s="6"/>
      <c r="FX77" s="6"/>
      <c r="FY77" s="6"/>
      <c r="FZ77" s="6"/>
      <c r="GA77" s="6"/>
      <c r="GB77" s="6"/>
      <c r="GC77" s="6"/>
      <c r="GD77" s="6"/>
      <c r="GE77" s="6"/>
      <c r="GF77" s="6"/>
      <c r="GG77" s="6"/>
      <c r="GH77" s="6"/>
      <c r="GI77" s="6"/>
      <c r="GJ77" s="6"/>
      <c r="GK77" s="6"/>
      <c r="GL77" s="6"/>
      <c r="GM77" s="6"/>
      <c r="GN77" s="6"/>
      <c r="GO77" s="6"/>
      <c r="GP77" s="6"/>
      <c r="GQ77" s="6"/>
      <c r="GR77" s="6"/>
      <c r="GS77" s="6"/>
      <c r="GT77" s="6"/>
      <c r="GU77" s="6"/>
      <c r="GV77" s="6"/>
      <c r="GW77" s="6"/>
      <c r="GX77" s="6"/>
      <c r="GY77" s="6"/>
      <c r="GZ77" s="6"/>
      <c r="HA77" s="6"/>
      <c r="HB77" s="6"/>
      <c r="HC77" s="6"/>
      <c r="HD77" s="6"/>
      <c r="HE77" s="6"/>
      <c r="HF77" s="6"/>
      <c r="HG77" s="6"/>
      <c r="HH77" s="6"/>
      <c r="HI77" s="6"/>
      <c r="HJ77" s="6"/>
      <c r="HK77" s="6"/>
      <c r="HL77" s="6"/>
      <c r="HM77" s="6"/>
      <c r="HN77" s="6"/>
      <c r="HO77" s="6"/>
      <c r="HP77" s="6"/>
      <c r="HQ77" s="6"/>
      <c r="HR77" s="6"/>
      <c r="HS77" s="6"/>
      <c r="HT77" s="6"/>
      <c r="HU77" s="6"/>
      <c r="HV77" s="6"/>
      <c r="HW77" s="6"/>
      <c r="HX77" s="6"/>
      <c r="HY77" s="6"/>
      <c r="HZ77" s="6"/>
      <c r="IA77" s="6"/>
      <c r="IB77" s="6"/>
      <c r="IC77" s="6"/>
      <c r="ID77" s="6"/>
      <c r="IE77" s="6"/>
      <c r="IF77" s="6"/>
      <c r="IG77" s="6"/>
      <c r="IH77" s="6"/>
      <c r="II77" s="6"/>
      <c r="IJ77" s="6"/>
      <c r="IK77" s="6"/>
      <c r="IL77" s="6"/>
      <c r="IM77" s="6"/>
      <c r="IN77" s="6"/>
      <c r="IO77" s="6"/>
      <c r="IP77" s="6"/>
      <c r="IQ77" s="6"/>
      <c r="IR77" s="6"/>
      <c r="IS77" s="6"/>
      <c r="IT77" s="6"/>
      <c r="IU77" s="6"/>
      <c r="IV77" s="6"/>
      <c r="IW77" s="6"/>
      <c r="IX77" s="6"/>
      <c r="IY77" s="6"/>
      <c r="IZ77" s="6"/>
      <c r="JA77" s="6"/>
      <c r="JB77" s="6"/>
      <c r="JC77" s="6"/>
      <c r="JD77" s="6"/>
      <c r="JE77" s="6"/>
      <c r="JF77" s="6"/>
      <c r="JG77" s="6"/>
      <c r="JH77" s="6"/>
      <c r="JI77" s="6"/>
      <c r="JJ77" s="6"/>
      <c r="JK77" s="6"/>
      <c r="JL77" s="6"/>
      <c r="JM77" s="6"/>
      <c r="JN77" s="6"/>
      <c r="JO77" s="6"/>
      <c r="JP77" s="6"/>
      <c r="JQ77" s="6"/>
      <c r="JR77" s="6"/>
      <c r="JS77" s="6"/>
      <c r="JT77" s="6"/>
      <c r="JU77" s="6"/>
      <c r="JV77" s="6"/>
      <c r="JW77" s="6"/>
      <c r="JX77" s="6"/>
      <c r="JY77" s="6"/>
      <c r="JZ77" s="6"/>
      <c r="KA77" s="6"/>
      <c r="KB77" s="6"/>
      <c r="KC77" s="6"/>
      <c r="KD77" s="6"/>
      <c r="KE77" s="6"/>
      <c r="KF77" s="6"/>
      <c r="KG77" s="6"/>
      <c r="KH77" s="6"/>
      <c r="KI77" s="6"/>
      <c r="KJ77" s="6"/>
      <c r="KK77" s="6"/>
      <c r="KL77" s="6"/>
      <c r="KM77" s="6"/>
      <c r="KN77" s="6"/>
      <c r="KO77" s="6"/>
      <c r="KP77" s="6"/>
      <c r="KQ77" s="6"/>
      <c r="KR77" s="6"/>
      <c r="KS77" s="6"/>
      <c r="KT77" s="6"/>
      <c r="KU77" s="6"/>
      <c r="KV77" s="6"/>
      <c r="KW77" s="6"/>
      <c r="KX77" s="6"/>
      <c r="KY77" s="6"/>
      <c r="KZ77" s="6"/>
      <c r="LA77" s="6"/>
      <c r="LB77" s="6"/>
      <c r="LC77" s="6"/>
      <c r="LD77" s="6"/>
      <c r="LE77" s="6"/>
      <c r="LF77" s="6"/>
      <c r="LG77" s="6"/>
      <c r="LH77" s="6"/>
      <c r="LI77" s="6"/>
      <c r="LJ77" s="6"/>
      <c r="LK77" s="6"/>
      <c r="LL77" s="6"/>
      <c r="LM77" s="6"/>
      <c r="LN77" s="6"/>
      <c r="LO77" s="6"/>
      <c r="LP77" s="6"/>
      <c r="LQ77" s="6"/>
      <c r="LR77" s="6"/>
      <c r="LS77" s="6"/>
      <c r="LT77" s="6"/>
      <c r="LU77" s="6"/>
      <c r="LV77" s="6"/>
      <c r="LW77" s="6"/>
      <c r="LX77" s="6"/>
      <c r="LY77" s="6"/>
      <c r="LZ77" s="6"/>
      <c r="MA77" s="6"/>
      <c r="MB77" s="6"/>
      <c r="MC77" s="6"/>
      <c r="MD77" s="6"/>
      <c r="ME77" s="6"/>
      <c r="MF77" s="6"/>
      <c r="MG77" s="6"/>
      <c r="MH77" s="6"/>
      <c r="MI77" s="6"/>
      <c r="MJ77" s="6"/>
      <c r="MK77" s="6"/>
      <c r="ML77" s="6"/>
      <c r="MM77" s="6"/>
      <c r="MN77" s="6"/>
      <c r="MO77" s="6"/>
      <c r="MP77" s="6"/>
      <c r="MQ77" s="6"/>
      <c r="MR77" s="6"/>
      <c r="MS77" s="6"/>
      <c r="MT77" s="6"/>
      <c r="MU77" s="6"/>
      <c r="MV77" s="6"/>
      <c r="MW77" s="6"/>
      <c r="MX77" s="6"/>
      <c r="MY77" s="6"/>
      <c r="MZ77" s="6"/>
      <c r="NA77" s="6"/>
      <c r="NB77" s="6"/>
      <c r="NC77" s="6"/>
      <c r="ND77" s="6"/>
      <c r="NE77" s="6"/>
      <c r="NF77" s="6"/>
      <c r="NG77" s="6"/>
      <c r="NH77" s="6"/>
      <c r="NI77" s="6"/>
      <c r="NJ77" s="6"/>
      <c r="NK77" s="6"/>
      <c r="NL77" s="6"/>
      <c r="NM77" s="6"/>
    </row>
    <row r="78" spans="15:377" x14ac:dyDescent="0.25">
      <c r="P78" s="12" t="s">
        <v>131</v>
      </c>
      <c r="Q78" s="7">
        <f>ROUNDUP(Q79/12,0)</f>
        <v>0</v>
      </c>
      <c r="R78" s="7">
        <f t="shared" ref="R78" si="379">ROUNDUP(R79/12,0)</f>
        <v>1</v>
      </c>
      <c r="S78" s="7">
        <f t="shared" ref="S78" si="380">ROUNDUP(S79/12,0)</f>
        <v>1</v>
      </c>
      <c r="T78" s="7">
        <f t="shared" ref="T78" si="381">ROUNDUP(T79/12,0)</f>
        <v>1</v>
      </c>
      <c r="U78" s="7">
        <f t="shared" ref="U78" si="382">ROUNDUP(U79/12,0)</f>
        <v>1</v>
      </c>
      <c r="V78" s="7">
        <f t="shared" ref="V78" si="383">ROUNDUP(V79/12,0)</f>
        <v>1</v>
      </c>
      <c r="W78" s="7">
        <f t="shared" ref="W78" si="384">ROUNDUP(W79/12,0)</f>
        <v>1</v>
      </c>
      <c r="X78" s="7">
        <f t="shared" ref="X78" si="385">ROUNDUP(X79/12,0)</f>
        <v>1</v>
      </c>
      <c r="Y78" s="7">
        <f t="shared" ref="Y78" si="386">ROUNDUP(Y79/12,0)</f>
        <v>1</v>
      </c>
      <c r="Z78" s="7">
        <f t="shared" ref="Z78" si="387">ROUNDUP(Z79/12,0)</f>
        <v>1</v>
      </c>
      <c r="AA78" s="7">
        <f t="shared" ref="AA78" si="388">ROUNDUP(AA79/12,0)</f>
        <v>1</v>
      </c>
      <c r="AB78" s="7">
        <f t="shared" ref="AB78" si="389">ROUNDUP(AB79/12,0)</f>
        <v>1</v>
      </c>
      <c r="AC78" s="7">
        <f t="shared" ref="AC78" si="390">ROUNDUP(AC79/12,0)</f>
        <v>1</v>
      </c>
      <c r="AD78" s="7">
        <f t="shared" ref="AD78" si="391">ROUNDUP(AD79/12,0)</f>
        <v>2</v>
      </c>
      <c r="AE78" s="7">
        <f t="shared" ref="AE78" si="392">ROUNDUP(AE79/12,0)</f>
        <v>2</v>
      </c>
      <c r="AF78" s="7">
        <f t="shared" ref="AF78" si="393">ROUNDUP(AF79/12,0)</f>
        <v>2</v>
      </c>
      <c r="AG78" s="7">
        <f t="shared" ref="AG78" si="394">ROUNDUP(AG79/12,0)</f>
        <v>2</v>
      </c>
      <c r="AH78" s="7">
        <f t="shared" ref="AH78" si="395">ROUNDUP(AH79/12,0)</f>
        <v>2</v>
      </c>
      <c r="AI78" s="7">
        <f t="shared" ref="AI78" si="396">ROUNDUP(AI79/12,0)</f>
        <v>2</v>
      </c>
      <c r="AJ78" s="7">
        <f t="shared" ref="AJ78" si="397">ROUNDUP(AJ79/12,0)</f>
        <v>2</v>
      </c>
      <c r="AK78" s="7">
        <f t="shared" ref="AK78" si="398">ROUNDUP(AK79/12,0)</f>
        <v>2</v>
      </c>
      <c r="AL78" s="7">
        <f t="shared" ref="AL78" si="399">ROUNDUP(AL79/12,0)</f>
        <v>2</v>
      </c>
      <c r="AM78" s="7">
        <f t="shared" ref="AM78" si="400">ROUNDUP(AM79/12,0)</f>
        <v>2</v>
      </c>
      <c r="AN78" s="7">
        <f t="shared" ref="AN78" si="401">ROUNDUP(AN79/12,0)</f>
        <v>2</v>
      </c>
      <c r="AO78" s="7">
        <f t="shared" ref="AO78" si="402">ROUNDUP(AO79/12,0)</f>
        <v>2</v>
      </c>
      <c r="AP78" s="7">
        <f t="shared" ref="AP78" si="403">ROUNDUP(AP79/12,0)</f>
        <v>3</v>
      </c>
      <c r="AQ78" s="7">
        <f t="shared" ref="AQ78" si="404">ROUNDUP(AQ79/12,0)</f>
        <v>3</v>
      </c>
      <c r="AR78" s="7">
        <f t="shared" ref="AR78" si="405">ROUNDUP(AR79/12,0)</f>
        <v>3</v>
      </c>
      <c r="AS78" s="7">
        <f t="shared" ref="AS78" si="406">ROUNDUP(AS79/12,0)</f>
        <v>3</v>
      </c>
      <c r="AT78" s="7">
        <f t="shared" ref="AT78" si="407">ROUNDUP(AT79/12,0)</f>
        <v>3</v>
      </c>
      <c r="AU78" s="7">
        <f t="shared" ref="AU78" si="408">ROUNDUP(AU79/12,0)</f>
        <v>3</v>
      </c>
      <c r="AV78" s="7">
        <f t="shared" ref="AV78" si="409">ROUNDUP(AV79/12,0)</f>
        <v>3</v>
      </c>
      <c r="AW78" s="7">
        <f t="shared" ref="AW78" si="410">ROUNDUP(AW79/12,0)</f>
        <v>3</v>
      </c>
      <c r="AX78" s="7">
        <f t="shared" ref="AX78" si="411">ROUNDUP(AX79/12,0)</f>
        <v>3</v>
      </c>
      <c r="AY78" s="7">
        <f t="shared" ref="AY78" si="412">ROUNDUP(AY79/12,0)</f>
        <v>3</v>
      </c>
      <c r="AZ78" s="7">
        <f t="shared" ref="AZ78" si="413">ROUNDUP(AZ79/12,0)</f>
        <v>3</v>
      </c>
      <c r="BA78" s="7">
        <f t="shared" ref="BA78" si="414">ROUNDUP(BA79/12,0)</f>
        <v>3</v>
      </c>
      <c r="BB78" s="7">
        <f t="shared" ref="BB78" si="415">ROUNDUP(BB79/12,0)</f>
        <v>4</v>
      </c>
      <c r="BC78" s="7">
        <f t="shared" ref="BC78" si="416">ROUNDUP(BC79/12,0)</f>
        <v>4</v>
      </c>
      <c r="BD78" s="7">
        <f t="shared" ref="BD78" si="417">ROUNDUP(BD79/12,0)</f>
        <v>4</v>
      </c>
      <c r="BE78" s="7">
        <f t="shared" ref="BE78" si="418">ROUNDUP(BE79/12,0)</f>
        <v>4</v>
      </c>
      <c r="BF78" s="7">
        <f t="shared" ref="BF78" si="419">ROUNDUP(BF79/12,0)</f>
        <v>4</v>
      </c>
      <c r="BG78" s="7">
        <f t="shared" ref="BG78" si="420">ROUNDUP(BG79/12,0)</f>
        <v>4</v>
      </c>
      <c r="BH78" s="7">
        <f t="shared" ref="BH78" si="421">ROUNDUP(BH79/12,0)</f>
        <v>4</v>
      </c>
      <c r="BI78" s="7">
        <f t="shared" ref="BI78" si="422">ROUNDUP(BI79/12,0)</f>
        <v>4</v>
      </c>
      <c r="BJ78" s="7">
        <f t="shared" ref="BJ78" si="423">ROUNDUP(BJ79/12,0)</f>
        <v>4</v>
      </c>
      <c r="BK78" s="7">
        <f t="shared" ref="BK78" si="424">ROUNDUP(BK79/12,0)</f>
        <v>4</v>
      </c>
      <c r="BL78" s="7">
        <f t="shared" ref="BL78" si="425">ROUNDUP(BL79/12,0)</f>
        <v>4</v>
      </c>
      <c r="BM78" s="7">
        <f t="shared" ref="BM78" si="426">ROUNDUP(BM79/12,0)</f>
        <v>4</v>
      </c>
      <c r="BN78" s="7">
        <f t="shared" ref="BN78" si="427">ROUNDUP(BN79/12,0)</f>
        <v>5</v>
      </c>
      <c r="BO78" s="7">
        <f t="shared" ref="BO78" si="428">ROUNDUP(BO79/12,0)</f>
        <v>5</v>
      </c>
      <c r="BP78" s="7">
        <f t="shared" ref="BP78" si="429">ROUNDUP(BP79/12,0)</f>
        <v>5</v>
      </c>
      <c r="BQ78" s="7">
        <f t="shared" ref="BQ78" si="430">ROUNDUP(BQ79/12,0)</f>
        <v>5</v>
      </c>
      <c r="BR78" s="7">
        <f t="shared" ref="BR78" si="431">ROUNDUP(BR79/12,0)</f>
        <v>5</v>
      </c>
      <c r="BS78" s="7">
        <f t="shared" ref="BS78" si="432">ROUNDUP(BS79/12,0)</f>
        <v>5</v>
      </c>
      <c r="BT78" s="7">
        <f t="shared" ref="BT78" si="433">ROUNDUP(BT79/12,0)</f>
        <v>5</v>
      </c>
      <c r="BU78" s="7">
        <f t="shared" ref="BU78" si="434">ROUNDUP(BU79/12,0)</f>
        <v>5</v>
      </c>
      <c r="BV78" s="7">
        <f t="shared" ref="BV78" si="435">ROUNDUP(BV79/12,0)</f>
        <v>5</v>
      </c>
      <c r="BW78" s="7">
        <f t="shared" ref="BW78" si="436">ROUNDUP(BW79/12,0)</f>
        <v>5</v>
      </c>
      <c r="BX78" s="7">
        <f t="shared" ref="BX78" si="437">ROUNDUP(BX79/12,0)</f>
        <v>5</v>
      </c>
      <c r="BY78" s="7">
        <f t="shared" ref="BY78" si="438">ROUNDUP(BY79/12,0)</f>
        <v>5</v>
      </c>
      <c r="BZ78" s="7">
        <f t="shared" ref="BZ78" si="439">ROUNDUP(BZ79/12,0)</f>
        <v>6</v>
      </c>
      <c r="CA78" s="7">
        <f t="shared" ref="CA78" si="440">ROUNDUP(CA79/12,0)</f>
        <v>6</v>
      </c>
      <c r="CB78" s="7">
        <f t="shared" ref="CB78" si="441">ROUNDUP(CB79/12,0)</f>
        <v>6</v>
      </c>
      <c r="CC78" s="7">
        <f t="shared" ref="CC78" si="442">ROUNDUP(CC79/12,0)</f>
        <v>6</v>
      </c>
      <c r="CD78" s="7">
        <f t="shared" ref="CD78" si="443">ROUNDUP(CD79/12,0)</f>
        <v>6</v>
      </c>
      <c r="CE78" s="7">
        <f t="shared" ref="CE78" si="444">ROUNDUP(CE79/12,0)</f>
        <v>6</v>
      </c>
      <c r="CF78" s="7">
        <f t="shared" ref="CF78" si="445">ROUNDUP(CF79/12,0)</f>
        <v>6</v>
      </c>
      <c r="CG78" s="7">
        <f t="shared" ref="CG78" si="446">ROUNDUP(CG79/12,0)</f>
        <v>6</v>
      </c>
      <c r="CH78" s="7">
        <f t="shared" ref="CH78" si="447">ROUNDUP(CH79/12,0)</f>
        <v>6</v>
      </c>
      <c r="CI78" s="7">
        <f t="shared" ref="CI78" si="448">ROUNDUP(CI79/12,0)</f>
        <v>6</v>
      </c>
      <c r="CJ78" s="7">
        <f t="shared" ref="CJ78" si="449">ROUNDUP(CJ79/12,0)</f>
        <v>6</v>
      </c>
      <c r="CK78" s="7">
        <f t="shared" ref="CK78" si="450">ROUNDUP(CK79/12,0)</f>
        <v>6</v>
      </c>
      <c r="CL78" s="7">
        <f t="shared" ref="CL78" si="451">ROUNDUP(CL79/12,0)</f>
        <v>7</v>
      </c>
      <c r="CM78" s="7">
        <f t="shared" ref="CM78" si="452">ROUNDUP(CM79/12,0)</f>
        <v>7</v>
      </c>
      <c r="CN78" s="7">
        <f t="shared" ref="CN78" si="453">ROUNDUP(CN79/12,0)</f>
        <v>7</v>
      </c>
      <c r="CO78" s="7">
        <f t="shared" ref="CO78" si="454">ROUNDUP(CO79/12,0)</f>
        <v>7</v>
      </c>
      <c r="CP78" s="7">
        <f t="shared" ref="CP78" si="455">ROUNDUP(CP79/12,0)</f>
        <v>7</v>
      </c>
      <c r="CQ78" s="7">
        <f t="shared" ref="CQ78" si="456">ROUNDUP(CQ79/12,0)</f>
        <v>7</v>
      </c>
      <c r="CR78" s="7">
        <f t="shared" ref="CR78" si="457">ROUNDUP(CR79/12,0)</f>
        <v>7</v>
      </c>
      <c r="CS78" s="7">
        <f t="shared" ref="CS78" si="458">ROUNDUP(CS79/12,0)</f>
        <v>7</v>
      </c>
      <c r="CT78" s="7">
        <f t="shared" ref="CT78" si="459">ROUNDUP(CT79/12,0)</f>
        <v>7</v>
      </c>
      <c r="CU78" s="7">
        <f t="shared" ref="CU78" si="460">ROUNDUP(CU79/12,0)</f>
        <v>7</v>
      </c>
      <c r="CV78" s="7">
        <f t="shared" ref="CV78" si="461">ROUNDUP(CV79/12,0)</f>
        <v>7</v>
      </c>
      <c r="CW78" s="7">
        <f t="shared" ref="CW78" si="462">ROUNDUP(CW79/12,0)</f>
        <v>7</v>
      </c>
      <c r="CX78" s="7">
        <f t="shared" ref="CX78" si="463">ROUNDUP(CX79/12,0)</f>
        <v>8</v>
      </c>
      <c r="CY78" s="7">
        <f t="shared" ref="CY78" si="464">ROUNDUP(CY79/12,0)</f>
        <v>8</v>
      </c>
      <c r="CZ78" s="7">
        <f t="shared" ref="CZ78" si="465">ROUNDUP(CZ79/12,0)</f>
        <v>8</v>
      </c>
      <c r="DA78" s="7">
        <f t="shared" ref="DA78" si="466">ROUNDUP(DA79/12,0)</f>
        <v>8</v>
      </c>
      <c r="DB78" s="7">
        <f t="shared" ref="DB78" si="467">ROUNDUP(DB79/12,0)</f>
        <v>8</v>
      </c>
      <c r="DC78" s="7">
        <f t="shared" ref="DC78" si="468">ROUNDUP(DC79/12,0)</f>
        <v>8</v>
      </c>
      <c r="DD78" s="7">
        <f t="shared" ref="DD78" si="469">ROUNDUP(DD79/12,0)</f>
        <v>8</v>
      </c>
      <c r="DE78" s="7">
        <f t="shared" ref="DE78" si="470">ROUNDUP(DE79/12,0)</f>
        <v>8</v>
      </c>
      <c r="DF78" s="7">
        <f t="shared" ref="DF78" si="471">ROUNDUP(DF79/12,0)</f>
        <v>8</v>
      </c>
      <c r="DG78" s="7">
        <f t="shared" ref="DG78" si="472">ROUNDUP(DG79/12,0)</f>
        <v>8</v>
      </c>
      <c r="DH78" s="7">
        <f t="shared" ref="DH78" si="473">ROUNDUP(DH79/12,0)</f>
        <v>8</v>
      </c>
      <c r="DI78" s="7">
        <f t="shared" ref="DI78" si="474">ROUNDUP(DI79/12,0)</f>
        <v>8</v>
      </c>
      <c r="DJ78" s="7">
        <f t="shared" ref="DJ78" si="475">ROUNDUP(DJ79/12,0)</f>
        <v>9</v>
      </c>
      <c r="DK78" s="7">
        <f t="shared" ref="DK78" si="476">ROUNDUP(DK79/12,0)</f>
        <v>9</v>
      </c>
      <c r="DL78" s="7">
        <f t="shared" ref="DL78" si="477">ROUNDUP(DL79/12,0)</f>
        <v>9</v>
      </c>
      <c r="DM78" s="7">
        <f t="shared" ref="DM78" si="478">ROUNDUP(DM79/12,0)</f>
        <v>9</v>
      </c>
      <c r="DN78" s="7">
        <f t="shared" ref="DN78" si="479">ROUNDUP(DN79/12,0)</f>
        <v>9</v>
      </c>
      <c r="DO78" s="7">
        <f t="shared" ref="DO78" si="480">ROUNDUP(DO79/12,0)</f>
        <v>9</v>
      </c>
      <c r="DP78" s="7">
        <f t="shared" ref="DP78" si="481">ROUNDUP(DP79/12,0)</f>
        <v>9</v>
      </c>
      <c r="DQ78" s="7">
        <f t="shared" ref="DQ78" si="482">ROUNDUP(DQ79/12,0)</f>
        <v>9</v>
      </c>
      <c r="DR78" s="7">
        <f t="shared" ref="DR78" si="483">ROUNDUP(DR79/12,0)</f>
        <v>9</v>
      </c>
      <c r="DS78" s="7">
        <f t="shared" ref="DS78" si="484">ROUNDUP(DS79/12,0)</f>
        <v>9</v>
      </c>
      <c r="DT78" s="7">
        <f t="shared" ref="DT78" si="485">ROUNDUP(DT79/12,0)</f>
        <v>9</v>
      </c>
      <c r="DU78" s="7">
        <f t="shared" ref="DU78" si="486">ROUNDUP(DU79/12,0)</f>
        <v>9</v>
      </c>
      <c r="DV78" s="7">
        <f t="shared" ref="DV78" si="487">ROUNDUP(DV79/12,0)</f>
        <v>10</v>
      </c>
      <c r="DW78" s="7">
        <f t="shared" ref="DW78" si="488">ROUNDUP(DW79/12,0)</f>
        <v>10</v>
      </c>
      <c r="DX78" s="7">
        <f t="shared" ref="DX78" si="489">ROUNDUP(DX79/12,0)</f>
        <v>10</v>
      </c>
      <c r="DY78" s="7">
        <f t="shared" ref="DY78" si="490">ROUNDUP(DY79/12,0)</f>
        <v>10</v>
      </c>
      <c r="DZ78" s="7">
        <f t="shared" ref="DZ78" si="491">ROUNDUP(DZ79/12,0)</f>
        <v>10</v>
      </c>
      <c r="EA78" s="7">
        <f t="shared" ref="EA78" si="492">ROUNDUP(EA79/12,0)</f>
        <v>10</v>
      </c>
      <c r="EB78" s="7">
        <f t="shared" ref="EB78" si="493">ROUNDUP(EB79/12,0)</f>
        <v>10</v>
      </c>
      <c r="EC78" s="7">
        <f t="shared" ref="EC78" si="494">ROUNDUP(EC79/12,0)</f>
        <v>10</v>
      </c>
      <c r="ED78" s="7">
        <f t="shared" ref="ED78" si="495">ROUNDUP(ED79/12,0)</f>
        <v>10</v>
      </c>
      <c r="EE78" s="7">
        <f t="shared" ref="EE78" si="496">ROUNDUP(EE79/12,0)</f>
        <v>10</v>
      </c>
      <c r="EF78" s="7">
        <f t="shared" ref="EF78" si="497">ROUNDUP(EF79/12,0)</f>
        <v>10</v>
      </c>
      <c r="EG78" s="7">
        <f t="shared" ref="EG78" si="498">ROUNDUP(EG79/12,0)</f>
        <v>10</v>
      </c>
      <c r="EH78" s="7">
        <f t="shared" ref="EH78" si="499">ROUNDUP(EH79/12,0)</f>
        <v>11</v>
      </c>
      <c r="EI78" s="7">
        <f t="shared" ref="EI78" si="500">ROUNDUP(EI79/12,0)</f>
        <v>11</v>
      </c>
      <c r="EJ78" s="7">
        <f t="shared" ref="EJ78" si="501">ROUNDUP(EJ79/12,0)</f>
        <v>11</v>
      </c>
      <c r="EK78" s="7">
        <f t="shared" ref="EK78" si="502">ROUNDUP(EK79/12,0)</f>
        <v>11</v>
      </c>
      <c r="EL78" s="7">
        <f t="shared" ref="EL78" si="503">ROUNDUP(EL79/12,0)</f>
        <v>11</v>
      </c>
      <c r="EM78" s="7">
        <f t="shared" ref="EM78" si="504">ROUNDUP(EM79/12,0)</f>
        <v>11</v>
      </c>
      <c r="EN78" s="7">
        <f t="shared" ref="EN78" si="505">ROUNDUP(EN79/12,0)</f>
        <v>11</v>
      </c>
      <c r="EO78" s="7">
        <f t="shared" ref="EO78" si="506">ROUNDUP(EO79/12,0)</f>
        <v>11</v>
      </c>
      <c r="EP78" s="7">
        <f t="shared" ref="EP78" si="507">ROUNDUP(EP79/12,0)</f>
        <v>11</v>
      </c>
      <c r="EQ78" s="7">
        <f t="shared" ref="EQ78" si="508">ROUNDUP(EQ79/12,0)</f>
        <v>11</v>
      </c>
      <c r="ER78" s="7">
        <f t="shared" ref="ER78" si="509">ROUNDUP(ER79/12,0)</f>
        <v>11</v>
      </c>
      <c r="ES78" s="7">
        <f t="shared" ref="ES78" si="510">ROUNDUP(ES79/12,0)</f>
        <v>11</v>
      </c>
      <c r="ET78" s="7">
        <f t="shared" ref="ET78" si="511">ROUNDUP(ET79/12,0)</f>
        <v>12</v>
      </c>
      <c r="EU78" s="7">
        <f t="shared" ref="EU78" si="512">ROUNDUP(EU79/12,0)</f>
        <v>12</v>
      </c>
      <c r="EV78" s="7">
        <f t="shared" ref="EV78" si="513">ROUNDUP(EV79/12,0)</f>
        <v>12</v>
      </c>
      <c r="EW78" s="7">
        <f t="shared" ref="EW78" si="514">ROUNDUP(EW79/12,0)</f>
        <v>12</v>
      </c>
      <c r="EX78" s="7">
        <f t="shared" ref="EX78" si="515">ROUNDUP(EX79/12,0)</f>
        <v>12</v>
      </c>
      <c r="EY78" s="7">
        <f t="shared" ref="EY78" si="516">ROUNDUP(EY79/12,0)</f>
        <v>12</v>
      </c>
      <c r="EZ78" s="7">
        <f t="shared" ref="EZ78" si="517">ROUNDUP(EZ79/12,0)</f>
        <v>12</v>
      </c>
      <c r="FA78" s="7">
        <f t="shared" ref="FA78" si="518">ROUNDUP(FA79/12,0)</f>
        <v>12</v>
      </c>
      <c r="FB78" s="7">
        <f t="shared" ref="FB78" si="519">ROUNDUP(FB79/12,0)</f>
        <v>12</v>
      </c>
      <c r="FC78" s="7">
        <f t="shared" ref="FC78" si="520">ROUNDUP(FC79/12,0)</f>
        <v>12</v>
      </c>
      <c r="FD78" s="7">
        <f t="shared" ref="FD78" si="521">ROUNDUP(FD79/12,0)</f>
        <v>12</v>
      </c>
      <c r="FE78" s="7">
        <f t="shared" ref="FE78" si="522">ROUNDUP(FE79/12,0)</f>
        <v>12</v>
      </c>
      <c r="FF78" s="7">
        <f t="shared" ref="FF78" si="523">ROUNDUP(FF79/12,0)</f>
        <v>13</v>
      </c>
      <c r="FG78" s="7">
        <f t="shared" ref="FG78" si="524">ROUNDUP(FG79/12,0)</f>
        <v>13</v>
      </c>
      <c r="FH78" s="7">
        <f t="shared" ref="FH78" si="525">ROUNDUP(FH79/12,0)</f>
        <v>13</v>
      </c>
      <c r="FI78" s="7">
        <f t="shared" ref="FI78" si="526">ROUNDUP(FI79/12,0)</f>
        <v>13</v>
      </c>
      <c r="FJ78" s="7">
        <f t="shared" ref="FJ78" si="527">ROUNDUP(FJ79/12,0)</f>
        <v>13</v>
      </c>
      <c r="FK78" s="7">
        <f t="shared" ref="FK78" si="528">ROUNDUP(FK79/12,0)</f>
        <v>13</v>
      </c>
      <c r="FL78" s="7">
        <f t="shared" ref="FL78" si="529">ROUNDUP(FL79/12,0)</f>
        <v>13</v>
      </c>
      <c r="FM78" s="7">
        <f t="shared" ref="FM78" si="530">ROUNDUP(FM79/12,0)</f>
        <v>13</v>
      </c>
      <c r="FN78" s="7">
        <f t="shared" ref="FN78" si="531">ROUNDUP(FN79/12,0)</f>
        <v>13</v>
      </c>
      <c r="FO78" s="7">
        <f t="shared" ref="FO78" si="532">ROUNDUP(FO79/12,0)</f>
        <v>13</v>
      </c>
      <c r="FP78" s="7">
        <f t="shared" ref="FP78" si="533">ROUNDUP(FP79/12,0)</f>
        <v>13</v>
      </c>
      <c r="FQ78" s="7">
        <f t="shared" ref="FQ78" si="534">ROUNDUP(FQ79/12,0)</f>
        <v>13</v>
      </c>
      <c r="FR78" s="7">
        <f t="shared" ref="FR78" si="535">ROUNDUP(FR79/12,0)</f>
        <v>14</v>
      </c>
      <c r="FS78" s="7">
        <f t="shared" ref="FS78" si="536">ROUNDUP(FS79/12,0)</f>
        <v>14</v>
      </c>
      <c r="FT78" s="7">
        <f t="shared" ref="FT78" si="537">ROUNDUP(FT79/12,0)</f>
        <v>14</v>
      </c>
      <c r="FU78" s="7">
        <f t="shared" ref="FU78" si="538">ROUNDUP(FU79/12,0)</f>
        <v>14</v>
      </c>
      <c r="FV78" s="7">
        <f t="shared" ref="FV78" si="539">ROUNDUP(FV79/12,0)</f>
        <v>14</v>
      </c>
      <c r="FW78" s="7">
        <f t="shared" ref="FW78" si="540">ROUNDUP(FW79/12,0)</f>
        <v>14</v>
      </c>
      <c r="FX78" s="7">
        <f t="shared" ref="FX78" si="541">ROUNDUP(FX79/12,0)</f>
        <v>14</v>
      </c>
      <c r="FY78" s="7">
        <f t="shared" ref="FY78" si="542">ROUNDUP(FY79/12,0)</f>
        <v>14</v>
      </c>
      <c r="FZ78" s="7">
        <f t="shared" ref="FZ78" si="543">ROUNDUP(FZ79/12,0)</f>
        <v>14</v>
      </c>
      <c r="GA78" s="7">
        <f t="shared" ref="GA78" si="544">ROUNDUP(GA79/12,0)</f>
        <v>14</v>
      </c>
      <c r="GB78" s="7">
        <f t="shared" ref="GB78" si="545">ROUNDUP(GB79/12,0)</f>
        <v>14</v>
      </c>
      <c r="GC78" s="7">
        <f t="shared" ref="GC78" si="546">ROUNDUP(GC79/12,0)</f>
        <v>14</v>
      </c>
      <c r="GD78" s="7">
        <f t="shared" ref="GD78" si="547">ROUNDUP(GD79/12,0)</f>
        <v>15</v>
      </c>
      <c r="GE78" s="7">
        <f t="shared" ref="GE78" si="548">ROUNDUP(GE79/12,0)</f>
        <v>15</v>
      </c>
      <c r="GF78" s="7">
        <f t="shared" ref="GF78" si="549">ROUNDUP(GF79/12,0)</f>
        <v>15</v>
      </c>
      <c r="GG78" s="7">
        <f t="shared" ref="GG78" si="550">ROUNDUP(GG79/12,0)</f>
        <v>15</v>
      </c>
      <c r="GH78" s="7">
        <f t="shared" ref="GH78" si="551">ROUNDUP(GH79/12,0)</f>
        <v>15</v>
      </c>
      <c r="GI78" s="7">
        <f t="shared" ref="GI78" si="552">ROUNDUP(GI79/12,0)</f>
        <v>15</v>
      </c>
      <c r="GJ78" s="7">
        <f t="shared" ref="GJ78" si="553">ROUNDUP(GJ79/12,0)</f>
        <v>15</v>
      </c>
      <c r="GK78" s="7">
        <f t="shared" ref="GK78" si="554">ROUNDUP(GK79/12,0)</f>
        <v>15</v>
      </c>
      <c r="GL78" s="7">
        <f t="shared" ref="GL78" si="555">ROUNDUP(GL79/12,0)</f>
        <v>15</v>
      </c>
      <c r="GM78" s="7">
        <f t="shared" ref="GM78" si="556">ROUNDUP(GM79/12,0)</f>
        <v>15</v>
      </c>
      <c r="GN78" s="7">
        <f t="shared" ref="GN78" si="557">ROUNDUP(GN79/12,0)</f>
        <v>15</v>
      </c>
      <c r="GO78" s="7">
        <f t="shared" ref="GO78" si="558">ROUNDUP(GO79/12,0)</f>
        <v>15</v>
      </c>
      <c r="GP78" s="7">
        <f t="shared" ref="GP78" si="559">ROUNDUP(GP79/12,0)</f>
        <v>16</v>
      </c>
      <c r="GQ78" s="7">
        <f t="shared" ref="GQ78" si="560">ROUNDUP(GQ79/12,0)</f>
        <v>16</v>
      </c>
      <c r="GR78" s="7">
        <f t="shared" ref="GR78" si="561">ROUNDUP(GR79/12,0)</f>
        <v>16</v>
      </c>
      <c r="GS78" s="7">
        <f t="shared" ref="GS78" si="562">ROUNDUP(GS79/12,0)</f>
        <v>16</v>
      </c>
      <c r="GT78" s="7">
        <f t="shared" ref="GT78" si="563">ROUNDUP(GT79/12,0)</f>
        <v>16</v>
      </c>
      <c r="GU78" s="7">
        <f t="shared" ref="GU78" si="564">ROUNDUP(GU79/12,0)</f>
        <v>16</v>
      </c>
      <c r="GV78" s="7">
        <f t="shared" ref="GV78" si="565">ROUNDUP(GV79/12,0)</f>
        <v>16</v>
      </c>
      <c r="GW78" s="7">
        <f t="shared" ref="GW78" si="566">ROUNDUP(GW79/12,0)</f>
        <v>16</v>
      </c>
      <c r="GX78" s="7">
        <f t="shared" ref="GX78" si="567">ROUNDUP(GX79/12,0)</f>
        <v>16</v>
      </c>
      <c r="GY78" s="7">
        <f t="shared" ref="GY78" si="568">ROUNDUP(GY79/12,0)</f>
        <v>16</v>
      </c>
      <c r="GZ78" s="7">
        <f t="shared" ref="GZ78" si="569">ROUNDUP(GZ79/12,0)</f>
        <v>16</v>
      </c>
      <c r="HA78" s="7">
        <f t="shared" ref="HA78" si="570">ROUNDUP(HA79/12,0)</f>
        <v>16</v>
      </c>
      <c r="HB78" s="7">
        <f t="shared" ref="HB78" si="571">ROUNDUP(HB79/12,0)</f>
        <v>17</v>
      </c>
      <c r="HC78" s="7">
        <f t="shared" ref="HC78" si="572">ROUNDUP(HC79/12,0)</f>
        <v>17</v>
      </c>
      <c r="HD78" s="7">
        <f t="shared" ref="HD78" si="573">ROUNDUP(HD79/12,0)</f>
        <v>17</v>
      </c>
      <c r="HE78" s="7">
        <f t="shared" ref="HE78" si="574">ROUNDUP(HE79/12,0)</f>
        <v>17</v>
      </c>
      <c r="HF78" s="7">
        <f t="shared" ref="HF78" si="575">ROUNDUP(HF79/12,0)</f>
        <v>17</v>
      </c>
      <c r="HG78" s="7">
        <f t="shared" ref="HG78" si="576">ROUNDUP(HG79/12,0)</f>
        <v>17</v>
      </c>
      <c r="HH78" s="7">
        <f t="shared" ref="HH78" si="577">ROUNDUP(HH79/12,0)</f>
        <v>17</v>
      </c>
      <c r="HI78" s="7">
        <f t="shared" ref="HI78" si="578">ROUNDUP(HI79/12,0)</f>
        <v>17</v>
      </c>
      <c r="HJ78" s="7">
        <f t="shared" ref="HJ78" si="579">ROUNDUP(HJ79/12,0)</f>
        <v>17</v>
      </c>
      <c r="HK78" s="7">
        <f t="shared" ref="HK78" si="580">ROUNDUP(HK79/12,0)</f>
        <v>17</v>
      </c>
      <c r="HL78" s="7">
        <f t="shared" ref="HL78" si="581">ROUNDUP(HL79/12,0)</f>
        <v>17</v>
      </c>
      <c r="HM78" s="7">
        <f t="shared" ref="HM78" si="582">ROUNDUP(HM79/12,0)</f>
        <v>17</v>
      </c>
      <c r="HN78" s="7">
        <f t="shared" ref="HN78" si="583">ROUNDUP(HN79/12,0)</f>
        <v>18</v>
      </c>
      <c r="HO78" s="7">
        <f t="shared" ref="HO78" si="584">ROUNDUP(HO79/12,0)</f>
        <v>18</v>
      </c>
      <c r="HP78" s="7">
        <f t="shared" ref="HP78" si="585">ROUNDUP(HP79/12,0)</f>
        <v>18</v>
      </c>
      <c r="HQ78" s="7">
        <f t="shared" ref="HQ78" si="586">ROUNDUP(HQ79/12,0)</f>
        <v>18</v>
      </c>
      <c r="HR78" s="7">
        <f t="shared" ref="HR78" si="587">ROUNDUP(HR79/12,0)</f>
        <v>18</v>
      </c>
      <c r="HS78" s="7">
        <f t="shared" ref="HS78" si="588">ROUNDUP(HS79/12,0)</f>
        <v>18</v>
      </c>
      <c r="HT78" s="7">
        <f t="shared" ref="HT78" si="589">ROUNDUP(HT79/12,0)</f>
        <v>18</v>
      </c>
      <c r="HU78" s="7">
        <f t="shared" ref="HU78" si="590">ROUNDUP(HU79/12,0)</f>
        <v>18</v>
      </c>
      <c r="HV78" s="7">
        <f t="shared" ref="HV78" si="591">ROUNDUP(HV79/12,0)</f>
        <v>18</v>
      </c>
      <c r="HW78" s="7">
        <f t="shared" ref="HW78" si="592">ROUNDUP(HW79/12,0)</f>
        <v>18</v>
      </c>
      <c r="HX78" s="7">
        <f t="shared" ref="HX78" si="593">ROUNDUP(HX79/12,0)</f>
        <v>18</v>
      </c>
      <c r="HY78" s="7">
        <f t="shared" ref="HY78" si="594">ROUNDUP(HY79/12,0)</f>
        <v>18</v>
      </c>
      <c r="HZ78" s="7">
        <f t="shared" ref="HZ78" si="595">ROUNDUP(HZ79/12,0)</f>
        <v>19</v>
      </c>
      <c r="IA78" s="7">
        <f t="shared" ref="IA78" si="596">ROUNDUP(IA79/12,0)</f>
        <v>19</v>
      </c>
      <c r="IB78" s="7">
        <f t="shared" ref="IB78" si="597">ROUNDUP(IB79/12,0)</f>
        <v>19</v>
      </c>
      <c r="IC78" s="7">
        <f t="shared" ref="IC78" si="598">ROUNDUP(IC79/12,0)</f>
        <v>19</v>
      </c>
      <c r="ID78" s="7">
        <f t="shared" ref="ID78" si="599">ROUNDUP(ID79/12,0)</f>
        <v>19</v>
      </c>
      <c r="IE78" s="7">
        <f t="shared" ref="IE78" si="600">ROUNDUP(IE79/12,0)</f>
        <v>19</v>
      </c>
      <c r="IF78" s="7">
        <f t="shared" ref="IF78" si="601">ROUNDUP(IF79/12,0)</f>
        <v>19</v>
      </c>
      <c r="IG78" s="7">
        <f t="shared" ref="IG78" si="602">ROUNDUP(IG79/12,0)</f>
        <v>19</v>
      </c>
      <c r="IH78" s="7">
        <f t="shared" ref="IH78" si="603">ROUNDUP(IH79/12,0)</f>
        <v>19</v>
      </c>
      <c r="II78" s="7">
        <f t="shared" ref="II78" si="604">ROUNDUP(II79/12,0)</f>
        <v>19</v>
      </c>
      <c r="IJ78" s="7">
        <f t="shared" ref="IJ78" si="605">ROUNDUP(IJ79/12,0)</f>
        <v>19</v>
      </c>
      <c r="IK78" s="7">
        <f t="shared" ref="IK78" si="606">ROUNDUP(IK79/12,0)</f>
        <v>19</v>
      </c>
      <c r="IL78" s="7">
        <f t="shared" ref="IL78" si="607">ROUNDUP(IL79/12,0)</f>
        <v>20</v>
      </c>
      <c r="IM78" s="7">
        <f t="shared" ref="IM78" si="608">ROUNDUP(IM79/12,0)</f>
        <v>20</v>
      </c>
      <c r="IN78" s="7">
        <f t="shared" ref="IN78" si="609">ROUNDUP(IN79/12,0)</f>
        <v>20</v>
      </c>
      <c r="IO78" s="7">
        <f t="shared" ref="IO78" si="610">ROUNDUP(IO79/12,0)</f>
        <v>20</v>
      </c>
      <c r="IP78" s="7">
        <f t="shared" ref="IP78" si="611">ROUNDUP(IP79/12,0)</f>
        <v>20</v>
      </c>
      <c r="IQ78" s="7">
        <f t="shared" ref="IQ78" si="612">ROUNDUP(IQ79/12,0)</f>
        <v>20</v>
      </c>
      <c r="IR78" s="7">
        <f t="shared" ref="IR78" si="613">ROUNDUP(IR79/12,0)</f>
        <v>20</v>
      </c>
      <c r="IS78" s="7">
        <f t="shared" ref="IS78" si="614">ROUNDUP(IS79/12,0)</f>
        <v>20</v>
      </c>
      <c r="IT78" s="7">
        <f t="shared" ref="IT78" si="615">ROUNDUP(IT79/12,0)</f>
        <v>20</v>
      </c>
      <c r="IU78" s="7">
        <f t="shared" ref="IU78" si="616">ROUNDUP(IU79/12,0)</f>
        <v>20</v>
      </c>
      <c r="IV78" s="7">
        <f t="shared" ref="IV78" si="617">ROUNDUP(IV79/12,0)</f>
        <v>20</v>
      </c>
      <c r="IW78" s="7">
        <f t="shared" ref="IW78" si="618">ROUNDUP(IW79/12,0)</f>
        <v>20</v>
      </c>
      <c r="IX78" s="7">
        <f t="shared" ref="IX78" si="619">ROUNDUP(IX79/12,0)</f>
        <v>21</v>
      </c>
      <c r="IY78" s="7">
        <f t="shared" ref="IY78" si="620">ROUNDUP(IY79/12,0)</f>
        <v>21</v>
      </c>
      <c r="IZ78" s="7">
        <f t="shared" ref="IZ78" si="621">ROUNDUP(IZ79/12,0)</f>
        <v>21</v>
      </c>
      <c r="JA78" s="7">
        <f t="shared" ref="JA78" si="622">ROUNDUP(JA79/12,0)</f>
        <v>21</v>
      </c>
      <c r="JB78" s="7">
        <f t="shared" ref="JB78" si="623">ROUNDUP(JB79/12,0)</f>
        <v>21</v>
      </c>
      <c r="JC78" s="7">
        <f t="shared" ref="JC78" si="624">ROUNDUP(JC79/12,0)</f>
        <v>21</v>
      </c>
      <c r="JD78" s="7">
        <f t="shared" ref="JD78" si="625">ROUNDUP(JD79/12,0)</f>
        <v>21</v>
      </c>
      <c r="JE78" s="7">
        <f t="shared" ref="JE78" si="626">ROUNDUP(JE79/12,0)</f>
        <v>21</v>
      </c>
      <c r="JF78" s="7">
        <f t="shared" ref="JF78" si="627">ROUNDUP(JF79/12,0)</f>
        <v>21</v>
      </c>
      <c r="JG78" s="7">
        <f t="shared" ref="JG78" si="628">ROUNDUP(JG79/12,0)</f>
        <v>21</v>
      </c>
      <c r="JH78" s="7">
        <f t="shared" ref="JH78" si="629">ROUNDUP(JH79/12,0)</f>
        <v>21</v>
      </c>
      <c r="JI78" s="7">
        <f t="shared" ref="JI78" si="630">ROUNDUP(JI79/12,0)</f>
        <v>21</v>
      </c>
      <c r="JJ78" s="7">
        <f t="shared" ref="JJ78" si="631">ROUNDUP(JJ79/12,0)</f>
        <v>22</v>
      </c>
      <c r="JK78" s="7">
        <f t="shared" ref="JK78" si="632">ROUNDUP(JK79/12,0)</f>
        <v>22</v>
      </c>
      <c r="JL78" s="7">
        <f t="shared" ref="JL78" si="633">ROUNDUP(JL79/12,0)</f>
        <v>22</v>
      </c>
      <c r="JM78" s="7">
        <f t="shared" ref="JM78" si="634">ROUNDUP(JM79/12,0)</f>
        <v>22</v>
      </c>
      <c r="JN78" s="7">
        <f t="shared" ref="JN78" si="635">ROUNDUP(JN79/12,0)</f>
        <v>22</v>
      </c>
      <c r="JO78" s="7">
        <f t="shared" ref="JO78" si="636">ROUNDUP(JO79/12,0)</f>
        <v>22</v>
      </c>
      <c r="JP78" s="7">
        <f t="shared" ref="JP78" si="637">ROUNDUP(JP79/12,0)</f>
        <v>22</v>
      </c>
      <c r="JQ78" s="7">
        <f t="shared" ref="JQ78" si="638">ROUNDUP(JQ79/12,0)</f>
        <v>22</v>
      </c>
      <c r="JR78" s="7">
        <f t="shared" ref="JR78" si="639">ROUNDUP(JR79/12,0)</f>
        <v>22</v>
      </c>
      <c r="JS78" s="7">
        <f t="shared" ref="JS78" si="640">ROUNDUP(JS79/12,0)</f>
        <v>22</v>
      </c>
      <c r="JT78" s="7">
        <f t="shared" ref="JT78" si="641">ROUNDUP(JT79/12,0)</f>
        <v>22</v>
      </c>
      <c r="JU78" s="7">
        <f t="shared" ref="JU78" si="642">ROUNDUP(JU79/12,0)</f>
        <v>22</v>
      </c>
      <c r="JV78" s="7">
        <f t="shared" ref="JV78" si="643">ROUNDUP(JV79/12,0)</f>
        <v>23</v>
      </c>
      <c r="JW78" s="7">
        <f t="shared" ref="JW78" si="644">ROUNDUP(JW79/12,0)</f>
        <v>23</v>
      </c>
      <c r="JX78" s="7">
        <f t="shared" ref="JX78" si="645">ROUNDUP(JX79/12,0)</f>
        <v>23</v>
      </c>
      <c r="JY78" s="7">
        <f t="shared" ref="JY78" si="646">ROUNDUP(JY79/12,0)</f>
        <v>23</v>
      </c>
      <c r="JZ78" s="7">
        <f t="shared" ref="JZ78" si="647">ROUNDUP(JZ79/12,0)</f>
        <v>23</v>
      </c>
      <c r="KA78" s="7">
        <f t="shared" ref="KA78" si="648">ROUNDUP(KA79/12,0)</f>
        <v>23</v>
      </c>
      <c r="KB78" s="7">
        <f t="shared" ref="KB78" si="649">ROUNDUP(KB79/12,0)</f>
        <v>23</v>
      </c>
      <c r="KC78" s="7">
        <f t="shared" ref="KC78" si="650">ROUNDUP(KC79/12,0)</f>
        <v>23</v>
      </c>
      <c r="KD78" s="7">
        <f t="shared" ref="KD78" si="651">ROUNDUP(KD79/12,0)</f>
        <v>23</v>
      </c>
      <c r="KE78" s="7">
        <f t="shared" ref="KE78" si="652">ROUNDUP(KE79/12,0)</f>
        <v>23</v>
      </c>
      <c r="KF78" s="7">
        <f t="shared" ref="KF78" si="653">ROUNDUP(KF79/12,0)</f>
        <v>23</v>
      </c>
      <c r="KG78" s="7">
        <f t="shared" ref="KG78" si="654">ROUNDUP(KG79/12,0)</f>
        <v>23</v>
      </c>
      <c r="KH78" s="7">
        <f t="shared" ref="KH78" si="655">ROUNDUP(KH79/12,0)</f>
        <v>24</v>
      </c>
      <c r="KI78" s="7">
        <f t="shared" ref="KI78" si="656">ROUNDUP(KI79/12,0)</f>
        <v>24</v>
      </c>
      <c r="KJ78" s="7">
        <f t="shared" ref="KJ78" si="657">ROUNDUP(KJ79/12,0)</f>
        <v>24</v>
      </c>
      <c r="KK78" s="7">
        <f t="shared" ref="KK78" si="658">ROUNDUP(KK79/12,0)</f>
        <v>24</v>
      </c>
      <c r="KL78" s="7">
        <f t="shared" ref="KL78" si="659">ROUNDUP(KL79/12,0)</f>
        <v>24</v>
      </c>
      <c r="KM78" s="7">
        <f t="shared" ref="KM78" si="660">ROUNDUP(KM79/12,0)</f>
        <v>24</v>
      </c>
      <c r="KN78" s="7">
        <f t="shared" ref="KN78" si="661">ROUNDUP(KN79/12,0)</f>
        <v>24</v>
      </c>
      <c r="KO78" s="7">
        <f t="shared" ref="KO78" si="662">ROUNDUP(KO79/12,0)</f>
        <v>24</v>
      </c>
      <c r="KP78" s="7">
        <f t="shared" ref="KP78" si="663">ROUNDUP(KP79/12,0)</f>
        <v>24</v>
      </c>
      <c r="KQ78" s="7">
        <f t="shared" ref="KQ78" si="664">ROUNDUP(KQ79/12,0)</f>
        <v>24</v>
      </c>
      <c r="KR78" s="7">
        <f t="shared" ref="KR78" si="665">ROUNDUP(KR79/12,0)</f>
        <v>24</v>
      </c>
      <c r="KS78" s="7">
        <f t="shared" ref="KS78" si="666">ROUNDUP(KS79/12,0)</f>
        <v>24</v>
      </c>
      <c r="KT78" s="7">
        <f t="shared" ref="KT78" si="667">ROUNDUP(KT79/12,0)</f>
        <v>25</v>
      </c>
      <c r="KU78" s="7">
        <f t="shared" ref="KU78" si="668">ROUNDUP(KU79/12,0)</f>
        <v>25</v>
      </c>
      <c r="KV78" s="7">
        <f t="shared" ref="KV78" si="669">ROUNDUP(KV79/12,0)</f>
        <v>25</v>
      </c>
      <c r="KW78" s="7">
        <f t="shared" ref="KW78" si="670">ROUNDUP(KW79/12,0)</f>
        <v>25</v>
      </c>
      <c r="KX78" s="7">
        <f t="shared" ref="KX78" si="671">ROUNDUP(KX79/12,0)</f>
        <v>25</v>
      </c>
      <c r="KY78" s="7">
        <f t="shared" ref="KY78" si="672">ROUNDUP(KY79/12,0)</f>
        <v>25</v>
      </c>
      <c r="KZ78" s="7">
        <f t="shared" ref="KZ78" si="673">ROUNDUP(KZ79/12,0)</f>
        <v>25</v>
      </c>
      <c r="LA78" s="7">
        <f t="shared" ref="LA78" si="674">ROUNDUP(LA79/12,0)</f>
        <v>25</v>
      </c>
      <c r="LB78" s="7">
        <f t="shared" ref="LB78" si="675">ROUNDUP(LB79/12,0)</f>
        <v>25</v>
      </c>
      <c r="LC78" s="7">
        <f t="shared" ref="LC78" si="676">ROUNDUP(LC79/12,0)</f>
        <v>25</v>
      </c>
      <c r="LD78" s="7">
        <f t="shared" ref="LD78" si="677">ROUNDUP(LD79/12,0)</f>
        <v>25</v>
      </c>
      <c r="LE78" s="7">
        <f t="shared" ref="LE78" si="678">ROUNDUP(LE79/12,0)</f>
        <v>25</v>
      </c>
      <c r="LF78" s="7">
        <f t="shared" ref="LF78" si="679">ROUNDUP(LF79/12,0)</f>
        <v>26</v>
      </c>
      <c r="LG78" s="7">
        <f t="shared" ref="LG78" si="680">ROUNDUP(LG79/12,0)</f>
        <v>26</v>
      </c>
      <c r="LH78" s="7">
        <f t="shared" ref="LH78" si="681">ROUNDUP(LH79/12,0)</f>
        <v>26</v>
      </c>
      <c r="LI78" s="7">
        <f t="shared" ref="LI78" si="682">ROUNDUP(LI79/12,0)</f>
        <v>26</v>
      </c>
      <c r="LJ78" s="7">
        <f t="shared" ref="LJ78" si="683">ROUNDUP(LJ79/12,0)</f>
        <v>26</v>
      </c>
      <c r="LK78" s="7">
        <f t="shared" ref="LK78" si="684">ROUNDUP(LK79/12,0)</f>
        <v>26</v>
      </c>
      <c r="LL78" s="7">
        <f t="shared" ref="LL78" si="685">ROUNDUP(LL79/12,0)</f>
        <v>26</v>
      </c>
      <c r="LM78" s="7">
        <f t="shared" ref="LM78" si="686">ROUNDUP(LM79/12,0)</f>
        <v>26</v>
      </c>
      <c r="LN78" s="7">
        <f t="shared" ref="LN78" si="687">ROUNDUP(LN79/12,0)</f>
        <v>26</v>
      </c>
      <c r="LO78" s="7">
        <f t="shared" ref="LO78" si="688">ROUNDUP(LO79/12,0)</f>
        <v>26</v>
      </c>
      <c r="LP78" s="7">
        <f t="shared" ref="LP78" si="689">ROUNDUP(LP79/12,0)</f>
        <v>26</v>
      </c>
      <c r="LQ78" s="7">
        <f t="shared" ref="LQ78" si="690">ROUNDUP(LQ79/12,0)</f>
        <v>26</v>
      </c>
      <c r="LR78" s="7">
        <f t="shared" ref="LR78" si="691">ROUNDUP(LR79/12,0)</f>
        <v>27</v>
      </c>
      <c r="LS78" s="7">
        <f t="shared" ref="LS78" si="692">ROUNDUP(LS79/12,0)</f>
        <v>27</v>
      </c>
      <c r="LT78" s="7">
        <f t="shared" ref="LT78" si="693">ROUNDUP(LT79/12,0)</f>
        <v>27</v>
      </c>
      <c r="LU78" s="7">
        <f t="shared" ref="LU78" si="694">ROUNDUP(LU79/12,0)</f>
        <v>27</v>
      </c>
      <c r="LV78" s="7">
        <f t="shared" ref="LV78" si="695">ROUNDUP(LV79/12,0)</f>
        <v>27</v>
      </c>
      <c r="LW78" s="7">
        <f t="shared" ref="LW78" si="696">ROUNDUP(LW79/12,0)</f>
        <v>27</v>
      </c>
      <c r="LX78" s="7">
        <f t="shared" ref="LX78" si="697">ROUNDUP(LX79/12,0)</f>
        <v>27</v>
      </c>
      <c r="LY78" s="7">
        <f t="shared" ref="LY78" si="698">ROUNDUP(LY79/12,0)</f>
        <v>27</v>
      </c>
      <c r="LZ78" s="7">
        <f t="shared" ref="LZ78" si="699">ROUNDUP(LZ79/12,0)</f>
        <v>27</v>
      </c>
      <c r="MA78" s="7">
        <f t="shared" ref="MA78" si="700">ROUNDUP(MA79/12,0)</f>
        <v>27</v>
      </c>
      <c r="MB78" s="7">
        <f t="shared" ref="MB78" si="701">ROUNDUP(MB79/12,0)</f>
        <v>27</v>
      </c>
      <c r="MC78" s="7">
        <f t="shared" ref="MC78" si="702">ROUNDUP(MC79/12,0)</f>
        <v>27</v>
      </c>
      <c r="MD78" s="7">
        <f t="shared" ref="MD78" si="703">ROUNDUP(MD79/12,0)</f>
        <v>28</v>
      </c>
      <c r="ME78" s="7">
        <f t="shared" ref="ME78" si="704">ROUNDUP(ME79/12,0)</f>
        <v>28</v>
      </c>
      <c r="MF78" s="7">
        <f t="shared" ref="MF78" si="705">ROUNDUP(MF79/12,0)</f>
        <v>28</v>
      </c>
      <c r="MG78" s="7">
        <f t="shared" ref="MG78" si="706">ROUNDUP(MG79/12,0)</f>
        <v>28</v>
      </c>
      <c r="MH78" s="7">
        <f t="shared" ref="MH78" si="707">ROUNDUP(MH79/12,0)</f>
        <v>28</v>
      </c>
      <c r="MI78" s="7">
        <f t="shared" ref="MI78" si="708">ROUNDUP(MI79/12,0)</f>
        <v>28</v>
      </c>
      <c r="MJ78" s="7">
        <f t="shared" ref="MJ78" si="709">ROUNDUP(MJ79/12,0)</f>
        <v>28</v>
      </c>
      <c r="MK78" s="7">
        <f t="shared" ref="MK78" si="710">ROUNDUP(MK79/12,0)</f>
        <v>28</v>
      </c>
      <c r="ML78" s="7">
        <f t="shared" ref="ML78" si="711">ROUNDUP(ML79/12,0)</f>
        <v>28</v>
      </c>
      <c r="MM78" s="7">
        <f t="shared" ref="MM78" si="712">ROUNDUP(MM79/12,0)</f>
        <v>28</v>
      </c>
      <c r="MN78" s="7">
        <f t="shared" ref="MN78" si="713">ROUNDUP(MN79/12,0)</f>
        <v>28</v>
      </c>
      <c r="MO78" s="7">
        <f t="shared" ref="MO78" si="714">ROUNDUP(MO79/12,0)</f>
        <v>28</v>
      </c>
      <c r="MP78" s="7">
        <f t="shared" ref="MP78" si="715">ROUNDUP(MP79/12,0)</f>
        <v>29</v>
      </c>
      <c r="MQ78" s="7">
        <f t="shared" ref="MQ78" si="716">ROUNDUP(MQ79/12,0)</f>
        <v>29</v>
      </c>
      <c r="MR78" s="7">
        <f t="shared" ref="MR78" si="717">ROUNDUP(MR79/12,0)</f>
        <v>29</v>
      </c>
      <c r="MS78" s="7">
        <f t="shared" ref="MS78" si="718">ROUNDUP(MS79/12,0)</f>
        <v>29</v>
      </c>
      <c r="MT78" s="7">
        <f t="shared" ref="MT78" si="719">ROUNDUP(MT79/12,0)</f>
        <v>29</v>
      </c>
      <c r="MU78" s="7">
        <f t="shared" ref="MU78" si="720">ROUNDUP(MU79/12,0)</f>
        <v>29</v>
      </c>
      <c r="MV78" s="7">
        <f t="shared" ref="MV78" si="721">ROUNDUP(MV79/12,0)</f>
        <v>29</v>
      </c>
      <c r="MW78" s="7">
        <f t="shared" ref="MW78" si="722">ROUNDUP(MW79/12,0)</f>
        <v>29</v>
      </c>
      <c r="MX78" s="7">
        <f t="shared" ref="MX78" si="723">ROUNDUP(MX79/12,0)</f>
        <v>29</v>
      </c>
      <c r="MY78" s="7">
        <f t="shared" ref="MY78" si="724">ROUNDUP(MY79/12,0)</f>
        <v>29</v>
      </c>
      <c r="MZ78" s="7">
        <f t="shared" ref="MZ78" si="725">ROUNDUP(MZ79/12,0)</f>
        <v>29</v>
      </c>
      <c r="NA78" s="7">
        <f t="shared" ref="NA78" si="726">ROUNDUP(NA79/12,0)</f>
        <v>29</v>
      </c>
      <c r="NB78" s="7">
        <f t="shared" ref="NB78" si="727">ROUNDUP(NB79/12,0)</f>
        <v>30</v>
      </c>
      <c r="NC78" s="7">
        <f t="shared" ref="NC78" si="728">ROUNDUP(NC79/12,0)</f>
        <v>30</v>
      </c>
      <c r="ND78" s="7">
        <f t="shared" ref="ND78" si="729">ROUNDUP(ND79/12,0)</f>
        <v>30</v>
      </c>
      <c r="NE78" s="7">
        <f t="shared" ref="NE78" si="730">ROUNDUP(NE79/12,0)</f>
        <v>30</v>
      </c>
      <c r="NF78" s="7">
        <f t="shared" ref="NF78" si="731">ROUNDUP(NF79/12,0)</f>
        <v>30</v>
      </c>
      <c r="NG78" s="7">
        <f t="shared" ref="NG78" si="732">ROUNDUP(NG79/12,0)</f>
        <v>30</v>
      </c>
      <c r="NH78" s="7">
        <f t="shared" ref="NH78" si="733">ROUNDUP(NH79/12,0)</f>
        <v>30</v>
      </c>
      <c r="NI78" s="7">
        <f t="shared" ref="NI78" si="734">ROUNDUP(NI79/12,0)</f>
        <v>30</v>
      </c>
      <c r="NJ78" s="7">
        <f t="shared" ref="NJ78" si="735">ROUNDUP(NJ79/12,0)</f>
        <v>30</v>
      </c>
      <c r="NK78" s="7">
        <f t="shared" ref="NK78" si="736">ROUNDUP(NK79/12,0)</f>
        <v>30</v>
      </c>
      <c r="NL78" s="7">
        <f t="shared" ref="NL78" si="737">ROUNDUP(NL79/12,0)</f>
        <v>30</v>
      </c>
      <c r="NM78" s="7">
        <f t="shared" ref="NM78" si="738">ROUNDUP(NM79/12,0)</f>
        <v>30</v>
      </c>
    </row>
    <row r="79" spans="15:377" x14ac:dyDescent="0.25">
      <c r="P79" s="12" t="s">
        <v>123</v>
      </c>
      <c r="Q79" s="7">
        <v>0</v>
      </c>
      <c r="R79" s="7">
        <f>Q79+1</f>
        <v>1</v>
      </c>
      <c r="S79" s="7">
        <f t="shared" ref="S79:CD79" si="739">R79+1</f>
        <v>2</v>
      </c>
      <c r="T79" s="7">
        <f t="shared" si="739"/>
        <v>3</v>
      </c>
      <c r="U79" s="7">
        <f t="shared" si="739"/>
        <v>4</v>
      </c>
      <c r="V79" s="7">
        <f t="shared" si="739"/>
        <v>5</v>
      </c>
      <c r="W79" s="7">
        <f t="shared" si="739"/>
        <v>6</v>
      </c>
      <c r="X79" s="7">
        <f t="shared" si="739"/>
        <v>7</v>
      </c>
      <c r="Y79" s="7">
        <f t="shared" si="739"/>
        <v>8</v>
      </c>
      <c r="Z79" s="7">
        <f t="shared" si="739"/>
        <v>9</v>
      </c>
      <c r="AA79" s="7">
        <f t="shared" si="739"/>
        <v>10</v>
      </c>
      <c r="AB79" s="7">
        <f t="shared" si="739"/>
        <v>11</v>
      </c>
      <c r="AC79" s="7">
        <f t="shared" si="739"/>
        <v>12</v>
      </c>
      <c r="AD79" s="7">
        <f t="shared" si="739"/>
        <v>13</v>
      </c>
      <c r="AE79" s="7">
        <f t="shared" si="739"/>
        <v>14</v>
      </c>
      <c r="AF79" s="7">
        <f t="shared" si="739"/>
        <v>15</v>
      </c>
      <c r="AG79" s="7">
        <f t="shared" si="739"/>
        <v>16</v>
      </c>
      <c r="AH79" s="7">
        <f t="shared" si="739"/>
        <v>17</v>
      </c>
      <c r="AI79" s="7">
        <f t="shared" si="739"/>
        <v>18</v>
      </c>
      <c r="AJ79" s="7">
        <f t="shared" si="739"/>
        <v>19</v>
      </c>
      <c r="AK79" s="7">
        <f t="shared" si="739"/>
        <v>20</v>
      </c>
      <c r="AL79" s="7">
        <f t="shared" si="739"/>
        <v>21</v>
      </c>
      <c r="AM79" s="7">
        <f t="shared" si="739"/>
        <v>22</v>
      </c>
      <c r="AN79" s="7">
        <f t="shared" si="739"/>
        <v>23</v>
      </c>
      <c r="AO79" s="7">
        <f t="shared" si="739"/>
        <v>24</v>
      </c>
      <c r="AP79" s="7">
        <f t="shared" si="739"/>
        <v>25</v>
      </c>
      <c r="AQ79" s="7">
        <f t="shared" si="739"/>
        <v>26</v>
      </c>
      <c r="AR79" s="7">
        <f t="shared" si="739"/>
        <v>27</v>
      </c>
      <c r="AS79" s="7">
        <f t="shared" si="739"/>
        <v>28</v>
      </c>
      <c r="AT79" s="7">
        <f t="shared" si="739"/>
        <v>29</v>
      </c>
      <c r="AU79" s="7">
        <f t="shared" si="739"/>
        <v>30</v>
      </c>
      <c r="AV79" s="7">
        <f t="shared" si="739"/>
        <v>31</v>
      </c>
      <c r="AW79" s="7">
        <f t="shared" si="739"/>
        <v>32</v>
      </c>
      <c r="AX79" s="7">
        <f t="shared" si="739"/>
        <v>33</v>
      </c>
      <c r="AY79" s="7">
        <f t="shared" si="739"/>
        <v>34</v>
      </c>
      <c r="AZ79" s="7">
        <f t="shared" si="739"/>
        <v>35</v>
      </c>
      <c r="BA79" s="7">
        <f t="shared" si="739"/>
        <v>36</v>
      </c>
      <c r="BB79" s="7">
        <f t="shared" si="739"/>
        <v>37</v>
      </c>
      <c r="BC79" s="7">
        <f t="shared" si="739"/>
        <v>38</v>
      </c>
      <c r="BD79" s="7">
        <f t="shared" si="739"/>
        <v>39</v>
      </c>
      <c r="BE79" s="7">
        <f t="shared" si="739"/>
        <v>40</v>
      </c>
      <c r="BF79" s="7">
        <f t="shared" si="739"/>
        <v>41</v>
      </c>
      <c r="BG79" s="7">
        <f t="shared" si="739"/>
        <v>42</v>
      </c>
      <c r="BH79" s="7">
        <f t="shared" si="739"/>
        <v>43</v>
      </c>
      <c r="BI79" s="7">
        <f t="shared" si="739"/>
        <v>44</v>
      </c>
      <c r="BJ79" s="7">
        <f t="shared" si="739"/>
        <v>45</v>
      </c>
      <c r="BK79" s="7">
        <f t="shared" si="739"/>
        <v>46</v>
      </c>
      <c r="BL79" s="7">
        <f t="shared" si="739"/>
        <v>47</v>
      </c>
      <c r="BM79" s="7">
        <f t="shared" si="739"/>
        <v>48</v>
      </c>
      <c r="BN79" s="7">
        <f t="shared" si="739"/>
        <v>49</v>
      </c>
      <c r="BO79" s="7">
        <f t="shared" si="739"/>
        <v>50</v>
      </c>
      <c r="BP79" s="7">
        <f t="shared" si="739"/>
        <v>51</v>
      </c>
      <c r="BQ79" s="7">
        <f t="shared" si="739"/>
        <v>52</v>
      </c>
      <c r="BR79" s="7">
        <f t="shared" si="739"/>
        <v>53</v>
      </c>
      <c r="BS79" s="7">
        <f t="shared" si="739"/>
        <v>54</v>
      </c>
      <c r="BT79" s="7">
        <f t="shared" si="739"/>
        <v>55</v>
      </c>
      <c r="BU79" s="7">
        <f t="shared" si="739"/>
        <v>56</v>
      </c>
      <c r="BV79" s="7">
        <f t="shared" si="739"/>
        <v>57</v>
      </c>
      <c r="BW79" s="7">
        <f t="shared" si="739"/>
        <v>58</v>
      </c>
      <c r="BX79" s="7">
        <f t="shared" si="739"/>
        <v>59</v>
      </c>
      <c r="BY79" s="7">
        <f t="shared" si="739"/>
        <v>60</v>
      </c>
      <c r="BZ79" s="7">
        <f t="shared" si="739"/>
        <v>61</v>
      </c>
      <c r="CA79" s="7">
        <f t="shared" si="739"/>
        <v>62</v>
      </c>
      <c r="CB79" s="7">
        <f t="shared" si="739"/>
        <v>63</v>
      </c>
      <c r="CC79" s="7">
        <f t="shared" si="739"/>
        <v>64</v>
      </c>
      <c r="CD79" s="7">
        <f t="shared" si="739"/>
        <v>65</v>
      </c>
      <c r="CE79" s="7">
        <f t="shared" ref="CE79:EP79" si="740">CD79+1</f>
        <v>66</v>
      </c>
      <c r="CF79" s="7">
        <f t="shared" si="740"/>
        <v>67</v>
      </c>
      <c r="CG79" s="7">
        <f t="shared" si="740"/>
        <v>68</v>
      </c>
      <c r="CH79" s="7">
        <f t="shared" si="740"/>
        <v>69</v>
      </c>
      <c r="CI79" s="7">
        <f t="shared" si="740"/>
        <v>70</v>
      </c>
      <c r="CJ79" s="7">
        <f t="shared" si="740"/>
        <v>71</v>
      </c>
      <c r="CK79" s="7">
        <f t="shared" si="740"/>
        <v>72</v>
      </c>
      <c r="CL79" s="7">
        <f t="shared" si="740"/>
        <v>73</v>
      </c>
      <c r="CM79" s="7">
        <f t="shared" si="740"/>
        <v>74</v>
      </c>
      <c r="CN79" s="7">
        <f t="shared" si="740"/>
        <v>75</v>
      </c>
      <c r="CO79" s="7">
        <f t="shared" si="740"/>
        <v>76</v>
      </c>
      <c r="CP79" s="7">
        <f t="shared" si="740"/>
        <v>77</v>
      </c>
      <c r="CQ79" s="7">
        <f t="shared" si="740"/>
        <v>78</v>
      </c>
      <c r="CR79" s="7">
        <f t="shared" si="740"/>
        <v>79</v>
      </c>
      <c r="CS79" s="7">
        <f t="shared" si="740"/>
        <v>80</v>
      </c>
      <c r="CT79" s="7">
        <f t="shared" si="740"/>
        <v>81</v>
      </c>
      <c r="CU79" s="7">
        <f t="shared" si="740"/>
        <v>82</v>
      </c>
      <c r="CV79" s="7">
        <f t="shared" si="740"/>
        <v>83</v>
      </c>
      <c r="CW79" s="7">
        <f t="shared" si="740"/>
        <v>84</v>
      </c>
      <c r="CX79" s="7">
        <f t="shared" si="740"/>
        <v>85</v>
      </c>
      <c r="CY79" s="7">
        <f t="shared" si="740"/>
        <v>86</v>
      </c>
      <c r="CZ79" s="7">
        <f t="shared" si="740"/>
        <v>87</v>
      </c>
      <c r="DA79" s="7">
        <f t="shared" si="740"/>
        <v>88</v>
      </c>
      <c r="DB79" s="7">
        <f t="shared" si="740"/>
        <v>89</v>
      </c>
      <c r="DC79" s="7">
        <f t="shared" si="740"/>
        <v>90</v>
      </c>
      <c r="DD79" s="7">
        <f t="shared" si="740"/>
        <v>91</v>
      </c>
      <c r="DE79" s="7">
        <f t="shared" si="740"/>
        <v>92</v>
      </c>
      <c r="DF79" s="7">
        <f t="shared" si="740"/>
        <v>93</v>
      </c>
      <c r="DG79" s="7">
        <f t="shared" si="740"/>
        <v>94</v>
      </c>
      <c r="DH79" s="7">
        <f t="shared" si="740"/>
        <v>95</v>
      </c>
      <c r="DI79" s="7">
        <f t="shared" si="740"/>
        <v>96</v>
      </c>
      <c r="DJ79" s="7">
        <f t="shared" si="740"/>
        <v>97</v>
      </c>
      <c r="DK79" s="7">
        <f t="shared" si="740"/>
        <v>98</v>
      </c>
      <c r="DL79" s="7">
        <f t="shared" si="740"/>
        <v>99</v>
      </c>
      <c r="DM79" s="7">
        <f t="shared" si="740"/>
        <v>100</v>
      </c>
      <c r="DN79" s="7">
        <f t="shared" si="740"/>
        <v>101</v>
      </c>
      <c r="DO79" s="7">
        <f t="shared" si="740"/>
        <v>102</v>
      </c>
      <c r="DP79" s="7">
        <f t="shared" si="740"/>
        <v>103</v>
      </c>
      <c r="DQ79" s="7">
        <f t="shared" si="740"/>
        <v>104</v>
      </c>
      <c r="DR79" s="7">
        <f t="shared" si="740"/>
        <v>105</v>
      </c>
      <c r="DS79" s="7">
        <f t="shared" si="740"/>
        <v>106</v>
      </c>
      <c r="DT79" s="7">
        <f t="shared" si="740"/>
        <v>107</v>
      </c>
      <c r="DU79" s="7">
        <f t="shared" si="740"/>
        <v>108</v>
      </c>
      <c r="DV79" s="7">
        <f t="shared" si="740"/>
        <v>109</v>
      </c>
      <c r="DW79" s="7">
        <f t="shared" si="740"/>
        <v>110</v>
      </c>
      <c r="DX79" s="7">
        <f t="shared" si="740"/>
        <v>111</v>
      </c>
      <c r="DY79" s="7">
        <f t="shared" si="740"/>
        <v>112</v>
      </c>
      <c r="DZ79" s="7">
        <f t="shared" si="740"/>
        <v>113</v>
      </c>
      <c r="EA79" s="7">
        <f t="shared" si="740"/>
        <v>114</v>
      </c>
      <c r="EB79" s="7">
        <f t="shared" si="740"/>
        <v>115</v>
      </c>
      <c r="EC79" s="7">
        <f t="shared" si="740"/>
        <v>116</v>
      </c>
      <c r="ED79" s="7">
        <f t="shared" si="740"/>
        <v>117</v>
      </c>
      <c r="EE79" s="7">
        <f t="shared" si="740"/>
        <v>118</v>
      </c>
      <c r="EF79" s="7">
        <f t="shared" si="740"/>
        <v>119</v>
      </c>
      <c r="EG79" s="7">
        <f t="shared" si="740"/>
        <v>120</v>
      </c>
      <c r="EH79" s="7">
        <f t="shared" si="740"/>
        <v>121</v>
      </c>
      <c r="EI79" s="7">
        <f t="shared" si="740"/>
        <v>122</v>
      </c>
      <c r="EJ79" s="7">
        <f t="shared" si="740"/>
        <v>123</v>
      </c>
      <c r="EK79" s="7">
        <f t="shared" si="740"/>
        <v>124</v>
      </c>
      <c r="EL79" s="7">
        <f t="shared" si="740"/>
        <v>125</v>
      </c>
      <c r="EM79" s="7">
        <f t="shared" si="740"/>
        <v>126</v>
      </c>
      <c r="EN79" s="7">
        <f t="shared" si="740"/>
        <v>127</v>
      </c>
      <c r="EO79" s="7">
        <f t="shared" si="740"/>
        <v>128</v>
      </c>
      <c r="EP79" s="7">
        <f t="shared" si="740"/>
        <v>129</v>
      </c>
      <c r="EQ79" s="7">
        <f t="shared" ref="EQ79:HB79" si="741">EP79+1</f>
        <v>130</v>
      </c>
      <c r="ER79" s="7">
        <f t="shared" si="741"/>
        <v>131</v>
      </c>
      <c r="ES79" s="7">
        <f t="shared" si="741"/>
        <v>132</v>
      </c>
      <c r="ET79" s="7">
        <f t="shared" si="741"/>
        <v>133</v>
      </c>
      <c r="EU79" s="7">
        <f t="shared" si="741"/>
        <v>134</v>
      </c>
      <c r="EV79" s="7">
        <f t="shared" si="741"/>
        <v>135</v>
      </c>
      <c r="EW79" s="7">
        <f t="shared" si="741"/>
        <v>136</v>
      </c>
      <c r="EX79" s="7">
        <f t="shared" si="741"/>
        <v>137</v>
      </c>
      <c r="EY79" s="7">
        <f t="shared" si="741"/>
        <v>138</v>
      </c>
      <c r="EZ79" s="7">
        <f t="shared" si="741"/>
        <v>139</v>
      </c>
      <c r="FA79" s="7">
        <f t="shared" si="741"/>
        <v>140</v>
      </c>
      <c r="FB79" s="7">
        <f t="shared" si="741"/>
        <v>141</v>
      </c>
      <c r="FC79" s="7">
        <f t="shared" si="741"/>
        <v>142</v>
      </c>
      <c r="FD79" s="7">
        <f t="shared" si="741"/>
        <v>143</v>
      </c>
      <c r="FE79" s="7">
        <f t="shared" si="741"/>
        <v>144</v>
      </c>
      <c r="FF79" s="7">
        <f t="shared" si="741"/>
        <v>145</v>
      </c>
      <c r="FG79" s="7">
        <f t="shared" si="741"/>
        <v>146</v>
      </c>
      <c r="FH79" s="7">
        <f t="shared" si="741"/>
        <v>147</v>
      </c>
      <c r="FI79" s="7">
        <f t="shared" si="741"/>
        <v>148</v>
      </c>
      <c r="FJ79" s="7">
        <f t="shared" si="741"/>
        <v>149</v>
      </c>
      <c r="FK79" s="7">
        <f t="shared" si="741"/>
        <v>150</v>
      </c>
      <c r="FL79" s="7">
        <f t="shared" si="741"/>
        <v>151</v>
      </c>
      <c r="FM79" s="7">
        <f t="shared" si="741"/>
        <v>152</v>
      </c>
      <c r="FN79" s="7">
        <f t="shared" si="741"/>
        <v>153</v>
      </c>
      <c r="FO79" s="7">
        <f t="shared" si="741"/>
        <v>154</v>
      </c>
      <c r="FP79" s="7">
        <f t="shared" si="741"/>
        <v>155</v>
      </c>
      <c r="FQ79" s="7">
        <f t="shared" si="741"/>
        <v>156</v>
      </c>
      <c r="FR79" s="7">
        <f t="shared" si="741"/>
        <v>157</v>
      </c>
      <c r="FS79" s="7">
        <f t="shared" si="741"/>
        <v>158</v>
      </c>
      <c r="FT79" s="7">
        <f t="shared" si="741"/>
        <v>159</v>
      </c>
      <c r="FU79" s="7">
        <f t="shared" si="741"/>
        <v>160</v>
      </c>
      <c r="FV79" s="7">
        <f t="shared" si="741"/>
        <v>161</v>
      </c>
      <c r="FW79" s="7">
        <f t="shared" si="741"/>
        <v>162</v>
      </c>
      <c r="FX79" s="7">
        <f t="shared" si="741"/>
        <v>163</v>
      </c>
      <c r="FY79" s="7">
        <f t="shared" si="741"/>
        <v>164</v>
      </c>
      <c r="FZ79" s="7">
        <f t="shared" si="741"/>
        <v>165</v>
      </c>
      <c r="GA79" s="7">
        <f t="shared" si="741"/>
        <v>166</v>
      </c>
      <c r="GB79" s="7">
        <f t="shared" si="741"/>
        <v>167</v>
      </c>
      <c r="GC79" s="7">
        <f t="shared" si="741"/>
        <v>168</v>
      </c>
      <c r="GD79" s="7">
        <f t="shared" si="741"/>
        <v>169</v>
      </c>
      <c r="GE79" s="7">
        <f t="shared" si="741"/>
        <v>170</v>
      </c>
      <c r="GF79" s="7">
        <f t="shared" si="741"/>
        <v>171</v>
      </c>
      <c r="GG79" s="7">
        <f t="shared" si="741"/>
        <v>172</v>
      </c>
      <c r="GH79" s="7">
        <f t="shared" si="741"/>
        <v>173</v>
      </c>
      <c r="GI79" s="7">
        <f t="shared" si="741"/>
        <v>174</v>
      </c>
      <c r="GJ79" s="7">
        <f t="shared" si="741"/>
        <v>175</v>
      </c>
      <c r="GK79" s="7">
        <f t="shared" si="741"/>
        <v>176</v>
      </c>
      <c r="GL79" s="7">
        <f t="shared" si="741"/>
        <v>177</v>
      </c>
      <c r="GM79" s="7">
        <f t="shared" si="741"/>
        <v>178</v>
      </c>
      <c r="GN79" s="7">
        <f t="shared" si="741"/>
        <v>179</v>
      </c>
      <c r="GO79" s="7">
        <f t="shared" si="741"/>
        <v>180</v>
      </c>
      <c r="GP79" s="7">
        <f t="shared" si="741"/>
        <v>181</v>
      </c>
      <c r="GQ79" s="7">
        <f t="shared" si="741"/>
        <v>182</v>
      </c>
      <c r="GR79" s="7">
        <f t="shared" si="741"/>
        <v>183</v>
      </c>
      <c r="GS79" s="7">
        <f t="shared" si="741"/>
        <v>184</v>
      </c>
      <c r="GT79" s="7">
        <f t="shared" si="741"/>
        <v>185</v>
      </c>
      <c r="GU79" s="7">
        <f t="shared" si="741"/>
        <v>186</v>
      </c>
      <c r="GV79" s="7">
        <f t="shared" si="741"/>
        <v>187</v>
      </c>
      <c r="GW79" s="7">
        <f t="shared" si="741"/>
        <v>188</v>
      </c>
      <c r="GX79" s="7">
        <f t="shared" si="741"/>
        <v>189</v>
      </c>
      <c r="GY79" s="7">
        <f t="shared" si="741"/>
        <v>190</v>
      </c>
      <c r="GZ79" s="7">
        <f t="shared" si="741"/>
        <v>191</v>
      </c>
      <c r="HA79" s="7">
        <f t="shared" si="741"/>
        <v>192</v>
      </c>
      <c r="HB79" s="7">
        <f t="shared" si="741"/>
        <v>193</v>
      </c>
      <c r="HC79" s="7">
        <f t="shared" ref="HC79:JN79" si="742">HB79+1</f>
        <v>194</v>
      </c>
      <c r="HD79" s="7">
        <f t="shared" si="742"/>
        <v>195</v>
      </c>
      <c r="HE79" s="7">
        <f t="shared" si="742"/>
        <v>196</v>
      </c>
      <c r="HF79" s="7">
        <f t="shared" si="742"/>
        <v>197</v>
      </c>
      <c r="HG79" s="7">
        <f t="shared" si="742"/>
        <v>198</v>
      </c>
      <c r="HH79" s="7">
        <f t="shared" si="742"/>
        <v>199</v>
      </c>
      <c r="HI79" s="7">
        <f t="shared" si="742"/>
        <v>200</v>
      </c>
      <c r="HJ79" s="7">
        <f t="shared" si="742"/>
        <v>201</v>
      </c>
      <c r="HK79" s="7">
        <f t="shared" si="742"/>
        <v>202</v>
      </c>
      <c r="HL79" s="7">
        <f t="shared" si="742"/>
        <v>203</v>
      </c>
      <c r="HM79" s="7">
        <f t="shared" si="742"/>
        <v>204</v>
      </c>
      <c r="HN79" s="7">
        <f t="shared" si="742"/>
        <v>205</v>
      </c>
      <c r="HO79" s="7">
        <f t="shared" si="742"/>
        <v>206</v>
      </c>
      <c r="HP79" s="7">
        <f t="shared" si="742"/>
        <v>207</v>
      </c>
      <c r="HQ79" s="7">
        <f t="shared" si="742"/>
        <v>208</v>
      </c>
      <c r="HR79" s="7">
        <f t="shared" si="742"/>
        <v>209</v>
      </c>
      <c r="HS79" s="7">
        <f t="shared" si="742"/>
        <v>210</v>
      </c>
      <c r="HT79" s="7">
        <f t="shared" si="742"/>
        <v>211</v>
      </c>
      <c r="HU79" s="7">
        <f t="shared" si="742"/>
        <v>212</v>
      </c>
      <c r="HV79" s="7">
        <f t="shared" si="742"/>
        <v>213</v>
      </c>
      <c r="HW79" s="7">
        <f t="shared" si="742"/>
        <v>214</v>
      </c>
      <c r="HX79" s="7">
        <f t="shared" si="742"/>
        <v>215</v>
      </c>
      <c r="HY79" s="7">
        <f t="shared" si="742"/>
        <v>216</v>
      </c>
      <c r="HZ79" s="7">
        <f t="shared" si="742"/>
        <v>217</v>
      </c>
      <c r="IA79" s="7">
        <f t="shared" si="742"/>
        <v>218</v>
      </c>
      <c r="IB79" s="7">
        <f t="shared" si="742"/>
        <v>219</v>
      </c>
      <c r="IC79" s="7">
        <f t="shared" si="742"/>
        <v>220</v>
      </c>
      <c r="ID79" s="7">
        <f t="shared" si="742"/>
        <v>221</v>
      </c>
      <c r="IE79" s="7">
        <f t="shared" si="742"/>
        <v>222</v>
      </c>
      <c r="IF79" s="7">
        <f t="shared" si="742"/>
        <v>223</v>
      </c>
      <c r="IG79" s="7">
        <f t="shared" si="742"/>
        <v>224</v>
      </c>
      <c r="IH79" s="7">
        <f t="shared" si="742"/>
        <v>225</v>
      </c>
      <c r="II79" s="7">
        <f t="shared" si="742"/>
        <v>226</v>
      </c>
      <c r="IJ79" s="7">
        <f t="shared" si="742"/>
        <v>227</v>
      </c>
      <c r="IK79" s="7">
        <f t="shared" si="742"/>
        <v>228</v>
      </c>
      <c r="IL79" s="7">
        <f t="shared" si="742"/>
        <v>229</v>
      </c>
      <c r="IM79" s="7">
        <f t="shared" si="742"/>
        <v>230</v>
      </c>
      <c r="IN79" s="7">
        <f t="shared" si="742"/>
        <v>231</v>
      </c>
      <c r="IO79" s="7">
        <f t="shared" si="742"/>
        <v>232</v>
      </c>
      <c r="IP79" s="7">
        <f t="shared" si="742"/>
        <v>233</v>
      </c>
      <c r="IQ79" s="7">
        <f t="shared" si="742"/>
        <v>234</v>
      </c>
      <c r="IR79" s="7">
        <f t="shared" si="742"/>
        <v>235</v>
      </c>
      <c r="IS79" s="7">
        <f t="shared" si="742"/>
        <v>236</v>
      </c>
      <c r="IT79" s="7">
        <f t="shared" si="742"/>
        <v>237</v>
      </c>
      <c r="IU79" s="7">
        <f t="shared" si="742"/>
        <v>238</v>
      </c>
      <c r="IV79" s="7">
        <f t="shared" si="742"/>
        <v>239</v>
      </c>
      <c r="IW79" s="7">
        <f t="shared" si="742"/>
        <v>240</v>
      </c>
      <c r="IX79" s="7">
        <f t="shared" si="742"/>
        <v>241</v>
      </c>
      <c r="IY79" s="7">
        <f t="shared" si="742"/>
        <v>242</v>
      </c>
      <c r="IZ79" s="7">
        <f t="shared" si="742"/>
        <v>243</v>
      </c>
      <c r="JA79" s="7">
        <f t="shared" si="742"/>
        <v>244</v>
      </c>
      <c r="JB79" s="7">
        <f t="shared" si="742"/>
        <v>245</v>
      </c>
      <c r="JC79" s="7">
        <f t="shared" si="742"/>
        <v>246</v>
      </c>
      <c r="JD79" s="7">
        <f t="shared" si="742"/>
        <v>247</v>
      </c>
      <c r="JE79" s="7">
        <f t="shared" si="742"/>
        <v>248</v>
      </c>
      <c r="JF79" s="7">
        <f t="shared" si="742"/>
        <v>249</v>
      </c>
      <c r="JG79" s="7">
        <f t="shared" si="742"/>
        <v>250</v>
      </c>
      <c r="JH79" s="7">
        <f t="shared" si="742"/>
        <v>251</v>
      </c>
      <c r="JI79" s="7">
        <f t="shared" si="742"/>
        <v>252</v>
      </c>
      <c r="JJ79" s="7">
        <f t="shared" si="742"/>
        <v>253</v>
      </c>
      <c r="JK79" s="7">
        <f t="shared" si="742"/>
        <v>254</v>
      </c>
      <c r="JL79" s="7">
        <f t="shared" si="742"/>
        <v>255</v>
      </c>
      <c r="JM79" s="7">
        <f t="shared" si="742"/>
        <v>256</v>
      </c>
      <c r="JN79" s="7">
        <f t="shared" si="742"/>
        <v>257</v>
      </c>
      <c r="JO79" s="7">
        <f t="shared" ref="JO79:LZ79" si="743">JN79+1</f>
        <v>258</v>
      </c>
      <c r="JP79" s="7">
        <f t="shared" si="743"/>
        <v>259</v>
      </c>
      <c r="JQ79" s="7">
        <f t="shared" si="743"/>
        <v>260</v>
      </c>
      <c r="JR79" s="7">
        <f t="shared" si="743"/>
        <v>261</v>
      </c>
      <c r="JS79" s="7">
        <f t="shared" si="743"/>
        <v>262</v>
      </c>
      <c r="JT79" s="7">
        <f t="shared" si="743"/>
        <v>263</v>
      </c>
      <c r="JU79" s="7">
        <f t="shared" si="743"/>
        <v>264</v>
      </c>
      <c r="JV79" s="7">
        <f t="shared" si="743"/>
        <v>265</v>
      </c>
      <c r="JW79" s="7">
        <f t="shared" si="743"/>
        <v>266</v>
      </c>
      <c r="JX79" s="7">
        <f t="shared" si="743"/>
        <v>267</v>
      </c>
      <c r="JY79" s="7">
        <f t="shared" si="743"/>
        <v>268</v>
      </c>
      <c r="JZ79" s="7">
        <f t="shared" si="743"/>
        <v>269</v>
      </c>
      <c r="KA79" s="7">
        <f t="shared" si="743"/>
        <v>270</v>
      </c>
      <c r="KB79" s="7">
        <f t="shared" si="743"/>
        <v>271</v>
      </c>
      <c r="KC79" s="7">
        <f t="shared" si="743"/>
        <v>272</v>
      </c>
      <c r="KD79" s="7">
        <f t="shared" si="743"/>
        <v>273</v>
      </c>
      <c r="KE79" s="7">
        <f t="shared" si="743"/>
        <v>274</v>
      </c>
      <c r="KF79" s="7">
        <f t="shared" si="743"/>
        <v>275</v>
      </c>
      <c r="KG79" s="7">
        <f t="shared" si="743"/>
        <v>276</v>
      </c>
      <c r="KH79" s="7">
        <f t="shared" si="743"/>
        <v>277</v>
      </c>
      <c r="KI79" s="7">
        <f t="shared" si="743"/>
        <v>278</v>
      </c>
      <c r="KJ79" s="7">
        <f t="shared" si="743"/>
        <v>279</v>
      </c>
      <c r="KK79" s="7">
        <f t="shared" si="743"/>
        <v>280</v>
      </c>
      <c r="KL79" s="7">
        <f t="shared" si="743"/>
        <v>281</v>
      </c>
      <c r="KM79" s="7">
        <f t="shared" si="743"/>
        <v>282</v>
      </c>
      <c r="KN79" s="7">
        <f t="shared" si="743"/>
        <v>283</v>
      </c>
      <c r="KO79" s="7">
        <f t="shared" si="743"/>
        <v>284</v>
      </c>
      <c r="KP79" s="7">
        <f t="shared" si="743"/>
        <v>285</v>
      </c>
      <c r="KQ79" s="7">
        <f t="shared" si="743"/>
        <v>286</v>
      </c>
      <c r="KR79" s="7">
        <f t="shared" si="743"/>
        <v>287</v>
      </c>
      <c r="KS79" s="7">
        <f t="shared" si="743"/>
        <v>288</v>
      </c>
      <c r="KT79" s="7">
        <f t="shared" si="743"/>
        <v>289</v>
      </c>
      <c r="KU79" s="7">
        <f t="shared" si="743"/>
        <v>290</v>
      </c>
      <c r="KV79" s="7">
        <f t="shared" si="743"/>
        <v>291</v>
      </c>
      <c r="KW79" s="7">
        <f t="shared" si="743"/>
        <v>292</v>
      </c>
      <c r="KX79" s="7">
        <f t="shared" si="743"/>
        <v>293</v>
      </c>
      <c r="KY79" s="7">
        <f t="shared" si="743"/>
        <v>294</v>
      </c>
      <c r="KZ79" s="7">
        <f t="shared" si="743"/>
        <v>295</v>
      </c>
      <c r="LA79" s="7">
        <f t="shared" si="743"/>
        <v>296</v>
      </c>
      <c r="LB79" s="7">
        <f t="shared" si="743"/>
        <v>297</v>
      </c>
      <c r="LC79" s="7">
        <f t="shared" si="743"/>
        <v>298</v>
      </c>
      <c r="LD79" s="7">
        <f t="shared" si="743"/>
        <v>299</v>
      </c>
      <c r="LE79" s="7">
        <f t="shared" si="743"/>
        <v>300</v>
      </c>
      <c r="LF79" s="7">
        <f t="shared" si="743"/>
        <v>301</v>
      </c>
      <c r="LG79" s="7">
        <f t="shared" si="743"/>
        <v>302</v>
      </c>
      <c r="LH79" s="7">
        <f t="shared" si="743"/>
        <v>303</v>
      </c>
      <c r="LI79" s="7">
        <f t="shared" si="743"/>
        <v>304</v>
      </c>
      <c r="LJ79" s="7">
        <f t="shared" si="743"/>
        <v>305</v>
      </c>
      <c r="LK79" s="7">
        <f t="shared" si="743"/>
        <v>306</v>
      </c>
      <c r="LL79" s="7">
        <f t="shared" si="743"/>
        <v>307</v>
      </c>
      <c r="LM79" s="7">
        <f t="shared" si="743"/>
        <v>308</v>
      </c>
      <c r="LN79" s="7">
        <f t="shared" si="743"/>
        <v>309</v>
      </c>
      <c r="LO79" s="7">
        <f t="shared" si="743"/>
        <v>310</v>
      </c>
      <c r="LP79" s="7">
        <f t="shared" si="743"/>
        <v>311</v>
      </c>
      <c r="LQ79" s="7">
        <f t="shared" si="743"/>
        <v>312</v>
      </c>
      <c r="LR79" s="7">
        <f t="shared" si="743"/>
        <v>313</v>
      </c>
      <c r="LS79" s="7">
        <f t="shared" si="743"/>
        <v>314</v>
      </c>
      <c r="LT79" s="7">
        <f t="shared" si="743"/>
        <v>315</v>
      </c>
      <c r="LU79" s="7">
        <f t="shared" si="743"/>
        <v>316</v>
      </c>
      <c r="LV79" s="7">
        <f t="shared" si="743"/>
        <v>317</v>
      </c>
      <c r="LW79" s="7">
        <f t="shared" si="743"/>
        <v>318</v>
      </c>
      <c r="LX79" s="7">
        <f t="shared" si="743"/>
        <v>319</v>
      </c>
      <c r="LY79" s="7">
        <f t="shared" si="743"/>
        <v>320</v>
      </c>
      <c r="LZ79" s="7">
        <f t="shared" si="743"/>
        <v>321</v>
      </c>
      <c r="MA79" s="7">
        <f t="shared" ref="MA79:NM79" si="744">LZ79+1</f>
        <v>322</v>
      </c>
      <c r="MB79" s="7">
        <f t="shared" si="744"/>
        <v>323</v>
      </c>
      <c r="MC79" s="7">
        <f t="shared" si="744"/>
        <v>324</v>
      </c>
      <c r="MD79" s="7">
        <f t="shared" si="744"/>
        <v>325</v>
      </c>
      <c r="ME79" s="7">
        <f t="shared" si="744"/>
        <v>326</v>
      </c>
      <c r="MF79" s="7">
        <f t="shared" si="744"/>
        <v>327</v>
      </c>
      <c r="MG79" s="7">
        <f t="shared" si="744"/>
        <v>328</v>
      </c>
      <c r="MH79" s="7">
        <f t="shared" si="744"/>
        <v>329</v>
      </c>
      <c r="MI79" s="7">
        <f t="shared" si="744"/>
        <v>330</v>
      </c>
      <c r="MJ79" s="7">
        <f t="shared" si="744"/>
        <v>331</v>
      </c>
      <c r="MK79" s="7">
        <f t="shared" si="744"/>
        <v>332</v>
      </c>
      <c r="ML79" s="7">
        <f t="shared" si="744"/>
        <v>333</v>
      </c>
      <c r="MM79" s="7">
        <f t="shared" si="744"/>
        <v>334</v>
      </c>
      <c r="MN79" s="7">
        <f t="shared" si="744"/>
        <v>335</v>
      </c>
      <c r="MO79" s="7">
        <f t="shared" si="744"/>
        <v>336</v>
      </c>
      <c r="MP79" s="7">
        <f t="shared" si="744"/>
        <v>337</v>
      </c>
      <c r="MQ79" s="7">
        <f t="shared" si="744"/>
        <v>338</v>
      </c>
      <c r="MR79" s="7">
        <f t="shared" si="744"/>
        <v>339</v>
      </c>
      <c r="MS79" s="7">
        <f t="shared" si="744"/>
        <v>340</v>
      </c>
      <c r="MT79" s="7">
        <f t="shared" si="744"/>
        <v>341</v>
      </c>
      <c r="MU79" s="7">
        <f t="shared" si="744"/>
        <v>342</v>
      </c>
      <c r="MV79" s="7">
        <f t="shared" si="744"/>
        <v>343</v>
      </c>
      <c r="MW79" s="7">
        <f t="shared" si="744"/>
        <v>344</v>
      </c>
      <c r="MX79" s="7">
        <f t="shared" si="744"/>
        <v>345</v>
      </c>
      <c r="MY79" s="7">
        <f t="shared" si="744"/>
        <v>346</v>
      </c>
      <c r="MZ79" s="7">
        <f t="shared" si="744"/>
        <v>347</v>
      </c>
      <c r="NA79" s="7">
        <f t="shared" si="744"/>
        <v>348</v>
      </c>
      <c r="NB79" s="7">
        <f t="shared" si="744"/>
        <v>349</v>
      </c>
      <c r="NC79" s="7">
        <f t="shared" si="744"/>
        <v>350</v>
      </c>
      <c r="ND79" s="7">
        <f t="shared" si="744"/>
        <v>351</v>
      </c>
      <c r="NE79" s="7">
        <f t="shared" si="744"/>
        <v>352</v>
      </c>
      <c r="NF79" s="7">
        <f t="shared" si="744"/>
        <v>353</v>
      </c>
      <c r="NG79" s="7">
        <f t="shared" si="744"/>
        <v>354</v>
      </c>
      <c r="NH79" s="7">
        <f t="shared" si="744"/>
        <v>355</v>
      </c>
      <c r="NI79" s="7">
        <f t="shared" si="744"/>
        <v>356</v>
      </c>
      <c r="NJ79" s="7">
        <f t="shared" si="744"/>
        <v>357</v>
      </c>
      <c r="NK79" s="7">
        <f t="shared" si="744"/>
        <v>358</v>
      </c>
      <c r="NL79" s="7">
        <f t="shared" si="744"/>
        <v>359</v>
      </c>
      <c r="NM79" s="7">
        <f t="shared" si="744"/>
        <v>360</v>
      </c>
    </row>
    <row r="80" spans="15:377" x14ac:dyDescent="0.25">
      <c r="O80" s="56" t="s">
        <v>173</v>
      </c>
      <c r="P80" s="64" t="s">
        <v>132</v>
      </c>
      <c r="Q80" s="65">
        <f>EOMONTH($G$7,Q79-2)+1</f>
        <v>44317</v>
      </c>
      <c r="R80" s="65">
        <f t="shared" ref="R80" si="745">EOMONTH($G$7,R79-2)+1</f>
        <v>44348</v>
      </c>
      <c r="S80" s="65">
        <f t="shared" ref="S80" si="746">EOMONTH($G$7,S79-2)+1</f>
        <v>44378</v>
      </c>
      <c r="T80" s="65">
        <f t="shared" ref="T80" si="747">EOMONTH($G$7,T79-2)+1</f>
        <v>44409</v>
      </c>
      <c r="U80" s="65">
        <f t="shared" ref="U80" si="748">EOMONTH($G$7,U79-2)+1</f>
        <v>44440</v>
      </c>
      <c r="V80" s="65">
        <f t="shared" ref="V80" si="749">EOMONTH($G$7,V79-2)+1</f>
        <v>44470</v>
      </c>
      <c r="W80" s="65">
        <f t="shared" ref="W80" si="750">EOMONTH($G$7,W79-2)+1</f>
        <v>44501</v>
      </c>
      <c r="X80" s="65">
        <f t="shared" ref="X80" si="751">EOMONTH($G$7,X79-2)+1</f>
        <v>44531</v>
      </c>
      <c r="Y80" s="65">
        <f t="shared" ref="Y80" si="752">EOMONTH($G$7,Y79-2)+1</f>
        <v>44562</v>
      </c>
      <c r="Z80" s="65">
        <f t="shared" ref="Z80" si="753">EOMONTH($G$7,Z79-2)+1</f>
        <v>44593</v>
      </c>
      <c r="AA80" s="65">
        <f t="shared" ref="AA80" si="754">EOMONTH($G$7,AA79-2)+1</f>
        <v>44621</v>
      </c>
      <c r="AB80" s="65">
        <f t="shared" ref="AB80" si="755">EOMONTH($G$7,AB79-2)+1</f>
        <v>44652</v>
      </c>
      <c r="AC80" s="65">
        <f t="shared" ref="AC80" si="756">EOMONTH($G$7,AC79-2)+1</f>
        <v>44682</v>
      </c>
      <c r="AD80" s="65">
        <f t="shared" ref="AD80" si="757">EOMONTH($G$7,AD79-2)+1</f>
        <v>44713</v>
      </c>
      <c r="AE80" s="65">
        <f t="shared" ref="AE80" si="758">EOMONTH($G$7,AE79-2)+1</f>
        <v>44743</v>
      </c>
      <c r="AF80" s="65">
        <f t="shared" ref="AF80" si="759">EOMONTH($G$7,AF79-2)+1</f>
        <v>44774</v>
      </c>
      <c r="AG80" s="65">
        <f t="shared" ref="AG80" si="760">EOMONTH($G$7,AG79-2)+1</f>
        <v>44805</v>
      </c>
      <c r="AH80" s="65">
        <f t="shared" ref="AH80" si="761">EOMONTH($G$7,AH79-2)+1</f>
        <v>44835</v>
      </c>
      <c r="AI80" s="65">
        <f t="shared" ref="AI80" si="762">EOMONTH($G$7,AI79-2)+1</f>
        <v>44866</v>
      </c>
      <c r="AJ80" s="65">
        <f t="shared" ref="AJ80" si="763">EOMONTH($G$7,AJ79-2)+1</f>
        <v>44896</v>
      </c>
      <c r="AK80" s="65">
        <f t="shared" ref="AK80" si="764">EOMONTH($G$7,AK79-2)+1</f>
        <v>44927</v>
      </c>
      <c r="AL80" s="65">
        <f t="shared" ref="AL80" si="765">EOMONTH($G$7,AL79-2)+1</f>
        <v>44958</v>
      </c>
      <c r="AM80" s="65">
        <f t="shared" ref="AM80" si="766">EOMONTH($G$7,AM79-2)+1</f>
        <v>44986</v>
      </c>
      <c r="AN80" s="65">
        <f t="shared" ref="AN80" si="767">EOMONTH($G$7,AN79-2)+1</f>
        <v>45017</v>
      </c>
      <c r="AO80" s="65">
        <f t="shared" ref="AO80" si="768">EOMONTH($G$7,AO79-2)+1</f>
        <v>45047</v>
      </c>
      <c r="AP80" s="65">
        <f t="shared" ref="AP80" si="769">EOMONTH($G$7,AP79-2)+1</f>
        <v>45078</v>
      </c>
      <c r="AQ80" s="65">
        <f t="shared" ref="AQ80" si="770">EOMONTH($G$7,AQ79-2)+1</f>
        <v>45108</v>
      </c>
      <c r="AR80" s="65">
        <f t="shared" ref="AR80" si="771">EOMONTH($G$7,AR79-2)+1</f>
        <v>45139</v>
      </c>
      <c r="AS80" s="65">
        <f t="shared" ref="AS80" si="772">EOMONTH($G$7,AS79-2)+1</f>
        <v>45170</v>
      </c>
      <c r="AT80" s="65">
        <f t="shared" ref="AT80" si="773">EOMONTH($G$7,AT79-2)+1</f>
        <v>45200</v>
      </c>
      <c r="AU80" s="65">
        <f t="shared" ref="AU80" si="774">EOMONTH($G$7,AU79-2)+1</f>
        <v>45231</v>
      </c>
      <c r="AV80" s="65">
        <f t="shared" ref="AV80" si="775">EOMONTH($G$7,AV79-2)+1</f>
        <v>45261</v>
      </c>
      <c r="AW80" s="65">
        <f t="shared" ref="AW80" si="776">EOMONTH($G$7,AW79-2)+1</f>
        <v>45292</v>
      </c>
      <c r="AX80" s="65">
        <f t="shared" ref="AX80" si="777">EOMONTH($G$7,AX79-2)+1</f>
        <v>45323</v>
      </c>
      <c r="AY80" s="65">
        <f t="shared" ref="AY80" si="778">EOMONTH($G$7,AY79-2)+1</f>
        <v>45352</v>
      </c>
      <c r="AZ80" s="65">
        <f t="shared" ref="AZ80" si="779">EOMONTH($G$7,AZ79-2)+1</f>
        <v>45383</v>
      </c>
      <c r="BA80" s="65">
        <f t="shared" ref="BA80" si="780">EOMONTH($G$7,BA79-2)+1</f>
        <v>45413</v>
      </c>
      <c r="BB80" s="65">
        <f t="shared" ref="BB80" si="781">EOMONTH($G$7,BB79-2)+1</f>
        <v>45444</v>
      </c>
      <c r="BC80" s="65">
        <f t="shared" ref="BC80" si="782">EOMONTH($G$7,BC79-2)+1</f>
        <v>45474</v>
      </c>
      <c r="BD80" s="65">
        <f t="shared" ref="BD80" si="783">EOMONTH($G$7,BD79-2)+1</f>
        <v>45505</v>
      </c>
      <c r="BE80" s="65">
        <f t="shared" ref="BE80" si="784">EOMONTH($G$7,BE79-2)+1</f>
        <v>45536</v>
      </c>
      <c r="BF80" s="65">
        <f t="shared" ref="BF80" si="785">EOMONTH($G$7,BF79-2)+1</f>
        <v>45566</v>
      </c>
      <c r="BG80" s="65">
        <f t="shared" ref="BG80" si="786">EOMONTH($G$7,BG79-2)+1</f>
        <v>45597</v>
      </c>
      <c r="BH80" s="65">
        <f t="shared" ref="BH80" si="787">EOMONTH($G$7,BH79-2)+1</f>
        <v>45627</v>
      </c>
      <c r="BI80" s="65">
        <f t="shared" ref="BI80" si="788">EOMONTH($G$7,BI79-2)+1</f>
        <v>45658</v>
      </c>
      <c r="BJ80" s="65">
        <f t="shared" ref="BJ80" si="789">EOMONTH($G$7,BJ79-2)+1</f>
        <v>45689</v>
      </c>
      <c r="BK80" s="65">
        <f t="shared" ref="BK80" si="790">EOMONTH($G$7,BK79-2)+1</f>
        <v>45717</v>
      </c>
      <c r="BL80" s="65">
        <f t="shared" ref="BL80" si="791">EOMONTH($G$7,BL79-2)+1</f>
        <v>45748</v>
      </c>
      <c r="BM80" s="65">
        <f t="shared" ref="BM80" si="792">EOMONTH($G$7,BM79-2)+1</f>
        <v>45778</v>
      </c>
      <c r="BN80" s="65">
        <f t="shared" ref="BN80" si="793">EOMONTH($G$7,BN79-2)+1</f>
        <v>45809</v>
      </c>
      <c r="BO80" s="65">
        <f t="shared" ref="BO80" si="794">EOMONTH($G$7,BO79-2)+1</f>
        <v>45839</v>
      </c>
      <c r="BP80" s="65">
        <f t="shared" ref="BP80" si="795">EOMONTH($G$7,BP79-2)+1</f>
        <v>45870</v>
      </c>
      <c r="BQ80" s="65">
        <f t="shared" ref="BQ80" si="796">EOMONTH($G$7,BQ79-2)+1</f>
        <v>45901</v>
      </c>
      <c r="BR80" s="65">
        <f t="shared" ref="BR80" si="797">EOMONTH($G$7,BR79-2)+1</f>
        <v>45931</v>
      </c>
      <c r="BS80" s="65">
        <f t="shared" ref="BS80" si="798">EOMONTH($G$7,BS79-2)+1</f>
        <v>45962</v>
      </c>
      <c r="BT80" s="65">
        <f t="shared" ref="BT80" si="799">EOMONTH($G$7,BT79-2)+1</f>
        <v>45992</v>
      </c>
      <c r="BU80" s="65">
        <f t="shared" ref="BU80" si="800">EOMONTH($G$7,BU79-2)+1</f>
        <v>46023</v>
      </c>
      <c r="BV80" s="65">
        <f t="shared" ref="BV80" si="801">EOMONTH($G$7,BV79-2)+1</f>
        <v>46054</v>
      </c>
      <c r="BW80" s="65">
        <f t="shared" ref="BW80" si="802">EOMONTH($G$7,BW79-2)+1</f>
        <v>46082</v>
      </c>
      <c r="BX80" s="65">
        <f t="shared" ref="BX80" si="803">EOMONTH($G$7,BX79-2)+1</f>
        <v>46113</v>
      </c>
      <c r="BY80" s="65">
        <f t="shared" ref="BY80" si="804">EOMONTH($G$7,BY79-2)+1</f>
        <v>46143</v>
      </c>
      <c r="BZ80" s="65">
        <f t="shared" ref="BZ80" si="805">EOMONTH($G$7,BZ79-2)+1</f>
        <v>46174</v>
      </c>
      <c r="CA80" s="65">
        <f t="shared" ref="CA80" si="806">EOMONTH($G$7,CA79-2)+1</f>
        <v>46204</v>
      </c>
      <c r="CB80" s="65">
        <f t="shared" ref="CB80" si="807">EOMONTH($G$7,CB79-2)+1</f>
        <v>46235</v>
      </c>
      <c r="CC80" s="65">
        <f t="shared" ref="CC80" si="808">EOMONTH($G$7,CC79-2)+1</f>
        <v>46266</v>
      </c>
      <c r="CD80" s="65">
        <f t="shared" ref="CD80" si="809">EOMONTH($G$7,CD79-2)+1</f>
        <v>46296</v>
      </c>
      <c r="CE80" s="65">
        <f t="shared" ref="CE80" si="810">EOMONTH($G$7,CE79-2)+1</f>
        <v>46327</v>
      </c>
      <c r="CF80" s="65">
        <f t="shared" ref="CF80" si="811">EOMONTH($G$7,CF79-2)+1</f>
        <v>46357</v>
      </c>
      <c r="CG80" s="65">
        <f t="shared" ref="CG80" si="812">EOMONTH($G$7,CG79-2)+1</f>
        <v>46388</v>
      </c>
      <c r="CH80" s="65">
        <f t="shared" ref="CH80" si="813">EOMONTH($G$7,CH79-2)+1</f>
        <v>46419</v>
      </c>
      <c r="CI80" s="65">
        <f t="shared" ref="CI80" si="814">EOMONTH($G$7,CI79-2)+1</f>
        <v>46447</v>
      </c>
      <c r="CJ80" s="65">
        <f t="shared" ref="CJ80" si="815">EOMONTH($G$7,CJ79-2)+1</f>
        <v>46478</v>
      </c>
      <c r="CK80" s="65">
        <f t="shared" ref="CK80" si="816">EOMONTH($G$7,CK79-2)+1</f>
        <v>46508</v>
      </c>
      <c r="CL80" s="65">
        <f t="shared" ref="CL80" si="817">EOMONTH($G$7,CL79-2)+1</f>
        <v>46539</v>
      </c>
      <c r="CM80" s="65">
        <f t="shared" ref="CM80" si="818">EOMONTH($G$7,CM79-2)+1</f>
        <v>46569</v>
      </c>
      <c r="CN80" s="65">
        <f t="shared" ref="CN80" si="819">EOMONTH($G$7,CN79-2)+1</f>
        <v>46600</v>
      </c>
      <c r="CO80" s="65">
        <f t="shared" ref="CO80" si="820">EOMONTH($G$7,CO79-2)+1</f>
        <v>46631</v>
      </c>
      <c r="CP80" s="65">
        <f t="shared" ref="CP80" si="821">EOMONTH($G$7,CP79-2)+1</f>
        <v>46661</v>
      </c>
      <c r="CQ80" s="65">
        <f t="shared" ref="CQ80" si="822">EOMONTH($G$7,CQ79-2)+1</f>
        <v>46692</v>
      </c>
      <c r="CR80" s="65">
        <f t="shared" ref="CR80" si="823">EOMONTH($G$7,CR79-2)+1</f>
        <v>46722</v>
      </c>
      <c r="CS80" s="65">
        <f t="shared" ref="CS80" si="824">EOMONTH($G$7,CS79-2)+1</f>
        <v>46753</v>
      </c>
      <c r="CT80" s="65">
        <f t="shared" ref="CT80" si="825">EOMONTH($G$7,CT79-2)+1</f>
        <v>46784</v>
      </c>
      <c r="CU80" s="65">
        <f t="shared" ref="CU80" si="826">EOMONTH($G$7,CU79-2)+1</f>
        <v>46813</v>
      </c>
      <c r="CV80" s="65">
        <f t="shared" ref="CV80" si="827">EOMONTH($G$7,CV79-2)+1</f>
        <v>46844</v>
      </c>
      <c r="CW80" s="65">
        <f t="shared" ref="CW80" si="828">EOMONTH($G$7,CW79-2)+1</f>
        <v>46874</v>
      </c>
      <c r="CX80" s="65">
        <f t="shared" ref="CX80" si="829">EOMONTH($G$7,CX79-2)+1</f>
        <v>46905</v>
      </c>
      <c r="CY80" s="65">
        <f t="shared" ref="CY80" si="830">EOMONTH($G$7,CY79-2)+1</f>
        <v>46935</v>
      </c>
      <c r="CZ80" s="65">
        <f t="shared" ref="CZ80" si="831">EOMONTH($G$7,CZ79-2)+1</f>
        <v>46966</v>
      </c>
      <c r="DA80" s="65">
        <f t="shared" ref="DA80" si="832">EOMONTH($G$7,DA79-2)+1</f>
        <v>46997</v>
      </c>
      <c r="DB80" s="65">
        <f t="shared" ref="DB80" si="833">EOMONTH($G$7,DB79-2)+1</f>
        <v>47027</v>
      </c>
      <c r="DC80" s="65">
        <f t="shared" ref="DC80" si="834">EOMONTH($G$7,DC79-2)+1</f>
        <v>47058</v>
      </c>
      <c r="DD80" s="65">
        <f t="shared" ref="DD80" si="835">EOMONTH($G$7,DD79-2)+1</f>
        <v>47088</v>
      </c>
      <c r="DE80" s="65">
        <f t="shared" ref="DE80" si="836">EOMONTH($G$7,DE79-2)+1</f>
        <v>47119</v>
      </c>
      <c r="DF80" s="65">
        <f t="shared" ref="DF80" si="837">EOMONTH($G$7,DF79-2)+1</f>
        <v>47150</v>
      </c>
      <c r="DG80" s="65">
        <f t="shared" ref="DG80" si="838">EOMONTH($G$7,DG79-2)+1</f>
        <v>47178</v>
      </c>
      <c r="DH80" s="65">
        <f t="shared" ref="DH80" si="839">EOMONTH($G$7,DH79-2)+1</f>
        <v>47209</v>
      </c>
      <c r="DI80" s="65">
        <f t="shared" ref="DI80" si="840">EOMONTH($G$7,DI79-2)+1</f>
        <v>47239</v>
      </c>
      <c r="DJ80" s="65">
        <f t="shared" ref="DJ80" si="841">EOMONTH($G$7,DJ79-2)+1</f>
        <v>47270</v>
      </c>
      <c r="DK80" s="65">
        <f t="shared" ref="DK80" si="842">EOMONTH($G$7,DK79-2)+1</f>
        <v>47300</v>
      </c>
      <c r="DL80" s="65">
        <f t="shared" ref="DL80" si="843">EOMONTH($G$7,DL79-2)+1</f>
        <v>47331</v>
      </c>
      <c r="DM80" s="65">
        <f t="shared" ref="DM80" si="844">EOMONTH($G$7,DM79-2)+1</f>
        <v>47362</v>
      </c>
      <c r="DN80" s="65">
        <f t="shared" ref="DN80" si="845">EOMONTH($G$7,DN79-2)+1</f>
        <v>47392</v>
      </c>
      <c r="DO80" s="65">
        <f t="shared" ref="DO80" si="846">EOMONTH($G$7,DO79-2)+1</f>
        <v>47423</v>
      </c>
      <c r="DP80" s="65">
        <f t="shared" ref="DP80" si="847">EOMONTH($G$7,DP79-2)+1</f>
        <v>47453</v>
      </c>
      <c r="DQ80" s="65">
        <f t="shared" ref="DQ80" si="848">EOMONTH($G$7,DQ79-2)+1</f>
        <v>47484</v>
      </c>
      <c r="DR80" s="65">
        <f t="shared" ref="DR80" si="849">EOMONTH($G$7,DR79-2)+1</f>
        <v>47515</v>
      </c>
      <c r="DS80" s="65">
        <f t="shared" ref="DS80" si="850">EOMONTH($G$7,DS79-2)+1</f>
        <v>47543</v>
      </c>
      <c r="DT80" s="65">
        <f t="shared" ref="DT80" si="851">EOMONTH($G$7,DT79-2)+1</f>
        <v>47574</v>
      </c>
      <c r="DU80" s="65">
        <f t="shared" ref="DU80" si="852">EOMONTH($G$7,DU79-2)+1</f>
        <v>47604</v>
      </c>
      <c r="DV80" s="65">
        <f t="shared" ref="DV80" si="853">EOMONTH($G$7,DV79-2)+1</f>
        <v>47635</v>
      </c>
      <c r="DW80" s="65">
        <f t="shared" ref="DW80" si="854">EOMONTH($G$7,DW79-2)+1</f>
        <v>47665</v>
      </c>
      <c r="DX80" s="65">
        <f t="shared" ref="DX80" si="855">EOMONTH($G$7,DX79-2)+1</f>
        <v>47696</v>
      </c>
      <c r="DY80" s="65">
        <f t="shared" ref="DY80" si="856">EOMONTH($G$7,DY79-2)+1</f>
        <v>47727</v>
      </c>
      <c r="DZ80" s="65">
        <f t="shared" ref="DZ80" si="857">EOMONTH($G$7,DZ79-2)+1</f>
        <v>47757</v>
      </c>
      <c r="EA80" s="65">
        <f t="shared" ref="EA80" si="858">EOMONTH($G$7,EA79-2)+1</f>
        <v>47788</v>
      </c>
      <c r="EB80" s="65">
        <f t="shared" ref="EB80" si="859">EOMONTH($G$7,EB79-2)+1</f>
        <v>47818</v>
      </c>
      <c r="EC80" s="65">
        <f t="shared" ref="EC80" si="860">EOMONTH($G$7,EC79-2)+1</f>
        <v>47849</v>
      </c>
      <c r="ED80" s="65">
        <f t="shared" ref="ED80" si="861">EOMONTH($G$7,ED79-2)+1</f>
        <v>47880</v>
      </c>
      <c r="EE80" s="65">
        <f t="shared" ref="EE80" si="862">EOMONTH($G$7,EE79-2)+1</f>
        <v>47908</v>
      </c>
      <c r="EF80" s="65">
        <f t="shared" ref="EF80" si="863">EOMONTH($G$7,EF79-2)+1</f>
        <v>47939</v>
      </c>
      <c r="EG80" s="65">
        <f t="shared" ref="EG80" si="864">EOMONTH($G$7,EG79-2)+1</f>
        <v>47969</v>
      </c>
      <c r="EH80" s="65">
        <f t="shared" ref="EH80" si="865">EOMONTH($G$7,EH79-2)+1</f>
        <v>48000</v>
      </c>
      <c r="EI80" s="65">
        <f t="shared" ref="EI80" si="866">EOMONTH($G$7,EI79-2)+1</f>
        <v>48030</v>
      </c>
      <c r="EJ80" s="65">
        <f t="shared" ref="EJ80" si="867">EOMONTH($G$7,EJ79-2)+1</f>
        <v>48061</v>
      </c>
      <c r="EK80" s="65">
        <f t="shared" ref="EK80" si="868">EOMONTH($G$7,EK79-2)+1</f>
        <v>48092</v>
      </c>
      <c r="EL80" s="65">
        <f t="shared" ref="EL80" si="869">EOMONTH($G$7,EL79-2)+1</f>
        <v>48122</v>
      </c>
      <c r="EM80" s="65">
        <f t="shared" ref="EM80" si="870">EOMONTH($G$7,EM79-2)+1</f>
        <v>48153</v>
      </c>
      <c r="EN80" s="65">
        <f t="shared" ref="EN80" si="871">EOMONTH($G$7,EN79-2)+1</f>
        <v>48183</v>
      </c>
      <c r="EO80" s="65">
        <f t="shared" ref="EO80" si="872">EOMONTH($G$7,EO79-2)+1</f>
        <v>48214</v>
      </c>
      <c r="EP80" s="65">
        <f t="shared" ref="EP80" si="873">EOMONTH($G$7,EP79-2)+1</f>
        <v>48245</v>
      </c>
      <c r="EQ80" s="65">
        <f t="shared" ref="EQ80" si="874">EOMONTH($G$7,EQ79-2)+1</f>
        <v>48274</v>
      </c>
      <c r="ER80" s="65">
        <f t="shared" ref="ER80" si="875">EOMONTH($G$7,ER79-2)+1</f>
        <v>48305</v>
      </c>
      <c r="ES80" s="65">
        <f t="shared" ref="ES80" si="876">EOMONTH($G$7,ES79-2)+1</f>
        <v>48335</v>
      </c>
      <c r="ET80" s="65">
        <f t="shared" ref="ET80" si="877">EOMONTH($G$7,ET79-2)+1</f>
        <v>48366</v>
      </c>
      <c r="EU80" s="65">
        <f t="shared" ref="EU80" si="878">EOMONTH($G$7,EU79-2)+1</f>
        <v>48396</v>
      </c>
      <c r="EV80" s="65">
        <f t="shared" ref="EV80" si="879">EOMONTH($G$7,EV79-2)+1</f>
        <v>48427</v>
      </c>
      <c r="EW80" s="65">
        <f t="shared" ref="EW80" si="880">EOMONTH($G$7,EW79-2)+1</f>
        <v>48458</v>
      </c>
      <c r="EX80" s="65">
        <f t="shared" ref="EX80" si="881">EOMONTH($G$7,EX79-2)+1</f>
        <v>48488</v>
      </c>
      <c r="EY80" s="65">
        <f t="shared" ref="EY80" si="882">EOMONTH($G$7,EY79-2)+1</f>
        <v>48519</v>
      </c>
      <c r="EZ80" s="65">
        <f t="shared" ref="EZ80" si="883">EOMONTH($G$7,EZ79-2)+1</f>
        <v>48549</v>
      </c>
      <c r="FA80" s="65">
        <f t="shared" ref="FA80" si="884">EOMONTH($G$7,FA79-2)+1</f>
        <v>48580</v>
      </c>
      <c r="FB80" s="65">
        <f t="shared" ref="FB80" si="885">EOMONTH($G$7,FB79-2)+1</f>
        <v>48611</v>
      </c>
      <c r="FC80" s="65">
        <f t="shared" ref="FC80" si="886">EOMONTH($G$7,FC79-2)+1</f>
        <v>48639</v>
      </c>
      <c r="FD80" s="65">
        <f t="shared" ref="FD80" si="887">EOMONTH($G$7,FD79-2)+1</f>
        <v>48670</v>
      </c>
      <c r="FE80" s="65">
        <f t="shared" ref="FE80" si="888">EOMONTH($G$7,FE79-2)+1</f>
        <v>48700</v>
      </c>
      <c r="FF80" s="65">
        <f t="shared" ref="FF80" si="889">EOMONTH($G$7,FF79-2)+1</f>
        <v>48731</v>
      </c>
      <c r="FG80" s="65">
        <f t="shared" ref="FG80" si="890">EOMONTH($G$7,FG79-2)+1</f>
        <v>48761</v>
      </c>
      <c r="FH80" s="65">
        <f t="shared" ref="FH80" si="891">EOMONTH($G$7,FH79-2)+1</f>
        <v>48792</v>
      </c>
      <c r="FI80" s="65">
        <f t="shared" ref="FI80" si="892">EOMONTH($G$7,FI79-2)+1</f>
        <v>48823</v>
      </c>
      <c r="FJ80" s="65">
        <f t="shared" ref="FJ80" si="893">EOMONTH($G$7,FJ79-2)+1</f>
        <v>48853</v>
      </c>
      <c r="FK80" s="65">
        <f t="shared" ref="FK80" si="894">EOMONTH($G$7,FK79-2)+1</f>
        <v>48884</v>
      </c>
      <c r="FL80" s="65">
        <f t="shared" ref="FL80" si="895">EOMONTH($G$7,FL79-2)+1</f>
        <v>48914</v>
      </c>
      <c r="FM80" s="65">
        <f t="shared" ref="FM80" si="896">EOMONTH($G$7,FM79-2)+1</f>
        <v>48945</v>
      </c>
      <c r="FN80" s="65">
        <f t="shared" ref="FN80" si="897">EOMONTH($G$7,FN79-2)+1</f>
        <v>48976</v>
      </c>
      <c r="FO80" s="65">
        <f t="shared" ref="FO80" si="898">EOMONTH($G$7,FO79-2)+1</f>
        <v>49004</v>
      </c>
      <c r="FP80" s="65">
        <f t="shared" ref="FP80" si="899">EOMONTH($G$7,FP79-2)+1</f>
        <v>49035</v>
      </c>
      <c r="FQ80" s="65">
        <f t="shared" ref="FQ80" si="900">EOMONTH($G$7,FQ79-2)+1</f>
        <v>49065</v>
      </c>
      <c r="FR80" s="65">
        <f t="shared" ref="FR80" si="901">EOMONTH($G$7,FR79-2)+1</f>
        <v>49096</v>
      </c>
      <c r="FS80" s="65">
        <f t="shared" ref="FS80" si="902">EOMONTH($G$7,FS79-2)+1</f>
        <v>49126</v>
      </c>
      <c r="FT80" s="65">
        <f t="shared" ref="FT80" si="903">EOMONTH($G$7,FT79-2)+1</f>
        <v>49157</v>
      </c>
      <c r="FU80" s="65">
        <f t="shared" ref="FU80" si="904">EOMONTH($G$7,FU79-2)+1</f>
        <v>49188</v>
      </c>
      <c r="FV80" s="65">
        <f t="shared" ref="FV80" si="905">EOMONTH($G$7,FV79-2)+1</f>
        <v>49218</v>
      </c>
      <c r="FW80" s="65">
        <f t="shared" ref="FW80" si="906">EOMONTH($G$7,FW79-2)+1</f>
        <v>49249</v>
      </c>
      <c r="FX80" s="65">
        <f t="shared" ref="FX80" si="907">EOMONTH($G$7,FX79-2)+1</f>
        <v>49279</v>
      </c>
      <c r="FY80" s="65">
        <f t="shared" ref="FY80" si="908">EOMONTH($G$7,FY79-2)+1</f>
        <v>49310</v>
      </c>
      <c r="FZ80" s="65">
        <f t="shared" ref="FZ80" si="909">EOMONTH($G$7,FZ79-2)+1</f>
        <v>49341</v>
      </c>
      <c r="GA80" s="65">
        <f t="shared" ref="GA80" si="910">EOMONTH($G$7,GA79-2)+1</f>
        <v>49369</v>
      </c>
      <c r="GB80" s="65">
        <f t="shared" ref="GB80" si="911">EOMONTH($G$7,GB79-2)+1</f>
        <v>49400</v>
      </c>
      <c r="GC80" s="65">
        <f t="shared" ref="GC80" si="912">EOMONTH($G$7,GC79-2)+1</f>
        <v>49430</v>
      </c>
      <c r="GD80" s="65">
        <f t="shared" ref="GD80" si="913">EOMONTH($G$7,GD79-2)+1</f>
        <v>49461</v>
      </c>
      <c r="GE80" s="65">
        <f t="shared" ref="GE80" si="914">EOMONTH($G$7,GE79-2)+1</f>
        <v>49491</v>
      </c>
      <c r="GF80" s="65">
        <f t="shared" ref="GF80" si="915">EOMONTH($G$7,GF79-2)+1</f>
        <v>49522</v>
      </c>
      <c r="GG80" s="65">
        <f t="shared" ref="GG80" si="916">EOMONTH($G$7,GG79-2)+1</f>
        <v>49553</v>
      </c>
      <c r="GH80" s="65">
        <f t="shared" ref="GH80" si="917">EOMONTH($G$7,GH79-2)+1</f>
        <v>49583</v>
      </c>
      <c r="GI80" s="65">
        <f t="shared" ref="GI80" si="918">EOMONTH($G$7,GI79-2)+1</f>
        <v>49614</v>
      </c>
      <c r="GJ80" s="65">
        <f t="shared" ref="GJ80" si="919">EOMONTH($G$7,GJ79-2)+1</f>
        <v>49644</v>
      </c>
      <c r="GK80" s="65">
        <f t="shared" ref="GK80" si="920">EOMONTH($G$7,GK79-2)+1</f>
        <v>49675</v>
      </c>
      <c r="GL80" s="65">
        <f t="shared" ref="GL80" si="921">EOMONTH($G$7,GL79-2)+1</f>
        <v>49706</v>
      </c>
      <c r="GM80" s="65">
        <f t="shared" ref="GM80" si="922">EOMONTH($G$7,GM79-2)+1</f>
        <v>49735</v>
      </c>
      <c r="GN80" s="65">
        <f t="shared" ref="GN80" si="923">EOMONTH($G$7,GN79-2)+1</f>
        <v>49766</v>
      </c>
      <c r="GO80" s="65">
        <f t="shared" ref="GO80" si="924">EOMONTH($G$7,GO79-2)+1</f>
        <v>49796</v>
      </c>
      <c r="GP80" s="65">
        <f t="shared" ref="GP80" si="925">EOMONTH($G$7,GP79-2)+1</f>
        <v>49827</v>
      </c>
      <c r="GQ80" s="65">
        <f t="shared" ref="GQ80" si="926">EOMONTH($G$7,GQ79-2)+1</f>
        <v>49857</v>
      </c>
      <c r="GR80" s="65">
        <f t="shared" ref="GR80" si="927">EOMONTH($G$7,GR79-2)+1</f>
        <v>49888</v>
      </c>
      <c r="GS80" s="65">
        <f t="shared" ref="GS80" si="928">EOMONTH($G$7,GS79-2)+1</f>
        <v>49919</v>
      </c>
      <c r="GT80" s="65">
        <f t="shared" ref="GT80" si="929">EOMONTH($G$7,GT79-2)+1</f>
        <v>49949</v>
      </c>
      <c r="GU80" s="65">
        <f t="shared" ref="GU80" si="930">EOMONTH($G$7,GU79-2)+1</f>
        <v>49980</v>
      </c>
      <c r="GV80" s="65">
        <f t="shared" ref="GV80" si="931">EOMONTH($G$7,GV79-2)+1</f>
        <v>50010</v>
      </c>
      <c r="GW80" s="65">
        <f t="shared" ref="GW80" si="932">EOMONTH($G$7,GW79-2)+1</f>
        <v>50041</v>
      </c>
      <c r="GX80" s="65">
        <f t="shared" ref="GX80" si="933">EOMONTH($G$7,GX79-2)+1</f>
        <v>50072</v>
      </c>
      <c r="GY80" s="65">
        <f t="shared" ref="GY80" si="934">EOMONTH($G$7,GY79-2)+1</f>
        <v>50100</v>
      </c>
      <c r="GZ80" s="65">
        <f t="shared" ref="GZ80" si="935">EOMONTH($G$7,GZ79-2)+1</f>
        <v>50131</v>
      </c>
      <c r="HA80" s="65">
        <f t="shared" ref="HA80" si="936">EOMONTH($G$7,HA79-2)+1</f>
        <v>50161</v>
      </c>
      <c r="HB80" s="65">
        <f t="shared" ref="HB80" si="937">EOMONTH($G$7,HB79-2)+1</f>
        <v>50192</v>
      </c>
      <c r="HC80" s="65">
        <f t="shared" ref="HC80" si="938">EOMONTH($G$7,HC79-2)+1</f>
        <v>50222</v>
      </c>
      <c r="HD80" s="65">
        <f t="shared" ref="HD80" si="939">EOMONTH($G$7,HD79-2)+1</f>
        <v>50253</v>
      </c>
      <c r="HE80" s="65">
        <f t="shared" ref="HE80" si="940">EOMONTH($G$7,HE79-2)+1</f>
        <v>50284</v>
      </c>
      <c r="HF80" s="65">
        <f t="shared" ref="HF80" si="941">EOMONTH($G$7,HF79-2)+1</f>
        <v>50314</v>
      </c>
      <c r="HG80" s="65">
        <f t="shared" ref="HG80" si="942">EOMONTH($G$7,HG79-2)+1</f>
        <v>50345</v>
      </c>
      <c r="HH80" s="65">
        <f t="shared" ref="HH80" si="943">EOMONTH($G$7,HH79-2)+1</f>
        <v>50375</v>
      </c>
      <c r="HI80" s="65">
        <f t="shared" ref="HI80" si="944">EOMONTH($G$7,HI79-2)+1</f>
        <v>50406</v>
      </c>
      <c r="HJ80" s="65">
        <f t="shared" ref="HJ80" si="945">EOMONTH($G$7,HJ79-2)+1</f>
        <v>50437</v>
      </c>
      <c r="HK80" s="65">
        <f t="shared" ref="HK80" si="946">EOMONTH($G$7,HK79-2)+1</f>
        <v>50465</v>
      </c>
      <c r="HL80" s="65">
        <f t="shared" ref="HL80" si="947">EOMONTH($G$7,HL79-2)+1</f>
        <v>50496</v>
      </c>
      <c r="HM80" s="65">
        <f t="shared" ref="HM80" si="948">EOMONTH($G$7,HM79-2)+1</f>
        <v>50526</v>
      </c>
      <c r="HN80" s="65">
        <f t="shared" ref="HN80" si="949">EOMONTH($G$7,HN79-2)+1</f>
        <v>50557</v>
      </c>
      <c r="HO80" s="65">
        <f t="shared" ref="HO80" si="950">EOMONTH($G$7,HO79-2)+1</f>
        <v>50587</v>
      </c>
      <c r="HP80" s="65">
        <f t="shared" ref="HP80" si="951">EOMONTH($G$7,HP79-2)+1</f>
        <v>50618</v>
      </c>
      <c r="HQ80" s="65">
        <f t="shared" ref="HQ80" si="952">EOMONTH($G$7,HQ79-2)+1</f>
        <v>50649</v>
      </c>
      <c r="HR80" s="65">
        <f t="shared" ref="HR80" si="953">EOMONTH($G$7,HR79-2)+1</f>
        <v>50679</v>
      </c>
      <c r="HS80" s="65">
        <f t="shared" ref="HS80" si="954">EOMONTH($G$7,HS79-2)+1</f>
        <v>50710</v>
      </c>
      <c r="HT80" s="65">
        <f t="shared" ref="HT80" si="955">EOMONTH($G$7,HT79-2)+1</f>
        <v>50740</v>
      </c>
      <c r="HU80" s="65">
        <f t="shared" ref="HU80" si="956">EOMONTH($G$7,HU79-2)+1</f>
        <v>50771</v>
      </c>
      <c r="HV80" s="65">
        <f t="shared" ref="HV80" si="957">EOMONTH($G$7,HV79-2)+1</f>
        <v>50802</v>
      </c>
      <c r="HW80" s="65">
        <f t="shared" ref="HW80" si="958">EOMONTH($G$7,HW79-2)+1</f>
        <v>50830</v>
      </c>
      <c r="HX80" s="65">
        <f t="shared" ref="HX80" si="959">EOMONTH($G$7,HX79-2)+1</f>
        <v>50861</v>
      </c>
      <c r="HY80" s="65">
        <f t="shared" ref="HY80" si="960">EOMONTH($G$7,HY79-2)+1</f>
        <v>50891</v>
      </c>
      <c r="HZ80" s="65">
        <f t="shared" ref="HZ80" si="961">EOMONTH($G$7,HZ79-2)+1</f>
        <v>50922</v>
      </c>
      <c r="IA80" s="65">
        <f t="shared" ref="IA80" si="962">EOMONTH($G$7,IA79-2)+1</f>
        <v>50952</v>
      </c>
      <c r="IB80" s="65">
        <f t="shared" ref="IB80" si="963">EOMONTH($G$7,IB79-2)+1</f>
        <v>50983</v>
      </c>
      <c r="IC80" s="65">
        <f t="shared" ref="IC80" si="964">EOMONTH($G$7,IC79-2)+1</f>
        <v>51014</v>
      </c>
      <c r="ID80" s="65">
        <f t="shared" ref="ID80" si="965">EOMONTH($G$7,ID79-2)+1</f>
        <v>51044</v>
      </c>
      <c r="IE80" s="65">
        <f t="shared" ref="IE80" si="966">EOMONTH($G$7,IE79-2)+1</f>
        <v>51075</v>
      </c>
      <c r="IF80" s="65">
        <f t="shared" ref="IF80" si="967">EOMONTH($G$7,IF79-2)+1</f>
        <v>51105</v>
      </c>
      <c r="IG80" s="65">
        <f t="shared" ref="IG80" si="968">EOMONTH($G$7,IG79-2)+1</f>
        <v>51136</v>
      </c>
      <c r="IH80" s="65">
        <f t="shared" ref="IH80" si="969">EOMONTH($G$7,IH79-2)+1</f>
        <v>51167</v>
      </c>
      <c r="II80" s="65">
        <f t="shared" ref="II80" si="970">EOMONTH($G$7,II79-2)+1</f>
        <v>51196</v>
      </c>
      <c r="IJ80" s="65">
        <f t="shared" ref="IJ80" si="971">EOMONTH($G$7,IJ79-2)+1</f>
        <v>51227</v>
      </c>
      <c r="IK80" s="65">
        <f t="shared" ref="IK80" si="972">EOMONTH($G$7,IK79-2)+1</f>
        <v>51257</v>
      </c>
      <c r="IL80" s="65">
        <f t="shared" ref="IL80" si="973">EOMONTH($G$7,IL79-2)+1</f>
        <v>51288</v>
      </c>
      <c r="IM80" s="65">
        <f t="shared" ref="IM80" si="974">EOMONTH($G$7,IM79-2)+1</f>
        <v>51318</v>
      </c>
      <c r="IN80" s="65">
        <f t="shared" ref="IN80" si="975">EOMONTH($G$7,IN79-2)+1</f>
        <v>51349</v>
      </c>
      <c r="IO80" s="65">
        <f t="shared" ref="IO80" si="976">EOMONTH($G$7,IO79-2)+1</f>
        <v>51380</v>
      </c>
      <c r="IP80" s="65">
        <f t="shared" ref="IP80" si="977">EOMONTH($G$7,IP79-2)+1</f>
        <v>51410</v>
      </c>
      <c r="IQ80" s="65">
        <f t="shared" ref="IQ80" si="978">EOMONTH($G$7,IQ79-2)+1</f>
        <v>51441</v>
      </c>
      <c r="IR80" s="65">
        <f t="shared" ref="IR80" si="979">EOMONTH($G$7,IR79-2)+1</f>
        <v>51471</v>
      </c>
      <c r="IS80" s="65">
        <f t="shared" ref="IS80" si="980">EOMONTH($G$7,IS79-2)+1</f>
        <v>51502</v>
      </c>
      <c r="IT80" s="65">
        <f t="shared" ref="IT80" si="981">EOMONTH($G$7,IT79-2)+1</f>
        <v>51533</v>
      </c>
      <c r="IU80" s="65">
        <f t="shared" ref="IU80" si="982">EOMONTH($G$7,IU79-2)+1</f>
        <v>51561</v>
      </c>
      <c r="IV80" s="65">
        <f t="shared" ref="IV80" si="983">EOMONTH($G$7,IV79-2)+1</f>
        <v>51592</v>
      </c>
      <c r="IW80" s="65">
        <f t="shared" ref="IW80" si="984">EOMONTH($G$7,IW79-2)+1</f>
        <v>51622</v>
      </c>
      <c r="IX80" s="65">
        <f t="shared" ref="IX80" si="985">EOMONTH($G$7,IX79-2)+1</f>
        <v>51653</v>
      </c>
      <c r="IY80" s="65">
        <f t="shared" ref="IY80" si="986">EOMONTH($G$7,IY79-2)+1</f>
        <v>51683</v>
      </c>
      <c r="IZ80" s="65">
        <f t="shared" ref="IZ80" si="987">EOMONTH($G$7,IZ79-2)+1</f>
        <v>51714</v>
      </c>
      <c r="JA80" s="65">
        <f t="shared" ref="JA80" si="988">EOMONTH($G$7,JA79-2)+1</f>
        <v>51745</v>
      </c>
      <c r="JB80" s="65">
        <f t="shared" ref="JB80" si="989">EOMONTH($G$7,JB79-2)+1</f>
        <v>51775</v>
      </c>
      <c r="JC80" s="65">
        <f t="shared" ref="JC80" si="990">EOMONTH($G$7,JC79-2)+1</f>
        <v>51806</v>
      </c>
      <c r="JD80" s="65">
        <f t="shared" ref="JD80" si="991">EOMONTH($G$7,JD79-2)+1</f>
        <v>51836</v>
      </c>
      <c r="JE80" s="65">
        <f t="shared" ref="JE80" si="992">EOMONTH($G$7,JE79-2)+1</f>
        <v>51867</v>
      </c>
      <c r="JF80" s="65">
        <f t="shared" ref="JF80" si="993">EOMONTH($G$7,JF79-2)+1</f>
        <v>51898</v>
      </c>
      <c r="JG80" s="65">
        <f t="shared" ref="JG80" si="994">EOMONTH($G$7,JG79-2)+1</f>
        <v>51926</v>
      </c>
      <c r="JH80" s="65">
        <f t="shared" ref="JH80" si="995">EOMONTH($G$7,JH79-2)+1</f>
        <v>51957</v>
      </c>
      <c r="JI80" s="65">
        <f t="shared" ref="JI80" si="996">EOMONTH($G$7,JI79-2)+1</f>
        <v>51987</v>
      </c>
      <c r="JJ80" s="65">
        <f t="shared" ref="JJ80" si="997">EOMONTH($G$7,JJ79-2)+1</f>
        <v>52018</v>
      </c>
      <c r="JK80" s="65">
        <f t="shared" ref="JK80" si="998">EOMONTH($G$7,JK79-2)+1</f>
        <v>52048</v>
      </c>
      <c r="JL80" s="65">
        <f t="shared" ref="JL80" si="999">EOMONTH($G$7,JL79-2)+1</f>
        <v>52079</v>
      </c>
      <c r="JM80" s="65">
        <f t="shared" ref="JM80" si="1000">EOMONTH($G$7,JM79-2)+1</f>
        <v>52110</v>
      </c>
      <c r="JN80" s="65">
        <f t="shared" ref="JN80" si="1001">EOMONTH($G$7,JN79-2)+1</f>
        <v>52140</v>
      </c>
      <c r="JO80" s="65">
        <f t="shared" ref="JO80" si="1002">EOMONTH($G$7,JO79-2)+1</f>
        <v>52171</v>
      </c>
      <c r="JP80" s="65">
        <f t="shared" ref="JP80" si="1003">EOMONTH($G$7,JP79-2)+1</f>
        <v>52201</v>
      </c>
      <c r="JQ80" s="65">
        <f t="shared" ref="JQ80" si="1004">EOMONTH($G$7,JQ79-2)+1</f>
        <v>52232</v>
      </c>
      <c r="JR80" s="65">
        <f t="shared" ref="JR80" si="1005">EOMONTH($G$7,JR79-2)+1</f>
        <v>52263</v>
      </c>
      <c r="JS80" s="65">
        <f t="shared" ref="JS80" si="1006">EOMONTH($G$7,JS79-2)+1</f>
        <v>52291</v>
      </c>
      <c r="JT80" s="65">
        <f t="shared" ref="JT80" si="1007">EOMONTH($G$7,JT79-2)+1</f>
        <v>52322</v>
      </c>
      <c r="JU80" s="65">
        <f t="shared" ref="JU80" si="1008">EOMONTH($G$7,JU79-2)+1</f>
        <v>52352</v>
      </c>
      <c r="JV80" s="65">
        <f t="shared" ref="JV80" si="1009">EOMONTH($G$7,JV79-2)+1</f>
        <v>52383</v>
      </c>
      <c r="JW80" s="65">
        <f t="shared" ref="JW80" si="1010">EOMONTH($G$7,JW79-2)+1</f>
        <v>52413</v>
      </c>
      <c r="JX80" s="65">
        <f t="shared" ref="JX80" si="1011">EOMONTH($G$7,JX79-2)+1</f>
        <v>52444</v>
      </c>
      <c r="JY80" s="65">
        <f t="shared" ref="JY80" si="1012">EOMONTH($G$7,JY79-2)+1</f>
        <v>52475</v>
      </c>
      <c r="JZ80" s="65">
        <f t="shared" ref="JZ80" si="1013">EOMONTH($G$7,JZ79-2)+1</f>
        <v>52505</v>
      </c>
      <c r="KA80" s="65">
        <f t="shared" ref="KA80" si="1014">EOMONTH($G$7,KA79-2)+1</f>
        <v>52536</v>
      </c>
      <c r="KB80" s="65">
        <f t="shared" ref="KB80" si="1015">EOMONTH($G$7,KB79-2)+1</f>
        <v>52566</v>
      </c>
      <c r="KC80" s="65">
        <f t="shared" ref="KC80" si="1016">EOMONTH($G$7,KC79-2)+1</f>
        <v>52597</v>
      </c>
      <c r="KD80" s="65">
        <f t="shared" ref="KD80" si="1017">EOMONTH($G$7,KD79-2)+1</f>
        <v>52628</v>
      </c>
      <c r="KE80" s="65">
        <f t="shared" ref="KE80" si="1018">EOMONTH($G$7,KE79-2)+1</f>
        <v>52657</v>
      </c>
      <c r="KF80" s="65">
        <f t="shared" ref="KF80" si="1019">EOMONTH($G$7,KF79-2)+1</f>
        <v>52688</v>
      </c>
      <c r="KG80" s="65">
        <f t="shared" ref="KG80" si="1020">EOMONTH($G$7,KG79-2)+1</f>
        <v>52718</v>
      </c>
      <c r="KH80" s="65">
        <f t="shared" ref="KH80" si="1021">EOMONTH($G$7,KH79-2)+1</f>
        <v>52749</v>
      </c>
      <c r="KI80" s="65">
        <f t="shared" ref="KI80" si="1022">EOMONTH($G$7,KI79-2)+1</f>
        <v>52779</v>
      </c>
      <c r="KJ80" s="65">
        <f t="shared" ref="KJ80" si="1023">EOMONTH($G$7,KJ79-2)+1</f>
        <v>52810</v>
      </c>
      <c r="KK80" s="65">
        <f t="shared" ref="KK80" si="1024">EOMONTH($G$7,KK79-2)+1</f>
        <v>52841</v>
      </c>
      <c r="KL80" s="65">
        <f t="shared" ref="KL80" si="1025">EOMONTH($G$7,KL79-2)+1</f>
        <v>52871</v>
      </c>
      <c r="KM80" s="65">
        <f t="shared" ref="KM80" si="1026">EOMONTH($G$7,KM79-2)+1</f>
        <v>52902</v>
      </c>
      <c r="KN80" s="65">
        <f t="shared" ref="KN80" si="1027">EOMONTH($G$7,KN79-2)+1</f>
        <v>52932</v>
      </c>
      <c r="KO80" s="65">
        <f t="shared" ref="KO80" si="1028">EOMONTH($G$7,KO79-2)+1</f>
        <v>52963</v>
      </c>
      <c r="KP80" s="65">
        <f t="shared" ref="KP80" si="1029">EOMONTH($G$7,KP79-2)+1</f>
        <v>52994</v>
      </c>
      <c r="KQ80" s="65">
        <f t="shared" ref="KQ80" si="1030">EOMONTH($G$7,KQ79-2)+1</f>
        <v>53022</v>
      </c>
      <c r="KR80" s="65">
        <f t="shared" ref="KR80" si="1031">EOMONTH($G$7,KR79-2)+1</f>
        <v>53053</v>
      </c>
      <c r="KS80" s="65">
        <f t="shared" ref="KS80" si="1032">EOMONTH($G$7,KS79-2)+1</f>
        <v>53083</v>
      </c>
      <c r="KT80" s="65">
        <f t="shared" ref="KT80" si="1033">EOMONTH($G$7,KT79-2)+1</f>
        <v>53114</v>
      </c>
      <c r="KU80" s="65">
        <f t="shared" ref="KU80" si="1034">EOMONTH($G$7,KU79-2)+1</f>
        <v>53144</v>
      </c>
      <c r="KV80" s="65">
        <f t="shared" ref="KV80" si="1035">EOMONTH($G$7,KV79-2)+1</f>
        <v>53175</v>
      </c>
      <c r="KW80" s="65">
        <f t="shared" ref="KW80" si="1036">EOMONTH($G$7,KW79-2)+1</f>
        <v>53206</v>
      </c>
      <c r="KX80" s="65">
        <f t="shared" ref="KX80" si="1037">EOMONTH($G$7,KX79-2)+1</f>
        <v>53236</v>
      </c>
      <c r="KY80" s="65">
        <f t="shared" ref="KY80" si="1038">EOMONTH($G$7,KY79-2)+1</f>
        <v>53267</v>
      </c>
      <c r="KZ80" s="65">
        <f t="shared" ref="KZ80" si="1039">EOMONTH($G$7,KZ79-2)+1</f>
        <v>53297</v>
      </c>
      <c r="LA80" s="65">
        <f t="shared" ref="LA80" si="1040">EOMONTH($G$7,LA79-2)+1</f>
        <v>53328</v>
      </c>
      <c r="LB80" s="65">
        <f t="shared" ref="LB80" si="1041">EOMONTH($G$7,LB79-2)+1</f>
        <v>53359</v>
      </c>
      <c r="LC80" s="65">
        <f t="shared" ref="LC80" si="1042">EOMONTH($G$7,LC79-2)+1</f>
        <v>53387</v>
      </c>
      <c r="LD80" s="65">
        <f t="shared" ref="LD80" si="1043">EOMONTH($G$7,LD79-2)+1</f>
        <v>53418</v>
      </c>
      <c r="LE80" s="65">
        <f t="shared" ref="LE80" si="1044">EOMONTH($G$7,LE79-2)+1</f>
        <v>53448</v>
      </c>
      <c r="LF80" s="65">
        <f t="shared" ref="LF80" si="1045">EOMONTH($G$7,LF79-2)+1</f>
        <v>53479</v>
      </c>
      <c r="LG80" s="65">
        <f t="shared" ref="LG80" si="1046">EOMONTH($G$7,LG79-2)+1</f>
        <v>53509</v>
      </c>
      <c r="LH80" s="65">
        <f t="shared" ref="LH80" si="1047">EOMONTH($G$7,LH79-2)+1</f>
        <v>53540</v>
      </c>
      <c r="LI80" s="65">
        <f t="shared" ref="LI80" si="1048">EOMONTH($G$7,LI79-2)+1</f>
        <v>53571</v>
      </c>
      <c r="LJ80" s="65">
        <f t="shared" ref="LJ80" si="1049">EOMONTH($G$7,LJ79-2)+1</f>
        <v>53601</v>
      </c>
      <c r="LK80" s="65">
        <f t="shared" ref="LK80" si="1050">EOMONTH($G$7,LK79-2)+1</f>
        <v>53632</v>
      </c>
      <c r="LL80" s="65">
        <f t="shared" ref="LL80" si="1051">EOMONTH($G$7,LL79-2)+1</f>
        <v>53662</v>
      </c>
      <c r="LM80" s="65">
        <f t="shared" ref="LM80" si="1052">EOMONTH($G$7,LM79-2)+1</f>
        <v>53693</v>
      </c>
      <c r="LN80" s="65">
        <f t="shared" ref="LN80" si="1053">EOMONTH($G$7,LN79-2)+1</f>
        <v>53724</v>
      </c>
      <c r="LO80" s="65">
        <f t="shared" ref="LO80" si="1054">EOMONTH($G$7,LO79-2)+1</f>
        <v>53752</v>
      </c>
      <c r="LP80" s="65">
        <f t="shared" ref="LP80" si="1055">EOMONTH($G$7,LP79-2)+1</f>
        <v>53783</v>
      </c>
      <c r="LQ80" s="65">
        <f t="shared" ref="LQ80" si="1056">EOMONTH($G$7,LQ79-2)+1</f>
        <v>53813</v>
      </c>
      <c r="LR80" s="65">
        <f t="shared" ref="LR80" si="1057">EOMONTH($G$7,LR79-2)+1</f>
        <v>53844</v>
      </c>
      <c r="LS80" s="65">
        <f t="shared" ref="LS80" si="1058">EOMONTH($G$7,LS79-2)+1</f>
        <v>53874</v>
      </c>
      <c r="LT80" s="65">
        <f t="shared" ref="LT80" si="1059">EOMONTH($G$7,LT79-2)+1</f>
        <v>53905</v>
      </c>
      <c r="LU80" s="65">
        <f t="shared" ref="LU80" si="1060">EOMONTH($G$7,LU79-2)+1</f>
        <v>53936</v>
      </c>
      <c r="LV80" s="65">
        <f t="shared" ref="LV80" si="1061">EOMONTH($G$7,LV79-2)+1</f>
        <v>53966</v>
      </c>
      <c r="LW80" s="65">
        <f t="shared" ref="LW80" si="1062">EOMONTH($G$7,LW79-2)+1</f>
        <v>53997</v>
      </c>
      <c r="LX80" s="65">
        <f t="shared" ref="LX80" si="1063">EOMONTH($G$7,LX79-2)+1</f>
        <v>54027</v>
      </c>
      <c r="LY80" s="65">
        <f t="shared" ref="LY80" si="1064">EOMONTH($G$7,LY79-2)+1</f>
        <v>54058</v>
      </c>
      <c r="LZ80" s="65">
        <f t="shared" ref="LZ80" si="1065">EOMONTH($G$7,LZ79-2)+1</f>
        <v>54089</v>
      </c>
      <c r="MA80" s="65">
        <f t="shared" ref="MA80" si="1066">EOMONTH($G$7,MA79-2)+1</f>
        <v>54118</v>
      </c>
      <c r="MB80" s="65">
        <f t="shared" ref="MB80" si="1067">EOMONTH($G$7,MB79-2)+1</f>
        <v>54149</v>
      </c>
      <c r="MC80" s="65">
        <f t="shared" ref="MC80" si="1068">EOMONTH($G$7,MC79-2)+1</f>
        <v>54179</v>
      </c>
      <c r="MD80" s="65">
        <f t="shared" ref="MD80" si="1069">EOMONTH($G$7,MD79-2)+1</f>
        <v>54210</v>
      </c>
      <c r="ME80" s="65">
        <f t="shared" ref="ME80" si="1070">EOMONTH($G$7,ME79-2)+1</f>
        <v>54240</v>
      </c>
      <c r="MF80" s="65">
        <f t="shared" ref="MF80" si="1071">EOMONTH($G$7,MF79-2)+1</f>
        <v>54271</v>
      </c>
      <c r="MG80" s="65">
        <f t="shared" ref="MG80" si="1072">EOMONTH($G$7,MG79-2)+1</f>
        <v>54302</v>
      </c>
      <c r="MH80" s="65">
        <f t="shared" ref="MH80" si="1073">EOMONTH($G$7,MH79-2)+1</f>
        <v>54332</v>
      </c>
      <c r="MI80" s="65">
        <f t="shared" ref="MI80" si="1074">EOMONTH($G$7,MI79-2)+1</f>
        <v>54363</v>
      </c>
      <c r="MJ80" s="65">
        <f t="shared" ref="MJ80" si="1075">EOMONTH($G$7,MJ79-2)+1</f>
        <v>54393</v>
      </c>
      <c r="MK80" s="65">
        <f t="shared" ref="MK80" si="1076">EOMONTH($G$7,MK79-2)+1</f>
        <v>54424</v>
      </c>
      <c r="ML80" s="65">
        <f t="shared" ref="ML80" si="1077">EOMONTH($G$7,ML79-2)+1</f>
        <v>54455</v>
      </c>
      <c r="MM80" s="65">
        <f t="shared" ref="MM80" si="1078">EOMONTH($G$7,MM79-2)+1</f>
        <v>54483</v>
      </c>
      <c r="MN80" s="65">
        <f t="shared" ref="MN80" si="1079">EOMONTH($G$7,MN79-2)+1</f>
        <v>54514</v>
      </c>
      <c r="MO80" s="65">
        <f t="shared" ref="MO80" si="1080">EOMONTH($G$7,MO79-2)+1</f>
        <v>54544</v>
      </c>
      <c r="MP80" s="65">
        <f t="shared" ref="MP80" si="1081">EOMONTH($G$7,MP79-2)+1</f>
        <v>54575</v>
      </c>
      <c r="MQ80" s="65">
        <f t="shared" ref="MQ80" si="1082">EOMONTH($G$7,MQ79-2)+1</f>
        <v>54605</v>
      </c>
      <c r="MR80" s="65">
        <f t="shared" ref="MR80" si="1083">EOMONTH($G$7,MR79-2)+1</f>
        <v>54636</v>
      </c>
      <c r="MS80" s="65">
        <f t="shared" ref="MS80" si="1084">EOMONTH($G$7,MS79-2)+1</f>
        <v>54667</v>
      </c>
      <c r="MT80" s="65">
        <f t="shared" ref="MT80" si="1085">EOMONTH($G$7,MT79-2)+1</f>
        <v>54697</v>
      </c>
      <c r="MU80" s="65">
        <f t="shared" ref="MU80" si="1086">EOMONTH($G$7,MU79-2)+1</f>
        <v>54728</v>
      </c>
      <c r="MV80" s="65">
        <f t="shared" ref="MV80" si="1087">EOMONTH($G$7,MV79-2)+1</f>
        <v>54758</v>
      </c>
      <c r="MW80" s="65">
        <f t="shared" ref="MW80" si="1088">EOMONTH($G$7,MW79-2)+1</f>
        <v>54789</v>
      </c>
      <c r="MX80" s="65">
        <f t="shared" ref="MX80" si="1089">EOMONTH($G$7,MX79-2)+1</f>
        <v>54820</v>
      </c>
      <c r="MY80" s="65">
        <f t="shared" ref="MY80" si="1090">EOMONTH($G$7,MY79-2)+1</f>
        <v>54848</v>
      </c>
      <c r="MZ80" s="65">
        <f t="shared" ref="MZ80" si="1091">EOMONTH($G$7,MZ79-2)+1</f>
        <v>54879</v>
      </c>
      <c r="NA80" s="65">
        <f t="shared" ref="NA80" si="1092">EOMONTH($G$7,NA79-2)+1</f>
        <v>54909</v>
      </c>
      <c r="NB80" s="65">
        <f t="shared" ref="NB80" si="1093">EOMONTH($G$7,NB79-2)+1</f>
        <v>54940</v>
      </c>
      <c r="NC80" s="65">
        <f t="shared" ref="NC80" si="1094">EOMONTH($G$7,NC79-2)+1</f>
        <v>54970</v>
      </c>
      <c r="ND80" s="65">
        <f t="shared" ref="ND80" si="1095">EOMONTH($G$7,ND79-2)+1</f>
        <v>55001</v>
      </c>
      <c r="NE80" s="65">
        <f t="shared" ref="NE80" si="1096">EOMONTH($G$7,NE79-2)+1</f>
        <v>55032</v>
      </c>
      <c r="NF80" s="65">
        <f t="shared" ref="NF80" si="1097">EOMONTH($G$7,NF79-2)+1</f>
        <v>55062</v>
      </c>
      <c r="NG80" s="65">
        <f t="shared" ref="NG80" si="1098">EOMONTH($G$7,NG79-2)+1</f>
        <v>55093</v>
      </c>
      <c r="NH80" s="65">
        <f t="shared" ref="NH80" si="1099">EOMONTH($G$7,NH79-2)+1</f>
        <v>55123</v>
      </c>
      <c r="NI80" s="65">
        <f t="shared" ref="NI80" si="1100">EOMONTH($G$7,NI79-2)+1</f>
        <v>55154</v>
      </c>
      <c r="NJ80" s="65">
        <f t="shared" ref="NJ80" si="1101">EOMONTH($G$7,NJ79-2)+1</f>
        <v>55185</v>
      </c>
      <c r="NK80" s="65">
        <f t="shared" ref="NK80" si="1102">EOMONTH($G$7,NK79-2)+1</f>
        <v>55213</v>
      </c>
      <c r="NL80" s="65">
        <f t="shared" ref="NL80" si="1103">EOMONTH($G$7,NL79-2)+1</f>
        <v>55244</v>
      </c>
      <c r="NM80" s="65">
        <f t="shared" ref="NM80" si="1104">EOMONTH($G$7,NM79-2)+1</f>
        <v>55274</v>
      </c>
    </row>
    <row r="81" spans="15:377" x14ac:dyDescent="0.25">
      <c r="O81">
        <v>1</v>
      </c>
      <c r="P81" s="75" t="s">
        <v>174</v>
      </c>
      <c r="Q81" s="91">
        <f>Q61*$O$81</f>
        <v>0</v>
      </c>
      <c r="R81" s="91">
        <f t="shared" ref="R81:CC81" si="1105">R61*$O$81</f>
        <v>17336.25</v>
      </c>
      <c r="S81" s="91">
        <f t="shared" si="1105"/>
        <v>17336.25</v>
      </c>
      <c r="T81" s="91">
        <f t="shared" si="1105"/>
        <v>17336.25</v>
      </c>
      <c r="U81" s="91">
        <f t="shared" si="1105"/>
        <v>17336.25</v>
      </c>
      <c r="V81" s="91">
        <f t="shared" si="1105"/>
        <v>17336.25</v>
      </c>
      <c r="W81" s="91">
        <f t="shared" si="1105"/>
        <v>17336.25</v>
      </c>
      <c r="X81" s="91">
        <f t="shared" si="1105"/>
        <v>17336.25</v>
      </c>
      <c r="Y81" s="91">
        <f t="shared" si="1105"/>
        <v>17336.25</v>
      </c>
      <c r="Z81" s="91">
        <f t="shared" si="1105"/>
        <v>17336.25</v>
      </c>
      <c r="AA81" s="91">
        <f t="shared" si="1105"/>
        <v>17336.25</v>
      </c>
      <c r="AB81" s="91">
        <f t="shared" si="1105"/>
        <v>17336.25</v>
      </c>
      <c r="AC81" s="91">
        <f t="shared" si="1105"/>
        <v>17336.25</v>
      </c>
      <c r="AD81" s="91">
        <f t="shared" si="1105"/>
        <v>17336.25</v>
      </c>
      <c r="AE81" s="91">
        <f t="shared" si="1105"/>
        <v>17336.25</v>
      </c>
      <c r="AF81" s="91">
        <f t="shared" si="1105"/>
        <v>17336.25</v>
      </c>
      <c r="AG81" s="91">
        <f t="shared" si="1105"/>
        <v>17336.25</v>
      </c>
      <c r="AH81" s="91">
        <f t="shared" si="1105"/>
        <v>17336.25</v>
      </c>
      <c r="AI81" s="91">
        <f t="shared" si="1105"/>
        <v>17336.25</v>
      </c>
      <c r="AJ81" s="91">
        <f t="shared" si="1105"/>
        <v>17336.25</v>
      </c>
      <c r="AK81" s="91">
        <f t="shared" si="1105"/>
        <v>17336.25</v>
      </c>
      <c r="AL81" s="91">
        <f t="shared" si="1105"/>
        <v>17336.25</v>
      </c>
      <c r="AM81" s="91">
        <f t="shared" si="1105"/>
        <v>17336.25</v>
      </c>
      <c r="AN81" s="91">
        <f t="shared" si="1105"/>
        <v>17336.25</v>
      </c>
      <c r="AO81" s="91">
        <f t="shared" si="1105"/>
        <v>17336.25</v>
      </c>
      <c r="AP81" s="91">
        <f t="shared" si="1105"/>
        <v>17336.25</v>
      </c>
      <c r="AQ81" s="91">
        <f t="shared" si="1105"/>
        <v>17336.25</v>
      </c>
      <c r="AR81" s="91">
        <f t="shared" si="1105"/>
        <v>17336.25</v>
      </c>
      <c r="AS81" s="91">
        <f t="shared" si="1105"/>
        <v>17336.25</v>
      </c>
      <c r="AT81" s="91">
        <f t="shared" si="1105"/>
        <v>17336.25</v>
      </c>
      <c r="AU81" s="91">
        <f t="shared" si="1105"/>
        <v>17336.25</v>
      </c>
      <c r="AV81" s="91">
        <f t="shared" si="1105"/>
        <v>17336.25</v>
      </c>
      <c r="AW81" s="91">
        <f t="shared" si="1105"/>
        <v>17336.25</v>
      </c>
      <c r="AX81" s="91">
        <f t="shared" si="1105"/>
        <v>17336.25</v>
      </c>
      <c r="AY81" s="91">
        <f t="shared" si="1105"/>
        <v>17336.25</v>
      </c>
      <c r="AZ81" s="91">
        <f t="shared" si="1105"/>
        <v>17336.25</v>
      </c>
      <c r="BA81" s="91">
        <f t="shared" si="1105"/>
        <v>17336.25</v>
      </c>
      <c r="BB81" s="91">
        <f t="shared" si="1105"/>
        <v>17336.25</v>
      </c>
      <c r="BC81" s="91">
        <f t="shared" si="1105"/>
        <v>17336.25</v>
      </c>
      <c r="BD81" s="91">
        <f t="shared" si="1105"/>
        <v>17336.25</v>
      </c>
      <c r="BE81" s="91">
        <f t="shared" si="1105"/>
        <v>17336.25</v>
      </c>
      <c r="BF81" s="91">
        <f t="shared" si="1105"/>
        <v>17336.25</v>
      </c>
      <c r="BG81" s="91">
        <f t="shared" si="1105"/>
        <v>17336.25</v>
      </c>
      <c r="BH81" s="91">
        <f t="shared" si="1105"/>
        <v>17336.25</v>
      </c>
      <c r="BI81" s="91">
        <f t="shared" si="1105"/>
        <v>17336.25</v>
      </c>
      <c r="BJ81" s="91">
        <f t="shared" si="1105"/>
        <v>17336.25</v>
      </c>
      <c r="BK81" s="91">
        <f t="shared" si="1105"/>
        <v>17336.25</v>
      </c>
      <c r="BL81" s="91">
        <f t="shared" si="1105"/>
        <v>17336.25</v>
      </c>
      <c r="BM81" s="91">
        <f t="shared" si="1105"/>
        <v>17336.25</v>
      </c>
      <c r="BN81" s="91">
        <f t="shared" si="1105"/>
        <v>17336.25</v>
      </c>
      <c r="BO81" s="91">
        <f t="shared" si="1105"/>
        <v>17336.25</v>
      </c>
      <c r="BP81" s="91">
        <f t="shared" si="1105"/>
        <v>17336.25</v>
      </c>
      <c r="BQ81" s="91">
        <f t="shared" si="1105"/>
        <v>17336.25</v>
      </c>
      <c r="BR81" s="91">
        <f t="shared" si="1105"/>
        <v>17336.25</v>
      </c>
      <c r="BS81" s="91">
        <f t="shared" si="1105"/>
        <v>17336.25</v>
      </c>
      <c r="BT81" s="91">
        <f t="shared" si="1105"/>
        <v>17336.25</v>
      </c>
      <c r="BU81" s="91">
        <f t="shared" si="1105"/>
        <v>17336.25</v>
      </c>
      <c r="BV81" s="91">
        <f t="shared" si="1105"/>
        <v>17336.25</v>
      </c>
      <c r="BW81" s="91">
        <f t="shared" si="1105"/>
        <v>17336.25</v>
      </c>
      <c r="BX81" s="91">
        <f t="shared" si="1105"/>
        <v>17336.25</v>
      </c>
      <c r="BY81" s="91">
        <f t="shared" si="1105"/>
        <v>17336.25</v>
      </c>
      <c r="BZ81" s="91">
        <f t="shared" si="1105"/>
        <v>17336.25</v>
      </c>
      <c r="CA81" s="91">
        <f t="shared" si="1105"/>
        <v>17336.25</v>
      </c>
      <c r="CB81" s="91">
        <f t="shared" si="1105"/>
        <v>17336.25</v>
      </c>
      <c r="CC81" s="91">
        <f t="shared" si="1105"/>
        <v>17336.25</v>
      </c>
      <c r="CD81" s="91">
        <f t="shared" ref="CD81:EO81" si="1106">CD61*$O$81</f>
        <v>17336.25</v>
      </c>
      <c r="CE81" s="91">
        <f t="shared" si="1106"/>
        <v>17336.25</v>
      </c>
      <c r="CF81" s="91">
        <f t="shared" si="1106"/>
        <v>17336.25</v>
      </c>
      <c r="CG81" s="91">
        <f t="shared" si="1106"/>
        <v>17336.25</v>
      </c>
      <c r="CH81" s="91">
        <f t="shared" si="1106"/>
        <v>17336.25</v>
      </c>
      <c r="CI81" s="91">
        <f t="shared" si="1106"/>
        <v>17336.25</v>
      </c>
      <c r="CJ81" s="91">
        <f t="shared" si="1106"/>
        <v>17336.25</v>
      </c>
      <c r="CK81" s="91">
        <f t="shared" si="1106"/>
        <v>17336.25</v>
      </c>
      <c r="CL81" s="91">
        <f t="shared" si="1106"/>
        <v>17336.25</v>
      </c>
      <c r="CM81" s="91">
        <f t="shared" si="1106"/>
        <v>17336.25</v>
      </c>
      <c r="CN81" s="91">
        <f t="shared" si="1106"/>
        <v>17336.25</v>
      </c>
      <c r="CO81" s="91">
        <f t="shared" si="1106"/>
        <v>17336.25</v>
      </c>
      <c r="CP81" s="91">
        <f t="shared" si="1106"/>
        <v>17336.25</v>
      </c>
      <c r="CQ81" s="91">
        <f t="shared" si="1106"/>
        <v>17336.25</v>
      </c>
      <c r="CR81" s="91">
        <f t="shared" si="1106"/>
        <v>17336.25</v>
      </c>
      <c r="CS81" s="91">
        <f t="shared" si="1106"/>
        <v>17336.25</v>
      </c>
      <c r="CT81" s="91">
        <f t="shared" si="1106"/>
        <v>17336.25</v>
      </c>
      <c r="CU81" s="91">
        <f t="shared" si="1106"/>
        <v>17336.25</v>
      </c>
      <c r="CV81" s="91">
        <f t="shared" si="1106"/>
        <v>17336.25</v>
      </c>
      <c r="CW81" s="91">
        <f t="shared" si="1106"/>
        <v>17336.25</v>
      </c>
      <c r="CX81" s="91">
        <f t="shared" si="1106"/>
        <v>17336.25</v>
      </c>
      <c r="CY81" s="91">
        <f t="shared" si="1106"/>
        <v>17336.25</v>
      </c>
      <c r="CZ81" s="91">
        <f t="shared" si="1106"/>
        <v>17336.25</v>
      </c>
      <c r="DA81" s="91">
        <f t="shared" si="1106"/>
        <v>17336.25</v>
      </c>
      <c r="DB81" s="91">
        <f t="shared" si="1106"/>
        <v>17336.25</v>
      </c>
      <c r="DC81" s="91">
        <f t="shared" si="1106"/>
        <v>17336.25</v>
      </c>
      <c r="DD81" s="91">
        <f t="shared" si="1106"/>
        <v>17336.25</v>
      </c>
      <c r="DE81" s="91">
        <f t="shared" si="1106"/>
        <v>17336.25</v>
      </c>
      <c r="DF81" s="91">
        <f t="shared" si="1106"/>
        <v>17336.25</v>
      </c>
      <c r="DG81" s="91">
        <f t="shared" si="1106"/>
        <v>17336.25</v>
      </c>
      <c r="DH81" s="91">
        <f t="shared" si="1106"/>
        <v>17336.25</v>
      </c>
      <c r="DI81" s="91">
        <f t="shared" si="1106"/>
        <v>17336.25</v>
      </c>
      <c r="DJ81" s="91">
        <f t="shared" si="1106"/>
        <v>17336.25</v>
      </c>
      <c r="DK81" s="91">
        <f t="shared" si="1106"/>
        <v>17336.25</v>
      </c>
      <c r="DL81" s="91">
        <f t="shared" si="1106"/>
        <v>17336.25</v>
      </c>
      <c r="DM81" s="91">
        <f t="shared" si="1106"/>
        <v>17336.25</v>
      </c>
      <c r="DN81" s="91">
        <f t="shared" si="1106"/>
        <v>17336.25</v>
      </c>
      <c r="DO81" s="91">
        <f t="shared" si="1106"/>
        <v>17336.25</v>
      </c>
      <c r="DP81" s="91">
        <f t="shared" si="1106"/>
        <v>17336.25</v>
      </c>
      <c r="DQ81" s="91">
        <f t="shared" si="1106"/>
        <v>0</v>
      </c>
      <c r="DR81" s="91">
        <f t="shared" si="1106"/>
        <v>0</v>
      </c>
      <c r="DS81" s="91">
        <f t="shared" si="1106"/>
        <v>0</v>
      </c>
      <c r="DT81" s="91">
        <f t="shared" si="1106"/>
        <v>0</v>
      </c>
      <c r="DU81" s="91">
        <f t="shared" si="1106"/>
        <v>0</v>
      </c>
      <c r="DV81" s="91">
        <f t="shared" si="1106"/>
        <v>0</v>
      </c>
      <c r="DW81" s="91">
        <f t="shared" si="1106"/>
        <v>0</v>
      </c>
      <c r="DX81" s="91">
        <f t="shared" si="1106"/>
        <v>0</v>
      </c>
      <c r="DY81" s="91">
        <f t="shared" si="1106"/>
        <v>0</v>
      </c>
      <c r="DZ81" s="91">
        <f t="shared" si="1106"/>
        <v>0</v>
      </c>
      <c r="EA81" s="91">
        <f t="shared" si="1106"/>
        <v>0</v>
      </c>
      <c r="EB81" s="91">
        <f t="shared" si="1106"/>
        <v>0</v>
      </c>
      <c r="EC81" s="91">
        <f t="shared" si="1106"/>
        <v>0</v>
      </c>
      <c r="ED81" s="91">
        <f t="shared" si="1106"/>
        <v>0</v>
      </c>
      <c r="EE81" s="91">
        <f t="shared" si="1106"/>
        <v>0</v>
      </c>
      <c r="EF81" s="91">
        <f t="shared" si="1106"/>
        <v>0</v>
      </c>
      <c r="EG81" s="91">
        <f t="shared" si="1106"/>
        <v>0</v>
      </c>
      <c r="EH81" s="91">
        <f t="shared" si="1106"/>
        <v>0</v>
      </c>
      <c r="EI81" s="91">
        <f t="shared" si="1106"/>
        <v>0</v>
      </c>
      <c r="EJ81" s="91">
        <f t="shared" si="1106"/>
        <v>0</v>
      </c>
      <c r="EK81" s="91">
        <f t="shared" si="1106"/>
        <v>0</v>
      </c>
      <c r="EL81" s="91">
        <f t="shared" si="1106"/>
        <v>0</v>
      </c>
      <c r="EM81" s="91">
        <f t="shared" si="1106"/>
        <v>0</v>
      </c>
      <c r="EN81" s="91">
        <f t="shared" si="1106"/>
        <v>0</v>
      </c>
      <c r="EO81" s="91">
        <f t="shared" si="1106"/>
        <v>0</v>
      </c>
      <c r="EP81" s="91">
        <f t="shared" ref="EP81:HA81" si="1107">EP61*$O$81</f>
        <v>0</v>
      </c>
      <c r="EQ81" s="91">
        <f t="shared" si="1107"/>
        <v>0</v>
      </c>
      <c r="ER81" s="91">
        <f t="shared" si="1107"/>
        <v>0</v>
      </c>
      <c r="ES81" s="91">
        <f t="shared" si="1107"/>
        <v>0</v>
      </c>
      <c r="ET81" s="91">
        <f t="shared" si="1107"/>
        <v>0</v>
      </c>
      <c r="EU81" s="91">
        <f t="shared" si="1107"/>
        <v>0</v>
      </c>
      <c r="EV81" s="91">
        <f t="shared" si="1107"/>
        <v>0</v>
      </c>
      <c r="EW81" s="91">
        <f t="shared" si="1107"/>
        <v>0</v>
      </c>
      <c r="EX81" s="91">
        <f t="shared" si="1107"/>
        <v>0</v>
      </c>
      <c r="EY81" s="91">
        <f t="shared" si="1107"/>
        <v>0</v>
      </c>
      <c r="EZ81" s="91">
        <f t="shared" si="1107"/>
        <v>0</v>
      </c>
      <c r="FA81" s="91">
        <f t="shared" si="1107"/>
        <v>0</v>
      </c>
      <c r="FB81" s="91">
        <f t="shared" si="1107"/>
        <v>0</v>
      </c>
      <c r="FC81" s="91">
        <f t="shared" si="1107"/>
        <v>0</v>
      </c>
      <c r="FD81" s="91">
        <f t="shared" si="1107"/>
        <v>0</v>
      </c>
      <c r="FE81" s="91">
        <f t="shared" si="1107"/>
        <v>0</v>
      </c>
      <c r="FF81" s="91">
        <f t="shared" si="1107"/>
        <v>0</v>
      </c>
      <c r="FG81" s="91">
        <f t="shared" si="1107"/>
        <v>0</v>
      </c>
      <c r="FH81" s="91">
        <f t="shared" si="1107"/>
        <v>0</v>
      </c>
      <c r="FI81" s="91">
        <f t="shared" si="1107"/>
        <v>0</v>
      </c>
      <c r="FJ81" s="91">
        <f t="shared" si="1107"/>
        <v>0</v>
      </c>
      <c r="FK81" s="91">
        <f t="shared" si="1107"/>
        <v>0</v>
      </c>
      <c r="FL81" s="91">
        <f t="shared" si="1107"/>
        <v>0</v>
      </c>
      <c r="FM81" s="91">
        <f t="shared" si="1107"/>
        <v>0</v>
      </c>
      <c r="FN81" s="91">
        <f t="shared" si="1107"/>
        <v>0</v>
      </c>
      <c r="FO81" s="91">
        <f t="shared" si="1107"/>
        <v>0</v>
      </c>
      <c r="FP81" s="91">
        <f t="shared" si="1107"/>
        <v>0</v>
      </c>
      <c r="FQ81" s="91">
        <f t="shared" si="1107"/>
        <v>0</v>
      </c>
      <c r="FR81" s="91">
        <f t="shared" si="1107"/>
        <v>0</v>
      </c>
      <c r="FS81" s="91">
        <f t="shared" si="1107"/>
        <v>0</v>
      </c>
      <c r="FT81" s="91">
        <f t="shared" si="1107"/>
        <v>0</v>
      </c>
      <c r="FU81" s="91">
        <f t="shared" si="1107"/>
        <v>0</v>
      </c>
      <c r="FV81" s="91">
        <f t="shared" si="1107"/>
        <v>0</v>
      </c>
      <c r="FW81" s="91">
        <f t="shared" si="1107"/>
        <v>0</v>
      </c>
      <c r="FX81" s="91">
        <f t="shared" si="1107"/>
        <v>0</v>
      </c>
      <c r="FY81" s="91">
        <f t="shared" si="1107"/>
        <v>0</v>
      </c>
      <c r="FZ81" s="91">
        <f t="shared" si="1107"/>
        <v>0</v>
      </c>
      <c r="GA81" s="91">
        <f t="shared" si="1107"/>
        <v>0</v>
      </c>
      <c r="GB81" s="91">
        <f t="shared" si="1107"/>
        <v>0</v>
      </c>
      <c r="GC81" s="91">
        <f t="shared" si="1107"/>
        <v>0</v>
      </c>
      <c r="GD81" s="91">
        <f t="shared" si="1107"/>
        <v>0</v>
      </c>
      <c r="GE81" s="91">
        <f t="shared" si="1107"/>
        <v>0</v>
      </c>
      <c r="GF81" s="91">
        <f t="shared" si="1107"/>
        <v>0</v>
      </c>
      <c r="GG81" s="91">
        <f t="shared" si="1107"/>
        <v>0</v>
      </c>
      <c r="GH81" s="91">
        <f t="shared" si="1107"/>
        <v>0</v>
      </c>
      <c r="GI81" s="91">
        <f t="shared" si="1107"/>
        <v>0</v>
      </c>
      <c r="GJ81" s="91">
        <f t="shared" si="1107"/>
        <v>0</v>
      </c>
      <c r="GK81" s="91">
        <f t="shared" si="1107"/>
        <v>0</v>
      </c>
      <c r="GL81" s="91">
        <f t="shared" si="1107"/>
        <v>0</v>
      </c>
      <c r="GM81" s="91">
        <f t="shared" si="1107"/>
        <v>0</v>
      </c>
      <c r="GN81" s="91">
        <f t="shared" si="1107"/>
        <v>0</v>
      </c>
      <c r="GO81" s="91">
        <f t="shared" si="1107"/>
        <v>0</v>
      </c>
      <c r="GP81" s="91">
        <f t="shared" si="1107"/>
        <v>0</v>
      </c>
      <c r="GQ81" s="91">
        <f t="shared" si="1107"/>
        <v>0</v>
      </c>
      <c r="GR81" s="91">
        <f t="shared" si="1107"/>
        <v>0</v>
      </c>
      <c r="GS81" s="91">
        <f t="shared" si="1107"/>
        <v>0</v>
      </c>
      <c r="GT81" s="91">
        <f t="shared" si="1107"/>
        <v>0</v>
      </c>
      <c r="GU81" s="91">
        <f t="shared" si="1107"/>
        <v>0</v>
      </c>
      <c r="GV81" s="91">
        <f t="shared" si="1107"/>
        <v>0</v>
      </c>
      <c r="GW81" s="91">
        <f t="shared" si="1107"/>
        <v>0</v>
      </c>
      <c r="GX81" s="91">
        <f t="shared" si="1107"/>
        <v>0</v>
      </c>
      <c r="GY81" s="91">
        <f t="shared" si="1107"/>
        <v>0</v>
      </c>
      <c r="GZ81" s="91">
        <f t="shared" si="1107"/>
        <v>0</v>
      </c>
      <c r="HA81" s="91">
        <f t="shared" si="1107"/>
        <v>0</v>
      </c>
      <c r="HB81" s="91">
        <f t="shared" ref="HB81:JM81" si="1108">HB61*$O$81</f>
        <v>0</v>
      </c>
      <c r="HC81" s="91">
        <f t="shared" si="1108"/>
        <v>0</v>
      </c>
      <c r="HD81" s="91">
        <f t="shared" si="1108"/>
        <v>0</v>
      </c>
      <c r="HE81" s="91">
        <f t="shared" si="1108"/>
        <v>0</v>
      </c>
      <c r="HF81" s="91">
        <f t="shared" si="1108"/>
        <v>0</v>
      </c>
      <c r="HG81" s="91">
        <f t="shared" si="1108"/>
        <v>0</v>
      </c>
      <c r="HH81" s="91">
        <f t="shared" si="1108"/>
        <v>0</v>
      </c>
      <c r="HI81" s="91">
        <f t="shared" si="1108"/>
        <v>0</v>
      </c>
      <c r="HJ81" s="91">
        <f t="shared" si="1108"/>
        <v>0</v>
      </c>
      <c r="HK81" s="91">
        <f t="shared" si="1108"/>
        <v>0</v>
      </c>
      <c r="HL81" s="91">
        <f t="shared" si="1108"/>
        <v>0</v>
      </c>
      <c r="HM81" s="91">
        <f t="shared" si="1108"/>
        <v>0</v>
      </c>
      <c r="HN81" s="91">
        <f t="shared" si="1108"/>
        <v>0</v>
      </c>
      <c r="HO81" s="91">
        <f t="shared" si="1108"/>
        <v>0</v>
      </c>
      <c r="HP81" s="91">
        <f t="shared" si="1108"/>
        <v>0</v>
      </c>
      <c r="HQ81" s="91">
        <f t="shared" si="1108"/>
        <v>0</v>
      </c>
      <c r="HR81" s="91">
        <f t="shared" si="1108"/>
        <v>0</v>
      </c>
      <c r="HS81" s="91">
        <f t="shared" si="1108"/>
        <v>0</v>
      </c>
      <c r="HT81" s="91">
        <f t="shared" si="1108"/>
        <v>0</v>
      </c>
      <c r="HU81" s="91">
        <f t="shared" si="1108"/>
        <v>0</v>
      </c>
      <c r="HV81" s="91">
        <f t="shared" si="1108"/>
        <v>0</v>
      </c>
      <c r="HW81" s="91">
        <f t="shared" si="1108"/>
        <v>0</v>
      </c>
      <c r="HX81" s="91">
        <f t="shared" si="1108"/>
        <v>0</v>
      </c>
      <c r="HY81" s="91">
        <f t="shared" si="1108"/>
        <v>0</v>
      </c>
      <c r="HZ81" s="91">
        <f t="shared" si="1108"/>
        <v>0</v>
      </c>
      <c r="IA81" s="91">
        <f t="shared" si="1108"/>
        <v>0</v>
      </c>
      <c r="IB81" s="91">
        <f t="shared" si="1108"/>
        <v>0</v>
      </c>
      <c r="IC81" s="91">
        <f t="shared" si="1108"/>
        <v>0</v>
      </c>
      <c r="ID81" s="91">
        <f t="shared" si="1108"/>
        <v>0</v>
      </c>
      <c r="IE81" s="91">
        <f t="shared" si="1108"/>
        <v>0</v>
      </c>
      <c r="IF81" s="91">
        <f t="shared" si="1108"/>
        <v>0</v>
      </c>
      <c r="IG81" s="91">
        <f t="shared" si="1108"/>
        <v>0</v>
      </c>
      <c r="IH81" s="91">
        <f t="shared" si="1108"/>
        <v>0</v>
      </c>
      <c r="II81" s="91">
        <f t="shared" si="1108"/>
        <v>0</v>
      </c>
      <c r="IJ81" s="91">
        <f t="shared" si="1108"/>
        <v>0</v>
      </c>
      <c r="IK81" s="91">
        <f t="shared" si="1108"/>
        <v>0</v>
      </c>
      <c r="IL81" s="91">
        <f t="shared" si="1108"/>
        <v>0</v>
      </c>
      <c r="IM81" s="91">
        <f t="shared" si="1108"/>
        <v>0</v>
      </c>
      <c r="IN81" s="91">
        <f t="shared" si="1108"/>
        <v>0</v>
      </c>
      <c r="IO81" s="91">
        <f t="shared" si="1108"/>
        <v>0</v>
      </c>
      <c r="IP81" s="91">
        <f t="shared" si="1108"/>
        <v>0</v>
      </c>
      <c r="IQ81" s="91">
        <f t="shared" si="1108"/>
        <v>0</v>
      </c>
      <c r="IR81" s="91">
        <f t="shared" si="1108"/>
        <v>0</v>
      </c>
      <c r="IS81" s="91">
        <f t="shared" si="1108"/>
        <v>0</v>
      </c>
      <c r="IT81" s="91">
        <f t="shared" si="1108"/>
        <v>0</v>
      </c>
      <c r="IU81" s="91">
        <f t="shared" si="1108"/>
        <v>0</v>
      </c>
      <c r="IV81" s="91">
        <f t="shared" si="1108"/>
        <v>0</v>
      </c>
      <c r="IW81" s="91">
        <f t="shared" si="1108"/>
        <v>0</v>
      </c>
      <c r="IX81" s="91">
        <f t="shared" si="1108"/>
        <v>0</v>
      </c>
      <c r="IY81" s="91">
        <f t="shared" si="1108"/>
        <v>0</v>
      </c>
      <c r="IZ81" s="91">
        <f t="shared" si="1108"/>
        <v>0</v>
      </c>
      <c r="JA81" s="91">
        <f t="shared" si="1108"/>
        <v>0</v>
      </c>
      <c r="JB81" s="91">
        <f t="shared" si="1108"/>
        <v>0</v>
      </c>
      <c r="JC81" s="91">
        <f t="shared" si="1108"/>
        <v>0</v>
      </c>
      <c r="JD81" s="91">
        <f t="shared" si="1108"/>
        <v>0</v>
      </c>
      <c r="JE81" s="91">
        <f t="shared" si="1108"/>
        <v>0</v>
      </c>
      <c r="JF81" s="91">
        <f t="shared" si="1108"/>
        <v>0</v>
      </c>
      <c r="JG81" s="91">
        <f t="shared" si="1108"/>
        <v>0</v>
      </c>
      <c r="JH81" s="91">
        <f t="shared" si="1108"/>
        <v>0</v>
      </c>
      <c r="JI81" s="91">
        <f t="shared" si="1108"/>
        <v>0</v>
      </c>
      <c r="JJ81" s="91">
        <f t="shared" si="1108"/>
        <v>0</v>
      </c>
      <c r="JK81" s="91">
        <f t="shared" si="1108"/>
        <v>0</v>
      </c>
      <c r="JL81" s="91">
        <f t="shared" si="1108"/>
        <v>0</v>
      </c>
      <c r="JM81" s="91">
        <f t="shared" si="1108"/>
        <v>0</v>
      </c>
      <c r="JN81" s="91">
        <f t="shared" ref="JN81:LY81" si="1109">JN61*$O$81</f>
        <v>0</v>
      </c>
      <c r="JO81" s="91">
        <f t="shared" si="1109"/>
        <v>0</v>
      </c>
      <c r="JP81" s="91">
        <f t="shared" si="1109"/>
        <v>0</v>
      </c>
      <c r="JQ81" s="91">
        <f t="shared" si="1109"/>
        <v>0</v>
      </c>
      <c r="JR81" s="91">
        <f t="shared" si="1109"/>
        <v>0</v>
      </c>
      <c r="JS81" s="91">
        <f t="shared" si="1109"/>
        <v>0</v>
      </c>
      <c r="JT81" s="91">
        <f t="shared" si="1109"/>
        <v>0</v>
      </c>
      <c r="JU81" s="91">
        <f t="shared" si="1109"/>
        <v>0</v>
      </c>
      <c r="JV81" s="91">
        <f t="shared" si="1109"/>
        <v>0</v>
      </c>
      <c r="JW81" s="91">
        <f t="shared" si="1109"/>
        <v>0</v>
      </c>
      <c r="JX81" s="91">
        <f t="shared" si="1109"/>
        <v>0</v>
      </c>
      <c r="JY81" s="91">
        <f t="shared" si="1109"/>
        <v>0</v>
      </c>
      <c r="JZ81" s="91">
        <f t="shared" si="1109"/>
        <v>0</v>
      </c>
      <c r="KA81" s="91">
        <f t="shared" si="1109"/>
        <v>0</v>
      </c>
      <c r="KB81" s="91">
        <f t="shared" si="1109"/>
        <v>0</v>
      </c>
      <c r="KC81" s="91">
        <f t="shared" si="1109"/>
        <v>0</v>
      </c>
      <c r="KD81" s="91">
        <f t="shared" si="1109"/>
        <v>0</v>
      </c>
      <c r="KE81" s="91">
        <f t="shared" si="1109"/>
        <v>0</v>
      </c>
      <c r="KF81" s="91">
        <f t="shared" si="1109"/>
        <v>0</v>
      </c>
      <c r="KG81" s="91">
        <f t="shared" si="1109"/>
        <v>0</v>
      </c>
      <c r="KH81" s="91">
        <f t="shared" si="1109"/>
        <v>0</v>
      </c>
      <c r="KI81" s="91">
        <f t="shared" si="1109"/>
        <v>0</v>
      </c>
      <c r="KJ81" s="91">
        <f t="shared" si="1109"/>
        <v>0</v>
      </c>
      <c r="KK81" s="91">
        <f t="shared" si="1109"/>
        <v>0</v>
      </c>
      <c r="KL81" s="91">
        <f t="shared" si="1109"/>
        <v>0</v>
      </c>
      <c r="KM81" s="91">
        <f t="shared" si="1109"/>
        <v>0</v>
      </c>
      <c r="KN81" s="91">
        <f t="shared" si="1109"/>
        <v>0</v>
      </c>
      <c r="KO81" s="91">
        <f t="shared" si="1109"/>
        <v>0</v>
      </c>
      <c r="KP81" s="91">
        <f t="shared" si="1109"/>
        <v>0</v>
      </c>
      <c r="KQ81" s="91">
        <f t="shared" si="1109"/>
        <v>0</v>
      </c>
      <c r="KR81" s="91">
        <f t="shared" si="1109"/>
        <v>0</v>
      </c>
      <c r="KS81" s="91">
        <f t="shared" si="1109"/>
        <v>0</v>
      </c>
      <c r="KT81" s="91">
        <f t="shared" si="1109"/>
        <v>0</v>
      </c>
      <c r="KU81" s="91">
        <f t="shared" si="1109"/>
        <v>0</v>
      </c>
      <c r="KV81" s="91">
        <f t="shared" si="1109"/>
        <v>0</v>
      </c>
      <c r="KW81" s="91">
        <f t="shared" si="1109"/>
        <v>0</v>
      </c>
      <c r="KX81" s="91">
        <f t="shared" si="1109"/>
        <v>0</v>
      </c>
      <c r="KY81" s="91">
        <f t="shared" si="1109"/>
        <v>0</v>
      </c>
      <c r="KZ81" s="91">
        <f t="shared" si="1109"/>
        <v>0</v>
      </c>
      <c r="LA81" s="91">
        <f t="shared" si="1109"/>
        <v>0</v>
      </c>
      <c r="LB81" s="91">
        <f t="shared" si="1109"/>
        <v>0</v>
      </c>
      <c r="LC81" s="91">
        <f t="shared" si="1109"/>
        <v>0</v>
      </c>
      <c r="LD81" s="91">
        <f t="shared" si="1109"/>
        <v>0</v>
      </c>
      <c r="LE81" s="91">
        <f t="shared" si="1109"/>
        <v>0</v>
      </c>
      <c r="LF81" s="91">
        <f t="shared" si="1109"/>
        <v>0</v>
      </c>
      <c r="LG81" s="91">
        <f t="shared" si="1109"/>
        <v>0</v>
      </c>
      <c r="LH81" s="91">
        <f t="shared" si="1109"/>
        <v>0</v>
      </c>
      <c r="LI81" s="91">
        <f t="shared" si="1109"/>
        <v>0</v>
      </c>
      <c r="LJ81" s="91">
        <f t="shared" si="1109"/>
        <v>0</v>
      </c>
      <c r="LK81" s="91">
        <f t="shared" si="1109"/>
        <v>0</v>
      </c>
      <c r="LL81" s="91">
        <f t="shared" si="1109"/>
        <v>0</v>
      </c>
      <c r="LM81" s="91">
        <f t="shared" si="1109"/>
        <v>0</v>
      </c>
      <c r="LN81" s="91">
        <f t="shared" si="1109"/>
        <v>0</v>
      </c>
      <c r="LO81" s="91">
        <f t="shared" si="1109"/>
        <v>0</v>
      </c>
      <c r="LP81" s="91">
        <f t="shared" si="1109"/>
        <v>0</v>
      </c>
      <c r="LQ81" s="91">
        <f t="shared" si="1109"/>
        <v>0</v>
      </c>
      <c r="LR81" s="91">
        <f t="shared" si="1109"/>
        <v>0</v>
      </c>
      <c r="LS81" s="91">
        <f t="shared" si="1109"/>
        <v>0</v>
      </c>
      <c r="LT81" s="91">
        <f t="shared" si="1109"/>
        <v>0</v>
      </c>
      <c r="LU81" s="91">
        <f t="shared" si="1109"/>
        <v>0</v>
      </c>
      <c r="LV81" s="91">
        <f t="shared" si="1109"/>
        <v>0</v>
      </c>
      <c r="LW81" s="91">
        <f t="shared" si="1109"/>
        <v>0</v>
      </c>
      <c r="LX81" s="91">
        <f t="shared" si="1109"/>
        <v>0</v>
      </c>
      <c r="LY81" s="91">
        <f t="shared" si="1109"/>
        <v>0</v>
      </c>
      <c r="LZ81" s="91">
        <f t="shared" ref="LZ81:NM81" si="1110">LZ61*$O$81</f>
        <v>0</v>
      </c>
      <c r="MA81" s="91">
        <f t="shared" si="1110"/>
        <v>0</v>
      </c>
      <c r="MB81" s="91">
        <f t="shared" si="1110"/>
        <v>0</v>
      </c>
      <c r="MC81" s="91">
        <f t="shared" si="1110"/>
        <v>0</v>
      </c>
      <c r="MD81" s="91">
        <f t="shared" si="1110"/>
        <v>0</v>
      </c>
      <c r="ME81" s="91">
        <f t="shared" si="1110"/>
        <v>0</v>
      </c>
      <c r="MF81" s="91">
        <f t="shared" si="1110"/>
        <v>0</v>
      </c>
      <c r="MG81" s="91">
        <f t="shared" si="1110"/>
        <v>0</v>
      </c>
      <c r="MH81" s="91">
        <f t="shared" si="1110"/>
        <v>0</v>
      </c>
      <c r="MI81" s="91">
        <f t="shared" si="1110"/>
        <v>0</v>
      </c>
      <c r="MJ81" s="91">
        <f t="shared" si="1110"/>
        <v>0</v>
      </c>
      <c r="MK81" s="91">
        <f t="shared" si="1110"/>
        <v>0</v>
      </c>
      <c r="ML81" s="91">
        <f t="shared" si="1110"/>
        <v>0</v>
      </c>
      <c r="MM81" s="91">
        <f t="shared" si="1110"/>
        <v>0</v>
      </c>
      <c r="MN81" s="91">
        <f t="shared" si="1110"/>
        <v>0</v>
      </c>
      <c r="MO81" s="91">
        <f t="shared" si="1110"/>
        <v>0</v>
      </c>
      <c r="MP81" s="91">
        <f t="shared" si="1110"/>
        <v>0</v>
      </c>
      <c r="MQ81" s="91">
        <f t="shared" si="1110"/>
        <v>0</v>
      </c>
      <c r="MR81" s="91">
        <f t="shared" si="1110"/>
        <v>0</v>
      </c>
      <c r="MS81" s="91">
        <f t="shared" si="1110"/>
        <v>0</v>
      </c>
      <c r="MT81" s="91">
        <f t="shared" si="1110"/>
        <v>0</v>
      </c>
      <c r="MU81" s="91">
        <f t="shared" si="1110"/>
        <v>0</v>
      </c>
      <c r="MV81" s="91">
        <f t="shared" si="1110"/>
        <v>0</v>
      </c>
      <c r="MW81" s="91">
        <f t="shared" si="1110"/>
        <v>0</v>
      </c>
      <c r="MX81" s="91">
        <f t="shared" si="1110"/>
        <v>0</v>
      </c>
      <c r="MY81" s="91">
        <f t="shared" si="1110"/>
        <v>0</v>
      </c>
      <c r="MZ81" s="91">
        <f t="shared" si="1110"/>
        <v>0</v>
      </c>
      <c r="NA81" s="91">
        <f t="shared" si="1110"/>
        <v>0</v>
      </c>
      <c r="NB81" s="91">
        <f t="shared" si="1110"/>
        <v>0</v>
      </c>
      <c r="NC81" s="91">
        <f t="shared" si="1110"/>
        <v>0</v>
      </c>
      <c r="ND81" s="91">
        <f t="shared" si="1110"/>
        <v>0</v>
      </c>
      <c r="NE81" s="91">
        <f t="shared" si="1110"/>
        <v>0</v>
      </c>
      <c r="NF81" s="91">
        <f t="shared" si="1110"/>
        <v>0</v>
      </c>
      <c r="NG81" s="91">
        <f t="shared" si="1110"/>
        <v>0</v>
      </c>
      <c r="NH81" s="91">
        <f t="shared" si="1110"/>
        <v>0</v>
      </c>
      <c r="NI81" s="91">
        <f t="shared" si="1110"/>
        <v>0</v>
      </c>
      <c r="NJ81" s="91">
        <f t="shared" si="1110"/>
        <v>0</v>
      </c>
      <c r="NK81" s="91">
        <f t="shared" si="1110"/>
        <v>0</v>
      </c>
      <c r="NL81" s="91">
        <f t="shared" si="1110"/>
        <v>0</v>
      </c>
      <c r="NM81" s="91">
        <f t="shared" si="1110"/>
        <v>0</v>
      </c>
    </row>
    <row r="82" spans="15:377" x14ac:dyDescent="0.25">
      <c r="O82">
        <f>IF($M$33="No",0,1)</f>
        <v>1</v>
      </c>
      <c r="P82" s="75" t="s">
        <v>175</v>
      </c>
      <c r="Q82" s="91">
        <f>Q67*$O$82</f>
        <v>0</v>
      </c>
      <c r="R82" s="91">
        <f t="shared" ref="R82:CC82" si="1111">R67*$O$82</f>
        <v>0</v>
      </c>
      <c r="S82" s="91">
        <f t="shared" si="1111"/>
        <v>0</v>
      </c>
      <c r="T82" s="91">
        <f t="shared" si="1111"/>
        <v>0</v>
      </c>
      <c r="U82" s="91">
        <f t="shared" si="1111"/>
        <v>0</v>
      </c>
      <c r="V82" s="91">
        <f t="shared" si="1111"/>
        <v>0</v>
      </c>
      <c r="W82" s="91">
        <f t="shared" si="1111"/>
        <v>0</v>
      </c>
      <c r="X82" s="91">
        <f t="shared" si="1111"/>
        <v>0</v>
      </c>
      <c r="Y82" s="91">
        <f t="shared" si="1111"/>
        <v>0</v>
      </c>
      <c r="Z82" s="91">
        <f t="shared" si="1111"/>
        <v>0</v>
      </c>
      <c r="AA82" s="91">
        <f t="shared" si="1111"/>
        <v>0</v>
      </c>
      <c r="AB82" s="91">
        <f t="shared" si="1111"/>
        <v>0</v>
      </c>
      <c r="AC82" s="91">
        <f t="shared" si="1111"/>
        <v>0</v>
      </c>
      <c r="AD82" s="91">
        <f t="shared" si="1111"/>
        <v>0</v>
      </c>
      <c r="AE82" s="91">
        <f t="shared" si="1111"/>
        <v>0</v>
      </c>
      <c r="AF82" s="91">
        <f t="shared" si="1111"/>
        <v>0</v>
      </c>
      <c r="AG82" s="91">
        <f t="shared" si="1111"/>
        <v>0</v>
      </c>
      <c r="AH82" s="91">
        <f t="shared" si="1111"/>
        <v>0</v>
      </c>
      <c r="AI82" s="91">
        <f t="shared" si="1111"/>
        <v>0</v>
      </c>
      <c r="AJ82" s="91">
        <f t="shared" si="1111"/>
        <v>0</v>
      </c>
      <c r="AK82" s="91">
        <f t="shared" si="1111"/>
        <v>0</v>
      </c>
      <c r="AL82" s="91">
        <f t="shared" si="1111"/>
        <v>0</v>
      </c>
      <c r="AM82" s="91">
        <f t="shared" si="1111"/>
        <v>0</v>
      </c>
      <c r="AN82" s="91">
        <f t="shared" si="1111"/>
        <v>0</v>
      </c>
      <c r="AO82" s="91">
        <f t="shared" si="1111"/>
        <v>0</v>
      </c>
      <c r="AP82" s="91">
        <f t="shared" si="1111"/>
        <v>0</v>
      </c>
      <c r="AQ82" s="91">
        <f t="shared" si="1111"/>
        <v>0</v>
      </c>
      <c r="AR82" s="91">
        <f t="shared" si="1111"/>
        <v>0</v>
      </c>
      <c r="AS82" s="91">
        <f t="shared" si="1111"/>
        <v>0</v>
      </c>
      <c r="AT82" s="91">
        <f t="shared" si="1111"/>
        <v>0</v>
      </c>
      <c r="AU82" s="91">
        <f t="shared" si="1111"/>
        <v>0</v>
      </c>
      <c r="AV82" s="91">
        <f t="shared" si="1111"/>
        <v>0</v>
      </c>
      <c r="AW82" s="91">
        <f t="shared" si="1111"/>
        <v>0</v>
      </c>
      <c r="AX82" s="91">
        <f t="shared" si="1111"/>
        <v>0</v>
      </c>
      <c r="AY82" s="91">
        <f t="shared" si="1111"/>
        <v>0</v>
      </c>
      <c r="AZ82" s="91">
        <f t="shared" si="1111"/>
        <v>0</v>
      </c>
      <c r="BA82" s="91">
        <f t="shared" si="1111"/>
        <v>0</v>
      </c>
      <c r="BB82" s="91">
        <f t="shared" si="1111"/>
        <v>0</v>
      </c>
      <c r="BC82" s="91">
        <f t="shared" si="1111"/>
        <v>0</v>
      </c>
      <c r="BD82" s="91">
        <f t="shared" si="1111"/>
        <v>0</v>
      </c>
      <c r="BE82" s="91">
        <f t="shared" si="1111"/>
        <v>0</v>
      </c>
      <c r="BF82" s="91">
        <f t="shared" si="1111"/>
        <v>0</v>
      </c>
      <c r="BG82" s="91">
        <f t="shared" si="1111"/>
        <v>0</v>
      </c>
      <c r="BH82" s="91">
        <f t="shared" si="1111"/>
        <v>0</v>
      </c>
      <c r="BI82" s="91">
        <f t="shared" si="1111"/>
        <v>0</v>
      </c>
      <c r="BJ82" s="91">
        <f t="shared" si="1111"/>
        <v>0</v>
      </c>
      <c r="BK82" s="91">
        <f t="shared" si="1111"/>
        <v>0</v>
      </c>
      <c r="BL82" s="91">
        <f t="shared" si="1111"/>
        <v>0</v>
      </c>
      <c r="BM82" s="91">
        <f t="shared" si="1111"/>
        <v>0</v>
      </c>
      <c r="BN82" s="91">
        <f t="shared" si="1111"/>
        <v>0</v>
      </c>
      <c r="BO82" s="91">
        <f t="shared" si="1111"/>
        <v>0</v>
      </c>
      <c r="BP82" s="91">
        <f t="shared" si="1111"/>
        <v>0</v>
      </c>
      <c r="BQ82" s="91">
        <f t="shared" si="1111"/>
        <v>0</v>
      </c>
      <c r="BR82" s="91">
        <f t="shared" si="1111"/>
        <v>0</v>
      </c>
      <c r="BS82" s="91">
        <f t="shared" si="1111"/>
        <v>0</v>
      </c>
      <c r="BT82" s="91">
        <f t="shared" si="1111"/>
        <v>0</v>
      </c>
      <c r="BU82" s="91">
        <f t="shared" si="1111"/>
        <v>0</v>
      </c>
      <c r="BV82" s="91">
        <f t="shared" si="1111"/>
        <v>0</v>
      </c>
      <c r="BW82" s="91">
        <f t="shared" si="1111"/>
        <v>0</v>
      </c>
      <c r="BX82" s="91">
        <f t="shared" si="1111"/>
        <v>0</v>
      </c>
      <c r="BY82" s="91">
        <f t="shared" si="1111"/>
        <v>0</v>
      </c>
      <c r="BZ82" s="91">
        <f t="shared" si="1111"/>
        <v>0</v>
      </c>
      <c r="CA82" s="91">
        <f t="shared" si="1111"/>
        <v>0</v>
      </c>
      <c r="CB82" s="91">
        <f t="shared" si="1111"/>
        <v>0</v>
      </c>
      <c r="CC82" s="91">
        <f t="shared" si="1111"/>
        <v>0</v>
      </c>
      <c r="CD82" s="91">
        <f t="shared" ref="CD82:EO82" si="1112">CD67*$O$82</f>
        <v>0</v>
      </c>
      <c r="CE82" s="91">
        <f t="shared" si="1112"/>
        <v>0</v>
      </c>
      <c r="CF82" s="91">
        <f t="shared" si="1112"/>
        <v>0</v>
      </c>
      <c r="CG82" s="91">
        <f t="shared" si="1112"/>
        <v>0</v>
      </c>
      <c r="CH82" s="91">
        <f t="shared" si="1112"/>
        <v>0</v>
      </c>
      <c r="CI82" s="91">
        <f t="shared" si="1112"/>
        <v>0</v>
      </c>
      <c r="CJ82" s="91">
        <f t="shared" si="1112"/>
        <v>0</v>
      </c>
      <c r="CK82" s="91">
        <f t="shared" si="1112"/>
        <v>0</v>
      </c>
      <c r="CL82" s="91">
        <f t="shared" si="1112"/>
        <v>0</v>
      </c>
      <c r="CM82" s="91">
        <f t="shared" si="1112"/>
        <v>0</v>
      </c>
      <c r="CN82" s="91">
        <f t="shared" si="1112"/>
        <v>0</v>
      </c>
      <c r="CO82" s="91">
        <f t="shared" si="1112"/>
        <v>0</v>
      </c>
      <c r="CP82" s="91">
        <f t="shared" si="1112"/>
        <v>0</v>
      </c>
      <c r="CQ82" s="91">
        <f t="shared" si="1112"/>
        <v>0</v>
      </c>
      <c r="CR82" s="91">
        <f t="shared" si="1112"/>
        <v>0</v>
      </c>
      <c r="CS82" s="91">
        <f t="shared" si="1112"/>
        <v>0</v>
      </c>
      <c r="CT82" s="91">
        <f t="shared" si="1112"/>
        <v>0</v>
      </c>
      <c r="CU82" s="91">
        <f t="shared" si="1112"/>
        <v>0</v>
      </c>
      <c r="CV82" s="91">
        <f t="shared" si="1112"/>
        <v>0</v>
      </c>
      <c r="CW82" s="91">
        <f t="shared" si="1112"/>
        <v>0</v>
      </c>
      <c r="CX82" s="91">
        <f t="shared" si="1112"/>
        <v>0</v>
      </c>
      <c r="CY82" s="91">
        <f t="shared" si="1112"/>
        <v>0</v>
      </c>
      <c r="CZ82" s="91">
        <f t="shared" si="1112"/>
        <v>0</v>
      </c>
      <c r="DA82" s="91">
        <f t="shared" si="1112"/>
        <v>0</v>
      </c>
      <c r="DB82" s="91">
        <f t="shared" si="1112"/>
        <v>0</v>
      </c>
      <c r="DC82" s="91">
        <f t="shared" si="1112"/>
        <v>0</v>
      </c>
      <c r="DD82" s="91">
        <f t="shared" si="1112"/>
        <v>0</v>
      </c>
      <c r="DE82" s="91">
        <f t="shared" si="1112"/>
        <v>0</v>
      </c>
      <c r="DF82" s="91">
        <f t="shared" si="1112"/>
        <v>0</v>
      </c>
      <c r="DG82" s="91">
        <f t="shared" si="1112"/>
        <v>0</v>
      </c>
      <c r="DH82" s="91">
        <f t="shared" si="1112"/>
        <v>0</v>
      </c>
      <c r="DI82" s="91">
        <f t="shared" si="1112"/>
        <v>0</v>
      </c>
      <c r="DJ82" s="91">
        <f t="shared" si="1112"/>
        <v>0</v>
      </c>
      <c r="DK82" s="91">
        <f t="shared" si="1112"/>
        <v>0</v>
      </c>
      <c r="DL82" s="91">
        <f t="shared" si="1112"/>
        <v>0</v>
      </c>
      <c r="DM82" s="91">
        <f t="shared" si="1112"/>
        <v>0</v>
      </c>
      <c r="DN82" s="91">
        <f t="shared" si="1112"/>
        <v>0</v>
      </c>
      <c r="DO82" s="91">
        <f t="shared" si="1112"/>
        <v>0</v>
      </c>
      <c r="DP82" s="91">
        <f t="shared" si="1112"/>
        <v>0</v>
      </c>
      <c r="DQ82" s="91">
        <f t="shared" si="1112"/>
        <v>13002.1875</v>
      </c>
      <c r="DR82" s="91">
        <f t="shared" si="1112"/>
        <v>13002.1875</v>
      </c>
      <c r="DS82" s="91">
        <f t="shared" si="1112"/>
        <v>13002.1875</v>
      </c>
      <c r="DT82" s="91">
        <f t="shared" si="1112"/>
        <v>13002.1875</v>
      </c>
      <c r="DU82" s="91">
        <f t="shared" si="1112"/>
        <v>13002.1875</v>
      </c>
      <c r="DV82" s="91">
        <f t="shared" si="1112"/>
        <v>13002.1875</v>
      </c>
      <c r="DW82" s="91">
        <f t="shared" si="1112"/>
        <v>13002.1875</v>
      </c>
      <c r="DX82" s="91">
        <f t="shared" si="1112"/>
        <v>13002.1875</v>
      </c>
      <c r="DY82" s="91">
        <f t="shared" si="1112"/>
        <v>13002.1875</v>
      </c>
      <c r="DZ82" s="91">
        <f t="shared" si="1112"/>
        <v>13002.1875</v>
      </c>
      <c r="EA82" s="91">
        <f t="shared" si="1112"/>
        <v>13002.1875</v>
      </c>
      <c r="EB82" s="91">
        <f t="shared" si="1112"/>
        <v>13002.1875</v>
      </c>
      <c r="EC82" s="91">
        <f t="shared" si="1112"/>
        <v>13002.1875</v>
      </c>
      <c r="ED82" s="91">
        <f t="shared" si="1112"/>
        <v>13002.1875</v>
      </c>
      <c r="EE82" s="91">
        <f t="shared" si="1112"/>
        <v>13002.1875</v>
      </c>
      <c r="EF82" s="91">
        <f t="shared" si="1112"/>
        <v>13002.1875</v>
      </c>
      <c r="EG82" s="91">
        <f t="shared" si="1112"/>
        <v>13002.1875</v>
      </c>
      <c r="EH82" s="91">
        <f t="shared" si="1112"/>
        <v>13002.1875</v>
      </c>
      <c r="EI82" s="91">
        <f t="shared" si="1112"/>
        <v>13002.1875</v>
      </c>
      <c r="EJ82" s="91">
        <f t="shared" si="1112"/>
        <v>13002.1875</v>
      </c>
      <c r="EK82" s="91">
        <f t="shared" si="1112"/>
        <v>13002.1875</v>
      </c>
      <c r="EL82" s="91">
        <f t="shared" si="1112"/>
        <v>13002.1875</v>
      </c>
      <c r="EM82" s="91">
        <f t="shared" si="1112"/>
        <v>13002.1875</v>
      </c>
      <c r="EN82" s="91">
        <f t="shared" si="1112"/>
        <v>13002.1875</v>
      </c>
      <c r="EO82" s="91">
        <f t="shared" si="1112"/>
        <v>13002.1875</v>
      </c>
      <c r="EP82" s="91">
        <f t="shared" ref="EP82:HA82" si="1113">EP67*$O$82</f>
        <v>13002.1875</v>
      </c>
      <c r="EQ82" s="91">
        <f t="shared" si="1113"/>
        <v>13002.1875</v>
      </c>
      <c r="ER82" s="91">
        <f t="shared" si="1113"/>
        <v>13002.1875</v>
      </c>
      <c r="ES82" s="91">
        <f t="shared" si="1113"/>
        <v>13002.1875</v>
      </c>
      <c r="ET82" s="91">
        <f t="shared" si="1113"/>
        <v>13002.1875</v>
      </c>
      <c r="EU82" s="91">
        <f t="shared" si="1113"/>
        <v>13002.1875</v>
      </c>
      <c r="EV82" s="91">
        <f t="shared" si="1113"/>
        <v>13002.1875</v>
      </c>
      <c r="EW82" s="91">
        <f t="shared" si="1113"/>
        <v>13002.1875</v>
      </c>
      <c r="EX82" s="91">
        <f t="shared" si="1113"/>
        <v>13002.1875</v>
      </c>
      <c r="EY82" s="91">
        <f t="shared" si="1113"/>
        <v>13002.1875</v>
      </c>
      <c r="EZ82" s="91">
        <f t="shared" si="1113"/>
        <v>13002.1875</v>
      </c>
      <c r="FA82" s="91">
        <f t="shared" si="1113"/>
        <v>13002.1875</v>
      </c>
      <c r="FB82" s="91">
        <f t="shared" si="1113"/>
        <v>13002.1875</v>
      </c>
      <c r="FC82" s="91">
        <f t="shared" si="1113"/>
        <v>13002.1875</v>
      </c>
      <c r="FD82" s="91">
        <f t="shared" si="1113"/>
        <v>13002.1875</v>
      </c>
      <c r="FE82" s="91">
        <f t="shared" si="1113"/>
        <v>13002.1875</v>
      </c>
      <c r="FF82" s="91">
        <f t="shared" si="1113"/>
        <v>13002.1875</v>
      </c>
      <c r="FG82" s="91">
        <f t="shared" si="1113"/>
        <v>13002.1875</v>
      </c>
      <c r="FH82" s="91">
        <f t="shared" si="1113"/>
        <v>13002.1875</v>
      </c>
      <c r="FI82" s="91">
        <f t="shared" si="1113"/>
        <v>13002.1875</v>
      </c>
      <c r="FJ82" s="91">
        <f t="shared" si="1113"/>
        <v>13002.1875</v>
      </c>
      <c r="FK82" s="91">
        <f t="shared" si="1113"/>
        <v>13002.1875</v>
      </c>
      <c r="FL82" s="91">
        <f t="shared" si="1113"/>
        <v>13002.1875</v>
      </c>
      <c r="FM82" s="91">
        <f t="shared" si="1113"/>
        <v>13002.1875</v>
      </c>
      <c r="FN82" s="91">
        <f t="shared" si="1113"/>
        <v>13002.1875</v>
      </c>
      <c r="FO82" s="91">
        <f t="shared" si="1113"/>
        <v>13002.1875</v>
      </c>
      <c r="FP82" s="91">
        <f t="shared" si="1113"/>
        <v>13002.1875</v>
      </c>
      <c r="FQ82" s="91">
        <f t="shared" si="1113"/>
        <v>13002.1875</v>
      </c>
      <c r="FR82" s="91">
        <f t="shared" si="1113"/>
        <v>13002.1875</v>
      </c>
      <c r="FS82" s="91">
        <f t="shared" si="1113"/>
        <v>13002.1875</v>
      </c>
      <c r="FT82" s="91">
        <f t="shared" si="1113"/>
        <v>13002.1875</v>
      </c>
      <c r="FU82" s="91">
        <f t="shared" si="1113"/>
        <v>13002.1875</v>
      </c>
      <c r="FV82" s="91">
        <f t="shared" si="1113"/>
        <v>13002.1875</v>
      </c>
      <c r="FW82" s="91">
        <f t="shared" si="1113"/>
        <v>13002.1875</v>
      </c>
      <c r="FX82" s="91">
        <f t="shared" si="1113"/>
        <v>13002.1875</v>
      </c>
      <c r="FY82" s="91">
        <f t="shared" si="1113"/>
        <v>13002.1875</v>
      </c>
      <c r="FZ82" s="91">
        <f t="shared" si="1113"/>
        <v>0</v>
      </c>
      <c r="GA82" s="91">
        <f t="shared" si="1113"/>
        <v>0</v>
      </c>
      <c r="GB82" s="91">
        <f t="shared" si="1113"/>
        <v>0</v>
      </c>
      <c r="GC82" s="91">
        <f t="shared" si="1113"/>
        <v>0</v>
      </c>
      <c r="GD82" s="91">
        <f t="shared" si="1113"/>
        <v>0</v>
      </c>
      <c r="GE82" s="91">
        <f t="shared" si="1113"/>
        <v>0</v>
      </c>
      <c r="GF82" s="91">
        <f t="shared" si="1113"/>
        <v>0</v>
      </c>
      <c r="GG82" s="91">
        <f t="shared" si="1113"/>
        <v>0</v>
      </c>
      <c r="GH82" s="91">
        <f t="shared" si="1113"/>
        <v>0</v>
      </c>
      <c r="GI82" s="91">
        <f t="shared" si="1113"/>
        <v>0</v>
      </c>
      <c r="GJ82" s="91">
        <f t="shared" si="1113"/>
        <v>0</v>
      </c>
      <c r="GK82" s="91">
        <f t="shared" si="1113"/>
        <v>0</v>
      </c>
      <c r="GL82" s="91">
        <f t="shared" si="1113"/>
        <v>0</v>
      </c>
      <c r="GM82" s="91">
        <f t="shared" si="1113"/>
        <v>0</v>
      </c>
      <c r="GN82" s="91">
        <f t="shared" si="1113"/>
        <v>0</v>
      </c>
      <c r="GO82" s="91">
        <f t="shared" si="1113"/>
        <v>0</v>
      </c>
      <c r="GP82" s="91">
        <f t="shared" si="1113"/>
        <v>0</v>
      </c>
      <c r="GQ82" s="91">
        <f t="shared" si="1113"/>
        <v>0</v>
      </c>
      <c r="GR82" s="91">
        <f t="shared" si="1113"/>
        <v>0</v>
      </c>
      <c r="GS82" s="91">
        <f t="shared" si="1113"/>
        <v>0</v>
      </c>
      <c r="GT82" s="91">
        <f t="shared" si="1113"/>
        <v>0</v>
      </c>
      <c r="GU82" s="91">
        <f t="shared" si="1113"/>
        <v>0</v>
      </c>
      <c r="GV82" s="91">
        <f t="shared" si="1113"/>
        <v>0</v>
      </c>
      <c r="GW82" s="91">
        <f t="shared" si="1113"/>
        <v>0</v>
      </c>
      <c r="GX82" s="91">
        <f t="shared" si="1113"/>
        <v>0</v>
      </c>
      <c r="GY82" s="91">
        <f t="shared" si="1113"/>
        <v>0</v>
      </c>
      <c r="GZ82" s="91">
        <f t="shared" si="1113"/>
        <v>0</v>
      </c>
      <c r="HA82" s="91">
        <f t="shared" si="1113"/>
        <v>0</v>
      </c>
      <c r="HB82" s="91">
        <f t="shared" ref="HB82:JM82" si="1114">HB67*$O$82</f>
        <v>0</v>
      </c>
      <c r="HC82" s="91">
        <f t="shared" si="1114"/>
        <v>0</v>
      </c>
      <c r="HD82" s="91">
        <f t="shared" si="1114"/>
        <v>0</v>
      </c>
      <c r="HE82" s="91">
        <f t="shared" si="1114"/>
        <v>0</v>
      </c>
      <c r="HF82" s="91">
        <f t="shared" si="1114"/>
        <v>0</v>
      </c>
      <c r="HG82" s="91">
        <f t="shared" si="1114"/>
        <v>0</v>
      </c>
      <c r="HH82" s="91">
        <f t="shared" si="1114"/>
        <v>0</v>
      </c>
      <c r="HI82" s="91">
        <f t="shared" si="1114"/>
        <v>0</v>
      </c>
      <c r="HJ82" s="91">
        <f t="shared" si="1114"/>
        <v>0</v>
      </c>
      <c r="HK82" s="91">
        <f t="shared" si="1114"/>
        <v>0</v>
      </c>
      <c r="HL82" s="91">
        <f t="shared" si="1114"/>
        <v>0</v>
      </c>
      <c r="HM82" s="91">
        <f t="shared" si="1114"/>
        <v>0</v>
      </c>
      <c r="HN82" s="91">
        <f t="shared" si="1114"/>
        <v>0</v>
      </c>
      <c r="HO82" s="91">
        <f t="shared" si="1114"/>
        <v>0</v>
      </c>
      <c r="HP82" s="91">
        <f t="shared" si="1114"/>
        <v>0</v>
      </c>
      <c r="HQ82" s="91">
        <f t="shared" si="1114"/>
        <v>0</v>
      </c>
      <c r="HR82" s="91">
        <f t="shared" si="1114"/>
        <v>0</v>
      </c>
      <c r="HS82" s="91">
        <f t="shared" si="1114"/>
        <v>0</v>
      </c>
      <c r="HT82" s="91">
        <f t="shared" si="1114"/>
        <v>0</v>
      </c>
      <c r="HU82" s="91">
        <f t="shared" si="1114"/>
        <v>0</v>
      </c>
      <c r="HV82" s="91">
        <f t="shared" si="1114"/>
        <v>0</v>
      </c>
      <c r="HW82" s="91">
        <f t="shared" si="1114"/>
        <v>0</v>
      </c>
      <c r="HX82" s="91">
        <f t="shared" si="1114"/>
        <v>0</v>
      </c>
      <c r="HY82" s="91">
        <f t="shared" si="1114"/>
        <v>0</v>
      </c>
      <c r="HZ82" s="91">
        <f t="shared" si="1114"/>
        <v>0</v>
      </c>
      <c r="IA82" s="91">
        <f t="shared" si="1114"/>
        <v>0</v>
      </c>
      <c r="IB82" s="91">
        <f t="shared" si="1114"/>
        <v>0</v>
      </c>
      <c r="IC82" s="91">
        <f t="shared" si="1114"/>
        <v>0</v>
      </c>
      <c r="ID82" s="91">
        <f t="shared" si="1114"/>
        <v>0</v>
      </c>
      <c r="IE82" s="91">
        <f t="shared" si="1114"/>
        <v>0</v>
      </c>
      <c r="IF82" s="91">
        <f t="shared" si="1114"/>
        <v>0</v>
      </c>
      <c r="IG82" s="91">
        <f t="shared" si="1114"/>
        <v>0</v>
      </c>
      <c r="IH82" s="91">
        <f t="shared" si="1114"/>
        <v>0</v>
      </c>
      <c r="II82" s="91">
        <f t="shared" si="1114"/>
        <v>0</v>
      </c>
      <c r="IJ82" s="91">
        <f t="shared" si="1114"/>
        <v>0</v>
      </c>
      <c r="IK82" s="91">
        <f t="shared" si="1114"/>
        <v>0</v>
      </c>
      <c r="IL82" s="91">
        <f t="shared" si="1114"/>
        <v>0</v>
      </c>
      <c r="IM82" s="91">
        <f t="shared" si="1114"/>
        <v>0</v>
      </c>
      <c r="IN82" s="91">
        <f t="shared" si="1114"/>
        <v>0</v>
      </c>
      <c r="IO82" s="91">
        <f t="shared" si="1114"/>
        <v>0</v>
      </c>
      <c r="IP82" s="91">
        <f t="shared" si="1114"/>
        <v>0</v>
      </c>
      <c r="IQ82" s="91">
        <f t="shared" si="1114"/>
        <v>0</v>
      </c>
      <c r="IR82" s="91">
        <f t="shared" si="1114"/>
        <v>0</v>
      </c>
      <c r="IS82" s="91">
        <f t="shared" si="1114"/>
        <v>0</v>
      </c>
      <c r="IT82" s="91">
        <f t="shared" si="1114"/>
        <v>0</v>
      </c>
      <c r="IU82" s="91">
        <f t="shared" si="1114"/>
        <v>0</v>
      </c>
      <c r="IV82" s="91">
        <f t="shared" si="1114"/>
        <v>0</v>
      </c>
      <c r="IW82" s="91">
        <f t="shared" si="1114"/>
        <v>0</v>
      </c>
      <c r="IX82" s="91">
        <f t="shared" si="1114"/>
        <v>0</v>
      </c>
      <c r="IY82" s="91">
        <f t="shared" si="1114"/>
        <v>0</v>
      </c>
      <c r="IZ82" s="91">
        <f t="shared" si="1114"/>
        <v>0</v>
      </c>
      <c r="JA82" s="91">
        <f t="shared" si="1114"/>
        <v>0</v>
      </c>
      <c r="JB82" s="91">
        <f t="shared" si="1114"/>
        <v>0</v>
      </c>
      <c r="JC82" s="91">
        <f t="shared" si="1114"/>
        <v>0</v>
      </c>
      <c r="JD82" s="91">
        <f t="shared" si="1114"/>
        <v>0</v>
      </c>
      <c r="JE82" s="91">
        <f t="shared" si="1114"/>
        <v>0</v>
      </c>
      <c r="JF82" s="91">
        <f t="shared" si="1114"/>
        <v>0</v>
      </c>
      <c r="JG82" s="91">
        <f t="shared" si="1114"/>
        <v>0</v>
      </c>
      <c r="JH82" s="91">
        <f t="shared" si="1114"/>
        <v>0</v>
      </c>
      <c r="JI82" s="91">
        <f t="shared" si="1114"/>
        <v>0</v>
      </c>
      <c r="JJ82" s="91">
        <f t="shared" si="1114"/>
        <v>0</v>
      </c>
      <c r="JK82" s="91">
        <f t="shared" si="1114"/>
        <v>0</v>
      </c>
      <c r="JL82" s="91">
        <f t="shared" si="1114"/>
        <v>0</v>
      </c>
      <c r="JM82" s="91">
        <f t="shared" si="1114"/>
        <v>0</v>
      </c>
      <c r="JN82" s="91">
        <f t="shared" ref="JN82:LY82" si="1115">JN67*$O$82</f>
        <v>0</v>
      </c>
      <c r="JO82" s="91">
        <f t="shared" si="1115"/>
        <v>0</v>
      </c>
      <c r="JP82" s="91">
        <f t="shared" si="1115"/>
        <v>0</v>
      </c>
      <c r="JQ82" s="91">
        <f t="shared" si="1115"/>
        <v>0</v>
      </c>
      <c r="JR82" s="91">
        <f t="shared" si="1115"/>
        <v>0</v>
      </c>
      <c r="JS82" s="91">
        <f t="shared" si="1115"/>
        <v>0</v>
      </c>
      <c r="JT82" s="91">
        <f t="shared" si="1115"/>
        <v>0</v>
      </c>
      <c r="JU82" s="91">
        <f t="shared" si="1115"/>
        <v>0</v>
      </c>
      <c r="JV82" s="91">
        <f t="shared" si="1115"/>
        <v>0</v>
      </c>
      <c r="JW82" s="91">
        <f t="shared" si="1115"/>
        <v>0</v>
      </c>
      <c r="JX82" s="91">
        <f t="shared" si="1115"/>
        <v>0</v>
      </c>
      <c r="JY82" s="91">
        <f t="shared" si="1115"/>
        <v>0</v>
      </c>
      <c r="JZ82" s="91">
        <f t="shared" si="1115"/>
        <v>0</v>
      </c>
      <c r="KA82" s="91">
        <f t="shared" si="1115"/>
        <v>0</v>
      </c>
      <c r="KB82" s="91">
        <f t="shared" si="1115"/>
        <v>0</v>
      </c>
      <c r="KC82" s="91">
        <f t="shared" si="1115"/>
        <v>0</v>
      </c>
      <c r="KD82" s="91">
        <f t="shared" si="1115"/>
        <v>0</v>
      </c>
      <c r="KE82" s="91">
        <f t="shared" si="1115"/>
        <v>0</v>
      </c>
      <c r="KF82" s="91">
        <f t="shared" si="1115"/>
        <v>0</v>
      </c>
      <c r="KG82" s="91">
        <f t="shared" si="1115"/>
        <v>0</v>
      </c>
      <c r="KH82" s="91">
        <f t="shared" si="1115"/>
        <v>0</v>
      </c>
      <c r="KI82" s="91">
        <f t="shared" si="1115"/>
        <v>0</v>
      </c>
      <c r="KJ82" s="91">
        <f t="shared" si="1115"/>
        <v>0</v>
      </c>
      <c r="KK82" s="91">
        <f t="shared" si="1115"/>
        <v>0</v>
      </c>
      <c r="KL82" s="91">
        <f t="shared" si="1115"/>
        <v>0</v>
      </c>
      <c r="KM82" s="91">
        <f t="shared" si="1115"/>
        <v>0</v>
      </c>
      <c r="KN82" s="91">
        <f t="shared" si="1115"/>
        <v>0</v>
      </c>
      <c r="KO82" s="91">
        <f t="shared" si="1115"/>
        <v>0</v>
      </c>
      <c r="KP82" s="91">
        <f t="shared" si="1115"/>
        <v>0</v>
      </c>
      <c r="KQ82" s="91">
        <f t="shared" si="1115"/>
        <v>0</v>
      </c>
      <c r="KR82" s="91">
        <f t="shared" si="1115"/>
        <v>0</v>
      </c>
      <c r="KS82" s="91">
        <f t="shared" si="1115"/>
        <v>0</v>
      </c>
      <c r="KT82" s="91">
        <f t="shared" si="1115"/>
        <v>0</v>
      </c>
      <c r="KU82" s="91">
        <f t="shared" si="1115"/>
        <v>0</v>
      </c>
      <c r="KV82" s="91">
        <f t="shared" si="1115"/>
        <v>0</v>
      </c>
      <c r="KW82" s="91">
        <f t="shared" si="1115"/>
        <v>0</v>
      </c>
      <c r="KX82" s="91">
        <f t="shared" si="1115"/>
        <v>0</v>
      </c>
      <c r="KY82" s="91">
        <f t="shared" si="1115"/>
        <v>0</v>
      </c>
      <c r="KZ82" s="91">
        <f t="shared" si="1115"/>
        <v>0</v>
      </c>
      <c r="LA82" s="91">
        <f t="shared" si="1115"/>
        <v>0</v>
      </c>
      <c r="LB82" s="91">
        <f t="shared" si="1115"/>
        <v>0</v>
      </c>
      <c r="LC82" s="91">
        <f t="shared" si="1115"/>
        <v>0</v>
      </c>
      <c r="LD82" s="91">
        <f t="shared" si="1115"/>
        <v>0</v>
      </c>
      <c r="LE82" s="91">
        <f t="shared" si="1115"/>
        <v>0</v>
      </c>
      <c r="LF82" s="91">
        <f t="shared" si="1115"/>
        <v>0</v>
      </c>
      <c r="LG82" s="91">
        <f t="shared" si="1115"/>
        <v>0</v>
      </c>
      <c r="LH82" s="91">
        <f t="shared" si="1115"/>
        <v>0</v>
      </c>
      <c r="LI82" s="91">
        <f t="shared" si="1115"/>
        <v>0</v>
      </c>
      <c r="LJ82" s="91">
        <f t="shared" si="1115"/>
        <v>0</v>
      </c>
      <c r="LK82" s="91">
        <f t="shared" si="1115"/>
        <v>0</v>
      </c>
      <c r="LL82" s="91">
        <f t="shared" si="1115"/>
        <v>0</v>
      </c>
      <c r="LM82" s="91">
        <f t="shared" si="1115"/>
        <v>0</v>
      </c>
      <c r="LN82" s="91">
        <f t="shared" si="1115"/>
        <v>0</v>
      </c>
      <c r="LO82" s="91">
        <f t="shared" si="1115"/>
        <v>0</v>
      </c>
      <c r="LP82" s="91">
        <f t="shared" si="1115"/>
        <v>0</v>
      </c>
      <c r="LQ82" s="91">
        <f t="shared" si="1115"/>
        <v>0</v>
      </c>
      <c r="LR82" s="91">
        <f t="shared" si="1115"/>
        <v>0</v>
      </c>
      <c r="LS82" s="91">
        <f t="shared" si="1115"/>
        <v>0</v>
      </c>
      <c r="LT82" s="91">
        <f t="shared" si="1115"/>
        <v>0</v>
      </c>
      <c r="LU82" s="91">
        <f t="shared" si="1115"/>
        <v>0</v>
      </c>
      <c r="LV82" s="91">
        <f t="shared" si="1115"/>
        <v>0</v>
      </c>
      <c r="LW82" s="91">
        <f t="shared" si="1115"/>
        <v>0</v>
      </c>
      <c r="LX82" s="91">
        <f t="shared" si="1115"/>
        <v>0</v>
      </c>
      <c r="LY82" s="91">
        <f t="shared" si="1115"/>
        <v>0</v>
      </c>
      <c r="LZ82" s="91">
        <f t="shared" ref="LZ82:NM82" si="1116">LZ67*$O$82</f>
        <v>0</v>
      </c>
      <c r="MA82" s="91">
        <f t="shared" si="1116"/>
        <v>0</v>
      </c>
      <c r="MB82" s="91">
        <f t="shared" si="1116"/>
        <v>0</v>
      </c>
      <c r="MC82" s="91">
        <f t="shared" si="1116"/>
        <v>0</v>
      </c>
      <c r="MD82" s="91">
        <f t="shared" si="1116"/>
        <v>0</v>
      </c>
      <c r="ME82" s="91">
        <f t="shared" si="1116"/>
        <v>0</v>
      </c>
      <c r="MF82" s="91">
        <f t="shared" si="1116"/>
        <v>0</v>
      </c>
      <c r="MG82" s="91">
        <f t="shared" si="1116"/>
        <v>0</v>
      </c>
      <c r="MH82" s="91">
        <f t="shared" si="1116"/>
        <v>0</v>
      </c>
      <c r="MI82" s="91">
        <f t="shared" si="1116"/>
        <v>0</v>
      </c>
      <c r="MJ82" s="91">
        <f t="shared" si="1116"/>
        <v>0</v>
      </c>
      <c r="MK82" s="91">
        <f t="shared" si="1116"/>
        <v>0</v>
      </c>
      <c r="ML82" s="91">
        <f t="shared" si="1116"/>
        <v>0</v>
      </c>
      <c r="MM82" s="91">
        <f t="shared" si="1116"/>
        <v>0</v>
      </c>
      <c r="MN82" s="91">
        <f t="shared" si="1116"/>
        <v>0</v>
      </c>
      <c r="MO82" s="91">
        <f t="shared" si="1116"/>
        <v>0</v>
      </c>
      <c r="MP82" s="91">
        <f t="shared" si="1116"/>
        <v>0</v>
      </c>
      <c r="MQ82" s="91">
        <f t="shared" si="1116"/>
        <v>0</v>
      </c>
      <c r="MR82" s="91">
        <f t="shared" si="1116"/>
        <v>0</v>
      </c>
      <c r="MS82" s="91">
        <f t="shared" si="1116"/>
        <v>0</v>
      </c>
      <c r="MT82" s="91">
        <f t="shared" si="1116"/>
        <v>0</v>
      </c>
      <c r="MU82" s="91">
        <f t="shared" si="1116"/>
        <v>0</v>
      </c>
      <c r="MV82" s="91">
        <f t="shared" si="1116"/>
        <v>0</v>
      </c>
      <c r="MW82" s="91">
        <f t="shared" si="1116"/>
        <v>0</v>
      </c>
      <c r="MX82" s="91">
        <f t="shared" si="1116"/>
        <v>0</v>
      </c>
      <c r="MY82" s="91">
        <f t="shared" si="1116"/>
        <v>0</v>
      </c>
      <c r="MZ82" s="91">
        <f t="shared" si="1116"/>
        <v>0</v>
      </c>
      <c r="NA82" s="91">
        <f t="shared" si="1116"/>
        <v>0</v>
      </c>
      <c r="NB82" s="91">
        <f t="shared" si="1116"/>
        <v>0</v>
      </c>
      <c r="NC82" s="91">
        <f t="shared" si="1116"/>
        <v>0</v>
      </c>
      <c r="ND82" s="91">
        <f t="shared" si="1116"/>
        <v>0</v>
      </c>
      <c r="NE82" s="91">
        <f t="shared" si="1116"/>
        <v>0</v>
      </c>
      <c r="NF82" s="91">
        <f t="shared" si="1116"/>
        <v>0</v>
      </c>
      <c r="NG82" s="91">
        <f t="shared" si="1116"/>
        <v>0</v>
      </c>
      <c r="NH82" s="91">
        <f t="shared" si="1116"/>
        <v>0</v>
      </c>
      <c r="NI82" s="91">
        <f t="shared" si="1116"/>
        <v>0</v>
      </c>
      <c r="NJ82" s="91">
        <f t="shared" si="1116"/>
        <v>0</v>
      </c>
      <c r="NK82" s="91">
        <f t="shared" si="1116"/>
        <v>0</v>
      </c>
      <c r="NL82" s="91">
        <f t="shared" si="1116"/>
        <v>0</v>
      </c>
      <c r="NM82" s="91">
        <f t="shared" si="1116"/>
        <v>0</v>
      </c>
    </row>
    <row r="83" spans="15:377" x14ac:dyDescent="0.25">
      <c r="O83">
        <f>IF($M$33="No",0,1)</f>
        <v>1</v>
      </c>
      <c r="P83" s="75" t="s">
        <v>176</v>
      </c>
      <c r="Q83" s="91">
        <f>Q68*$O$83</f>
        <v>0</v>
      </c>
      <c r="R83" s="91">
        <f t="shared" ref="R83:CC83" si="1117">R68*$O$83</f>
        <v>0</v>
      </c>
      <c r="S83" s="91">
        <f t="shared" si="1117"/>
        <v>0</v>
      </c>
      <c r="T83" s="91">
        <f t="shared" si="1117"/>
        <v>0</v>
      </c>
      <c r="U83" s="91">
        <f t="shared" si="1117"/>
        <v>0</v>
      </c>
      <c r="V83" s="91">
        <f t="shared" si="1117"/>
        <v>0</v>
      </c>
      <c r="W83" s="91">
        <f t="shared" si="1117"/>
        <v>0</v>
      </c>
      <c r="X83" s="91">
        <f t="shared" si="1117"/>
        <v>0</v>
      </c>
      <c r="Y83" s="91">
        <f t="shared" si="1117"/>
        <v>0</v>
      </c>
      <c r="Z83" s="91">
        <f t="shared" si="1117"/>
        <v>0</v>
      </c>
      <c r="AA83" s="91">
        <f t="shared" si="1117"/>
        <v>0</v>
      </c>
      <c r="AB83" s="91">
        <f t="shared" si="1117"/>
        <v>0</v>
      </c>
      <c r="AC83" s="91">
        <f t="shared" si="1117"/>
        <v>0</v>
      </c>
      <c r="AD83" s="91">
        <f t="shared" si="1117"/>
        <v>0</v>
      </c>
      <c r="AE83" s="91">
        <f t="shared" si="1117"/>
        <v>0</v>
      </c>
      <c r="AF83" s="91">
        <f t="shared" si="1117"/>
        <v>0</v>
      </c>
      <c r="AG83" s="91">
        <f t="shared" si="1117"/>
        <v>0</v>
      </c>
      <c r="AH83" s="91">
        <f t="shared" si="1117"/>
        <v>0</v>
      </c>
      <c r="AI83" s="91">
        <f t="shared" si="1117"/>
        <v>0</v>
      </c>
      <c r="AJ83" s="91">
        <f t="shared" si="1117"/>
        <v>0</v>
      </c>
      <c r="AK83" s="91">
        <f t="shared" si="1117"/>
        <v>0</v>
      </c>
      <c r="AL83" s="91">
        <f t="shared" si="1117"/>
        <v>0</v>
      </c>
      <c r="AM83" s="91">
        <f t="shared" si="1117"/>
        <v>0</v>
      </c>
      <c r="AN83" s="91">
        <f t="shared" si="1117"/>
        <v>0</v>
      </c>
      <c r="AO83" s="91">
        <f t="shared" si="1117"/>
        <v>0</v>
      </c>
      <c r="AP83" s="91">
        <f t="shared" si="1117"/>
        <v>0</v>
      </c>
      <c r="AQ83" s="91">
        <f t="shared" si="1117"/>
        <v>0</v>
      </c>
      <c r="AR83" s="91">
        <f t="shared" si="1117"/>
        <v>0</v>
      </c>
      <c r="AS83" s="91">
        <f t="shared" si="1117"/>
        <v>0</v>
      </c>
      <c r="AT83" s="91">
        <f t="shared" si="1117"/>
        <v>0</v>
      </c>
      <c r="AU83" s="91">
        <f t="shared" si="1117"/>
        <v>0</v>
      </c>
      <c r="AV83" s="91">
        <f t="shared" si="1117"/>
        <v>0</v>
      </c>
      <c r="AW83" s="91">
        <f t="shared" si="1117"/>
        <v>0</v>
      </c>
      <c r="AX83" s="91">
        <f t="shared" si="1117"/>
        <v>0</v>
      </c>
      <c r="AY83" s="91">
        <f t="shared" si="1117"/>
        <v>0</v>
      </c>
      <c r="AZ83" s="91">
        <f t="shared" si="1117"/>
        <v>0</v>
      </c>
      <c r="BA83" s="91">
        <f t="shared" si="1117"/>
        <v>0</v>
      </c>
      <c r="BB83" s="91">
        <f t="shared" si="1117"/>
        <v>0</v>
      </c>
      <c r="BC83" s="91">
        <f t="shared" si="1117"/>
        <v>0</v>
      </c>
      <c r="BD83" s="91">
        <f t="shared" si="1117"/>
        <v>0</v>
      </c>
      <c r="BE83" s="91">
        <f t="shared" si="1117"/>
        <v>0</v>
      </c>
      <c r="BF83" s="91">
        <f t="shared" si="1117"/>
        <v>0</v>
      </c>
      <c r="BG83" s="91">
        <f t="shared" si="1117"/>
        <v>0</v>
      </c>
      <c r="BH83" s="91">
        <f t="shared" si="1117"/>
        <v>0</v>
      </c>
      <c r="BI83" s="91">
        <f t="shared" si="1117"/>
        <v>0</v>
      </c>
      <c r="BJ83" s="91">
        <f t="shared" si="1117"/>
        <v>0</v>
      </c>
      <c r="BK83" s="91">
        <f t="shared" si="1117"/>
        <v>0</v>
      </c>
      <c r="BL83" s="91">
        <f t="shared" si="1117"/>
        <v>0</v>
      </c>
      <c r="BM83" s="91">
        <f t="shared" si="1117"/>
        <v>0</v>
      </c>
      <c r="BN83" s="91">
        <f t="shared" si="1117"/>
        <v>0</v>
      </c>
      <c r="BO83" s="91">
        <f t="shared" si="1117"/>
        <v>0</v>
      </c>
      <c r="BP83" s="91">
        <f t="shared" si="1117"/>
        <v>0</v>
      </c>
      <c r="BQ83" s="91">
        <f t="shared" si="1117"/>
        <v>0</v>
      </c>
      <c r="BR83" s="91">
        <f t="shared" si="1117"/>
        <v>0</v>
      </c>
      <c r="BS83" s="91">
        <f t="shared" si="1117"/>
        <v>0</v>
      </c>
      <c r="BT83" s="91">
        <f t="shared" si="1117"/>
        <v>0</v>
      </c>
      <c r="BU83" s="91">
        <f t="shared" si="1117"/>
        <v>0</v>
      </c>
      <c r="BV83" s="91">
        <f t="shared" si="1117"/>
        <v>0</v>
      </c>
      <c r="BW83" s="91">
        <f t="shared" si="1117"/>
        <v>0</v>
      </c>
      <c r="BX83" s="91">
        <f t="shared" si="1117"/>
        <v>0</v>
      </c>
      <c r="BY83" s="91">
        <f t="shared" si="1117"/>
        <v>0</v>
      </c>
      <c r="BZ83" s="91">
        <f t="shared" si="1117"/>
        <v>0</v>
      </c>
      <c r="CA83" s="91">
        <f t="shared" si="1117"/>
        <v>0</v>
      </c>
      <c r="CB83" s="91">
        <f t="shared" si="1117"/>
        <v>0</v>
      </c>
      <c r="CC83" s="91">
        <f t="shared" si="1117"/>
        <v>0</v>
      </c>
      <c r="CD83" s="91">
        <f t="shared" ref="CD83:EO83" si="1118">CD68*$O$83</f>
        <v>0</v>
      </c>
      <c r="CE83" s="91">
        <f t="shared" si="1118"/>
        <v>0</v>
      </c>
      <c r="CF83" s="91">
        <f t="shared" si="1118"/>
        <v>0</v>
      </c>
      <c r="CG83" s="91">
        <f t="shared" si="1118"/>
        <v>0</v>
      </c>
      <c r="CH83" s="91">
        <f t="shared" si="1118"/>
        <v>0</v>
      </c>
      <c r="CI83" s="91">
        <f t="shared" si="1118"/>
        <v>0</v>
      </c>
      <c r="CJ83" s="91">
        <f t="shared" si="1118"/>
        <v>0</v>
      </c>
      <c r="CK83" s="91">
        <f t="shared" si="1118"/>
        <v>0</v>
      </c>
      <c r="CL83" s="91">
        <f t="shared" si="1118"/>
        <v>0</v>
      </c>
      <c r="CM83" s="91">
        <f t="shared" si="1118"/>
        <v>0</v>
      </c>
      <c r="CN83" s="91">
        <f t="shared" si="1118"/>
        <v>0</v>
      </c>
      <c r="CO83" s="91">
        <f t="shared" si="1118"/>
        <v>0</v>
      </c>
      <c r="CP83" s="91">
        <f t="shared" si="1118"/>
        <v>0</v>
      </c>
      <c r="CQ83" s="91">
        <f t="shared" si="1118"/>
        <v>0</v>
      </c>
      <c r="CR83" s="91">
        <f t="shared" si="1118"/>
        <v>0</v>
      </c>
      <c r="CS83" s="91">
        <f t="shared" si="1118"/>
        <v>0</v>
      </c>
      <c r="CT83" s="91">
        <f t="shared" si="1118"/>
        <v>0</v>
      </c>
      <c r="CU83" s="91">
        <f t="shared" si="1118"/>
        <v>0</v>
      </c>
      <c r="CV83" s="91">
        <f t="shared" si="1118"/>
        <v>0</v>
      </c>
      <c r="CW83" s="91">
        <f t="shared" si="1118"/>
        <v>0</v>
      </c>
      <c r="CX83" s="91">
        <f t="shared" si="1118"/>
        <v>0</v>
      </c>
      <c r="CY83" s="91">
        <f t="shared" si="1118"/>
        <v>0</v>
      </c>
      <c r="CZ83" s="91">
        <f t="shared" si="1118"/>
        <v>0</v>
      </c>
      <c r="DA83" s="91">
        <f t="shared" si="1118"/>
        <v>0</v>
      </c>
      <c r="DB83" s="91">
        <f t="shared" si="1118"/>
        <v>0</v>
      </c>
      <c r="DC83" s="91">
        <f t="shared" si="1118"/>
        <v>0</v>
      </c>
      <c r="DD83" s="91">
        <f t="shared" si="1118"/>
        <v>0</v>
      </c>
      <c r="DE83" s="91">
        <f t="shared" si="1118"/>
        <v>0</v>
      </c>
      <c r="DF83" s="91">
        <f t="shared" si="1118"/>
        <v>0</v>
      </c>
      <c r="DG83" s="91">
        <f t="shared" si="1118"/>
        <v>0</v>
      </c>
      <c r="DH83" s="91">
        <f t="shared" si="1118"/>
        <v>0</v>
      </c>
      <c r="DI83" s="91">
        <f t="shared" si="1118"/>
        <v>0</v>
      </c>
      <c r="DJ83" s="91">
        <f t="shared" si="1118"/>
        <v>0</v>
      </c>
      <c r="DK83" s="91">
        <f t="shared" si="1118"/>
        <v>0</v>
      </c>
      <c r="DL83" s="91">
        <f t="shared" si="1118"/>
        <v>0</v>
      </c>
      <c r="DM83" s="91">
        <f t="shared" si="1118"/>
        <v>0</v>
      </c>
      <c r="DN83" s="91">
        <f t="shared" si="1118"/>
        <v>0</v>
      </c>
      <c r="DO83" s="91">
        <f t="shared" si="1118"/>
        <v>0</v>
      </c>
      <c r="DP83" s="91">
        <f t="shared" si="1118"/>
        <v>0</v>
      </c>
      <c r="DQ83" s="91">
        <f t="shared" si="1118"/>
        <v>4334.0625</v>
      </c>
      <c r="DR83" s="91">
        <f t="shared" si="1118"/>
        <v>4334.0625</v>
      </c>
      <c r="DS83" s="91">
        <f t="shared" si="1118"/>
        <v>4334.0625</v>
      </c>
      <c r="DT83" s="91">
        <f t="shared" si="1118"/>
        <v>4334.0625</v>
      </c>
      <c r="DU83" s="91">
        <f t="shared" si="1118"/>
        <v>4334.0625</v>
      </c>
      <c r="DV83" s="91">
        <f t="shared" si="1118"/>
        <v>4334.0625</v>
      </c>
      <c r="DW83" s="91">
        <f t="shared" si="1118"/>
        <v>4334.0625</v>
      </c>
      <c r="DX83" s="91">
        <f t="shared" si="1118"/>
        <v>4334.0625</v>
      </c>
      <c r="DY83" s="91">
        <f t="shared" si="1118"/>
        <v>4334.0625</v>
      </c>
      <c r="DZ83" s="91">
        <f t="shared" si="1118"/>
        <v>4334.0625</v>
      </c>
      <c r="EA83" s="91">
        <f t="shared" si="1118"/>
        <v>4334.0625</v>
      </c>
      <c r="EB83" s="91">
        <f t="shared" si="1118"/>
        <v>4334.0625</v>
      </c>
      <c r="EC83" s="91">
        <f t="shared" si="1118"/>
        <v>4334.0625</v>
      </c>
      <c r="ED83" s="91">
        <f t="shared" si="1118"/>
        <v>4334.0625</v>
      </c>
      <c r="EE83" s="91">
        <f t="shared" si="1118"/>
        <v>4334.0625</v>
      </c>
      <c r="EF83" s="91">
        <f t="shared" si="1118"/>
        <v>4334.0625</v>
      </c>
      <c r="EG83" s="91">
        <f t="shared" si="1118"/>
        <v>4334.0625</v>
      </c>
      <c r="EH83" s="91">
        <f t="shared" si="1118"/>
        <v>4334.0625</v>
      </c>
      <c r="EI83" s="91">
        <f t="shared" si="1118"/>
        <v>4334.0625</v>
      </c>
      <c r="EJ83" s="91">
        <f t="shared" si="1118"/>
        <v>4334.0625</v>
      </c>
      <c r="EK83" s="91">
        <f t="shared" si="1118"/>
        <v>4334.0625</v>
      </c>
      <c r="EL83" s="91">
        <f t="shared" si="1118"/>
        <v>4334.0625</v>
      </c>
      <c r="EM83" s="91">
        <f t="shared" si="1118"/>
        <v>4334.0625</v>
      </c>
      <c r="EN83" s="91">
        <f t="shared" si="1118"/>
        <v>4334.0625</v>
      </c>
      <c r="EO83" s="91">
        <f t="shared" si="1118"/>
        <v>4334.0625</v>
      </c>
      <c r="EP83" s="91">
        <f t="shared" ref="EP83:HA83" si="1119">EP68*$O$83</f>
        <v>4334.0625</v>
      </c>
      <c r="EQ83" s="91">
        <f t="shared" si="1119"/>
        <v>4334.0625</v>
      </c>
      <c r="ER83" s="91">
        <f t="shared" si="1119"/>
        <v>4334.0625</v>
      </c>
      <c r="ES83" s="91">
        <f t="shared" si="1119"/>
        <v>4334.0625</v>
      </c>
      <c r="ET83" s="91">
        <f t="shared" si="1119"/>
        <v>4334.0625</v>
      </c>
      <c r="EU83" s="91">
        <f t="shared" si="1119"/>
        <v>4334.0625</v>
      </c>
      <c r="EV83" s="91">
        <f t="shared" si="1119"/>
        <v>4334.0625</v>
      </c>
      <c r="EW83" s="91">
        <f t="shared" si="1119"/>
        <v>4334.0625</v>
      </c>
      <c r="EX83" s="91">
        <f t="shared" si="1119"/>
        <v>4334.0625</v>
      </c>
      <c r="EY83" s="91">
        <f t="shared" si="1119"/>
        <v>4334.0625</v>
      </c>
      <c r="EZ83" s="91">
        <f t="shared" si="1119"/>
        <v>4334.0625</v>
      </c>
      <c r="FA83" s="91">
        <f t="shared" si="1119"/>
        <v>4334.0625</v>
      </c>
      <c r="FB83" s="91">
        <f t="shared" si="1119"/>
        <v>4334.0625</v>
      </c>
      <c r="FC83" s="91">
        <f t="shared" si="1119"/>
        <v>4334.0625</v>
      </c>
      <c r="FD83" s="91">
        <f t="shared" si="1119"/>
        <v>4334.0625</v>
      </c>
      <c r="FE83" s="91">
        <f t="shared" si="1119"/>
        <v>4334.0625</v>
      </c>
      <c r="FF83" s="91">
        <f t="shared" si="1119"/>
        <v>4334.0625</v>
      </c>
      <c r="FG83" s="91">
        <f t="shared" si="1119"/>
        <v>4334.0625</v>
      </c>
      <c r="FH83" s="91">
        <f t="shared" si="1119"/>
        <v>4334.0625</v>
      </c>
      <c r="FI83" s="91">
        <f t="shared" si="1119"/>
        <v>4334.0625</v>
      </c>
      <c r="FJ83" s="91">
        <f t="shared" si="1119"/>
        <v>4334.0625</v>
      </c>
      <c r="FK83" s="91">
        <f t="shared" si="1119"/>
        <v>4334.0625</v>
      </c>
      <c r="FL83" s="91">
        <f t="shared" si="1119"/>
        <v>4334.0625</v>
      </c>
      <c r="FM83" s="91">
        <f t="shared" si="1119"/>
        <v>4334.0625</v>
      </c>
      <c r="FN83" s="91">
        <f t="shared" si="1119"/>
        <v>4334.0625</v>
      </c>
      <c r="FO83" s="91">
        <f t="shared" si="1119"/>
        <v>4334.0625</v>
      </c>
      <c r="FP83" s="91">
        <f t="shared" si="1119"/>
        <v>4334.0625</v>
      </c>
      <c r="FQ83" s="91">
        <f t="shared" si="1119"/>
        <v>4334.0625</v>
      </c>
      <c r="FR83" s="91">
        <f t="shared" si="1119"/>
        <v>4334.0625</v>
      </c>
      <c r="FS83" s="91">
        <f t="shared" si="1119"/>
        <v>4334.0625</v>
      </c>
      <c r="FT83" s="91">
        <f t="shared" si="1119"/>
        <v>4334.0625</v>
      </c>
      <c r="FU83" s="91">
        <f t="shared" si="1119"/>
        <v>4334.0625</v>
      </c>
      <c r="FV83" s="91">
        <f t="shared" si="1119"/>
        <v>4334.0625</v>
      </c>
      <c r="FW83" s="91">
        <f t="shared" si="1119"/>
        <v>4334.0625</v>
      </c>
      <c r="FX83" s="91">
        <f t="shared" si="1119"/>
        <v>4334.0625</v>
      </c>
      <c r="FY83" s="91">
        <f t="shared" si="1119"/>
        <v>4334.0625</v>
      </c>
      <c r="FZ83" s="91">
        <f t="shared" si="1119"/>
        <v>0</v>
      </c>
      <c r="GA83" s="91">
        <f t="shared" si="1119"/>
        <v>0</v>
      </c>
      <c r="GB83" s="91">
        <f t="shared" si="1119"/>
        <v>0</v>
      </c>
      <c r="GC83" s="91">
        <f t="shared" si="1119"/>
        <v>0</v>
      </c>
      <c r="GD83" s="91">
        <f t="shared" si="1119"/>
        <v>0</v>
      </c>
      <c r="GE83" s="91">
        <f t="shared" si="1119"/>
        <v>0</v>
      </c>
      <c r="GF83" s="91">
        <f t="shared" si="1119"/>
        <v>0</v>
      </c>
      <c r="GG83" s="91">
        <f t="shared" si="1119"/>
        <v>0</v>
      </c>
      <c r="GH83" s="91">
        <f t="shared" si="1119"/>
        <v>0</v>
      </c>
      <c r="GI83" s="91">
        <f t="shared" si="1119"/>
        <v>0</v>
      </c>
      <c r="GJ83" s="91">
        <f t="shared" si="1119"/>
        <v>0</v>
      </c>
      <c r="GK83" s="91">
        <f t="shared" si="1119"/>
        <v>0</v>
      </c>
      <c r="GL83" s="91">
        <f t="shared" si="1119"/>
        <v>0</v>
      </c>
      <c r="GM83" s="91">
        <f t="shared" si="1119"/>
        <v>0</v>
      </c>
      <c r="GN83" s="91">
        <f t="shared" si="1119"/>
        <v>0</v>
      </c>
      <c r="GO83" s="91">
        <f t="shared" si="1119"/>
        <v>0</v>
      </c>
      <c r="GP83" s="91">
        <f t="shared" si="1119"/>
        <v>0</v>
      </c>
      <c r="GQ83" s="91">
        <f t="shared" si="1119"/>
        <v>0</v>
      </c>
      <c r="GR83" s="91">
        <f t="shared" si="1119"/>
        <v>0</v>
      </c>
      <c r="GS83" s="91">
        <f t="shared" si="1119"/>
        <v>0</v>
      </c>
      <c r="GT83" s="91">
        <f t="shared" si="1119"/>
        <v>0</v>
      </c>
      <c r="GU83" s="91">
        <f t="shared" si="1119"/>
        <v>0</v>
      </c>
      <c r="GV83" s="91">
        <f t="shared" si="1119"/>
        <v>0</v>
      </c>
      <c r="GW83" s="91">
        <f t="shared" si="1119"/>
        <v>0</v>
      </c>
      <c r="GX83" s="91">
        <f t="shared" si="1119"/>
        <v>0</v>
      </c>
      <c r="GY83" s="91">
        <f t="shared" si="1119"/>
        <v>0</v>
      </c>
      <c r="GZ83" s="91">
        <f t="shared" si="1119"/>
        <v>0</v>
      </c>
      <c r="HA83" s="91">
        <f t="shared" si="1119"/>
        <v>0</v>
      </c>
      <c r="HB83" s="91">
        <f t="shared" ref="HB83:JM83" si="1120">HB68*$O$83</f>
        <v>0</v>
      </c>
      <c r="HC83" s="91">
        <f t="shared" si="1120"/>
        <v>0</v>
      </c>
      <c r="HD83" s="91">
        <f t="shared" si="1120"/>
        <v>0</v>
      </c>
      <c r="HE83" s="91">
        <f t="shared" si="1120"/>
        <v>0</v>
      </c>
      <c r="HF83" s="91">
        <f t="shared" si="1120"/>
        <v>0</v>
      </c>
      <c r="HG83" s="91">
        <f t="shared" si="1120"/>
        <v>0</v>
      </c>
      <c r="HH83" s="91">
        <f t="shared" si="1120"/>
        <v>0</v>
      </c>
      <c r="HI83" s="91">
        <f t="shared" si="1120"/>
        <v>0</v>
      </c>
      <c r="HJ83" s="91">
        <f t="shared" si="1120"/>
        <v>0</v>
      </c>
      <c r="HK83" s="91">
        <f t="shared" si="1120"/>
        <v>0</v>
      </c>
      <c r="HL83" s="91">
        <f t="shared" si="1120"/>
        <v>0</v>
      </c>
      <c r="HM83" s="91">
        <f t="shared" si="1120"/>
        <v>0</v>
      </c>
      <c r="HN83" s="91">
        <f t="shared" si="1120"/>
        <v>0</v>
      </c>
      <c r="HO83" s="91">
        <f t="shared" si="1120"/>
        <v>0</v>
      </c>
      <c r="HP83" s="91">
        <f t="shared" si="1120"/>
        <v>0</v>
      </c>
      <c r="HQ83" s="91">
        <f t="shared" si="1120"/>
        <v>0</v>
      </c>
      <c r="HR83" s="91">
        <f t="shared" si="1120"/>
        <v>0</v>
      </c>
      <c r="HS83" s="91">
        <f t="shared" si="1120"/>
        <v>0</v>
      </c>
      <c r="HT83" s="91">
        <f t="shared" si="1120"/>
        <v>0</v>
      </c>
      <c r="HU83" s="91">
        <f t="shared" si="1120"/>
        <v>0</v>
      </c>
      <c r="HV83" s="91">
        <f t="shared" si="1120"/>
        <v>0</v>
      </c>
      <c r="HW83" s="91">
        <f t="shared" si="1120"/>
        <v>0</v>
      </c>
      <c r="HX83" s="91">
        <f t="shared" si="1120"/>
        <v>0</v>
      </c>
      <c r="HY83" s="91">
        <f t="shared" si="1120"/>
        <v>0</v>
      </c>
      <c r="HZ83" s="91">
        <f t="shared" si="1120"/>
        <v>0</v>
      </c>
      <c r="IA83" s="91">
        <f t="shared" si="1120"/>
        <v>0</v>
      </c>
      <c r="IB83" s="91">
        <f t="shared" si="1120"/>
        <v>0</v>
      </c>
      <c r="IC83" s="91">
        <f t="shared" si="1120"/>
        <v>0</v>
      </c>
      <c r="ID83" s="91">
        <f t="shared" si="1120"/>
        <v>0</v>
      </c>
      <c r="IE83" s="91">
        <f t="shared" si="1120"/>
        <v>0</v>
      </c>
      <c r="IF83" s="91">
        <f t="shared" si="1120"/>
        <v>0</v>
      </c>
      <c r="IG83" s="91">
        <f t="shared" si="1120"/>
        <v>0</v>
      </c>
      <c r="IH83" s="91">
        <f t="shared" si="1120"/>
        <v>0</v>
      </c>
      <c r="II83" s="91">
        <f t="shared" si="1120"/>
        <v>0</v>
      </c>
      <c r="IJ83" s="91">
        <f t="shared" si="1120"/>
        <v>0</v>
      </c>
      <c r="IK83" s="91">
        <f t="shared" si="1120"/>
        <v>0</v>
      </c>
      <c r="IL83" s="91">
        <f t="shared" si="1120"/>
        <v>0</v>
      </c>
      <c r="IM83" s="91">
        <f t="shared" si="1120"/>
        <v>0</v>
      </c>
      <c r="IN83" s="91">
        <f t="shared" si="1120"/>
        <v>0</v>
      </c>
      <c r="IO83" s="91">
        <f t="shared" si="1120"/>
        <v>0</v>
      </c>
      <c r="IP83" s="91">
        <f t="shared" si="1120"/>
        <v>0</v>
      </c>
      <c r="IQ83" s="91">
        <f t="shared" si="1120"/>
        <v>0</v>
      </c>
      <c r="IR83" s="91">
        <f t="shared" si="1120"/>
        <v>0</v>
      </c>
      <c r="IS83" s="91">
        <f t="shared" si="1120"/>
        <v>0</v>
      </c>
      <c r="IT83" s="91">
        <f t="shared" si="1120"/>
        <v>0</v>
      </c>
      <c r="IU83" s="91">
        <f t="shared" si="1120"/>
        <v>0</v>
      </c>
      <c r="IV83" s="91">
        <f t="shared" si="1120"/>
        <v>0</v>
      </c>
      <c r="IW83" s="91">
        <f t="shared" si="1120"/>
        <v>0</v>
      </c>
      <c r="IX83" s="91">
        <f t="shared" si="1120"/>
        <v>0</v>
      </c>
      <c r="IY83" s="91">
        <f t="shared" si="1120"/>
        <v>0</v>
      </c>
      <c r="IZ83" s="91">
        <f t="shared" si="1120"/>
        <v>0</v>
      </c>
      <c r="JA83" s="91">
        <f t="shared" si="1120"/>
        <v>0</v>
      </c>
      <c r="JB83" s="91">
        <f t="shared" si="1120"/>
        <v>0</v>
      </c>
      <c r="JC83" s="91">
        <f t="shared" si="1120"/>
        <v>0</v>
      </c>
      <c r="JD83" s="91">
        <f t="shared" si="1120"/>
        <v>0</v>
      </c>
      <c r="JE83" s="91">
        <f t="shared" si="1120"/>
        <v>0</v>
      </c>
      <c r="JF83" s="91">
        <f t="shared" si="1120"/>
        <v>0</v>
      </c>
      <c r="JG83" s="91">
        <f t="shared" si="1120"/>
        <v>0</v>
      </c>
      <c r="JH83" s="91">
        <f t="shared" si="1120"/>
        <v>0</v>
      </c>
      <c r="JI83" s="91">
        <f t="shared" si="1120"/>
        <v>0</v>
      </c>
      <c r="JJ83" s="91">
        <f t="shared" si="1120"/>
        <v>0</v>
      </c>
      <c r="JK83" s="91">
        <f t="shared" si="1120"/>
        <v>0</v>
      </c>
      <c r="JL83" s="91">
        <f t="shared" si="1120"/>
        <v>0</v>
      </c>
      <c r="JM83" s="91">
        <f t="shared" si="1120"/>
        <v>0</v>
      </c>
      <c r="JN83" s="91">
        <f t="shared" ref="JN83:LY83" si="1121">JN68*$O$83</f>
        <v>0</v>
      </c>
      <c r="JO83" s="91">
        <f t="shared" si="1121"/>
        <v>0</v>
      </c>
      <c r="JP83" s="91">
        <f t="shared" si="1121"/>
        <v>0</v>
      </c>
      <c r="JQ83" s="91">
        <f t="shared" si="1121"/>
        <v>0</v>
      </c>
      <c r="JR83" s="91">
        <f t="shared" si="1121"/>
        <v>0</v>
      </c>
      <c r="JS83" s="91">
        <f t="shared" si="1121"/>
        <v>0</v>
      </c>
      <c r="JT83" s="91">
        <f t="shared" si="1121"/>
        <v>0</v>
      </c>
      <c r="JU83" s="91">
        <f t="shared" si="1121"/>
        <v>0</v>
      </c>
      <c r="JV83" s="91">
        <f t="shared" si="1121"/>
        <v>0</v>
      </c>
      <c r="JW83" s="91">
        <f t="shared" si="1121"/>
        <v>0</v>
      </c>
      <c r="JX83" s="91">
        <f t="shared" si="1121"/>
        <v>0</v>
      </c>
      <c r="JY83" s="91">
        <f t="shared" si="1121"/>
        <v>0</v>
      </c>
      <c r="JZ83" s="91">
        <f t="shared" si="1121"/>
        <v>0</v>
      </c>
      <c r="KA83" s="91">
        <f t="shared" si="1121"/>
        <v>0</v>
      </c>
      <c r="KB83" s="91">
        <f t="shared" si="1121"/>
        <v>0</v>
      </c>
      <c r="KC83" s="91">
        <f t="shared" si="1121"/>
        <v>0</v>
      </c>
      <c r="KD83" s="91">
        <f t="shared" si="1121"/>
        <v>0</v>
      </c>
      <c r="KE83" s="91">
        <f t="shared" si="1121"/>
        <v>0</v>
      </c>
      <c r="KF83" s="91">
        <f t="shared" si="1121"/>
        <v>0</v>
      </c>
      <c r="KG83" s="91">
        <f t="shared" si="1121"/>
        <v>0</v>
      </c>
      <c r="KH83" s="91">
        <f t="shared" si="1121"/>
        <v>0</v>
      </c>
      <c r="KI83" s="91">
        <f t="shared" si="1121"/>
        <v>0</v>
      </c>
      <c r="KJ83" s="91">
        <f t="shared" si="1121"/>
        <v>0</v>
      </c>
      <c r="KK83" s="91">
        <f t="shared" si="1121"/>
        <v>0</v>
      </c>
      <c r="KL83" s="91">
        <f t="shared" si="1121"/>
        <v>0</v>
      </c>
      <c r="KM83" s="91">
        <f t="shared" si="1121"/>
        <v>0</v>
      </c>
      <c r="KN83" s="91">
        <f t="shared" si="1121"/>
        <v>0</v>
      </c>
      <c r="KO83" s="91">
        <f t="shared" si="1121"/>
        <v>0</v>
      </c>
      <c r="KP83" s="91">
        <f t="shared" si="1121"/>
        <v>0</v>
      </c>
      <c r="KQ83" s="91">
        <f t="shared" si="1121"/>
        <v>0</v>
      </c>
      <c r="KR83" s="91">
        <f t="shared" si="1121"/>
        <v>0</v>
      </c>
      <c r="KS83" s="91">
        <f t="shared" si="1121"/>
        <v>0</v>
      </c>
      <c r="KT83" s="91">
        <f t="shared" si="1121"/>
        <v>0</v>
      </c>
      <c r="KU83" s="91">
        <f t="shared" si="1121"/>
        <v>0</v>
      </c>
      <c r="KV83" s="91">
        <f t="shared" si="1121"/>
        <v>0</v>
      </c>
      <c r="KW83" s="91">
        <f t="shared" si="1121"/>
        <v>0</v>
      </c>
      <c r="KX83" s="91">
        <f t="shared" si="1121"/>
        <v>0</v>
      </c>
      <c r="KY83" s="91">
        <f t="shared" si="1121"/>
        <v>0</v>
      </c>
      <c r="KZ83" s="91">
        <f t="shared" si="1121"/>
        <v>0</v>
      </c>
      <c r="LA83" s="91">
        <f t="shared" si="1121"/>
        <v>0</v>
      </c>
      <c r="LB83" s="91">
        <f t="shared" si="1121"/>
        <v>0</v>
      </c>
      <c r="LC83" s="91">
        <f t="shared" si="1121"/>
        <v>0</v>
      </c>
      <c r="LD83" s="91">
        <f t="shared" si="1121"/>
        <v>0</v>
      </c>
      <c r="LE83" s="91">
        <f t="shared" si="1121"/>
        <v>0</v>
      </c>
      <c r="LF83" s="91">
        <f t="shared" si="1121"/>
        <v>0</v>
      </c>
      <c r="LG83" s="91">
        <f t="shared" si="1121"/>
        <v>0</v>
      </c>
      <c r="LH83" s="91">
        <f t="shared" si="1121"/>
        <v>0</v>
      </c>
      <c r="LI83" s="91">
        <f t="shared" si="1121"/>
        <v>0</v>
      </c>
      <c r="LJ83" s="91">
        <f t="shared" si="1121"/>
        <v>0</v>
      </c>
      <c r="LK83" s="91">
        <f t="shared" si="1121"/>
        <v>0</v>
      </c>
      <c r="LL83" s="91">
        <f t="shared" si="1121"/>
        <v>0</v>
      </c>
      <c r="LM83" s="91">
        <f t="shared" si="1121"/>
        <v>0</v>
      </c>
      <c r="LN83" s="91">
        <f t="shared" si="1121"/>
        <v>0</v>
      </c>
      <c r="LO83" s="91">
        <f t="shared" si="1121"/>
        <v>0</v>
      </c>
      <c r="LP83" s="91">
        <f t="shared" si="1121"/>
        <v>0</v>
      </c>
      <c r="LQ83" s="91">
        <f t="shared" si="1121"/>
        <v>0</v>
      </c>
      <c r="LR83" s="91">
        <f t="shared" si="1121"/>
        <v>0</v>
      </c>
      <c r="LS83" s="91">
        <f t="shared" si="1121"/>
        <v>0</v>
      </c>
      <c r="LT83" s="91">
        <f t="shared" si="1121"/>
        <v>0</v>
      </c>
      <c r="LU83" s="91">
        <f t="shared" si="1121"/>
        <v>0</v>
      </c>
      <c r="LV83" s="91">
        <f t="shared" si="1121"/>
        <v>0</v>
      </c>
      <c r="LW83" s="91">
        <f t="shared" si="1121"/>
        <v>0</v>
      </c>
      <c r="LX83" s="91">
        <f t="shared" si="1121"/>
        <v>0</v>
      </c>
      <c r="LY83" s="91">
        <f t="shared" si="1121"/>
        <v>0</v>
      </c>
      <c r="LZ83" s="91">
        <f t="shared" ref="LZ83:NM83" si="1122">LZ68*$O$83</f>
        <v>0</v>
      </c>
      <c r="MA83" s="91">
        <f t="shared" si="1122"/>
        <v>0</v>
      </c>
      <c r="MB83" s="91">
        <f t="shared" si="1122"/>
        <v>0</v>
      </c>
      <c r="MC83" s="91">
        <f t="shared" si="1122"/>
        <v>0</v>
      </c>
      <c r="MD83" s="91">
        <f t="shared" si="1122"/>
        <v>0</v>
      </c>
      <c r="ME83" s="91">
        <f t="shared" si="1122"/>
        <v>0</v>
      </c>
      <c r="MF83" s="91">
        <f t="shared" si="1122"/>
        <v>0</v>
      </c>
      <c r="MG83" s="91">
        <f t="shared" si="1122"/>
        <v>0</v>
      </c>
      <c r="MH83" s="91">
        <f t="shared" si="1122"/>
        <v>0</v>
      </c>
      <c r="MI83" s="91">
        <f t="shared" si="1122"/>
        <v>0</v>
      </c>
      <c r="MJ83" s="91">
        <f t="shared" si="1122"/>
        <v>0</v>
      </c>
      <c r="MK83" s="91">
        <f t="shared" si="1122"/>
        <v>0</v>
      </c>
      <c r="ML83" s="91">
        <f t="shared" si="1122"/>
        <v>0</v>
      </c>
      <c r="MM83" s="91">
        <f t="shared" si="1122"/>
        <v>0</v>
      </c>
      <c r="MN83" s="91">
        <f t="shared" si="1122"/>
        <v>0</v>
      </c>
      <c r="MO83" s="91">
        <f t="shared" si="1122"/>
        <v>0</v>
      </c>
      <c r="MP83" s="91">
        <f t="shared" si="1122"/>
        <v>0</v>
      </c>
      <c r="MQ83" s="91">
        <f t="shared" si="1122"/>
        <v>0</v>
      </c>
      <c r="MR83" s="91">
        <f t="shared" si="1122"/>
        <v>0</v>
      </c>
      <c r="MS83" s="91">
        <f t="shared" si="1122"/>
        <v>0</v>
      </c>
      <c r="MT83" s="91">
        <f t="shared" si="1122"/>
        <v>0</v>
      </c>
      <c r="MU83" s="91">
        <f t="shared" si="1122"/>
        <v>0</v>
      </c>
      <c r="MV83" s="91">
        <f t="shared" si="1122"/>
        <v>0</v>
      </c>
      <c r="MW83" s="91">
        <f t="shared" si="1122"/>
        <v>0</v>
      </c>
      <c r="MX83" s="91">
        <f t="shared" si="1122"/>
        <v>0</v>
      </c>
      <c r="MY83" s="91">
        <f t="shared" si="1122"/>
        <v>0</v>
      </c>
      <c r="MZ83" s="91">
        <f t="shared" si="1122"/>
        <v>0</v>
      </c>
      <c r="NA83" s="91">
        <f t="shared" si="1122"/>
        <v>0</v>
      </c>
      <c r="NB83" s="91">
        <f t="shared" si="1122"/>
        <v>0</v>
      </c>
      <c r="NC83" s="91">
        <f t="shared" si="1122"/>
        <v>0</v>
      </c>
      <c r="ND83" s="91">
        <f t="shared" si="1122"/>
        <v>0</v>
      </c>
      <c r="NE83" s="91">
        <f t="shared" si="1122"/>
        <v>0</v>
      </c>
      <c r="NF83" s="91">
        <f t="shared" si="1122"/>
        <v>0</v>
      </c>
      <c r="NG83" s="91">
        <f t="shared" si="1122"/>
        <v>0</v>
      </c>
      <c r="NH83" s="91">
        <f t="shared" si="1122"/>
        <v>0</v>
      </c>
      <c r="NI83" s="91">
        <f t="shared" si="1122"/>
        <v>0</v>
      </c>
      <c r="NJ83" s="91">
        <f t="shared" si="1122"/>
        <v>0</v>
      </c>
      <c r="NK83" s="91">
        <f t="shared" si="1122"/>
        <v>0</v>
      </c>
      <c r="NL83" s="91">
        <f t="shared" si="1122"/>
        <v>0</v>
      </c>
      <c r="NM83" s="91">
        <f t="shared" si="1122"/>
        <v>0</v>
      </c>
    </row>
    <row r="84" spans="15:377" x14ac:dyDescent="0.25">
      <c r="O84">
        <f>IF(AND(O82=1,$M$38="Yes"),1,0)</f>
        <v>1</v>
      </c>
      <c r="P84" s="75" t="s">
        <v>177</v>
      </c>
      <c r="Q84" s="91">
        <f>Q74*$O$84</f>
        <v>0</v>
      </c>
      <c r="R84" s="91">
        <f t="shared" ref="R84:CC84" si="1123">R74*$O$84</f>
        <v>0</v>
      </c>
      <c r="S84" s="91">
        <f t="shared" si="1123"/>
        <v>0</v>
      </c>
      <c r="T84" s="91">
        <f t="shared" si="1123"/>
        <v>0</v>
      </c>
      <c r="U84" s="91">
        <f t="shared" si="1123"/>
        <v>0</v>
      </c>
      <c r="V84" s="91">
        <f t="shared" si="1123"/>
        <v>0</v>
      </c>
      <c r="W84" s="91">
        <f t="shared" si="1123"/>
        <v>0</v>
      </c>
      <c r="X84" s="91">
        <f t="shared" si="1123"/>
        <v>0</v>
      </c>
      <c r="Y84" s="91">
        <f t="shared" si="1123"/>
        <v>0</v>
      </c>
      <c r="Z84" s="91">
        <f t="shared" si="1123"/>
        <v>0</v>
      </c>
      <c r="AA84" s="91">
        <f t="shared" si="1123"/>
        <v>0</v>
      </c>
      <c r="AB84" s="91">
        <f t="shared" si="1123"/>
        <v>0</v>
      </c>
      <c r="AC84" s="91">
        <f t="shared" si="1123"/>
        <v>0</v>
      </c>
      <c r="AD84" s="91">
        <f t="shared" si="1123"/>
        <v>0</v>
      </c>
      <c r="AE84" s="91">
        <f t="shared" si="1123"/>
        <v>0</v>
      </c>
      <c r="AF84" s="91">
        <f t="shared" si="1123"/>
        <v>0</v>
      </c>
      <c r="AG84" s="91">
        <f t="shared" si="1123"/>
        <v>0</v>
      </c>
      <c r="AH84" s="91">
        <f t="shared" si="1123"/>
        <v>0</v>
      </c>
      <c r="AI84" s="91">
        <f t="shared" si="1123"/>
        <v>0</v>
      </c>
      <c r="AJ84" s="91">
        <f t="shared" si="1123"/>
        <v>0</v>
      </c>
      <c r="AK84" s="91">
        <f t="shared" si="1123"/>
        <v>0</v>
      </c>
      <c r="AL84" s="91">
        <f t="shared" si="1123"/>
        <v>0</v>
      </c>
      <c r="AM84" s="91">
        <f t="shared" si="1123"/>
        <v>0</v>
      </c>
      <c r="AN84" s="91">
        <f t="shared" si="1123"/>
        <v>0</v>
      </c>
      <c r="AO84" s="91">
        <f t="shared" si="1123"/>
        <v>0</v>
      </c>
      <c r="AP84" s="91">
        <f t="shared" si="1123"/>
        <v>0</v>
      </c>
      <c r="AQ84" s="91">
        <f t="shared" si="1123"/>
        <v>0</v>
      </c>
      <c r="AR84" s="91">
        <f t="shared" si="1123"/>
        <v>0</v>
      </c>
      <c r="AS84" s="91">
        <f t="shared" si="1123"/>
        <v>0</v>
      </c>
      <c r="AT84" s="91">
        <f t="shared" si="1123"/>
        <v>0</v>
      </c>
      <c r="AU84" s="91">
        <f t="shared" si="1123"/>
        <v>0</v>
      </c>
      <c r="AV84" s="91">
        <f t="shared" si="1123"/>
        <v>0</v>
      </c>
      <c r="AW84" s="91">
        <f t="shared" si="1123"/>
        <v>0</v>
      </c>
      <c r="AX84" s="91">
        <f t="shared" si="1123"/>
        <v>0</v>
      </c>
      <c r="AY84" s="91">
        <f t="shared" si="1123"/>
        <v>0</v>
      </c>
      <c r="AZ84" s="91">
        <f t="shared" si="1123"/>
        <v>0</v>
      </c>
      <c r="BA84" s="91">
        <f t="shared" si="1123"/>
        <v>0</v>
      </c>
      <c r="BB84" s="91">
        <f t="shared" si="1123"/>
        <v>0</v>
      </c>
      <c r="BC84" s="91">
        <f t="shared" si="1123"/>
        <v>0</v>
      </c>
      <c r="BD84" s="91">
        <f t="shared" si="1123"/>
        <v>0</v>
      </c>
      <c r="BE84" s="91">
        <f t="shared" si="1123"/>
        <v>0</v>
      </c>
      <c r="BF84" s="91">
        <f t="shared" si="1123"/>
        <v>0</v>
      </c>
      <c r="BG84" s="91">
        <f t="shared" si="1123"/>
        <v>0</v>
      </c>
      <c r="BH84" s="91">
        <f t="shared" si="1123"/>
        <v>0</v>
      </c>
      <c r="BI84" s="91">
        <f t="shared" si="1123"/>
        <v>0</v>
      </c>
      <c r="BJ84" s="91">
        <f t="shared" si="1123"/>
        <v>0</v>
      </c>
      <c r="BK84" s="91">
        <f t="shared" si="1123"/>
        <v>0</v>
      </c>
      <c r="BL84" s="91">
        <f t="shared" si="1123"/>
        <v>0</v>
      </c>
      <c r="BM84" s="91">
        <f t="shared" si="1123"/>
        <v>0</v>
      </c>
      <c r="BN84" s="91">
        <f t="shared" si="1123"/>
        <v>0</v>
      </c>
      <c r="BO84" s="91">
        <f t="shared" si="1123"/>
        <v>0</v>
      </c>
      <c r="BP84" s="91">
        <f t="shared" si="1123"/>
        <v>0</v>
      </c>
      <c r="BQ84" s="91">
        <f t="shared" si="1123"/>
        <v>0</v>
      </c>
      <c r="BR84" s="91">
        <f t="shared" si="1123"/>
        <v>0</v>
      </c>
      <c r="BS84" s="91">
        <f t="shared" si="1123"/>
        <v>0</v>
      </c>
      <c r="BT84" s="91">
        <f t="shared" si="1123"/>
        <v>0</v>
      </c>
      <c r="BU84" s="91">
        <f t="shared" si="1123"/>
        <v>0</v>
      </c>
      <c r="BV84" s="91">
        <f t="shared" si="1123"/>
        <v>0</v>
      </c>
      <c r="BW84" s="91">
        <f t="shared" si="1123"/>
        <v>0</v>
      </c>
      <c r="BX84" s="91">
        <f t="shared" si="1123"/>
        <v>0</v>
      </c>
      <c r="BY84" s="91">
        <f t="shared" si="1123"/>
        <v>0</v>
      </c>
      <c r="BZ84" s="91">
        <f t="shared" si="1123"/>
        <v>0</v>
      </c>
      <c r="CA84" s="91">
        <f t="shared" si="1123"/>
        <v>0</v>
      </c>
      <c r="CB84" s="91">
        <f t="shared" si="1123"/>
        <v>0</v>
      </c>
      <c r="CC84" s="91">
        <f t="shared" si="1123"/>
        <v>0</v>
      </c>
      <c r="CD84" s="91">
        <f t="shared" ref="CD84:EO84" si="1124">CD74*$O$84</f>
        <v>0</v>
      </c>
      <c r="CE84" s="91">
        <f t="shared" si="1124"/>
        <v>0</v>
      </c>
      <c r="CF84" s="91">
        <f t="shared" si="1124"/>
        <v>0</v>
      </c>
      <c r="CG84" s="91">
        <f t="shared" si="1124"/>
        <v>0</v>
      </c>
      <c r="CH84" s="91">
        <f t="shared" si="1124"/>
        <v>0</v>
      </c>
      <c r="CI84" s="91">
        <f t="shared" si="1124"/>
        <v>0</v>
      </c>
      <c r="CJ84" s="91">
        <f t="shared" si="1124"/>
        <v>0</v>
      </c>
      <c r="CK84" s="91">
        <f t="shared" si="1124"/>
        <v>0</v>
      </c>
      <c r="CL84" s="91">
        <f t="shared" si="1124"/>
        <v>0</v>
      </c>
      <c r="CM84" s="91">
        <f t="shared" si="1124"/>
        <v>0</v>
      </c>
      <c r="CN84" s="91">
        <f t="shared" si="1124"/>
        <v>0</v>
      </c>
      <c r="CO84" s="91">
        <f t="shared" si="1124"/>
        <v>0</v>
      </c>
      <c r="CP84" s="91">
        <f t="shared" si="1124"/>
        <v>0</v>
      </c>
      <c r="CQ84" s="91">
        <f t="shared" si="1124"/>
        <v>0</v>
      </c>
      <c r="CR84" s="91">
        <f t="shared" si="1124"/>
        <v>0</v>
      </c>
      <c r="CS84" s="91">
        <f t="shared" si="1124"/>
        <v>0</v>
      </c>
      <c r="CT84" s="91">
        <f t="shared" si="1124"/>
        <v>0</v>
      </c>
      <c r="CU84" s="91">
        <f t="shared" si="1124"/>
        <v>0</v>
      </c>
      <c r="CV84" s="91">
        <f t="shared" si="1124"/>
        <v>0</v>
      </c>
      <c r="CW84" s="91">
        <f t="shared" si="1124"/>
        <v>0</v>
      </c>
      <c r="CX84" s="91">
        <f t="shared" si="1124"/>
        <v>0</v>
      </c>
      <c r="CY84" s="91">
        <f t="shared" si="1124"/>
        <v>0</v>
      </c>
      <c r="CZ84" s="91">
        <f t="shared" si="1124"/>
        <v>0</v>
      </c>
      <c r="DA84" s="91">
        <f t="shared" si="1124"/>
        <v>0</v>
      </c>
      <c r="DB84" s="91">
        <f t="shared" si="1124"/>
        <v>0</v>
      </c>
      <c r="DC84" s="91">
        <f t="shared" si="1124"/>
        <v>0</v>
      </c>
      <c r="DD84" s="91">
        <f t="shared" si="1124"/>
        <v>0</v>
      </c>
      <c r="DE84" s="91">
        <f t="shared" si="1124"/>
        <v>0</v>
      </c>
      <c r="DF84" s="91">
        <f t="shared" si="1124"/>
        <v>0</v>
      </c>
      <c r="DG84" s="91">
        <f t="shared" si="1124"/>
        <v>0</v>
      </c>
      <c r="DH84" s="91">
        <f t="shared" si="1124"/>
        <v>0</v>
      </c>
      <c r="DI84" s="91">
        <f t="shared" si="1124"/>
        <v>0</v>
      </c>
      <c r="DJ84" s="91">
        <f t="shared" si="1124"/>
        <v>0</v>
      </c>
      <c r="DK84" s="91">
        <f t="shared" si="1124"/>
        <v>0</v>
      </c>
      <c r="DL84" s="91">
        <f t="shared" si="1124"/>
        <v>0</v>
      </c>
      <c r="DM84" s="91">
        <f t="shared" si="1124"/>
        <v>0</v>
      </c>
      <c r="DN84" s="91">
        <f t="shared" si="1124"/>
        <v>0</v>
      </c>
      <c r="DO84" s="91">
        <f t="shared" si="1124"/>
        <v>0</v>
      </c>
      <c r="DP84" s="91">
        <f t="shared" si="1124"/>
        <v>0</v>
      </c>
      <c r="DQ84" s="91">
        <f t="shared" si="1124"/>
        <v>0</v>
      </c>
      <c r="DR84" s="91">
        <f t="shared" si="1124"/>
        <v>0</v>
      </c>
      <c r="DS84" s="91">
        <f t="shared" si="1124"/>
        <v>0</v>
      </c>
      <c r="DT84" s="91">
        <f t="shared" si="1124"/>
        <v>0</v>
      </c>
      <c r="DU84" s="91">
        <f t="shared" si="1124"/>
        <v>0</v>
      </c>
      <c r="DV84" s="91">
        <f t="shared" si="1124"/>
        <v>0</v>
      </c>
      <c r="DW84" s="91">
        <f t="shared" si="1124"/>
        <v>0</v>
      </c>
      <c r="DX84" s="91">
        <f t="shared" si="1124"/>
        <v>0</v>
      </c>
      <c r="DY84" s="91">
        <f t="shared" si="1124"/>
        <v>0</v>
      </c>
      <c r="DZ84" s="91">
        <f t="shared" si="1124"/>
        <v>0</v>
      </c>
      <c r="EA84" s="91">
        <f t="shared" si="1124"/>
        <v>0</v>
      </c>
      <c r="EB84" s="91">
        <f t="shared" si="1124"/>
        <v>0</v>
      </c>
      <c r="EC84" s="91">
        <f t="shared" si="1124"/>
        <v>0</v>
      </c>
      <c r="ED84" s="91">
        <f t="shared" si="1124"/>
        <v>0</v>
      </c>
      <c r="EE84" s="91">
        <f t="shared" si="1124"/>
        <v>0</v>
      </c>
      <c r="EF84" s="91">
        <f t="shared" si="1124"/>
        <v>0</v>
      </c>
      <c r="EG84" s="91">
        <f t="shared" si="1124"/>
        <v>0</v>
      </c>
      <c r="EH84" s="91">
        <f t="shared" si="1124"/>
        <v>0</v>
      </c>
      <c r="EI84" s="91">
        <f t="shared" si="1124"/>
        <v>0</v>
      </c>
      <c r="EJ84" s="91">
        <f t="shared" si="1124"/>
        <v>0</v>
      </c>
      <c r="EK84" s="91">
        <f t="shared" si="1124"/>
        <v>0</v>
      </c>
      <c r="EL84" s="91">
        <f t="shared" si="1124"/>
        <v>0</v>
      </c>
      <c r="EM84" s="91">
        <f t="shared" si="1124"/>
        <v>0</v>
      </c>
      <c r="EN84" s="91">
        <f t="shared" si="1124"/>
        <v>0</v>
      </c>
      <c r="EO84" s="91">
        <f t="shared" si="1124"/>
        <v>0</v>
      </c>
      <c r="EP84" s="91">
        <f t="shared" ref="EP84:HA84" si="1125">EP74*$O$84</f>
        <v>0</v>
      </c>
      <c r="EQ84" s="91">
        <f t="shared" si="1125"/>
        <v>0</v>
      </c>
      <c r="ER84" s="91">
        <f t="shared" si="1125"/>
        <v>0</v>
      </c>
      <c r="ES84" s="91">
        <f t="shared" si="1125"/>
        <v>0</v>
      </c>
      <c r="ET84" s="91">
        <f t="shared" si="1125"/>
        <v>0</v>
      </c>
      <c r="EU84" s="91">
        <f t="shared" si="1125"/>
        <v>0</v>
      </c>
      <c r="EV84" s="91">
        <f t="shared" si="1125"/>
        <v>0</v>
      </c>
      <c r="EW84" s="91">
        <f t="shared" si="1125"/>
        <v>0</v>
      </c>
      <c r="EX84" s="91">
        <f t="shared" si="1125"/>
        <v>0</v>
      </c>
      <c r="EY84" s="91">
        <f t="shared" si="1125"/>
        <v>0</v>
      </c>
      <c r="EZ84" s="91">
        <f t="shared" si="1125"/>
        <v>0</v>
      </c>
      <c r="FA84" s="91">
        <f t="shared" si="1125"/>
        <v>0</v>
      </c>
      <c r="FB84" s="91">
        <f t="shared" si="1125"/>
        <v>0</v>
      </c>
      <c r="FC84" s="91">
        <f t="shared" si="1125"/>
        <v>0</v>
      </c>
      <c r="FD84" s="91">
        <f t="shared" si="1125"/>
        <v>0</v>
      </c>
      <c r="FE84" s="91">
        <f t="shared" si="1125"/>
        <v>0</v>
      </c>
      <c r="FF84" s="91">
        <f t="shared" si="1125"/>
        <v>0</v>
      </c>
      <c r="FG84" s="91">
        <f t="shared" si="1125"/>
        <v>0</v>
      </c>
      <c r="FH84" s="91">
        <f t="shared" si="1125"/>
        <v>0</v>
      </c>
      <c r="FI84" s="91">
        <f t="shared" si="1125"/>
        <v>0</v>
      </c>
      <c r="FJ84" s="91">
        <f t="shared" si="1125"/>
        <v>0</v>
      </c>
      <c r="FK84" s="91">
        <f t="shared" si="1125"/>
        <v>0</v>
      </c>
      <c r="FL84" s="91">
        <f t="shared" si="1125"/>
        <v>0</v>
      </c>
      <c r="FM84" s="91">
        <f t="shared" si="1125"/>
        <v>0</v>
      </c>
      <c r="FN84" s="91">
        <f t="shared" si="1125"/>
        <v>0</v>
      </c>
      <c r="FO84" s="91">
        <f t="shared" si="1125"/>
        <v>0</v>
      </c>
      <c r="FP84" s="91">
        <f t="shared" si="1125"/>
        <v>0</v>
      </c>
      <c r="FQ84" s="91">
        <f t="shared" si="1125"/>
        <v>0</v>
      </c>
      <c r="FR84" s="91">
        <f t="shared" si="1125"/>
        <v>0</v>
      </c>
      <c r="FS84" s="91">
        <f t="shared" si="1125"/>
        <v>0</v>
      </c>
      <c r="FT84" s="91">
        <f t="shared" si="1125"/>
        <v>0</v>
      </c>
      <c r="FU84" s="91">
        <f t="shared" si="1125"/>
        <v>0</v>
      </c>
      <c r="FV84" s="91">
        <f t="shared" si="1125"/>
        <v>0</v>
      </c>
      <c r="FW84" s="91">
        <f t="shared" si="1125"/>
        <v>0</v>
      </c>
      <c r="FX84" s="91">
        <f t="shared" si="1125"/>
        <v>0</v>
      </c>
      <c r="FY84" s="91">
        <f t="shared" si="1125"/>
        <v>0</v>
      </c>
      <c r="FZ84" s="91">
        <f t="shared" si="1125"/>
        <v>9751.640625</v>
      </c>
      <c r="GA84" s="91">
        <f t="shared" si="1125"/>
        <v>9751.640625</v>
      </c>
      <c r="GB84" s="91">
        <f t="shared" si="1125"/>
        <v>9751.640625</v>
      </c>
      <c r="GC84" s="91">
        <f t="shared" si="1125"/>
        <v>9751.640625</v>
      </c>
      <c r="GD84" s="91">
        <f t="shared" si="1125"/>
        <v>9751.640625</v>
      </c>
      <c r="GE84" s="91">
        <f t="shared" si="1125"/>
        <v>9751.640625</v>
      </c>
      <c r="GF84" s="91">
        <f t="shared" si="1125"/>
        <v>9751.640625</v>
      </c>
      <c r="GG84" s="91">
        <f t="shared" si="1125"/>
        <v>9751.640625</v>
      </c>
      <c r="GH84" s="91">
        <f t="shared" si="1125"/>
        <v>9751.640625</v>
      </c>
      <c r="GI84" s="91">
        <f t="shared" si="1125"/>
        <v>9751.640625</v>
      </c>
      <c r="GJ84" s="91">
        <f t="shared" si="1125"/>
        <v>9751.640625</v>
      </c>
      <c r="GK84" s="91">
        <f t="shared" si="1125"/>
        <v>9751.640625</v>
      </c>
      <c r="GL84" s="91">
        <f t="shared" si="1125"/>
        <v>9751.640625</v>
      </c>
      <c r="GM84" s="91">
        <f t="shared" si="1125"/>
        <v>9751.640625</v>
      </c>
      <c r="GN84" s="91">
        <f t="shared" si="1125"/>
        <v>9751.640625</v>
      </c>
      <c r="GO84" s="91">
        <f t="shared" si="1125"/>
        <v>9751.640625</v>
      </c>
      <c r="GP84" s="91">
        <f t="shared" si="1125"/>
        <v>9751.640625</v>
      </c>
      <c r="GQ84" s="91">
        <f t="shared" si="1125"/>
        <v>9751.640625</v>
      </c>
      <c r="GR84" s="91">
        <f t="shared" si="1125"/>
        <v>9751.640625</v>
      </c>
      <c r="GS84" s="91">
        <f t="shared" si="1125"/>
        <v>9751.640625</v>
      </c>
      <c r="GT84" s="91">
        <f t="shared" si="1125"/>
        <v>9751.640625</v>
      </c>
      <c r="GU84" s="91">
        <f t="shared" si="1125"/>
        <v>9751.640625</v>
      </c>
      <c r="GV84" s="91">
        <f t="shared" si="1125"/>
        <v>9751.640625</v>
      </c>
      <c r="GW84" s="91">
        <f t="shared" si="1125"/>
        <v>9751.640625</v>
      </c>
      <c r="GX84" s="91">
        <f t="shared" si="1125"/>
        <v>9751.640625</v>
      </c>
      <c r="GY84" s="91">
        <f t="shared" si="1125"/>
        <v>9751.640625</v>
      </c>
      <c r="GZ84" s="91">
        <f t="shared" si="1125"/>
        <v>9751.640625</v>
      </c>
      <c r="HA84" s="91">
        <f t="shared" si="1125"/>
        <v>9751.640625</v>
      </c>
      <c r="HB84" s="91">
        <f t="shared" ref="HB84:JM84" si="1126">HB74*$O$84</f>
        <v>9751.640625</v>
      </c>
      <c r="HC84" s="91">
        <f t="shared" si="1126"/>
        <v>9751.640625</v>
      </c>
      <c r="HD84" s="91">
        <f t="shared" si="1126"/>
        <v>9751.640625</v>
      </c>
      <c r="HE84" s="91">
        <f t="shared" si="1126"/>
        <v>9751.640625</v>
      </c>
      <c r="HF84" s="91">
        <f t="shared" si="1126"/>
        <v>9751.640625</v>
      </c>
      <c r="HG84" s="91">
        <f t="shared" si="1126"/>
        <v>9751.640625</v>
      </c>
      <c r="HH84" s="91">
        <f t="shared" si="1126"/>
        <v>9751.640625</v>
      </c>
      <c r="HI84" s="91">
        <f t="shared" si="1126"/>
        <v>9751.640625</v>
      </c>
      <c r="HJ84" s="91">
        <f t="shared" si="1126"/>
        <v>9751.640625</v>
      </c>
      <c r="HK84" s="91">
        <f t="shared" si="1126"/>
        <v>9751.640625</v>
      </c>
      <c r="HL84" s="91">
        <f t="shared" si="1126"/>
        <v>9751.640625</v>
      </c>
      <c r="HM84" s="91">
        <f t="shared" si="1126"/>
        <v>9751.640625</v>
      </c>
      <c r="HN84" s="91">
        <f t="shared" si="1126"/>
        <v>9751.640625</v>
      </c>
      <c r="HO84" s="91">
        <f t="shared" si="1126"/>
        <v>9751.640625</v>
      </c>
      <c r="HP84" s="91">
        <f t="shared" si="1126"/>
        <v>9751.640625</v>
      </c>
      <c r="HQ84" s="91">
        <f t="shared" si="1126"/>
        <v>9751.640625</v>
      </c>
      <c r="HR84" s="91">
        <f t="shared" si="1126"/>
        <v>9751.640625</v>
      </c>
      <c r="HS84" s="91">
        <f t="shared" si="1126"/>
        <v>9751.640625</v>
      </c>
      <c r="HT84" s="91">
        <f t="shared" si="1126"/>
        <v>9751.640625</v>
      </c>
      <c r="HU84" s="91">
        <f t="shared" si="1126"/>
        <v>9751.640625</v>
      </c>
      <c r="HV84" s="91">
        <f t="shared" si="1126"/>
        <v>9751.640625</v>
      </c>
      <c r="HW84" s="91">
        <f t="shared" si="1126"/>
        <v>9751.640625</v>
      </c>
      <c r="HX84" s="91">
        <f t="shared" si="1126"/>
        <v>9751.640625</v>
      </c>
      <c r="HY84" s="91">
        <f t="shared" si="1126"/>
        <v>9751.640625</v>
      </c>
      <c r="HZ84" s="91">
        <f t="shared" si="1126"/>
        <v>9751.640625</v>
      </c>
      <c r="IA84" s="91">
        <f t="shared" si="1126"/>
        <v>9751.640625</v>
      </c>
      <c r="IB84" s="91">
        <f t="shared" si="1126"/>
        <v>9751.640625</v>
      </c>
      <c r="IC84" s="91">
        <f t="shared" si="1126"/>
        <v>9751.640625</v>
      </c>
      <c r="ID84" s="91">
        <f t="shared" si="1126"/>
        <v>9751.640625</v>
      </c>
      <c r="IE84" s="91">
        <f t="shared" si="1126"/>
        <v>9751.640625</v>
      </c>
      <c r="IF84" s="91">
        <f t="shared" si="1126"/>
        <v>9751.640625</v>
      </c>
      <c r="IG84" s="91">
        <f t="shared" si="1126"/>
        <v>9751.640625</v>
      </c>
      <c r="IH84" s="91">
        <f t="shared" si="1126"/>
        <v>9751.640625</v>
      </c>
      <c r="II84" s="91">
        <f t="shared" si="1126"/>
        <v>0</v>
      </c>
      <c r="IJ84" s="91">
        <f t="shared" si="1126"/>
        <v>0</v>
      </c>
      <c r="IK84" s="91">
        <f t="shared" si="1126"/>
        <v>0</v>
      </c>
      <c r="IL84" s="91">
        <f t="shared" si="1126"/>
        <v>0</v>
      </c>
      <c r="IM84" s="91">
        <f t="shared" si="1126"/>
        <v>0</v>
      </c>
      <c r="IN84" s="91">
        <f t="shared" si="1126"/>
        <v>0</v>
      </c>
      <c r="IO84" s="91">
        <f t="shared" si="1126"/>
        <v>0</v>
      </c>
      <c r="IP84" s="91">
        <f t="shared" si="1126"/>
        <v>0</v>
      </c>
      <c r="IQ84" s="91">
        <f t="shared" si="1126"/>
        <v>0</v>
      </c>
      <c r="IR84" s="91">
        <f t="shared" si="1126"/>
        <v>0</v>
      </c>
      <c r="IS84" s="91">
        <f t="shared" si="1126"/>
        <v>0</v>
      </c>
      <c r="IT84" s="91">
        <f t="shared" si="1126"/>
        <v>0</v>
      </c>
      <c r="IU84" s="91">
        <f t="shared" si="1126"/>
        <v>0</v>
      </c>
      <c r="IV84" s="91">
        <f t="shared" si="1126"/>
        <v>0</v>
      </c>
      <c r="IW84" s="91">
        <f t="shared" si="1126"/>
        <v>0</v>
      </c>
      <c r="IX84" s="91">
        <f t="shared" si="1126"/>
        <v>0</v>
      </c>
      <c r="IY84" s="91">
        <f t="shared" si="1126"/>
        <v>0</v>
      </c>
      <c r="IZ84" s="91">
        <f t="shared" si="1126"/>
        <v>0</v>
      </c>
      <c r="JA84" s="91">
        <f t="shared" si="1126"/>
        <v>0</v>
      </c>
      <c r="JB84" s="91">
        <f t="shared" si="1126"/>
        <v>0</v>
      </c>
      <c r="JC84" s="91">
        <f t="shared" si="1126"/>
        <v>0</v>
      </c>
      <c r="JD84" s="91">
        <f t="shared" si="1126"/>
        <v>0</v>
      </c>
      <c r="JE84" s="91">
        <f t="shared" si="1126"/>
        <v>0</v>
      </c>
      <c r="JF84" s="91">
        <f t="shared" si="1126"/>
        <v>0</v>
      </c>
      <c r="JG84" s="91">
        <f t="shared" si="1126"/>
        <v>0</v>
      </c>
      <c r="JH84" s="91">
        <f t="shared" si="1126"/>
        <v>0</v>
      </c>
      <c r="JI84" s="91">
        <f t="shared" si="1126"/>
        <v>0</v>
      </c>
      <c r="JJ84" s="91">
        <f t="shared" si="1126"/>
        <v>0</v>
      </c>
      <c r="JK84" s="91">
        <f t="shared" si="1126"/>
        <v>0</v>
      </c>
      <c r="JL84" s="91">
        <f t="shared" si="1126"/>
        <v>0</v>
      </c>
      <c r="JM84" s="91">
        <f t="shared" si="1126"/>
        <v>0</v>
      </c>
      <c r="JN84" s="91">
        <f t="shared" ref="JN84:LY84" si="1127">JN74*$O$84</f>
        <v>0</v>
      </c>
      <c r="JO84" s="91">
        <f t="shared" si="1127"/>
        <v>0</v>
      </c>
      <c r="JP84" s="91">
        <f t="shared" si="1127"/>
        <v>0</v>
      </c>
      <c r="JQ84" s="91">
        <f t="shared" si="1127"/>
        <v>0</v>
      </c>
      <c r="JR84" s="91">
        <f t="shared" si="1127"/>
        <v>0</v>
      </c>
      <c r="JS84" s="91">
        <f t="shared" si="1127"/>
        <v>0</v>
      </c>
      <c r="JT84" s="91">
        <f t="shared" si="1127"/>
        <v>0</v>
      </c>
      <c r="JU84" s="91">
        <f t="shared" si="1127"/>
        <v>0</v>
      </c>
      <c r="JV84" s="91">
        <f t="shared" si="1127"/>
        <v>0</v>
      </c>
      <c r="JW84" s="91">
        <f t="shared" si="1127"/>
        <v>0</v>
      </c>
      <c r="JX84" s="91">
        <f t="shared" si="1127"/>
        <v>0</v>
      </c>
      <c r="JY84" s="91">
        <f t="shared" si="1127"/>
        <v>0</v>
      </c>
      <c r="JZ84" s="91">
        <f t="shared" si="1127"/>
        <v>0</v>
      </c>
      <c r="KA84" s="91">
        <f t="shared" si="1127"/>
        <v>0</v>
      </c>
      <c r="KB84" s="91">
        <f t="shared" si="1127"/>
        <v>0</v>
      </c>
      <c r="KC84" s="91">
        <f t="shared" si="1127"/>
        <v>0</v>
      </c>
      <c r="KD84" s="91">
        <f t="shared" si="1127"/>
        <v>0</v>
      </c>
      <c r="KE84" s="91">
        <f t="shared" si="1127"/>
        <v>0</v>
      </c>
      <c r="KF84" s="91">
        <f t="shared" si="1127"/>
        <v>0</v>
      </c>
      <c r="KG84" s="91">
        <f t="shared" si="1127"/>
        <v>0</v>
      </c>
      <c r="KH84" s="91">
        <f t="shared" si="1127"/>
        <v>0</v>
      </c>
      <c r="KI84" s="91">
        <f t="shared" si="1127"/>
        <v>0</v>
      </c>
      <c r="KJ84" s="91">
        <f t="shared" si="1127"/>
        <v>0</v>
      </c>
      <c r="KK84" s="91">
        <f t="shared" si="1127"/>
        <v>0</v>
      </c>
      <c r="KL84" s="91">
        <f t="shared" si="1127"/>
        <v>0</v>
      </c>
      <c r="KM84" s="91">
        <f t="shared" si="1127"/>
        <v>0</v>
      </c>
      <c r="KN84" s="91">
        <f t="shared" si="1127"/>
        <v>0</v>
      </c>
      <c r="KO84" s="91">
        <f t="shared" si="1127"/>
        <v>0</v>
      </c>
      <c r="KP84" s="91">
        <f t="shared" si="1127"/>
        <v>0</v>
      </c>
      <c r="KQ84" s="91">
        <f t="shared" si="1127"/>
        <v>0</v>
      </c>
      <c r="KR84" s="91">
        <f t="shared" si="1127"/>
        <v>0</v>
      </c>
      <c r="KS84" s="91">
        <f t="shared" si="1127"/>
        <v>0</v>
      </c>
      <c r="KT84" s="91">
        <f t="shared" si="1127"/>
        <v>0</v>
      </c>
      <c r="KU84" s="91">
        <f t="shared" si="1127"/>
        <v>0</v>
      </c>
      <c r="KV84" s="91">
        <f t="shared" si="1127"/>
        <v>0</v>
      </c>
      <c r="KW84" s="91">
        <f t="shared" si="1127"/>
        <v>0</v>
      </c>
      <c r="KX84" s="91">
        <f t="shared" si="1127"/>
        <v>0</v>
      </c>
      <c r="KY84" s="91">
        <f t="shared" si="1127"/>
        <v>0</v>
      </c>
      <c r="KZ84" s="91">
        <f t="shared" si="1127"/>
        <v>0</v>
      </c>
      <c r="LA84" s="91">
        <f t="shared" si="1127"/>
        <v>0</v>
      </c>
      <c r="LB84" s="91">
        <f t="shared" si="1127"/>
        <v>0</v>
      </c>
      <c r="LC84" s="91">
        <f t="shared" si="1127"/>
        <v>0</v>
      </c>
      <c r="LD84" s="91">
        <f t="shared" si="1127"/>
        <v>0</v>
      </c>
      <c r="LE84" s="91">
        <f t="shared" si="1127"/>
        <v>0</v>
      </c>
      <c r="LF84" s="91">
        <f t="shared" si="1127"/>
        <v>0</v>
      </c>
      <c r="LG84" s="91">
        <f t="shared" si="1127"/>
        <v>0</v>
      </c>
      <c r="LH84" s="91">
        <f t="shared" si="1127"/>
        <v>0</v>
      </c>
      <c r="LI84" s="91">
        <f t="shared" si="1127"/>
        <v>0</v>
      </c>
      <c r="LJ84" s="91">
        <f t="shared" si="1127"/>
        <v>0</v>
      </c>
      <c r="LK84" s="91">
        <f t="shared" si="1127"/>
        <v>0</v>
      </c>
      <c r="LL84" s="91">
        <f t="shared" si="1127"/>
        <v>0</v>
      </c>
      <c r="LM84" s="91">
        <f t="shared" si="1127"/>
        <v>0</v>
      </c>
      <c r="LN84" s="91">
        <f t="shared" si="1127"/>
        <v>0</v>
      </c>
      <c r="LO84" s="91">
        <f t="shared" si="1127"/>
        <v>0</v>
      </c>
      <c r="LP84" s="91">
        <f t="shared" si="1127"/>
        <v>0</v>
      </c>
      <c r="LQ84" s="91">
        <f t="shared" si="1127"/>
        <v>0</v>
      </c>
      <c r="LR84" s="91">
        <f t="shared" si="1127"/>
        <v>0</v>
      </c>
      <c r="LS84" s="91">
        <f t="shared" si="1127"/>
        <v>0</v>
      </c>
      <c r="LT84" s="91">
        <f t="shared" si="1127"/>
        <v>0</v>
      </c>
      <c r="LU84" s="91">
        <f t="shared" si="1127"/>
        <v>0</v>
      </c>
      <c r="LV84" s="91">
        <f t="shared" si="1127"/>
        <v>0</v>
      </c>
      <c r="LW84" s="91">
        <f t="shared" si="1127"/>
        <v>0</v>
      </c>
      <c r="LX84" s="91">
        <f t="shared" si="1127"/>
        <v>0</v>
      </c>
      <c r="LY84" s="91">
        <f t="shared" si="1127"/>
        <v>0</v>
      </c>
      <c r="LZ84" s="91">
        <f t="shared" ref="LZ84:NM84" si="1128">LZ74*$O$84</f>
        <v>0</v>
      </c>
      <c r="MA84" s="91">
        <f t="shared" si="1128"/>
        <v>0</v>
      </c>
      <c r="MB84" s="91">
        <f t="shared" si="1128"/>
        <v>0</v>
      </c>
      <c r="MC84" s="91">
        <f t="shared" si="1128"/>
        <v>0</v>
      </c>
      <c r="MD84" s="91">
        <f t="shared" si="1128"/>
        <v>0</v>
      </c>
      <c r="ME84" s="91">
        <f t="shared" si="1128"/>
        <v>0</v>
      </c>
      <c r="MF84" s="91">
        <f t="shared" si="1128"/>
        <v>0</v>
      </c>
      <c r="MG84" s="91">
        <f t="shared" si="1128"/>
        <v>0</v>
      </c>
      <c r="MH84" s="91">
        <f t="shared" si="1128"/>
        <v>0</v>
      </c>
      <c r="MI84" s="91">
        <f t="shared" si="1128"/>
        <v>0</v>
      </c>
      <c r="MJ84" s="91">
        <f t="shared" si="1128"/>
        <v>0</v>
      </c>
      <c r="MK84" s="91">
        <f t="shared" si="1128"/>
        <v>0</v>
      </c>
      <c r="ML84" s="91">
        <f t="shared" si="1128"/>
        <v>0</v>
      </c>
      <c r="MM84" s="91">
        <f t="shared" si="1128"/>
        <v>0</v>
      </c>
      <c r="MN84" s="91">
        <f t="shared" si="1128"/>
        <v>0</v>
      </c>
      <c r="MO84" s="91">
        <f t="shared" si="1128"/>
        <v>0</v>
      </c>
      <c r="MP84" s="91">
        <f t="shared" si="1128"/>
        <v>0</v>
      </c>
      <c r="MQ84" s="91">
        <f t="shared" si="1128"/>
        <v>0</v>
      </c>
      <c r="MR84" s="91">
        <f t="shared" si="1128"/>
        <v>0</v>
      </c>
      <c r="MS84" s="91">
        <f t="shared" si="1128"/>
        <v>0</v>
      </c>
      <c r="MT84" s="91">
        <f t="shared" si="1128"/>
        <v>0</v>
      </c>
      <c r="MU84" s="91">
        <f t="shared" si="1128"/>
        <v>0</v>
      </c>
      <c r="MV84" s="91">
        <f t="shared" si="1128"/>
        <v>0</v>
      </c>
      <c r="MW84" s="91">
        <f t="shared" si="1128"/>
        <v>0</v>
      </c>
      <c r="MX84" s="91">
        <f t="shared" si="1128"/>
        <v>0</v>
      </c>
      <c r="MY84" s="91">
        <f t="shared" si="1128"/>
        <v>0</v>
      </c>
      <c r="MZ84" s="91">
        <f t="shared" si="1128"/>
        <v>0</v>
      </c>
      <c r="NA84" s="91">
        <f t="shared" si="1128"/>
        <v>0</v>
      </c>
      <c r="NB84" s="91">
        <f t="shared" si="1128"/>
        <v>0</v>
      </c>
      <c r="NC84" s="91">
        <f t="shared" si="1128"/>
        <v>0</v>
      </c>
      <c r="ND84" s="91">
        <f t="shared" si="1128"/>
        <v>0</v>
      </c>
      <c r="NE84" s="91">
        <f t="shared" si="1128"/>
        <v>0</v>
      </c>
      <c r="NF84" s="91">
        <f t="shared" si="1128"/>
        <v>0</v>
      </c>
      <c r="NG84" s="91">
        <f t="shared" si="1128"/>
        <v>0</v>
      </c>
      <c r="NH84" s="91">
        <f t="shared" si="1128"/>
        <v>0</v>
      </c>
      <c r="NI84" s="91">
        <f t="shared" si="1128"/>
        <v>0</v>
      </c>
      <c r="NJ84" s="91">
        <f t="shared" si="1128"/>
        <v>0</v>
      </c>
      <c r="NK84" s="91">
        <f t="shared" si="1128"/>
        <v>0</v>
      </c>
      <c r="NL84" s="91">
        <f t="shared" si="1128"/>
        <v>0</v>
      </c>
      <c r="NM84" s="91">
        <f t="shared" si="1128"/>
        <v>0</v>
      </c>
    </row>
    <row r="85" spans="15:377" x14ac:dyDescent="0.25">
      <c r="O85">
        <f>IF(AND(O83=1,$M$38="Yes"),1,0)</f>
        <v>1</v>
      </c>
      <c r="P85" s="75" t="s">
        <v>178</v>
      </c>
      <c r="Q85" s="91">
        <f>Q75*$O$85</f>
        <v>0</v>
      </c>
      <c r="R85" s="91">
        <f t="shared" ref="R85:CC85" si="1129">R75*$O$85</f>
        <v>0</v>
      </c>
      <c r="S85" s="91">
        <f t="shared" si="1129"/>
        <v>0</v>
      </c>
      <c r="T85" s="91">
        <f t="shared" si="1129"/>
        <v>0</v>
      </c>
      <c r="U85" s="91">
        <f t="shared" si="1129"/>
        <v>0</v>
      </c>
      <c r="V85" s="91">
        <f t="shared" si="1129"/>
        <v>0</v>
      </c>
      <c r="W85" s="91">
        <f t="shared" si="1129"/>
        <v>0</v>
      </c>
      <c r="X85" s="91">
        <f t="shared" si="1129"/>
        <v>0</v>
      </c>
      <c r="Y85" s="91">
        <f t="shared" si="1129"/>
        <v>0</v>
      </c>
      <c r="Z85" s="91">
        <f t="shared" si="1129"/>
        <v>0</v>
      </c>
      <c r="AA85" s="91">
        <f t="shared" si="1129"/>
        <v>0</v>
      </c>
      <c r="AB85" s="91">
        <f t="shared" si="1129"/>
        <v>0</v>
      </c>
      <c r="AC85" s="91">
        <f t="shared" si="1129"/>
        <v>0</v>
      </c>
      <c r="AD85" s="91">
        <f t="shared" si="1129"/>
        <v>0</v>
      </c>
      <c r="AE85" s="91">
        <f t="shared" si="1129"/>
        <v>0</v>
      </c>
      <c r="AF85" s="91">
        <f t="shared" si="1129"/>
        <v>0</v>
      </c>
      <c r="AG85" s="91">
        <f t="shared" si="1129"/>
        <v>0</v>
      </c>
      <c r="AH85" s="91">
        <f t="shared" si="1129"/>
        <v>0</v>
      </c>
      <c r="AI85" s="91">
        <f t="shared" si="1129"/>
        <v>0</v>
      </c>
      <c r="AJ85" s="91">
        <f t="shared" si="1129"/>
        <v>0</v>
      </c>
      <c r="AK85" s="91">
        <f t="shared" si="1129"/>
        <v>0</v>
      </c>
      <c r="AL85" s="91">
        <f t="shared" si="1129"/>
        <v>0</v>
      </c>
      <c r="AM85" s="91">
        <f t="shared" si="1129"/>
        <v>0</v>
      </c>
      <c r="AN85" s="91">
        <f t="shared" si="1129"/>
        <v>0</v>
      </c>
      <c r="AO85" s="91">
        <f t="shared" si="1129"/>
        <v>0</v>
      </c>
      <c r="AP85" s="91">
        <f t="shared" si="1129"/>
        <v>0</v>
      </c>
      <c r="AQ85" s="91">
        <f t="shared" si="1129"/>
        <v>0</v>
      </c>
      <c r="AR85" s="91">
        <f t="shared" si="1129"/>
        <v>0</v>
      </c>
      <c r="AS85" s="91">
        <f t="shared" si="1129"/>
        <v>0</v>
      </c>
      <c r="AT85" s="91">
        <f t="shared" si="1129"/>
        <v>0</v>
      </c>
      <c r="AU85" s="91">
        <f t="shared" si="1129"/>
        <v>0</v>
      </c>
      <c r="AV85" s="91">
        <f t="shared" si="1129"/>
        <v>0</v>
      </c>
      <c r="AW85" s="91">
        <f t="shared" si="1129"/>
        <v>0</v>
      </c>
      <c r="AX85" s="91">
        <f t="shared" si="1129"/>
        <v>0</v>
      </c>
      <c r="AY85" s="91">
        <f t="shared" si="1129"/>
        <v>0</v>
      </c>
      <c r="AZ85" s="91">
        <f t="shared" si="1129"/>
        <v>0</v>
      </c>
      <c r="BA85" s="91">
        <f t="shared" si="1129"/>
        <v>0</v>
      </c>
      <c r="BB85" s="91">
        <f t="shared" si="1129"/>
        <v>0</v>
      </c>
      <c r="BC85" s="91">
        <f t="shared" si="1129"/>
        <v>0</v>
      </c>
      <c r="BD85" s="91">
        <f t="shared" si="1129"/>
        <v>0</v>
      </c>
      <c r="BE85" s="91">
        <f t="shared" si="1129"/>
        <v>0</v>
      </c>
      <c r="BF85" s="91">
        <f t="shared" si="1129"/>
        <v>0</v>
      </c>
      <c r="BG85" s="91">
        <f t="shared" si="1129"/>
        <v>0</v>
      </c>
      <c r="BH85" s="91">
        <f t="shared" si="1129"/>
        <v>0</v>
      </c>
      <c r="BI85" s="91">
        <f t="shared" si="1129"/>
        <v>0</v>
      </c>
      <c r="BJ85" s="91">
        <f t="shared" si="1129"/>
        <v>0</v>
      </c>
      <c r="BK85" s="91">
        <f t="shared" si="1129"/>
        <v>0</v>
      </c>
      <c r="BL85" s="91">
        <f t="shared" si="1129"/>
        <v>0</v>
      </c>
      <c r="BM85" s="91">
        <f t="shared" si="1129"/>
        <v>0</v>
      </c>
      <c r="BN85" s="91">
        <f t="shared" si="1129"/>
        <v>0</v>
      </c>
      <c r="BO85" s="91">
        <f t="shared" si="1129"/>
        <v>0</v>
      </c>
      <c r="BP85" s="91">
        <f t="shared" si="1129"/>
        <v>0</v>
      </c>
      <c r="BQ85" s="91">
        <f t="shared" si="1129"/>
        <v>0</v>
      </c>
      <c r="BR85" s="91">
        <f t="shared" si="1129"/>
        <v>0</v>
      </c>
      <c r="BS85" s="91">
        <f t="shared" si="1129"/>
        <v>0</v>
      </c>
      <c r="BT85" s="91">
        <f t="shared" si="1129"/>
        <v>0</v>
      </c>
      <c r="BU85" s="91">
        <f t="shared" si="1129"/>
        <v>0</v>
      </c>
      <c r="BV85" s="91">
        <f t="shared" si="1129"/>
        <v>0</v>
      </c>
      <c r="BW85" s="91">
        <f t="shared" si="1129"/>
        <v>0</v>
      </c>
      <c r="BX85" s="91">
        <f t="shared" si="1129"/>
        <v>0</v>
      </c>
      <c r="BY85" s="91">
        <f t="shared" si="1129"/>
        <v>0</v>
      </c>
      <c r="BZ85" s="91">
        <f t="shared" si="1129"/>
        <v>0</v>
      </c>
      <c r="CA85" s="91">
        <f t="shared" si="1129"/>
        <v>0</v>
      </c>
      <c r="CB85" s="91">
        <f t="shared" si="1129"/>
        <v>0</v>
      </c>
      <c r="CC85" s="91">
        <f t="shared" si="1129"/>
        <v>0</v>
      </c>
      <c r="CD85" s="91">
        <f t="shared" ref="CD85:EO85" si="1130">CD75*$O$85</f>
        <v>0</v>
      </c>
      <c r="CE85" s="91">
        <f t="shared" si="1130"/>
        <v>0</v>
      </c>
      <c r="CF85" s="91">
        <f t="shared" si="1130"/>
        <v>0</v>
      </c>
      <c r="CG85" s="91">
        <f t="shared" si="1130"/>
        <v>0</v>
      </c>
      <c r="CH85" s="91">
        <f t="shared" si="1130"/>
        <v>0</v>
      </c>
      <c r="CI85" s="91">
        <f t="shared" si="1130"/>
        <v>0</v>
      </c>
      <c r="CJ85" s="91">
        <f t="shared" si="1130"/>
        <v>0</v>
      </c>
      <c r="CK85" s="91">
        <f t="shared" si="1130"/>
        <v>0</v>
      </c>
      <c r="CL85" s="91">
        <f t="shared" si="1130"/>
        <v>0</v>
      </c>
      <c r="CM85" s="91">
        <f t="shared" si="1130"/>
        <v>0</v>
      </c>
      <c r="CN85" s="91">
        <f t="shared" si="1130"/>
        <v>0</v>
      </c>
      <c r="CO85" s="91">
        <f t="shared" si="1130"/>
        <v>0</v>
      </c>
      <c r="CP85" s="91">
        <f t="shared" si="1130"/>
        <v>0</v>
      </c>
      <c r="CQ85" s="91">
        <f t="shared" si="1130"/>
        <v>0</v>
      </c>
      <c r="CR85" s="91">
        <f t="shared" si="1130"/>
        <v>0</v>
      </c>
      <c r="CS85" s="91">
        <f t="shared" si="1130"/>
        <v>0</v>
      </c>
      <c r="CT85" s="91">
        <f t="shared" si="1130"/>
        <v>0</v>
      </c>
      <c r="CU85" s="91">
        <f t="shared" si="1130"/>
        <v>0</v>
      </c>
      <c r="CV85" s="91">
        <f t="shared" si="1130"/>
        <v>0</v>
      </c>
      <c r="CW85" s="91">
        <f t="shared" si="1130"/>
        <v>0</v>
      </c>
      <c r="CX85" s="91">
        <f t="shared" si="1130"/>
        <v>0</v>
      </c>
      <c r="CY85" s="91">
        <f t="shared" si="1130"/>
        <v>0</v>
      </c>
      <c r="CZ85" s="91">
        <f t="shared" si="1130"/>
        <v>0</v>
      </c>
      <c r="DA85" s="91">
        <f t="shared" si="1130"/>
        <v>0</v>
      </c>
      <c r="DB85" s="91">
        <f t="shared" si="1130"/>
        <v>0</v>
      </c>
      <c r="DC85" s="91">
        <f t="shared" si="1130"/>
        <v>0</v>
      </c>
      <c r="DD85" s="91">
        <f t="shared" si="1130"/>
        <v>0</v>
      </c>
      <c r="DE85" s="91">
        <f t="shared" si="1130"/>
        <v>0</v>
      </c>
      <c r="DF85" s="91">
        <f t="shared" si="1130"/>
        <v>0</v>
      </c>
      <c r="DG85" s="91">
        <f t="shared" si="1130"/>
        <v>0</v>
      </c>
      <c r="DH85" s="91">
        <f t="shared" si="1130"/>
        <v>0</v>
      </c>
      <c r="DI85" s="91">
        <f t="shared" si="1130"/>
        <v>0</v>
      </c>
      <c r="DJ85" s="91">
        <f t="shared" si="1130"/>
        <v>0</v>
      </c>
      <c r="DK85" s="91">
        <f t="shared" si="1130"/>
        <v>0</v>
      </c>
      <c r="DL85" s="91">
        <f t="shared" si="1130"/>
        <v>0</v>
      </c>
      <c r="DM85" s="91">
        <f t="shared" si="1130"/>
        <v>0</v>
      </c>
      <c r="DN85" s="91">
        <f t="shared" si="1130"/>
        <v>0</v>
      </c>
      <c r="DO85" s="91">
        <f t="shared" si="1130"/>
        <v>0</v>
      </c>
      <c r="DP85" s="91">
        <f t="shared" si="1130"/>
        <v>0</v>
      </c>
      <c r="DQ85" s="91">
        <f t="shared" si="1130"/>
        <v>0</v>
      </c>
      <c r="DR85" s="91">
        <f t="shared" si="1130"/>
        <v>0</v>
      </c>
      <c r="DS85" s="91">
        <f t="shared" si="1130"/>
        <v>0</v>
      </c>
      <c r="DT85" s="91">
        <f t="shared" si="1130"/>
        <v>0</v>
      </c>
      <c r="DU85" s="91">
        <f t="shared" si="1130"/>
        <v>0</v>
      </c>
      <c r="DV85" s="91">
        <f t="shared" si="1130"/>
        <v>0</v>
      </c>
      <c r="DW85" s="91">
        <f t="shared" si="1130"/>
        <v>0</v>
      </c>
      <c r="DX85" s="91">
        <f t="shared" si="1130"/>
        <v>0</v>
      </c>
      <c r="DY85" s="91">
        <f t="shared" si="1130"/>
        <v>0</v>
      </c>
      <c r="DZ85" s="91">
        <f t="shared" si="1130"/>
        <v>0</v>
      </c>
      <c r="EA85" s="91">
        <f t="shared" si="1130"/>
        <v>0</v>
      </c>
      <c r="EB85" s="91">
        <f t="shared" si="1130"/>
        <v>0</v>
      </c>
      <c r="EC85" s="91">
        <f t="shared" si="1130"/>
        <v>0</v>
      </c>
      <c r="ED85" s="91">
        <f t="shared" si="1130"/>
        <v>0</v>
      </c>
      <c r="EE85" s="91">
        <f t="shared" si="1130"/>
        <v>0</v>
      </c>
      <c r="EF85" s="91">
        <f t="shared" si="1130"/>
        <v>0</v>
      </c>
      <c r="EG85" s="91">
        <f t="shared" si="1130"/>
        <v>0</v>
      </c>
      <c r="EH85" s="91">
        <f t="shared" si="1130"/>
        <v>0</v>
      </c>
      <c r="EI85" s="91">
        <f t="shared" si="1130"/>
        <v>0</v>
      </c>
      <c r="EJ85" s="91">
        <f t="shared" si="1130"/>
        <v>0</v>
      </c>
      <c r="EK85" s="91">
        <f t="shared" si="1130"/>
        <v>0</v>
      </c>
      <c r="EL85" s="91">
        <f t="shared" si="1130"/>
        <v>0</v>
      </c>
      <c r="EM85" s="91">
        <f t="shared" si="1130"/>
        <v>0</v>
      </c>
      <c r="EN85" s="91">
        <f t="shared" si="1130"/>
        <v>0</v>
      </c>
      <c r="EO85" s="91">
        <f t="shared" si="1130"/>
        <v>0</v>
      </c>
      <c r="EP85" s="91">
        <f t="shared" ref="EP85:HA85" si="1131">EP75*$O$85</f>
        <v>0</v>
      </c>
      <c r="EQ85" s="91">
        <f t="shared" si="1131"/>
        <v>0</v>
      </c>
      <c r="ER85" s="91">
        <f t="shared" si="1131"/>
        <v>0</v>
      </c>
      <c r="ES85" s="91">
        <f t="shared" si="1131"/>
        <v>0</v>
      </c>
      <c r="ET85" s="91">
        <f t="shared" si="1131"/>
        <v>0</v>
      </c>
      <c r="EU85" s="91">
        <f t="shared" si="1131"/>
        <v>0</v>
      </c>
      <c r="EV85" s="91">
        <f t="shared" si="1131"/>
        <v>0</v>
      </c>
      <c r="EW85" s="91">
        <f t="shared" si="1131"/>
        <v>0</v>
      </c>
      <c r="EX85" s="91">
        <f t="shared" si="1131"/>
        <v>0</v>
      </c>
      <c r="EY85" s="91">
        <f t="shared" si="1131"/>
        <v>0</v>
      </c>
      <c r="EZ85" s="91">
        <f t="shared" si="1131"/>
        <v>0</v>
      </c>
      <c r="FA85" s="91">
        <f t="shared" si="1131"/>
        <v>0</v>
      </c>
      <c r="FB85" s="91">
        <f t="shared" si="1131"/>
        <v>0</v>
      </c>
      <c r="FC85" s="91">
        <f t="shared" si="1131"/>
        <v>0</v>
      </c>
      <c r="FD85" s="91">
        <f t="shared" si="1131"/>
        <v>0</v>
      </c>
      <c r="FE85" s="91">
        <f t="shared" si="1131"/>
        <v>0</v>
      </c>
      <c r="FF85" s="91">
        <f t="shared" si="1131"/>
        <v>0</v>
      </c>
      <c r="FG85" s="91">
        <f t="shared" si="1131"/>
        <v>0</v>
      </c>
      <c r="FH85" s="91">
        <f t="shared" si="1131"/>
        <v>0</v>
      </c>
      <c r="FI85" s="91">
        <f t="shared" si="1131"/>
        <v>0</v>
      </c>
      <c r="FJ85" s="91">
        <f t="shared" si="1131"/>
        <v>0</v>
      </c>
      <c r="FK85" s="91">
        <f t="shared" si="1131"/>
        <v>0</v>
      </c>
      <c r="FL85" s="91">
        <f t="shared" si="1131"/>
        <v>0</v>
      </c>
      <c r="FM85" s="91">
        <f t="shared" si="1131"/>
        <v>0</v>
      </c>
      <c r="FN85" s="91">
        <f t="shared" si="1131"/>
        <v>0</v>
      </c>
      <c r="FO85" s="91">
        <f t="shared" si="1131"/>
        <v>0</v>
      </c>
      <c r="FP85" s="91">
        <f t="shared" si="1131"/>
        <v>0</v>
      </c>
      <c r="FQ85" s="91">
        <f t="shared" si="1131"/>
        <v>0</v>
      </c>
      <c r="FR85" s="91">
        <f t="shared" si="1131"/>
        <v>0</v>
      </c>
      <c r="FS85" s="91">
        <f t="shared" si="1131"/>
        <v>0</v>
      </c>
      <c r="FT85" s="91">
        <f t="shared" si="1131"/>
        <v>0</v>
      </c>
      <c r="FU85" s="91">
        <f t="shared" si="1131"/>
        <v>0</v>
      </c>
      <c r="FV85" s="91">
        <f t="shared" si="1131"/>
        <v>0</v>
      </c>
      <c r="FW85" s="91">
        <f t="shared" si="1131"/>
        <v>0</v>
      </c>
      <c r="FX85" s="91">
        <f t="shared" si="1131"/>
        <v>0</v>
      </c>
      <c r="FY85" s="91">
        <f t="shared" si="1131"/>
        <v>0</v>
      </c>
      <c r="FZ85" s="91">
        <f t="shared" si="1131"/>
        <v>7584.609375</v>
      </c>
      <c r="GA85" s="91">
        <f t="shared" si="1131"/>
        <v>7584.609375</v>
      </c>
      <c r="GB85" s="91">
        <f t="shared" si="1131"/>
        <v>7584.609375</v>
      </c>
      <c r="GC85" s="91">
        <f t="shared" si="1131"/>
        <v>7584.609375</v>
      </c>
      <c r="GD85" s="91">
        <f t="shared" si="1131"/>
        <v>7584.609375</v>
      </c>
      <c r="GE85" s="91">
        <f t="shared" si="1131"/>
        <v>7584.609375</v>
      </c>
      <c r="GF85" s="91">
        <f t="shared" si="1131"/>
        <v>7584.609375</v>
      </c>
      <c r="GG85" s="91">
        <f t="shared" si="1131"/>
        <v>7584.609375</v>
      </c>
      <c r="GH85" s="91">
        <f t="shared" si="1131"/>
        <v>7584.609375</v>
      </c>
      <c r="GI85" s="91">
        <f t="shared" si="1131"/>
        <v>7584.609375</v>
      </c>
      <c r="GJ85" s="91">
        <f t="shared" si="1131"/>
        <v>7584.609375</v>
      </c>
      <c r="GK85" s="91">
        <f t="shared" si="1131"/>
        <v>7584.609375</v>
      </c>
      <c r="GL85" s="91">
        <f t="shared" si="1131"/>
        <v>7584.609375</v>
      </c>
      <c r="GM85" s="91">
        <f t="shared" si="1131"/>
        <v>7584.609375</v>
      </c>
      <c r="GN85" s="91">
        <f t="shared" si="1131"/>
        <v>7584.609375</v>
      </c>
      <c r="GO85" s="91">
        <f t="shared" si="1131"/>
        <v>7584.609375</v>
      </c>
      <c r="GP85" s="91">
        <f t="shared" si="1131"/>
        <v>7584.609375</v>
      </c>
      <c r="GQ85" s="91">
        <f t="shared" si="1131"/>
        <v>7584.609375</v>
      </c>
      <c r="GR85" s="91">
        <f t="shared" si="1131"/>
        <v>7584.609375</v>
      </c>
      <c r="GS85" s="91">
        <f t="shared" si="1131"/>
        <v>7584.609375</v>
      </c>
      <c r="GT85" s="91">
        <f t="shared" si="1131"/>
        <v>7584.609375</v>
      </c>
      <c r="GU85" s="91">
        <f t="shared" si="1131"/>
        <v>7584.609375</v>
      </c>
      <c r="GV85" s="91">
        <f t="shared" si="1131"/>
        <v>7584.609375</v>
      </c>
      <c r="GW85" s="91">
        <f t="shared" si="1131"/>
        <v>7584.609375</v>
      </c>
      <c r="GX85" s="91">
        <f t="shared" si="1131"/>
        <v>7584.609375</v>
      </c>
      <c r="GY85" s="91">
        <f t="shared" si="1131"/>
        <v>7584.609375</v>
      </c>
      <c r="GZ85" s="91">
        <f t="shared" si="1131"/>
        <v>7584.609375</v>
      </c>
      <c r="HA85" s="91">
        <f t="shared" si="1131"/>
        <v>7584.609375</v>
      </c>
      <c r="HB85" s="91">
        <f t="shared" ref="HB85:JM85" si="1132">HB75*$O$85</f>
        <v>7584.609375</v>
      </c>
      <c r="HC85" s="91">
        <f t="shared" si="1132"/>
        <v>7584.609375</v>
      </c>
      <c r="HD85" s="91">
        <f t="shared" si="1132"/>
        <v>7584.609375</v>
      </c>
      <c r="HE85" s="91">
        <f t="shared" si="1132"/>
        <v>7584.609375</v>
      </c>
      <c r="HF85" s="91">
        <f t="shared" si="1132"/>
        <v>7584.609375</v>
      </c>
      <c r="HG85" s="91">
        <f t="shared" si="1132"/>
        <v>7584.609375</v>
      </c>
      <c r="HH85" s="91">
        <f t="shared" si="1132"/>
        <v>7584.609375</v>
      </c>
      <c r="HI85" s="91">
        <f t="shared" si="1132"/>
        <v>7584.609375</v>
      </c>
      <c r="HJ85" s="91">
        <f t="shared" si="1132"/>
        <v>7584.609375</v>
      </c>
      <c r="HK85" s="91">
        <f t="shared" si="1132"/>
        <v>7584.609375</v>
      </c>
      <c r="HL85" s="91">
        <f t="shared" si="1132"/>
        <v>7584.609375</v>
      </c>
      <c r="HM85" s="91">
        <f t="shared" si="1132"/>
        <v>7584.609375</v>
      </c>
      <c r="HN85" s="91">
        <f t="shared" si="1132"/>
        <v>7584.609375</v>
      </c>
      <c r="HO85" s="91">
        <f t="shared" si="1132"/>
        <v>7584.609375</v>
      </c>
      <c r="HP85" s="91">
        <f t="shared" si="1132"/>
        <v>7584.609375</v>
      </c>
      <c r="HQ85" s="91">
        <f t="shared" si="1132"/>
        <v>7584.609375</v>
      </c>
      <c r="HR85" s="91">
        <f t="shared" si="1132"/>
        <v>7584.609375</v>
      </c>
      <c r="HS85" s="91">
        <f t="shared" si="1132"/>
        <v>7584.609375</v>
      </c>
      <c r="HT85" s="91">
        <f t="shared" si="1132"/>
        <v>7584.609375</v>
      </c>
      <c r="HU85" s="91">
        <f t="shared" si="1132"/>
        <v>7584.609375</v>
      </c>
      <c r="HV85" s="91">
        <f t="shared" si="1132"/>
        <v>7584.609375</v>
      </c>
      <c r="HW85" s="91">
        <f t="shared" si="1132"/>
        <v>7584.609375</v>
      </c>
      <c r="HX85" s="91">
        <f t="shared" si="1132"/>
        <v>7584.609375</v>
      </c>
      <c r="HY85" s="91">
        <f t="shared" si="1132"/>
        <v>7584.609375</v>
      </c>
      <c r="HZ85" s="91">
        <f t="shared" si="1132"/>
        <v>7584.609375</v>
      </c>
      <c r="IA85" s="91">
        <f t="shared" si="1132"/>
        <v>7584.609375</v>
      </c>
      <c r="IB85" s="91">
        <f t="shared" si="1132"/>
        <v>7584.609375</v>
      </c>
      <c r="IC85" s="91">
        <f t="shared" si="1132"/>
        <v>7584.609375</v>
      </c>
      <c r="ID85" s="91">
        <f t="shared" si="1132"/>
        <v>7584.609375</v>
      </c>
      <c r="IE85" s="91">
        <f t="shared" si="1132"/>
        <v>7584.609375</v>
      </c>
      <c r="IF85" s="91">
        <f t="shared" si="1132"/>
        <v>7584.609375</v>
      </c>
      <c r="IG85" s="91">
        <f t="shared" si="1132"/>
        <v>7584.609375</v>
      </c>
      <c r="IH85" s="91">
        <f t="shared" si="1132"/>
        <v>7584.609375</v>
      </c>
      <c r="II85" s="91">
        <f t="shared" si="1132"/>
        <v>0</v>
      </c>
      <c r="IJ85" s="91">
        <f t="shared" si="1132"/>
        <v>0</v>
      </c>
      <c r="IK85" s="91">
        <f t="shared" si="1132"/>
        <v>0</v>
      </c>
      <c r="IL85" s="91">
        <f t="shared" si="1132"/>
        <v>0</v>
      </c>
      <c r="IM85" s="91">
        <f t="shared" si="1132"/>
        <v>0</v>
      </c>
      <c r="IN85" s="91">
        <f t="shared" si="1132"/>
        <v>0</v>
      </c>
      <c r="IO85" s="91">
        <f t="shared" si="1132"/>
        <v>0</v>
      </c>
      <c r="IP85" s="91">
        <f t="shared" si="1132"/>
        <v>0</v>
      </c>
      <c r="IQ85" s="91">
        <f t="shared" si="1132"/>
        <v>0</v>
      </c>
      <c r="IR85" s="91">
        <f t="shared" si="1132"/>
        <v>0</v>
      </c>
      <c r="IS85" s="91">
        <f t="shared" si="1132"/>
        <v>0</v>
      </c>
      <c r="IT85" s="91">
        <f t="shared" si="1132"/>
        <v>0</v>
      </c>
      <c r="IU85" s="91">
        <f t="shared" si="1132"/>
        <v>0</v>
      </c>
      <c r="IV85" s="91">
        <f t="shared" si="1132"/>
        <v>0</v>
      </c>
      <c r="IW85" s="91">
        <f t="shared" si="1132"/>
        <v>0</v>
      </c>
      <c r="IX85" s="91">
        <f t="shared" si="1132"/>
        <v>0</v>
      </c>
      <c r="IY85" s="91">
        <f t="shared" si="1132"/>
        <v>0</v>
      </c>
      <c r="IZ85" s="91">
        <f t="shared" si="1132"/>
        <v>0</v>
      </c>
      <c r="JA85" s="91">
        <f t="shared" si="1132"/>
        <v>0</v>
      </c>
      <c r="JB85" s="91">
        <f t="shared" si="1132"/>
        <v>0</v>
      </c>
      <c r="JC85" s="91">
        <f t="shared" si="1132"/>
        <v>0</v>
      </c>
      <c r="JD85" s="91">
        <f t="shared" si="1132"/>
        <v>0</v>
      </c>
      <c r="JE85" s="91">
        <f t="shared" si="1132"/>
        <v>0</v>
      </c>
      <c r="JF85" s="91">
        <f t="shared" si="1132"/>
        <v>0</v>
      </c>
      <c r="JG85" s="91">
        <f t="shared" si="1132"/>
        <v>0</v>
      </c>
      <c r="JH85" s="91">
        <f t="shared" si="1132"/>
        <v>0</v>
      </c>
      <c r="JI85" s="91">
        <f t="shared" si="1132"/>
        <v>0</v>
      </c>
      <c r="JJ85" s="91">
        <f t="shared" si="1132"/>
        <v>0</v>
      </c>
      <c r="JK85" s="91">
        <f t="shared" si="1132"/>
        <v>0</v>
      </c>
      <c r="JL85" s="91">
        <f t="shared" si="1132"/>
        <v>0</v>
      </c>
      <c r="JM85" s="91">
        <f t="shared" si="1132"/>
        <v>0</v>
      </c>
      <c r="JN85" s="91">
        <f t="shared" ref="JN85:LY85" si="1133">JN75*$O$85</f>
        <v>0</v>
      </c>
      <c r="JO85" s="91">
        <f t="shared" si="1133"/>
        <v>0</v>
      </c>
      <c r="JP85" s="91">
        <f t="shared" si="1133"/>
        <v>0</v>
      </c>
      <c r="JQ85" s="91">
        <f t="shared" si="1133"/>
        <v>0</v>
      </c>
      <c r="JR85" s="91">
        <f t="shared" si="1133"/>
        <v>0</v>
      </c>
      <c r="JS85" s="91">
        <f t="shared" si="1133"/>
        <v>0</v>
      </c>
      <c r="JT85" s="91">
        <f t="shared" si="1133"/>
        <v>0</v>
      </c>
      <c r="JU85" s="91">
        <f t="shared" si="1133"/>
        <v>0</v>
      </c>
      <c r="JV85" s="91">
        <f t="shared" si="1133"/>
        <v>0</v>
      </c>
      <c r="JW85" s="91">
        <f t="shared" si="1133"/>
        <v>0</v>
      </c>
      <c r="JX85" s="91">
        <f t="shared" si="1133"/>
        <v>0</v>
      </c>
      <c r="JY85" s="91">
        <f t="shared" si="1133"/>
        <v>0</v>
      </c>
      <c r="JZ85" s="91">
        <f t="shared" si="1133"/>
        <v>0</v>
      </c>
      <c r="KA85" s="91">
        <f t="shared" si="1133"/>
        <v>0</v>
      </c>
      <c r="KB85" s="91">
        <f t="shared" si="1133"/>
        <v>0</v>
      </c>
      <c r="KC85" s="91">
        <f t="shared" si="1133"/>
        <v>0</v>
      </c>
      <c r="KD85" s="91">
        <f t="shared" si="1133"/>
        <v>0</v>
      </c>
      <c r="KE85" s="91">
        <f t="shared" si="1133"/>
        <v>0</v>
      </c>
      <c r="KF85" s="91">
        <f t="shared" si="1133"/>
        <v>0</v>
      </c>
      <c r="KG85" s="91">
        <f t="shared" si="1133"/>
        <v>0</v>
      </c>
      <c r="KH85" s="91">
        <f t="shared" si="1133"/>
        <v>0</v>
      </c>
      <c r="KI85" s="91">
        <f t="shared" si="1133"/>
        <v>0</v>
      </c>
      <c r="KJ85" s="91">
        <f t="shared" si="1133"/>
        <v>0</v>
      </c>
      <c r="KK85" s="91">
        <f t="shared" si="1133"/>
        <v>0</v>
      </c>
      <c r="KL85" s="91">
        <f t="shared" si="1133"/>
        <v>0</v>
      </c>
      <c r="KM85" s="91">
        <f t="shared" si="1133"/>
        <v>0</v>
      </c>
      <c r="KN85" s="91">
        <f t="shared" si="1133"/>
        <v>0</v>
      </c>
      <c r="KO85" s="91">
        <f t="shared" si="1133"/>
        <v>0</v>
      </c>
      <c r="KP85" s="91">
        <f t="shared" si="1133"/>
        <v>0</v>
      </c>
      <c r="KQ85" s="91">
        <f t="shared" si="1133"/>
        <v>0</v>
      </c>
      <c r="KR85" s="91">
        <f t="shared" si="1133"/>
        <v>0</v>
      </c>
      <c r="KS85" s="91">
        <f t="shared" si="1133"/>
        <v>0</v>
      </c>
      <c r="KT85" s="91">
        <f t="shared" si="1133"/>
        <v>0</v>
      </c>
      <c r="KU85" s="91">
        <f t="shared" si="1133"/>
        <v>0</v>
      </c>
      <c r="KV85" s="91">
        <f t="shared" si="1133"/>
        <v>0</v>
      </c>
      <c r="KW85" s="91">
        <f t="shared" si="1133"/>
        <v>0</v>
      </c>
      <c r="KX85" s="91">
        <f t="shared" si="1133"/>
        <v>0</v>
      </c>
      <c r="KY85" s="91">
        <f t="shared" si="1133"/>
        <v>0</v>
      </c>
      <c r="KZ85" s="91">
        <f t="shared" si="1133"/>
        <v>0</v>
      </c>
      <c r="LA85" s="91">
        <f t="shared" si="1133"/>
        <v>0</v>
      </c>
      <c r="LB85" s="91">
        <f t="shared" si="1133"/>
        <v>0</v>
      </c>
      <c r="LC85" s="91">
        <f t="shared" si="1133"/>
        <v>0</v>
      </c>
      <c r="LD85" s="91">
        <f t="shared" si="1133"/>
        <v>0</v>
      </c>
      <c r="LE85" s="91">
        <f t="shared" si="1133"/>
        <v>0</v>
      </c>
      <c r="LF85" s="91">
        <f t="shared" si="1133"/>
        <v>0</v>
      </c>
      <c r="LG85" s="91">
        <f t="shared" si="1133"/>
        <v>0</v>
      </c>
      <c r="LH85" s="91">
        <f t="shared" si="1133"/>
        <v>0</v>
      </c>
      <c r="LI85" s="91">
        <f t="shared" si="1133"/>
        <v>0</v>
      </c>
      <c r="LJ85" s="91">
        <f t="shared" si="1133"/>
        <v>0</v>
      </c>
      <c r="LK85" s="91">
        <f t="shared" si="1133"/>
        <v>0</v>
      </c>
      <c r="LL85" s="91">
        <f t="shared" si="1133"/>
        <v>0</v>
      </c>
      <c r="LM85" s="91">
        <f t="shared" si="1133"/>
        <v>0</v>
      </c>
      <c r="LN85" s="91">
        <f t="shared" si="1133"/>
        <v>0</v>
      </c>
      <c r="LO85" s="91">
        <f t="shared" si="1133"/>
        <v>0</v>
      </c>
      <c r="LP85" s="91">
        <f t="shared" si="1133"/>
        <v>0</v>
      </c>
      <c r="LQ85" s="91">
        <f t="shared" si="1133"/>
        <v>0</v>
      </c>
      <c r="LR85" s="91">
        <f t="shared" si="1133"/>
        <v>0</v>
      </c>
      <c r="LS85" s="91">
        <f t="shared" si="1133"/>
        <v>0</v>
      </c>
      <c r="LT85" s="91">
        <f t="shared" si="1133"/>
        <v>0</v>
      </c>
      <c r="LU85" s="91">
        <f t="shared" si="1133"/>
        <v>0</v>
      </c>
      <c r="LV85" s="91">
        <f t="shared" si="1133"/>
        <v>0</v>
      </c>
      <c r="LW85" s="91">
        <f t="shared" si="1133"/>
        <v>0</v>
      </c>
      <c r="LX85" s="91">
        <f t="shared" si="1133"/>
        <v>0</v>
      </c>
      <c r="LY85" s="91">
        <f t="shared" si="1133"/>
        <v>0</v>
      </c>
      <c r="LZ85" s="91">
        <f t="shared" ref="LZ85:NM85" si="1134">LZ75*$O$85</f>
        <v>0</v>
      </c>
      <c r="MA85" s="91">
        <f t="shared" si="1134"/>
        <v>0</v>
      </c>
      <c r="MB85" s="91">
        <f t="shared" si="1134"/>
        <v>0</v>
      </c>
      <c r="MC85" s="91">
        <f t="shared" si="1134"/>
        <v>0</v>
      </c>
      <c r="MD85" s="91">
        <f t="shared" si="1134"/>
        <v>0</v>
      </c>
      <c r="ME85" s="91">
        <f t="shared" si="1134"/>
        <v>0</v>
      </c>
      <c r="MF85" s="91">
        <f t="shared" si="1134"/>
        <v>0</v>
      </c>
      <c r="MG85" s="91">
        <f t="shared" si="1134"/>
        <v>0</v>
      </c>
      <c r="MH85" s="91">
        <f t="shared" si="1134"/>
        <v>0</v>
      </c>
      <c r="MI85" s="91">
        <f t="shared" si="1134"/>
        <v>0</v>
      </c>
      <c r="MJ85" s="91">
        <f t="shared" si="1134"/>
        <v>0</v>
      </c>
      <c r="MK85" s="91">
        <f t="shared" si="1134"/>
        <v>0</v>
      </c>
      <c r="ML85" s="91">
        <f t="shared" si="1134"/>
        <v>0</v>
      </c>
      <c r="MM85" s="91">
        <f t="shared" si="1134"/>
        <v>0</v>
      </c>
      <c r="MN85" s="91">
        <f t="shared" si="1134"/>
        <v>0</v>
      </c>
      <c r="MO85" s="91">
        <f t="shared" si="1134"/>
        <v>0</v>
      </c>
      <c r="MP85" s="91">
        <f t="shared" si="1134"/>
        <v>0</v>
      </c>
      <c r="MQ85" s="91">
        <f t="shared" si="1134"/>
        <v>0</v>
      </c>
      <c r="MR85" s="91">
        <f t="shared" si="1134"/>
        <v>0</v>
      </c>
      <c r="MS85" s="91">
        <f t="shared" si="1134"/>
        <v>0</v>
      </c>
      <c r="MT85" s="91">
        <f t="shared" si="1134"/>
        <v>0</v>
      </c>
      <c r="MU85" s="91">
        <f t="shared" si="1134"/>
        <v>0</v>
      </c>
      <c r="MV85" s="91">
        <f t="shared" si="1134"/>
        <v>0</v>
      </c>
      <c r="MW85" s="91">
        <f t="shared" si="1134"/>
        <v>0</v>
      </c>
      <c r="MX85" s="91">
        <f t="shared" si="1134"/>
        <v>0</v>
      </c>
      <c r="MY85" s="91">
        <f t="shared" si="1134"/>
        <v>0</v>
      </c>
      <c r="MZ85" s="91">
        <f t="shared" si="1134"/>
        <v>0</v>
      </c>
      <c r="NA85" s="91">
        <f t="shared" si="1134"/>
        <v>0</v>
      </c>
      <c r="NB85" s="91">
        <f t="shared" si="1134"/>
        <v>0</v>
      </c>
      <c r="NC85" s="91">
        <f t="shared" si="1134"/>
        <v>0</v>
      </c>
      <c r="ND85" s="91">
        <f t="shared" si="1134"/>
        <v>0</v>
      </c>
      <c r="NE85" s="91">
        <f t="shared" si="1134"/>
        <v>0</v>
      </c>
      <c r="NF85" s="91">
        <f t="shared" si="1134"/>
        <v>0</v>
      </c>
      <c r="NG85" s="91">
        <f t="shared" si="1134"/>
        <v>0</v>
      </c>
      <c r="NH85" s="91">
        <f t="shared" si="1134"/>
        <v>0</v>
      </c>
      <c r="NI85" s="91">
        <f t="shared" si="1134"/>
        <v>0</v>
      </c>
      <c r="NJ85" s="91">
        <f t="shared" si="1134"/>
        <v>0</v>
      </c>
      <c r="NK85" s="91">
        <f t="shared" si="1134"/>
        <v>0</v>
      </c>
      <c r="NL85" s="91">
        <f t="shared" si="1134"/>
        <v>0</v>
      </c>
      <c r="NM85" s="91">
        <f t="shared" si="1134"/>
        <v>0</v>
      </c>
    </row>
    <row r="86" spans="15:377" x14ac:dyDescent="0.25"/>
    <row r="87" spans="15:377" x14ac:dyDescent="0.25">
      <c r="P87" s="76" t="s">
        <v>185</v>
      </c>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c r="CW87" s="6"/>
      <c r="CX87" s="6"/>
      <c r="CY87" s="6"/>
      <c r="CZ87" s="6"/>
      <c r="DA87" s="6"/>
      <c r="DB87" s="6"/>
      <c r="DC87" s="6"/>
      <c r="DD87" s="6"/>
      <c r="DE87" s="6"/>
      <c r="DF87" s="6"/>
      <c r="DG87" s="6"/>
      <c r="DH87" s="6"/>
      <c r="DI87" s="6"/>
      <c r="DJ87" s="6"/>
      <c r="DK87" s="6"/>
      <c r="DL87" s="6"/>
      <c r="DM87" s="6"/>
      <c r="DN87" s="6"/>
      <c r="DO87" s="6"/>
      <c r="DP87" s="6"/>
      <c r="DQ87" s="6"/>
      <c r="DR87" s="6"/>
      <c r="DS87" s="6"/>
      <c r="DT87" s="6"/>
      <c r="DU87" s="6"/>
      <c r="DV87" s="6"/>
      <c r="DW87" s="6"/>
      <c r="DX87" s="6"/>
      <c r="DY87" s="6"/>
      <c r="DZ87" s="6"/>
      <c r="EA87" s="6"/>
      <c r="EB87" s="6"/>
      <c r="EC87" s="6"/>
      <c r="ED87" s="6"/>
      <c r="EE87" s="6"/>
      <c r="EF87" s="6"/>
      <c r="EG87" s="6"/>
      <c r="EH87" s="6"/>
      <c r="EI87" s="6"/>
      <c r="EJ87" s="6"/>
      <c r="EK87" s="6"/>
      <c r="EL87" s="6"/>
      <c r="EM87" s="6"/>
      <c r="EN87" s="6"/>
      <c r="EO87" s="6"/>
      <c r="EP87" s="6"/>
      <c r="EQ87" s="6"/>
      <c r="ER87" s="6"/>
      <c r="ES87" s="6"/>
      <c r="ET87" s="6"/>
      <c r="EU87" s="6"/>
      <c r="EV87" s="6"/>
      <c r="EW87" s="6"/>
      <c r="EX87" s="6"/>
      <c r="EY87" s="6"/>
      <c r="EZ87" s="6"/>
      <c r="FA87" s="6"/>
      <c r="FB87" s="6"/>
      <c r="FC87" s="6"/>
      <c r="FD87" s="6"/>
      <c r="FE87" s="6"/>
      <c r="FF87" s="6"/>
      <c r="FG87" s="6"/>
      <c r="FH87" s="6"/>
      <c r="FI87" s="6"/>
      <c r="FJ87" s="6"/>
      <c r="FK87" s="6"/>
      <c r="FL87" s="6"/>
      <c r="FM87" s="6"/>
      <c r="FN87" s="6"/>
      <c r="FO87" s="6"/>
      <c r="FP87" s="6"/>
      <c r="FQ87" s="6"/>
      <c r="FR87" s="6"/>
      <c r="FS87" s="6"/>
      <c r="FT87" s="6"/>
      <c r="FU87" s="6"/>
      <c r="FV87" s="6"/>
      <c r="FW87" s="6"/>
      <c r="FX87" s="6"/>
      <c r="FY87" s="6"/>
      <c r="FZ87" s="6"/>
      <c r="GA87" s="6"/>
      <c r="GB87" s="6"/>
      <c r="GC87" s="6"/>
      <c r="GD87" s="6"/>
      <c r="GE87" s="6"/>
      <c r="GF87" s="6"/>
      <c r="GG87" s="6"/>
      <c r="GH87" s="6"/>
      <c r="GI87" s="6"/>
      <c r="GJ87" s="6"/>
      <c r="GK87" s="6"/>
      <c r="GL87" s="6"/>
      <c r="GM87" s="6"/>
      <c r="GN87" s="6"/>
      <c r="GO87" s="6"/>
      <c r="GP87" s="6"/>
      <c r="GQ87" s="6"/>
      <c r="GR87" s="6"/>
      <c r="GS87" s="6"/>
      <c r="GT87" s="6"/>
      <c r="GU87" s="6"/>
      <c r="GV87" s="6"/>
      <c r="GW87" s="6"/>
      <c r="GX87" s="6"/>
      <c r="GY87" s="6"/>
      <c r="GZ87" s="6"/>
      <c r="HA87" s="6"/>
      <c r="HB87" s="6"/>
      <c r="HC87" s="6"/>
      <c r="HD87" s="6"/>
      <c r="HE87" s="6"/>
      <c r="HF87" s="6"/>
      <c r="HG87" s="6"/>
      <c r="HH87" s="6"/>
      <c r="HI87" s="6"/>
      <c r="HJ87" s="6"/>
      <c r="HK87" s="6"/>
      <c r="HL87" s="6"/>
      <c r="HM87" s="6"/>
      <c r="HN87" s="6"/>
      <c r="HO87" s="6"/>
      <c r="HP87" s="6"/>
      <c r="HQ87" s="6"/>
      <c r="HR87" s="6"/>
      <c r="HS87" s="6"/>
      <c r="HT87" s="6"/>
      <c r="HU87" s="6"/>
      <c r="HV87" s="6"/>
      <c r="HW87" s="6"/>
      <c r="HX87" s="6"/>
      <c r="HY87" s="6"/>
      <c r="HZ87" s="6"/>
      <c r="IA87" s="6"/>
      <c r="IB87" s="6"/>
      <c r="IC87" s="6"/>
      <c r="ID87" s="6"/>
      <c r="IE87" s="6"/>
      <c r="IF87" s="6"/>
      <c r="IG87" s="6"/>
      <c r="IH87" s="6"/>
      <c r="II87" s="6"/>
      <c r="IJ87" s="6"/>
      <c r="IK87" s="6"/>
      <c r="IL87" s="6"/>
      <c r="IM87" s="6"/>
      <c r="IN87" s="6"/>
      <c r="IO87" s="6"/>
      <c r="IP87" s="6"/>
      <c r="IQ87" s="6"/>
      <c r="IR87" s="6"/>
      <c r="IS87" s="6"/>
      <c r="IT87" s="6"/>
      <c r="IU87" s="6"/>
      <c r="IV87" s="6"/>
      <c r="IW87" s="6"/>
      <c r="IX87" s="6"/>
      <c r="IY87" s="6"/>
      <c r="IZ87" s="6"/>
      <c r="JA87" s="6"/>
      <c r="JB87" s="6"/>
      <c r="JC87" s="6"/>
      <c r="JD87" s="6"/>
      <c r="JE87" s="6"/>
      <c r="JF87" s="6"/>
      <c r="JG87" s="6"/>
      <c r="JH87" s="6"/>
      <c r="JI87" s="6"/>
      <c r="JJ87" s="6"/>
      <c r="JK87" s="6"/>
      <c r="JL87" s="6"/>
      <c r="JM87" s="6"/>
      <c r="JN87" s="6"/>
      <c r="JO87" s="6"/>
      <c r="JP87" s="6"/>
      <c r="JQ87" s="6"/>
      <c r="JR87" s="6"/>
      <c r="JS87" s="6"/>
      <c r="JT87" s="6"/>
      <c r="JU87" s="6"/>
      <c r="JV87" s="6"/>
      <c r="JW87" s="6"/>
      <c r="JX87" s="6"/>
      <c r="JY87" s="6"/>
      <c r="JZ87" s="6"/>
      <c r="KA87" s="6"/>
      <c r="KB87" s="6"/>
      <c r="KC87" s="6"/>
      <c r="KD87" s="6"/>
      <c r="KE87" s="6"/>
      <c r="KF87" s="6"/>
      <c r="KG87" s="6"/>
      <c r="KH87" s="6"/>
      <c r="KI87" s="6"/>
      <c r="KJ87" s="6"/>
      <c r="KK87" s="6"/>
      <c r="KL87" s="6"/>
      <c r="KM87" s="6"/>
      <c r="KN87" s="6"/>
      <c r="KO87" s="6"/>
      <c r="KP87" s="6"/>
      <c r="KQ87" s="6"/>
      <c r="KR87" s="6"/>
      <c r="KS87" s="6"/>
      <c r="KT87" s="6"/>
      <c r="KU87" s="6"/>
      <c r="KV87" s="6"/>
      <c r="KW87" s="6"/>
      <c r="KX87" s="6"/>
      <c r="KY87" s="6"/>
      <c r="KZ87" s="6"/>
      <c r="LA87" s="6"/>
      <c r="LB87" s="6"/>
      <c r="LC87" s="6"/>
      <c r="LD87" s="6"/>
      <c r="LE87" s="6"/>
      <c r="LF87" s="6"/>
      <c r="LG87" s="6"/>
      <c r="LH87" s="6"/>
      <c r="LI87" s="6"/>
      <c r="LJ87" s="6"/>
      <c r="LK87" s="6"/>
      <c r="LL87" s="6"/>
      <c r="LM87" s="6"/>
      <c r="LN87" s="6"/>
      <c r="LO87" s="6"/>
      <c r="LP87" s="6"/>
      <c r="LQ87" s="6"/>
      <c r="LR87" s="6"/>
      <c r="LS87" s="6"/>
      <c r="LT87" s="6"/>
      <c r="LU87" s="6"/>
      <c r="LV87" s="6"/>
      <c r="LW87" s="6"/>
      <c r="LX87" s="6"/>
      <c r="LY87" s="6"/>
      <c r="LZ87" s="6"/>
      <c r="MA87" s="6"/>
      <c r="MB87" s="6"/>
      <c r="MC87" s="6"/>
      <c r="MD87" s="6"/>
      <c r="ME87" s="6"/>
      <c r="MF87" s="6"/>
      <c r="MG87" s="6"/>
      <c r="MH87" s="6"/>
      <c r="MI87" s="6"/>
      <c r="MJ87" s="6"/>
      <c r="MK87" s="6"/>
      <c r="ML87" s="6"/>
      <c r="MM87" s="6"/>
      <c r="MN87" s="6"/>
      <c r="MO87" s="6"/>
      <c r="MP87" s="6"/>
      <c r="MQ87" s="6"/>
      <c r="MR87" s="6"/>
      <c r="MS87" s="6"/>
      <c r="MT87" s="6"/>
      <c r="MU87" s="6"/>
      <c r="MV87" s="6"/>
      <c r="MW87" s="6"/>
      <c r="MX87" s="6"/>
      <c r="MY87" s="6"/>
      <c r="MZ87" s="6"/>
      <c r="NA87" s="6"/>
      <c r="NB87" s="6"/>
      <c r="NC87" s="6"/>
      <c r="ND87" s="6"/>
      <c r="NE87" s="6"/>
      <c r="NF87" s="6"/>
      <c r="NG87" s="6"/>
      <c r="NH87" s="6"/>
      <c r="NI87" s="6"/>
      <c r="NJ87" s="6"/>
      <c r="NK87" s="6"/>
      <c r="NL87" s="6"/>
      <c r="NM87" s="6"/>
    </row>
    <row r="88" spans="15:377" x14ac:dyDescent="0.25">
      <c r="P88" s="12" t="s">
        <v>131</v>
      </c>
      <c r="Q88" s="7">
        <f>ROUNDUP(Q89/12,0)</f>
        <v>0</v>
      </c>
      <c r="R88" s="7">
        <f t="shared" ref="R88" si="1135">ROUNDUP(R89/12,0)</f>
        <v>1</v>
      </c>
      <c r="S88" s="7">
        <f t="shared" ref="S88" si="1136">ROUNDUP(S89/12,0)</f>
        <v>1</v>
      </c>
      <c r="T88" s="7">
        <f t="shared" ref="T88" si="1137">ROUNDUP(T89/12,0)</f>
        <v>1</v>
      </c>
      <c r="U88" s="7">
        <f t="shared" ref="U88" si="1138">ROUNDUP(U89/12,0)</f>
        <v>1</v>
      </c>
      <c r="V88" s="7">
        <f t="shared" ref="V88" si="1139">ROUNDUP(V89/12,0)</f>
        <v>1</v>
      </c>
      <c r="W88" s="7">
        <f t="shared" ref="W88" si="1140">ROUNDUP(W89/12,0)</f>
        <v>1</v>
      </c>
      <c r="X88" s="7">
        <f t="shared" ref="X88" si="1141">ROUNDUP(X89/12,0)</f>
        <v>1</v>
      </c>
      <c r="Y88" s="7">
        <f t="shared" ref="Y88" si="1142">ROUNDUP(Y89/12,0)</f>
        <v>1</v>
      </c>
      <c r="Z88" s="7">
        <f t="shared" ref="Z88" si="1143">ROUNDUP(Z89/12,0)</f>
        <v>1</v>
      </c>
      <c r="AA88" s="7">
        <f t="shared" ref="AA88" si="1144">ROUNDUP(AA89/12,0)</f>
        <v>1</v>
      </c>
      <c r="AB88" s="7">
        <f t="shared" ref="AB88" si="1145">ROUNDUP(AB89/12,0)</f>
        <v>1</v>
      </c>
      <c r="AC88" s="7">
        <f t="shared" ref="AC88" si="1146">ROUNDUP(AC89/12,0)</f>
        <v>1</v>
      </c>
      <c r="AD88" s="7">
        <f t="shared" ref="AD88" si="1147">ROUNDUP(AD89/12,0)</f>
        <v>2</v>
      </c>
      <c r="AE88" s="7">
        <f t="shared" ref="AE88" si="1148">ROUNDUP(AE89/12,0)</f>
        <v>2</v>
      </c>
      <c r="AF88" s="7">
        <f t="shared" ref="AF88" si="1149">ROUNDUP(AF89/12,0)</f>
        <v>2</v>
      </c>
      <c r="AG88" s="7">
        <f t="shared" ref="AG88" si="1150">ROUNDUP(AG89/12,0)</f>
        <v>2</v>
      </c>
      <c r="AH88" s="7">
        <f t="shared" ref="AH88" si="1151">ROUNDUP(AH89/12,0)</f>
        <v>2</v>
      </c>
      <c r="AI88" s="7">
        <f t="shared" ref="AI88" si="1152">ROUNDUP(AI89/12,0)</f>
        <v>2</v>
      </c>
      <c r="AJ88" s="7">
        <f t="shared" ref="AJ88" si="1153">ROUNDUP(AJ89/12,0)</f>
        <v>2</v>
      </c>
      <c r="AK88" s="7">
        <f t="shared" ref="AK88" si="1154">ROUNDUP(AK89/12,0)</f>
        <v>2</v>
      </c>
      <c r="AL88" s="7">
        <f t="shared" ref="AL88" si="1155">ROUNDUP(AL89/12,0)</f>
        <v>2</v>
      </c>
      <c r="AM88" s="7">
        <f t="shared" ref="AM88" si="1156">ROUNDUP(AM89/12,0)</f>
        <v>2</v>
      </c>
      <c r="AN88" s="7">
        <f t="shared" ref="AN88" si="1157">ROUNDUP(AN89/12,0)</f>
        <v>2</v>
      </c>
      <c r="AO88" s="7">
        <f t="shared" ref="AO88" si="1158">ROUNDUP(AO89/12,0)</f>
        <v>2</v>
      </c>
      <c r="AP88" s="7">
        <f t="shared" ref="AP88" si="1159">ROUNDUP(AP89/12,0)</f>
        <v>3</v>
      </c>
      <c r="AQ88" s="7">
        <f t="shared" ref="AQ88" si="1160">ROUNDUP(AQ89/12,0)</f>
        <v>3</v>
      </c>
      <c r="AR88" s="7">
        <f t="shared" ref="AR88" si="1161">ROUNDUP(AR89/12,0)</f>
        <v>3</v>
      </c>
      <c r="AS88" s="7">
        <f t="shared" ref="AS88" si="1162">ROUNDUP(AS89/12,0)</f>
        <v>3</v>
      </c>
      <c r="AT88" s="7">
        <f t="shared" ref="AT88" si="1163">ROUNDUP(AT89/12,0)</f>
        <v>3</v>
      </c>
      <c r="AU88" s="7">
        <f t="shared" ref="AU88" si="1164">ROUNDUP(AU89/12,0)</f>
        <v>3</v>
      </c>
      <c r="AV88" s="7">
        <f t="shared" ref="AV88" si="1165">ROUNDUP(AV89/12,0)</f>
        <v>3</v>
      </c>
      <c r="AW88" s="7">
        <f t="shared" ref="AW88" si="1166">ROUNDUP(AW89/12,0)</f>
        <v>3</v>
      </c>
      <c r="AX88" s="7">
        <f t="shared" ref="AX88" si="1167">ROUNDUP(AX89/12,0)</f>
        <v>3</v>
      </c>
      <c r="AY88" s="7">
        <f t="shared" ref="AY88" si="1168">ROUNDUP(AY89/12,0)</f>
        <v>3</v>
      </c>
      <c r="AZ88" s="7">
        <f t="shared" ref="AZ88" si="1169">ROUNDUP(AZ89/12,0)</f>
        <v>3</v>
      </c>
      <c r="BA88" s="7">
        <f t="shared" ref="BA88" si="1170">ROUNDUP(BA89/12,0)</f>
        <v>3</v>
      </c>
      <c r="BB88" s="7">
        <f t="shared" ref="BB88" si="1171">ROUNDUP(BB89/12,0)</f>
        <v>4</v>
      </c>
      <c r="BC88" s="7">
        <f t="shared" ref="BC88" si="1172">ROUNDUP(BC89/12,0)</f>
        <v>4</v>
      </c>
      <c r="BD88" s="7">
        <f t="shared" ref="BD88" si="1173">ROUNDUP(BD89/12,0)</f>
        <v>4</v>
      </c>
      <c r="BE88" s="7">
        <f t="shared" ref="BE88" si="1174">ROUNDUP(BE89/12,0)</f>
        <v>4</v>
      </c>
      <c r="BF88" s="7">
        <f t="shared" ref="BF88" si="1175">ROUNDUP(BF89/12,0)</f>
        <v>4</v>
      </c>
      <c r="BG88" s="7">
        <f t="shared" ref="BG88" si="1176">ROUNDUP(BG89/12,0)</f>
        <v>4</v>
      </c>
      <c r="BH88" s="7">
        <f t="shared" ref="BH88" si="1177">ROUNDUP(BH89/12,0)</f>
        <v>4</v>
      </c>
      <c r="BI88" s="7">
        <f t="shared" ref="BI88" si="1178">ROUNDUP(BI89/12,0)</f>
        <v>4</v>
      </c>
      <c r="BJ88" s="7">
        <f t="shared" ref="BJ88" si="1179">ROUNDUP(BJ89/12,0)</f>
        <v>4</v>
      </c>
      <c r="BK88" s="7">
        <f t="shared" ref="BK88" si="1180">ROUNDUP(BK89/12,0)</f>
        <v>4</v>
      </c>
      <c r="BL88" s="7">
        <f t="shared" ref="BL88" si="1181">ROUNDUP(BL89/12,0)</f>
        <v>4</v>
      </c>
      <c r="BM88" s="7">
        <f t="shared" ref="BM88" si="1182">ROUNDUP(BM89/12,0)</f>
        <v>4</v>
      </c>
      <c r="BN88" s="7">
        <f t="shared" ref="BN88" si="1183">ROUNDUP(BN89/12,0)</f>
        <v>5</v>
      </c>
      <c r="BO88" s="7">
        <f t="shared" ref="BO88" si="1184">ROUNDUP(BO89/12,0)</f>
        <v>5</v>
      </c>
      <c r="BP88" s="7">
        <f t="shared" ref="BP88" si="1185">ROUNDUP(BP89/12,0)</f>
        <v>5</v>
      </c>
      <c r="BQ88" s="7">
        <f t="shared" ref="BQ88" si="1186">ROUNDUP(BQ89/12,0)</f>
        <v>5</v>
      </c>
      <c r="BR88" s="7">
        <f t="shared" ref="BR88" si="1187">ROUNDUP(BR89/12,0)</f>
        <v>5</v>
      </c>
      <c r="BS88" s="7">
        <f t="shared" ref="BS88" si="1188">ROUNDUP(BS89/12,0)</f>
        <v>5</v>
      </c>
      <c r="BT88" s="7">
        <f t="shared" ref="BT88" si="1189">ROUNDUP(BT89/12,0)</f>
        <v>5</v>
      </c>
      <c r="BU88" s="7">
        <f t="shared" ref="BU88" si="1190">ROUNDUP(BU89/12,0)</f>
        <v>5</v>
      </c>
      <c r="BV88" s="7">
        <f t="shared" ref="BV88" si="1191">ROUNDUP(BV89/12,0)</f>
        <v>5</v>
      </c>
      <c r="BW88" s="7">
        <f t="shared" ref="BW88" si="1192">ROUNDUP(BW89/12,0)</f>
        <v>5</v>
      </c>
      <c r="BX88" s="7">
        <f t="shared" ref="BX88" si="1193">ROUNDUP(BX89/12,0)</f>
        <v>5</v>
      </c>
      <c r="BY88" s="7">
        <f t="shared" ref="BY88" si="1194">ROUNDUP(BY89/12,0)</f>
        <v>5</v>
      </c>
      <c r="BZ88" s="7">
        <f t="shared" ref="BZ88" si="1195">ROUNDUP(BZ89/12,0)</f>
        <v>6</v>
      </c>
      <c r="CA88" s="7">
        <f t="shared" ref="CA88" si="1196">ROUNDUP(CA89/12,0)</f>
        <v>6</v>
      </c>
      <c r="CB88" s="7">
        <f t="shared" ref="CB88" si="1197">ROUNDUP(CB89/12,0)</f>
        <v>6</v>
      </c>
      <c r="CC88" s="7">
        <f t="shared" ref="CC88" si="1198">ROUNDUP(CC89/12,0)</f>
        <v>6</v>
      </c>
      <c r="CD88" s="7">
        <f t="shared" ref="CD88" si="1199">ROUNDUP(CD89/12,0)</f>
        <v>6</v>
      </c>
      <c r="CE88" s="7">
        <f t="shared" ref="CE88" si="1200">ROUNDUP(CE89/12,0)</f>
        <v>6</v>
      </c>
      <c r="CF88" s="7">
        <f t="shared" ref="CF88" si="1201">ROUNDUP(CF89/12,0)</f>
        <v>6</v>
      </c>
      <c r="CG88" s="7">
        <f t="shared" ref="CG88" si="1202">ROUNDUP(CG89/12,0)</f>
        <v>6</v>
      </c>
      <c r="CH88" s="7">
        <f t="shared" ref="CH88" si="1203">ROUNDUP(CH89/12,0)</f>
        <v>6</v>
      </c>
      <c r="CI88" s="7">
        <f t="shared" ref="CI88" si="1204">ROUNDUP(CI89/12,0)</f>
        <v>6</v>
      </c>
      <c r="CJ88" s="7">
        <f t="shared" ref="CJ88" si="1205">ROUNDUP(CJ89/12,0)</f>
        <v>6</v>
      </c>
      <c r="CK88" s="7">
        <f t="shared" ref="CK88" si="1206">ROUNDUP(CK89/12,0)</f>
        <v>6</v>
      </c>
      <c r="CL88" s="7">
        <f t="shared" ref="CL88" si="1207">ROUNDUP(CL89/12,0)</f>
        <v>7</v>
      </c>
      <c r="CM88" s="7">
        <f t="shared" ref="CM88" si="1208">ROUNDUP(CM89/12,0)</f>
        <v>7</v>
      </c>
      <c r="CN88" s="7">
        <f t="shared" ref="CN88" si="1209">ROUNDUP(CN89/12,0)</f>
        <v>7</v>
      </c>
      <c r="CO88" s="7">
        <f t="shared" ref="CO88" si="1210">ROUNDUP(CO89/12,0)</f>
        <v>7</v>
      </c>
      <c r="CP88" s="7">
        <f t="shared" ref="CP88" si="1211">ROUNDUP(CP89/12,0)</f>
        <v>7</v>
      </c>
      <c r="CQ88" s="7">
        <f t="shared" ref="CQ88" si="1212">ROUNDUP(CQ89/12,0)</f>
        <v>7</v>
      </c>
      <c r="CR88" s="7">
        <f t="shared" ref="CR88" si="1213">ROUNDUP(CR89/12,0)</f>
        <v>7</v>
      </c>
      <c r="CS88" s="7">
        <f t="shared" ref="CS88" si="1214">ROUNDUP(CS89/12,0)</f>
        <v>7</v>
      </c>
      <c r="CT88" s="7">
        <f t="shared" ref="CT88" si="1215">ROUNDUP(CT89/12,0)</f>
        <v>7</v>
      </c>
      <c r="CU88" s="7">
        <f t="shared" ref="CU88" si="1216">ROUNDUP(CU89/12,0)</f>
        <v>7</v>
      </c>
      <c r="CV88" s="7">
        <f t="shared" ref="CV88" si="1217">ROUNDUP(CV89/12,0)</f>
        <v>7</v>
      </c>
      <c r="CW88" s="7">
        <f t="shared" ref="CW88" si="1218">ROUNDUP(CW89/12,0)</f>
        <v>7</v>
      </c>
      <c r="CX88" s="7">
        <f t="shared" ref="CX88" si="1219">ROUNDUP(CX89/12,0)</f>
        <v>8</v>
      </c>
      <c r="CY88" s="7">
        <f t="shared" ref="CY88" si="1220">ROUNDUP(CY89/12,0)</f>
        <v>8</v>
      </c>
      <c r="CZ88" s="7">
        <f t="shared" ref="CZ88" si="1221">ROUNDUP(CZ89/12,0)</f>
        <v>8</v>
      </c>
      <c r="DA88" s="7">
        <f t="shared" ref="DA88" si="1222">ROUNDUP(DA89/12,0)</f>
        <v>8</v>
      </c>
      <c r="DB88" s="7">
        <f t="shared" ref="DB88" si="1223">ROUNDUP(DB89/12,0)</f>
        <v>8</v>
      </c>
      <c r="DC88" s="7">
        <f t="shared" ref="DC88" si="1224">ROUNDUP(DC89/12,0)</f>
        <v>8</v>
      </c>
      <c r="DD88" s="7">
        <f t="shared" ref="DD88" si="1225">ROUNDUP(DD89/12,0)</f>
        <v>8</v>
      </c>
      <c r="DE88" s="7">
        <f t="shared" ref="DE88" si="1226">ROUNDUP(DE89/12,0)</f>
        <v>8</v>
      </c>
      <c r="DF88" s="7">
        <f t="shared" ref="DF88" si="1227">ROUNDUP(DF89/12,0)</f>
        <v>8</v>
      </c>
      <c r="DG88" s="7">
        <f t="shared" ref="DG88" si="1228">ROUNDUP(DG89/12,0)</f>
        <v>8</v>
      </c>
      <c r="DH88" s="7">
        <f t="shared" ref="DH88" si="1229">ROUNDUP(DH89/12,0)</f>
        <v>8</v>
      </c>
      <c r="DI88" s="7">
        <f t="shared" ref="DI88" si="1230">ROUNDUP(DI89/12,0)</f>
        <v>8</v>
      </c>
      <c r="DJ88" s="7">
        <f t="shared" ref="DJ88" si="1231">ROUNDUP(DJ89/12,0)</f>
        <v>9</v>
      </c>
      <c r="DK88" s="7">
        <f t="shared" ref="DK88" si="1232">ROUNDUP(DK89/12,0)</f>
        <v>9</v>
      </c>
      <c r="DL88" s="7">
        <f t="shared" ref="DL88" si="1233">ROUNDUP(DL89/12,0)</f>
        <v>9</v>
      </c>
      <c r="DM88" s="7">
        <f t="shared" ref="DM88" si="1234">ROUNDUP(DM89/12,0)</f>
        <v>9</v>
      </c>
      <c r="DN88" s="7">
        <f t="shared" ref="DN88" si="1235">ROUNDUP(DN89/12,0)</f>
        <v>9</v>
      </c>
      <c r="DO88" s="7">
        <f t="shared" ref="DO88" si="1236">ROUNDUP(DO89/12,0)</f>
        <v>9</v>
      </c>
      <c r="DP88" s="7">
        <f t="shared" ref="DP88" si="1237">ROUNDUP(DP89/12,0)</f>
        <v>9</v>
      </c>
      <c r="DQ88" s="7">
        <f t="shared" ref="DQ88" si="1238">ROUNDUP(DQ89/12,0)</f>
        <v>9</v>
      </c>
      <c r="DR88" s="7">
        <f t="shared" ref="DR88" si="1239">ROUNDUP(DR89/12,0)</f>
        <v>9</v>
      </c>
      <c r="DS88" s="7">
        <f t="shared" ref="DS88" si="1240">ROUNDUP(DS89/12,0)</f>
        <v>9</v>
      </c>
      <c r="DT88" s="7">
        <f t="shared" ref="DT88" si="1241">ROUNDUP(DT89/12,0)</f>
        <v>9</v>
      </c>
      <c r="DU88" s="7">
        <f t="shared" ref="DU88" si="1242">ROUNDUP(DU89/12,0)</f>
        <v>9</v>
      </c>
      <c r="DV88" s="7">
        <f t="shared" ref="DV88" si="1243">ROUNDUP(DV89/12,0)</f>
        <v>10</v>
      </c>
      <c r="DW88" s="7">
        <f t="shared" ref="DW88" si="1244">ROUNDUP(DW89/12,0)</f>
        <v>10</v>
      </c>
      <c r="DX88" s="7">
        <f t="shared" ref="DX88" si="1245">ROUNDUP(DX89/12,0)</f>
        <v>10</v>
      </c>
      <c r="DY88" s="7">
        <f t="shared" ref="DY88" si="1246">ROUNDUP(DY89/12,0)</f>
        <v>10</v>
      </c>
      <c r="DZ88" s="7">
        <f t="shared" ref="DZ88" si="1247">ROUNDUP(DZ89/12,0)</f>
        <v>10</v>
      </c>
      <c r="EA88" s="7">
        <f t="shared" ref="EA88" si="1248">ROUNDUP(EA89/12,0)</f>
        <v>10</v>
      </c>
      <c r="EB88" s="7">
        <f t="shared" ref="EB88" si="1249">ROUNDUP(EB89/12,0)</f>
        <v>10</v>
      </c>
      <c r="EC88" s="7">
        <f t="shared" ref="EC88" si="1250">ROUNDUP(EC89/12,0)</f>
        <v>10</v>
      </c>
      <c r="ED88" s="7">
        <f t="shared" ref="ED88" si="1251">ROUNDUP(ED89/12,0)</f>
        <v>10</v>
      </c>
      <c r="EE88" s="7">
        <f t="shared" ref="EE88" si="1252">ROUNDUP(EE89/12,0)</f>
        <v>10</v>
      </c>
      <c r="EF88" s="7">
        <f t="shared" ref="EF88" si="1253">ROUNDUP(EF89/12,0)</f>
        <v>10</v>
      </c>
      <c r="EG88" s="7">
        <f t="shared" ref="EG88" si="1254">ROUNDUP(EG89/12,0)</f>
        <v>10</v>
      </c>
      <c r="EH88" s="7">
        <f t="shared" ref="EH88" si="1255">ROUNDUP(EH89/12,0)</f>
        <v>11</v>
      </c>
      <c r="EI88" s="7">
        <f t="shared" ref="EI88" si="1256">ROUNDUP(EI89/12,0)</f>
        <v>11</v>
      </c>
      <c r="EJ88" s="7">
        <f t="shared" ref="EJ88" si="1257">ROUNDUP(EJ89/12,0)</f>
        <v>11</v>
      </c>
      <c r="EK88" s="7">
        <f t="shared" ref="EK88" si="1258">ROUNDUP(EK89/12,0)</f>
        <v>11</v>
      </c>
      <c r="EL88" s="7">
        <f t="shared" ref="EL88" si="1259">ROUNDUP(EL89/12,0)</f>
        <v>11</v>
      </c>
      <c r="EM88" s="7">
        <f t="shared" ref="EM88" si="1260">ROUNDUP(EM89/12,0)</f>
        <v>11</v>
      </c>
      <c r="EN88" s="7">
        <f t="shared" ref="EN88" si="1261">ROUNDUP(EN89/12,0)</f>
        <v>11</v>
      </c>
      <c r="EO88" s="7">
        <f t="shared" ref="EO88" si="1262">ROUNDUP(EO89/12,0)</f>
        <v>11</v>
      </c>
      <c r="EP88" s="7">
        <f t="shared" ref="EP88" si="1263">ROUNDUP(EP89/12,0)</f>
        <v>11</v>
      </c>
      <c r="EQ88" s="7">
        <f t="shared" ref="EQ88" si="1264">ROUNDUP(EQ89/12,0)</f>
        <v>11</v>
      </c>
      <c r="ER88" s="7">
        <f t="shared" ref="ER88" si="1265">ROUNDUP(ER89/12,0)</f>
        <v>11</v>
      </c>
      <c r="ES88" s="7">
        <f t="shared" ref="ES88" si="1266">ROUNDUP(ES89/12,0)</f>
        <v>11</v>
      </c>
      <c r="ET88" s="7">
        <f t="shared" ref="ET88" si="1267">ROUNDUP(ET89/12,0)</f>
        <v>12</v>
      </c>
      <c r="EU88" s="7">
        <f t="shared" ref="EU88" si="1268">ROUNDUP(EU89/12,0)</f>
        <v>12</v>
      </c>
      <c r="EV88" s="7">
        <f t="shared" ref="EV88" si="1269">ROUNDUP(EV89/12,0)</f>
        <v>12</v>
      </c>
      <c r="EW88" s="7">
        <f t="shared" ref="EW88" si="1270">ROUNDUP(EW89/12,0)</f>
        <v>12</v>
      </c>
      <c r="EX88" s="7">
        <f t="shared" ref="EX88" si="1271">ROUNDUP(EX89/12,0)</f>
        <v>12</v>
      </c>
      <c r="EY88" s="7">
        <f t="shared" ref="EY88" si="1272">ROUNDUP(EY89/12,0)</f>
        <v>12</v>
      </c>
      <c r="EZ88" s="7">
        <f t="shared" ref="EZ88" si="1273">ROUNDUP(EZ89/12,0)</f>
        <v>12</v>
      </c>
      <c r="FA88" s="7">
        <f t="shared" ref="FA88" si="1274">ROUNDUP(FA89/12,0)</f>
        <v>12</v>
      </c>
      <c r="FB88" s="7">
        <f t="shared" ref="FB88" si="1275">ROUNDUP(FB89/12,0)</f>
        <v>12</v>
      </c>
      <c r="FC88" s="7">
        <f t="shared" ref="FC88" si="1276">ROUNDUP(FC89/12,0)</f>
        <v>12</v>
      </c>
      <c r="FD88" s="7">
        <f t="shared" ref="FD88" si="1277">ROUNDUP(FD89/12,0)</f>
        <v>12</v>
      </c>
      <c r="FE88" s="7">
        <f t="shared" ref="FE88" si="1278">ROUNDUP(FE89/12,0)</f>
        <v>12</v>
      </c>
      <c r="FF88" s="7">
        <f t="shared" ref="FF88" si="1279">ROUNDUP(FF89/12,0)</f>
        <v>13</v>
      </c>
      <c r="FG88" s="7">
        <f t="shared" ref="FG88" si="1280">ROUNDUP(FG89/12,0)</f>
        <v>13</v>
      </c>
      <c r="FH88" s="7">
        <f t="shared" ref="FH88" si="1281">ROUNDUP(FH89/12,0)</f>
        <v>13</v>
      </c>
      <c r="FI88" s="7">
        <f t="shared" ref="FI88" si="1282">ROUNDUP(FI89/12,0)</f>
        <v>13</v>
      </c>
      <c r="FJ88" s="7">
        <f t="shared" ref="FJ88" si="1283">ROUNDUP(FJ89/12,0)</f>
        <v>13</v>
      </c>
      <c r="FK88" s="7">
        <f t="shared" ref="FK88" si="1284">ROUNDUP(FK89/12,0)</f>
        <v>13</v>
      </c>
      <c r="FL88" s="7">
        <f t="shared" ref="FL88" si="1285">ROUNDUP(FL89/12,0)</f>
        <v>13</v>
      </c>
      <c r="FM88" s="7">
        <f t="shared" ref="FM88" si="1286">ROUNDUP(FM89/12,0)</f>
        <v>13</v>
      </c>
      <c r="FN88" s="7">
        <f t="shared" ref="FN88" si="1287">ROUNDUP(FN89/12,0)</f>
        <v>13</v>
      </c>
      <c r="FO88" s="7">
        <f t="shared" ref="FO88" si="1288">ROUNDUP(FO89/12,0)</f>
        <v>13</v>
      </c>
      <c r="FP88" s="7">
        <f t="shared" ref="FP88" si="1289">ROUNDUP(FP89/12,0)</f>
        <v>13</v>
      </c>
      <c r="FQ88" s="7">
        <f t="shared" ref="FQ88" si="1290">ROUNDUP(FQ89/12,0)</f>
        <v>13</v>
      </c>
      <c r="FR88" s="7">
        <f t="shared" ref="FR88" si="1291">ROUNDUP(FR89/12,0)</f>
        <v>14</v>
      </c>
      <c r="FS88" s="7">
        <f t="shared" ref="FS88" si="1292">ROUNDUP(FS89/12,0)</f>
        <v>14</v>
      </c>
      <c r="FT88" s="7">
        <f t="shared" ref="FT88" si="1293">ROUNDUP(FT89/12,0)</f>
        <v>14</v>
      </c>
      <c r="FU88" s="7">
        <f t="shared" ref="FU88" si="1294">ROUNDUP(FU89/12,0)</f>
        <v>14</v>
      </c>
      <c r="FV88" s="7">
        <f t="shared" ref="FV88" si="1295">ROUNDUP(FV89/12,0)</f>
        <v>14</v>
      </c>
      <c r="FW88" s="7">
        <f t="shared" ref="FW88" si="1296">ROUNDUP(FW89/12,0)</f>
        <v>14</v>
      </c>
      <c r="FX88" s="7">
        <f t="shared" ref="FX88" si="1297">ROUNDUP(FX89/12,0)</f>
        <v>14</v>
      </c>
      <c r="FY88" s="7">
        <f t="shared" ref="FY88" si="1298">ROUNDUP(FY89/12,0)</f>
        <v>14</v>
      </c>
      <c r="FZ88" s="7">
        <f t="shared" ref="FZ88" si="1299">ROUNDUP(FZ89/12,0)</f>
        <v>14</v>
      </c>
      <c r="GA88" s="7">
        <f t="shared" ref="GA88" si="1300">ROUNDUP(GA89/12,0)</f>
        <v>14</v>
      </c>
      <c r="GB88" s="7">
        <f t="shared" ref="GB88" si="1301">ROUNDUP(GB89/12,0)</f>
        <v>14</v>
      </c>
      <c r="GC88" s="7">
        <f t="shared" ref="GC88" si="1302">ROUNDUP(GC89/12,0)</f>
        <v>14</v>
      </c>
      <c r="GD88" s="7">
        <f t="shared" ref="GD88" si="1303">ROUNDUP(GD89/12,0)</f>
        <v>15</v>
      </c>
      <c r="GE88" s="7">
        <f t="shared" ref="GE88" si="1304">ROUNDUP(GE89/12,0)</f>
        <v>15</v>
      </c>
      <c r="GF88" s="7">
        <f t="shared" ref="GF88" si="1305">ROUNDUP(GF89/12,0)</f>
        <v>15</v>
      </c>
      <c r="GG88" s="7">
        <f t="shared" ref="GG88" si="1306">ROUNDUP(GG89/12,0)</f>
        <v>15</v>
      </c>
      <c r="GH88" s="7">
        <f t="shared" ref="GH88" si="1307">ROUNDUP(GH89/12,0)</f>
        <v>15</v>
      </c>
      <c r="GI88" s="7">
        <f t="shared" ref="GI88" si="1308">ROUNDUP(GI89/12,0)</f>
        <v>15</v>
      </c>
      <c r="GJ88" s="7">
        <f t="shared" ref="GJ88" si="1309">ROUNDUP(GJ89/12,0)</f>
        <v>15</v>
      </c>
      <c r="GK88" s="7">
        <f t="shared" ref="GK88" si="1310">ROUNDUP(GK89/12,0)</f>
        <v>15</v>
      </c>
      <c r="GL88" s="7">
        <f t="shared" ref="GL88" si="1311">ROUNDUP(GL89/12,0)</f>
        <v>15</v>
      </c>
      <c r="GM88" s="7">
        <f t="shared" ref="GM88" si="1312">ROUNDUP(GM89/12,0)</f>
        <v>15</v>
      </c>
      <c r="GN88" s="7">
        <f t="shared" ref="GN88" si="1313">ROUNDUP(GN89/12,0)</f>
        <v>15</v>
      </c>
      <c r="GO88" s="7">
        <f t="shared" ref="GO88" si="1314">ROUNDUP(GO89/12,0)</f>
        <v>15</v>
      </c>
      <c r="GP88" s="7">
        <f t="shared" ref="GP88" si="1315">ROUNDUP(GP89/12,0)</f>
        <v>16</v>
      </c>
      <c r="GQ88" s="7">
        <f t="shared" ref="GQ88" si="1316">ROUNDUP(GQ89/12,0)</f>
        <v>16</v>
      </c>
      <c r="GR88" s="7">
        <f t="shared" ref="GR88" si="1317">ROUNDUP(GR89/12,0)</f>
        <v>16</v>
      </c>
      <c r="GS88" s="7">
        <f t="shared" ref="GS88" si="1318">ROUNDUP(GS89/12,0)</f>
        <v>16</v>
      </c>
      <c r="GT88" s="7">
        <f t="shared" ref="GT88" si="1319">ROUNDUP(GT89/12,0)</f>
        <v>16</v>
      </c>
      <c r="GU88" s="7">
        <f t="shared" ref="GU88" si="1320">ROUNDUP(GU89/12,0)</f>
        <v>16</v>
      </c>
      <c r="GV88" s="7">
        <f t="shared" ref="GV88" si="1321">ROUNDUP(GV89/12,0)</f>
        <v>16</v>
      </c>
      <c r="GW88" s="7">
        <f t="shared" ref="GW88" si="1322">ROUNDUP(GW89/12,0)</f>
        <v>16</v>
      </c>
      <c r="GX88" s="7">
        <f t="shared" ref="GX88" si="1323">ROUNDUP(GX89/12,0)</f>
        <v>16</v>
      </c>
      <c r="GY88" s="7">
        <f t="shared" ref="GY88" si="1324">ROUNDUP(GY89/12,0)</f>
        <v>16</v>
      </c>
      <c r="GZ88" s="7">
        <f t="shared" ref="GZ88" si="1325">ROUNDUP(GZ89/12,0)</f>
        <v>16</v>
      </c>
      <c r="HA88" s="7">
        <f t="shared" ref="HA88" si="1326">ROUNDUP(HA89/12,0)</f>
        <v>16</v>
      </c>
      <c r="HB88" s="7">
        <f t="shared" ref="HB88" si="1327">ROUNDUP(HB89/12,0)</f>
        <v>17</v>
      </c>
      <c r="HC88" s="7">
        <f t="shared" ref="HC88" si="1328">ROUNDUP(HC89/12,0)</f>
        <v>17</v>
      </c>
      <c r="HD88" s="7">
        <f t="shared" ref="HD88" si="1329">ROUNDUP(HD89/12,0)</f>
        <v>17</v>
      </c>
      <c r="HE88" s="7">
        <f t="shared" ref="HE88" si="1330">ROUNDUP(HE89/12,0)</f>
        <v>17</v>
      </c>
      <c r="HF88" s="7">
        <f t="shared" ref="HF88" si="1331">ROUNDUP(HF89/12,0)</f>
        <v>17</v>
      </c>
      <c r="HG88" s="7">
        <f t="shared" ref="HG88" si="1332">ROUNDUP(HG89/12,0)</f>
        <v>17</v>
      </c>
      <c r="HH88" s="7">
        <f t="shared" ref="HH88" si="1333">ROUNDUP(HH89/12,0)</f>
        <v>17</v>
      </c>
      <c r="HI88" s="7">
        <f t="shared" ref="HI88" si="1334">ROUNDUP(HI89/12,0)</f>
        <v>17</v>
      </c>
      <c r="HJ88" s="7">
        <f t="shared" ref="HJ88" si="1335">ROUNDUP(HJ89/12,0)</f>
        <v>17</v>
      </c>
      <c r="HK88" s="7">
        <f t="shared" ref="HK88" si="1336">ROUNDUP(HK89/12,0)</f>
        <v>17</v>
      </c>
      <c r="HL88" s="7">
        <f t="shared" ref="HL88" si="1337">ROUNDUP(HL89/12,0)</f>
        <v>17</v>
      </c>
      <c r="HM88" s="7">
        <f t="shared" ref="HM88" si="1338">ROUNDUP(HM89/12,0)</f>
        <v>17</v>
      </c>
      <c r="HN88" s="7">
        <f t="shared" ref="HN88" si="1339">ROUNDUP(HN89/12,0)</f>
        <v>18</v>
      </c>
      <c r="HO88" s="7">
        <f t="shared" ref="HO88" si="1340">ROUNDUP(HO89/12,0)</f>
        <v>18</v>
      </c>
      <c r="HP88" s="7">
        <f t="shared" ref="HP88" si="1341">ROUNDUP(HP89/12,0)</f>
        <v>18</v>
      </c>
      <c r="HQ88" s="7">
        <f t="shared" ref="HQ88" si="1342">ROUNDUP(HQ89/12,0)</f>
        <v>18</v>
      </c>
      <c r="HR88" s="7">
        <f t="shared" ref="HR88" si="1343">ROUNDUP(HR89/12,0)</f>
        <v>18</v>
      </c>
      <c r="HS88" s="7">
        <f t="shared" ref="HS88" si="1344">ROUNDUP(HS89/12,0)</f>
        <v>18</v>
      </c>
      <c r="HT88" s="7">
        <f t="shared" ref="HT88" si="1345">ROUNDUP(HT89/12,0)</f>
        <v>18</v>
      </c>
      <c r="HU88" s="7">
        <f t="shared" ref="HU88" si="1346">ROUNDUP(HU89/12,0)</f>
        <v>18</v>
      </c>
      <c r="HV88" s="7">
        <f t="shared" ref="HV88" si="1347">ROUNDUP(HV89/12,0)</f>
        <v>18</v>
      </c>
      <c r="HW88" s="7">
        <f t="shared" ref="HW88" si="1348">ROUNDUP(HW89/12,0)</f>
        <v>18</v>
      </c>
      <c r="HX88" s="7">
        <f t="shared" ref="HX88" si="1349">ROUNDUP(HX89/12,0)</f>
        <v>18</v>
      </c>
      <c r="HY88" s="7">
        <f t="shared" ref="HY88" si="1350">ROUNDUP(HY89/12,0)</f>
        <v>18</v>
      </c>
      <c r="HZ88" s="7">
        <f t="shared" ref="HZ88" si="1351">ROUNDUP(HZ89/12,0)</f>
        <v>19</v>
      </c>
      <c r="IA88" s="7">
        <f t="shared" ref="IA88" si="1352">ROUNDUP(IA89/12,0)</f>
        <v>19</v>
      </c>
      <c r="IB88" s="7">
        <f t="shared" ref="IB88" si="1353">ROUNDUP(IB89/12,0)</f>
        <v>19</v>
      </c>
      <c r="IC88" s="7">
        <f t="shared" ref="IC88" si="1354">ROUNDUP(IC89/12,0)</f>
        <v>19</v>
      </c>
      <c r="ID88" s="7">
        <f t="shared" ref="ID88" si="1355">ROUNDUP(ID89/12,0)</f>
        <v>19</v>
      </c>
      <c r="IE88" s="7">
        <f t="shared" ref="IE88" si="1356">ROUNDUP(IE89/12,0)</f>
        <v>19</v>
      </c>
      <c r="IF88" s="7">
        <f t="shared" ref="IF88" si="1357">ROUNDUP(IF89/12,0)</f>
        <v>19</v>
      </c>
      <c r="IG88" s="7">
        <f t="shared" ref="IG88" si="1358">ROUNDUP(IG89/12,0)</f>
        <v>19</v>
      </c>
      <c r="IH88" s="7">
        <f t="shared" ref="IH88" si="1359">ROUNDUP(IH89/12,0)</f>
        <v>19</v>
      </c>
      <c r="II88" s="7">
        <f t="shared" ref="II88" si="1360">ROUNDUP(II89/12,0)</f>
        <v>19</v>
      </c>
      <c r="IJ88" s="7">
        <f t="shared" ref="IJ88" si="1361">ROUNDUP(IJ89/12,0)</f>
        <v>19</v>
      </c>
      <c r="IK88" s="7">
        <f t="shared" ref="IK88" si="1362">ROUNDUP(IK89/12,0)</f>
        <v>19</v>
      </c>
      <c r="IL88" s="7">
        <f t="shared" ref="IL88" si="1363">ROUNDUP(IL89/12,0)</f>
        <v>20</v>
      </c>
      <c r="IM88" s="7">
        <f t="shared" ref="IM88" si="1364">ROUNDUP(IM89/12,0)</f>
        <v>20</v>
      </c>
      <c r="IN88" s="7">
        <f t="shared" ref="IN88" si="1365">ROUNDUP(IN89/12,0)</f>
        <v>20</v>
      </c>
      <c r="IO88" s="7">
        <f t="shared" ref="IO88" si="1366">ROUNDUP(IO89/12,0)</f>
        <v>20</v>
      </c>
      <c r="IP88" s="7">
        <f t="shared" ref="IP88" si="1367">ROUNDUP(IP89/12,0)</f>
        <v>20</v>
      </c>
      <c r="IQ88" s="7">
        <f t="shared" ref="IQ88" si="1368">ROUNDUP(IQ89/12,0)</f>
        <v>20</v>
      </c>
      <c r="IR88" s="7">
        <f t="shared" ref="IR88" si="1369">ROUNDUP(IR89/12,0)</f>
        <v>20</v>
      </c>
      <c r="IS88" s="7">
        <f t="shared" ref="IS88" si="1370">ROUNDUP(IS89/12,0)</f>
        <v>20</v>
      </c>
      <c r="IT88" s="7">
        <f t="shared" ref="IT88" si="1371">ROUNDUP(IT89/12,0)</f>
        <v>20</v>
      </c>
      <c r="IU88" s="7">
        <f t="shared" ref="IU88" si="1372">ROUNDUP(IU89/12,0)</f>
        <v>20</v>
      </c>
      <c r="IV88" s="7">
        <f t="shared" ref="IV88" si="1373">ROUNDUP(IV89/12,0)</f>
        <v>20</v>
      </c>
      <c r="IW88" s="7">
        <f t="shared" ref="IW88" si="1374">ROUNDUP(IW89/12,0)</f>
        <v>20</v>
      </c>
      <c r="IX88" s="7">
        <f t="shared" ref="IX88" si="1375">ROUNDUP(IX89/12,0)</f>
        <v>21</v>
      </c>
      <c r="IY88" s="7">
        <f t="shared" ref="IY88" si="1376">ROUNDUP(IY89/12,0)</f>
        <v>21</v>
      </c>
      <c r="IZ88" s="7">
        <f t="shared" ref="IZ88" si="1377">ROUNDUP(IZ89/12,0)</f>
        <v>21</v>
      </c>
      <c r="JA88" s="7">
        <f t="shared" ref="JA88" si="1378">ROUNDUP(JA89/12,0)</f>
        <v>21</v>
      </c>
      <c r="JB88" s="7">
        <f t="shared" ref="JB88" si="1379">ROUNDUP(JB89/12,0)</f>
        <v>21</v>
      </c>
      <c r="JC88" s="7">
        <f t="shared" ref="JC88" si="1380">ROUNDUP(JC89/12,0)</f>
        <v>21</v>
      </c>
      <c r="JD88" s="7">
        <f t="shared" ref="JD88" si="1381">ROUNDUP(JD89/12,0)</f>
        <v>21</v>
      </c>
      <c r="JE88" s="7">
        <f t="shared" ref="JE88" si="1382">ROUNDUP(JE89/12,0)</f>
        <v>21</v>
      </c>
      <c r="JF88" s="7">
        <f t="shared" ref="JF88" si="1383">ROUNDUP(JF89/12,0)</f>
        <v>21</v>
      </c>
      <c r="JG88" s="7">
        <f t="shared" ref="JG88" si="1384">ROUNDUP(JG89/12,0)</f>
        <v>21</v>
      </c>
      <c r="JH88" s="7">
        <f t="shared" ref="JH88" si="1385">ROUNDUP(JH89/12,0)</f>
        <v>21</v>
      </c>
      <c r="JI88" s="7">
        <f t="shared" ref="JI88" si="1386">ROUNDUP(JI89/12,0)</f>
        <v>21</v>
      </c>
      <c r="JJ88" s="7">
        <f t="shared" ref="JJ88" si="1387">ROUNDUP(JJ89/12,0)</f>
        <v>22</v>
      </c>
      <c r="JK88" s="7">
        <f t="shared" ref="JK88" si="1388">ROUNDUP(JK89/12,0)</f>
        <v>22</v>
      </c>
      <c r="JL88" s="7">
        <f t="shared" ref="JL88" si="1389">ROUNDUP(JL89/12,0)</f>
        <v>22</v>
      </c>
      <c r="JM88" s="7">
        <f t="shared" ref="JM88" si="1390">ROUNDUP(JM89/12,0)</f>
        <v>22</v>
      </c>
      <c r="JN88" s="7">
        <f t="shared" ref="JN88" si="1391">ROUNDUP(JN89/12,0)</f>
        <v>22</v>
      </c>
      <c r="JO88" s="7">
        <f t="shared" ref="JO88" si="1392">ROUNDUP(JO89/12,0)</f>
        <v>22</v>
      </c>
      <c r="JP88" s="7">
        <f t="shared" ref="JP88" si="1393">ROUNDUP(JP89/12,0)</f>
        <v>22</v>
      </c>
      <c r="JQ88" s="7">
        <f t="shared" ref="JQ88" si="1394">ROUNDUP(JQ89/12,0)</f>
        <v>22</v>
      </c>
      <c r="JR88" s="7">
        <f t="shared" ref="JR88" si="1395">ROUNDUP(JR89/12,0)</f>
        <v>22</v>
      </c>
      <c r="JS88" s="7">
        <f t="shared" ref="JS88" si="1396">ROUNDUP(JS89/12,0)</f>
        <v>22</v>
      </c>
      <c r="JT88" s="7">
        <f t="shared" ref="JT88" si="1397">ROUNDUP(JT89/12,0)</f>
        <v>22</v>
      </c>
      <c r="JU88" s="7">
        <f t="shared" ref="JU88" si="1398">ROUNDUP(JU89/12,0)</f>
        <v>22</v>
      </c>
      <c r="JV88" s="7">
        <f t="shared" ref="JV88" si="1399">ROUNDUP(JV89/12,0)</f>
        <v>23</v>
      </c>
      <c r="JW88" s="7">
        <f t="shared" ref="JW88" si="1400">ROUNDUP(JW89/12,0)</f>
        <v>23</v>
      </c>
      <c r="JX88" s="7">
        <f t="shared" ref="JX88" si="1401">ROUNDUP(JX89/12,0)</f>
        <v>23</v>
      </c>
      <c r="JY88" s="7">
        <f t="shared" ref="JY88" si="1402">ROUNDUP(JY89/12,0)</f>
        <v>23</v>
      </c>
      <c r="JZ88" s="7">
        <f t="shared" ref="JZ88" si="1403">ROUNDUP(JZ89/12,0)</f>
        <v>23</v>
      </c>
      <c r="KA88" s="7">
        <f t="shared" ref="KA88" si="1404">ROUNDUP(KA89/12,0)</f>
        <v>23</v>
      </c>
      <c r="KB88" s="7">
        <f t="shared" ref="KB88" si="1405">ROUNDUP(KB89/12,0)</f>
        <v>23</v>
      </c>
      <c r="KC88" s="7">
        <f t="shared" ref="KC88" si="1406">ROUNDUP(KC89/12,0)</f>
        <v>23</v>
      </c>
      <c r="KD88" s="7">
        <f t="shared" ref="KD88" si="1407">ROUNDUP(KD89/12,0)</f>
        <v>23</v>
      </c>
      <c r="KE88" s="7">
        <f t="shared" ref="KE88" si="1408">ROUNDUP(KE89/12,0)</f>
        <v>23</v>
      </c>
      <c r="KF88" s="7">
        <f t="shared" ref="KF88" si="1409">ROUNDUP(KF89/12,0)</f>
        <v>23</v>
      </c>
      <c r="KG88" s="7">
        <f t="shared" ref="KG88" si="1410">ROUNDUP(KG89/12,0)</f>
        <v>23</v>
      </c>
      <c r="KH88" s="7">
        <f t="shared" ref="KH88" si="1411">ROUNDUP(KH89/12,0)</f>
        <v>24</v>
      </c>
      <c r="KI88" s="7">
        <f t="shared" ref="KI88" si="1412">ROUNDUP(KI89/12,0)</f>
        <v>24</v>
      </c>
      <c r="KJ88" s="7">
        <f t="shared" ref="KJ88" si="1413">ROUNDUP(KJ89/12,0)</f>
        <v>24</v>
      </c>
      <c r="KK88" s="7">
        <f t="shared" ref="KK88" si="1414">ROUNDUP(KK89/12,0)</f>
        <v>24</v>
      </c>
      <c r="KL88" s="7">
        <f t="shared" ref="KL88" si="1415">ROUNDUP(KL89/12,0)</f>
        <v>24</v>
      </c>
      <c r="KM88" s="7">
        <f t="shared" ref="KM88" si="1416">ROUNDUP(KM89/12,0)</f>
        <v>24</v>
      </c>
      <c r="KN88" s="7">
        <f t="shared" ref="KN88" si="1417">ROUNDUP(KN89/12,0)</f>
        <v>24</v>
      </c>
      <c r="KO88" s="7">
        <f t="shared" ref="KO88" si="1418">ROUNDUP(KO89/12,0)</f>
        <v>24</v>
      </c>
      <c r="KP88" s="7">
        <f t="shared" ref="KP88" si="1419">ROUNDUP(KP89/12,0)</f>
        <v>24</v>
      </c>
      <c r="KQ88" s="7">
        <f t="shared" ref="KQ88" si="1420">ROUNDUP(KQ89/12,0)</f>
        <v>24</v>
      </c>
      <c r="KR88" s="7">
        <f t="shared" ref="KR88" si="1421">ROUNDUP(KR89/12,0)</f>
        <v>24</v>
      </c>
      <c r="KS88" s="7">
        <f t="shared" ref="KS88" si="1422">ROUNDUP(KS89/12,0)</f>
        <v>24</v>
      </c>
      <c r="KT88" s="7">
        <f t="shared" ref="KT88" si="1423">ROUNDUP(KT89/12,0)</f>
        <v>25</v>
      </c>
      <c r="KU88" s="7">
        <f t="shared" ref="KU88" si="1424">ROUNDUP(KU89/12,0)</f>
        <v>25</v>
      </c>
      <c r="KV88" s="7">
        <f t="shared" ref="KV88" si="1425">ROUNDUP(KV89/12,0)</f>
        <v>25</v>
      </c>
      <c r="KW88" s="7">
        <f t="shared" ref="KW88" si="1426">ROUNDUP(KW89/12,0)</f>
        <v>25</v>
      </c>
      <c r="KX88" s="7">
        <f t="shared" ref="KX88" si="1427">ROUNDUP(KX89/12,0)</f>
        <v>25</v>
      </c>
      <c r="KY88" s="7">
        <f t="shared" ref="KY88" si="1428">ROUNDUP(KY89/12,0)</f>
        <v>25</v>
      </c>
      <c r="KZ88" s="7">
        <f t="shared" ref="KZ88" si="1429">ROUNDUP(KZ89/12,0)</f>
        <v>25</v>
      </c>
      <c r="LA88" s="7">
        <f t="shared" ref="LA88" si="1430">ROUNDUP(LA89/12,0)</f>
        <v>25</v>
      </c>
      <c r="LB88" s="7">
        <f t="shared" ref="LB88" si="1431">ROUNDUP(LB89/12,0)</f>
        <v>25</v>
      </c>
      <c r="LC88" s="7">
        <f t="shared" ref="LC88" si="1432">ROUNDUP(LC89/12,0)</f>
        <v>25</v>
      </c>
      <c r="LD88" s="7">
        <f t="shared" ref="LD88" si="1433">ROUNDUP(LD89/12,0)</f>
        <v>25</v>
      </c>
      <c r="LE88" s="7">
        <f t="shared" ref="LE88" si="1434">ROUNDUP(LE89/12,0)</f>
        <v>25</v>
      </c>
      <c r="LF88" s="7">
        <f t="shared" ref="LF88" si="1435">ROUNDUP(LF89/12,0)</f>
        <v>26</v>
      </c>
      <c r="LG88" s="7">
        <f t="shared" ref="LG88" si="1436">ROUNDUP(LG89/12,0)</f>
        <v>26</v>
      </c>
      <c r="LH88" s="7">
        <f t="shared" ref="LH88" si="1437">ROUNDUP(LH89/12,0)</f>
        <v>26</v>
      </c>
      <c r="LI88" s="7">
        <f t="shared" ref="LI88" si="1438">ROUNDUP(LI89/12,0)</f>
        <v>26</v>
      </c>
      <c r="LJ88" s="7">
        <f t="shared" ref="LJ88" si="1439">ROUNDUP(LJ89/12,0)</f>
        <v>26</v>
      </c>
      <c r="LK88" s="7">
        <f t="shared" ref="LK88" si="1440">ROUNDUP(LK89/12,0)</f>
        <v>26</v>
      </c>
      <c r="LL88" s="7">
        <f t="shared" ref="LL88" si="1441">ROUNDUP(LL89/12,0)</f>
        <v>26</v>
      </c>
      <c r="LM88" s="7">
        <f t="shared" ref="LM88" si="1442">ROUNDUP(LM89/12,0)</f>
        <v>26</v>
      </c>
      <c r="LN88" s="7">
        <f t="shared" ref="LN88" si="1443">ROUNDUP(LN89/12,0)</f>
        <v>26</v>
      </c>
      <c r="LO88" s="7">
        <f t="shared" ref="LO88" si="1444">ROUNDUP(LO89/12,0)</f>
        <v>26</v>
      </c>
      <c r="LP88" s="7">
        <f t="shared" ref="LP88" si="1445">ROUNDUP(LP89/12,0)</f>
        <v>26</v>
      </c>
      <c r="LQ88" s="7">
        <f t="shared" ref="LQ88" si="1446">ROUNDUP(LQ89/12,0)</f>
        <v>26</v>
      </c>
      <c r="LR88" s="7">
        <f t="shared" ref="LR88" si="1447">ROUNDUP(LR89/12,0)</f>
        <v>27</v>
      </c>
      <c r="LS88" s="7">
        <f t="shared" ref="LS88" si="1448">ROUNDUP(LS89/12,0)</f>
        <v>27</v>
      </c>
      <c r="LT88" s="7">
        <f t="shared" ref="LT88" si="1449">ROUNDUP(LT89/12,0)</f>
        <v>27</v>
      </c>
      <c r="LU88" s="7">
        <f t="shared" ref="LU88" si="1450">ROUNDUP(LU89/12,0)</f>
        <v>27</v>
      </c>
      <c r="LV88" s="7">
        <f t="shared" ref="LV88" si="1451">ROUNDUP(LV89/12,0)</f>
        <v>27</v>
      </c>
      <c r="LW88" s="7">
        <f t="shared" ref="LW88" si="1452">ROUNDUP(LW89/12,0)</f>
        <v>27</v>
      </c>
      <c r="LX88" s="7">
        <f t="shared" ref="LX88" si="1453">ROUNDUP(LX89/12,0)</f>
        <v>27</v>
      </c>
      <c r="LY88" s="7">
        <f t="shared" ref="LY88" si="1454">ROUNDUP(LY89/12,0)</f>
        <v>27</v>
      </c>
      <c r="LZ88" s="7">
        <f t="shared" ref="LZ88" si="1455">ROUNDUP(LZ89/12,0)</f>
        <v>27</v>
      </c>
      <c r="MA88" s="7">
        <f t="shared" ref="MA88" si="1456">ROUNDUP(MA89/12,0)</f>
        <v>27</v>
      </c>
      <c r="MB88" s="7">
        <f t="shared" ref="MB88" si="1457">ROUNDUP(MB89/12,0)</f>
        <v>27</v>
      </c>
      <c r="MC88" s="7">
        <f t="shared" ref="MC88" si="1458">ROUNDUP(MC89/12,0)</f>
        <v>27</v>
      </c>
      <c r="MD88" s="7">
        <f t="shared" ref="MD88" si="1459">ROUNDUP(MD89/12,0)</f>
        <v>28</v>
      </c>
      <c r="ME88" s="7">
        <f t="shared" ref="ME88" si="1460">ROUNDUP(ME89/12,0)</f>
        <v>28</v>
      </c>
      <c r="MF88" s="7">
        <f t="shared" ref="MF88" si="1461">ROUNDUP(MF89/12,0)</f>
        <v>28</v>
      </c>
      <c r="MG88" s="7">
        <f t="shared" ref="MG88" si="1462">ROUNDUP(MG89/12,0)</f>
        <v>28</v>
      </c>
      <c r="MH88" s="7">
        <f t="shared" ref="MH88" si="1463">ROUNDUP(MH89/12,0)</f>
        <v>28</v>
      </c>
      <c r="MI88" s="7">
        <f t="shared" ref="MI88" si="1464">ROUNDUP(MI89/12,0)</f>
        <v>28</v>
      </c>
      <c r="MJ88" s="7">
        <f t="shared" ref="MJ88" si="1465">ROUNDUP(MJ89/12,0)</f>
        <v>28</v>
      </c>
      <c r="MK88" s="7">
        <f t="shared" ref="MK88" si="1466">ROUNDUP(MK89/12,0)</f>
        <v>28</v>
      </c>
      <c r="ML88" s="7">
        <f t="shared" ref="ML88" si="1467">ROUNDUP(ML89/12,0)</f>
        <v>28</v>
      </c>
      <c r="MM88" s="7">
        <f t="shared" ref="MM88" si="1468">ROUNDUP(MM89/12,0)</f>
        <v>28</v>
      </c>
      <c r="MN88" s="7">
        <f t="shared" ref="MN88" si="1469">ROUNDUP(MN89/12,0)</f>
        <v>28</v>
      </c>
      <c r="MO88" s="7">
        <f t="shared" ref="MO88" si="1470">ROUNDUP(MO89/12,0)</f>
        <v>28</v>
      </c>
      <c r="MP88" s="7">
        <f t="shared" ref="MP88" si="1471">ROUNDUP(MP89/12,0)</f>
        <v>29</v>
      </c>
      <c r="MQ88" s="7">
        <f t="shared" ref="MQ88" si="1472">ROUNDUP(MQ89/12,0)</f>
        <v>29</v>
      </c>
      <c r="MR88" s="7">
        <f t="shared" ref="MR88" si="1473">ROUNDUP(MR89/12,0)</f>
        <v>29</v>
      </c>
      <c r="MS88" s="7">
        <f t="shared" ref="MS88" si="1474">ROUNDUP(MS89/12,0)</f>
        <v>29</v>
      </c>
      <c r="MT88" s="7">
        <f t="shared" ref="MT88" si="1475">ROUNDUP(MT89/12,0)</f>
        <v>29</v>
      </c>
      <c r="MU88" s="7">
        <f t="shared" ref="MU88" si="1476">ROUNDUP(MU89/12,0)</f>
        <v>29</v>
      </c>
      <c r="MV88" s="7">
        <f t="shared" ref="MV88" si="1477">ROUNDUP(MV89/12,0)</f>
        <v>29</v>
      </c>
      <c r="MW88" s="7">
        <f t="shared" ref="MW88" si="1478">ROUNDUP(MW89/12,0)</f>
        <v>29</v>
      </c>
      <c r="MX88" s="7">
        <f t="shared" ref="MX88" si="1479">ROUNDUP(MX89/12,0)</f>
        <v>29</v>
      </c>
      <c r="MY88" s="7">
        <f t="shared" ref="MY88" si="1480">ROUNDUP(MY89/12,0)</f>
        <v>29</v>
      </c>
      <c r="MZ88" s="7">
        <f t="shared" ref="MZ88" si="1481">ROUNDUP(MZ89/12,0)</f>
        <v>29</v>
      </c>
      <c r="NA88" s="7">
        <f t="shared" ref="NA88" si="1482">ROUNDUP(NA89/12,0)</f>
        <v>29</v>
      </c>
      <c r="NB88" s="7">
        <f t="shared" ref="NB88" si="1483">ROUNDUP(NB89/12,0)</f>
        <v>30</v>
      </c>
      <c r="NC88" s="7">
        <f t="shared" ref="NC88" si="1484">ROUNDUP(NC89/12,0)</f>
        <v>30</v>
      </c>
      <c r="ND88" s="7">
        <f t="shared" ref="ND88" si="1485">ROUNDUP(ND89/12,0)</f>
        <v>30</v>
      </c>
      <c r="NE88" s="7">
        <f t="shared" ref="NE88" si="1486">ROUNDUP(NE89/12,0)</f>
        <v>30</v>
      </c>
      <c r="NF88" s="7">
        <f t="shared" ref="NF88" si="1487">ROUNDUP(NF89/12,0)</f>
        <v>30</v>
      </c>
      <c r="NG88" s="7">
        <f t="shared" ref="NG88" si="1488">ROUNDUP(NG89/12,0)</f>
        <v>30</v>
      </c>
      <c r="NH88" s="7">
        <f t="shared" ref="NH88" si="1489">ROUNDUP(NH89/12,0)</f>
        <v>30</v>
      </c>
      <c r="NI88" s="7">
        <f t="shared" ref="NI88" si="1490">ROUNDUP(NI89/12,0)</f>
        <v>30</v>
      </c>
      <c r="NJ88" s="7">
        <f t="shared" ref="NJ88" si="1491">ROUNDUP(NJ89/12,0)</f>
        <v>30</v>
      </c>
      <c r="NK88" s="7">
        <f t="shared" ref="NK88" si="1492">ROUNDUP(NK89/12,0)</f>
        <v>30</v>
      </c>
      <c r="NL88" s="7">
        <f t="shared" ref="NL88" si="1493">ROUNDUP(NL89/12,0)</f>
        <v>30</v>
      </c>
      <c r="NM88" s="7">
        <f t="shared" ref="NM88" si="1494">ROUNDUP(NM89/12,0)</f>
        <v>30</v>
      </c>
    </row>
    <row r="89" spans="15:377" x14ac:dyDescent="0.25">
      <c r="P89" s="12" t="s">
        <v>123</v>
      </c>
      <c r="Q89" s="7">
        <v>0</v>
      </c>
      <c r="R89" s="7">
        <f>Q89+1</f>
        <v>1</v>
      </c>
      <c r="S89" s="7">
        <f t="shared" ref="S89:CD89" si="1495">R89+1</f>
        <v>2</v>
      </c>
      <c r="T89" s="7">
        <f t="shared" si="1495"/>
        <v>3</v>
      </c>
      <c r="U89" s="7">
        <f t="shared" si="1495"/>
        <v>4</v>
      </c>
      <c r="V89" s="7">
        <f t="shared" si="1495"/>
        <v>5</v>
      </c>
      <c r="W89" s="7">
        <f t="shared" si="1495"/>
        <v>6</v>
      </c>
      <c r="X89" s="7">
        <f t="shared" si="1495"/>
        <v>7</v>
      </c>
      <c r="Y89" s="7">
        <f t="shared" si="1495"/>
        <v>8</v>
      </c>
      <c r="Z89" s="7">
        <f t="shared" si="1495"/>
        <v>9</v>
      </c>
      <c r="AA89" s="7">
        <f t="shared" si="1495"/>
        <v>10</v>
      </c>
      <c r="AB89" s="7">
        <f t="shared" si="1495"/>
        <v>11</v>
      </c>
      <c r="AC89" s="7">
        <f t="shared" si="1495"/>
        <v>12</v>
      </c>
      <c r="AD89" s="7">
        <f t="shared" si="1495"/>
        <v>13</v>
      </c>
      <c r="AE89" s="7">
        <f t="shared" si="1495"/>
        <v>14</v>
      </c>
      <c r="AF89" s="7">
        <f t="shared" si="1495"/>
        <v>15</v>
      </c>
      <c r="AG89" s="7">
        <f t="shared" si="1495"/>
        <v>16</v>
      </c>
      <c r="AH89" s="7">
        <f t="shared" si="1495"/>
        <v>17</v>
      </c>
      <c r="AI89" s="7">
        <f t="shared" si="1495"/>
        <v>18</v>
      </c>
      <c r="AJ89" s="7">
        <f t="shared" si="1495"/>
        <v>19</v>
      </c>
      <c r="AK89" s="7">
        <f t="shared" si="1495"/>
        <v>20</v>
      </c>
      <c r="AL89" s="7">
        <f t="shared" si="1495"/>
        <v>21</v>
      </c>
      <c r="AM89" s="7">
        <f t="shared" si="1495"/>
        <v>22</v>
      </c>
      <c r="AN89" s="7">
        <f t="shared" si="1495"/>
        <v>23</v>
      </c>
      <c r="AO89" s="7">
        <f t="shared" si="1495"/>
        <v>24</v>
      </c>
      <c r="AP89" s="7">
        <f t="shared" si="1495"/>
        <v>25</v>
      </c>
      <c r="AQ89" s="7">
        <f t="shared" si="1495"/>
        <v>26</v>
      </c>
      <c r="AR89" s="7">
        <f t="shared" si="1495"/>
        <v>27</v>
      </c>
      <c r="AS89" s="7">
        <f t="shared" si="1495"/>
        <v>28</v>
      </c>
      <c r="AT89" s="7">
        <f t="shared" si="1495"/>
        <v>29</v>
      </c>
      <c r="AU89" s="7">
        <f t="shared" si="1495"/>
        <v>30</v>
      </c>
      <c r="AV89" s="7">
        <f t="shared" si="1495"/>
        <v>31</v>
      </c>
      <c r="AW89" s="7">
        <f t="shared" si="1495"/>
        <v>32</v>
      </c>
      <c r="AX89" s="7">
        <f t="shared" si="1495"/>
        <v>33</v>
      </c>
      <c r="AY89" s="7">
        <f t="shared" si="1495"/>
        <v>34</v>
      </c>
      <c r="AZ89" s="7">
        <f t="shared" si="1495"/>
        <v>35</v>
      </c>
      <c r="BA89" s="7">
        <f t="shared" si="1495"/>
        <v>36</v>
      </c>
      <c r="BB89" s="7">
        <f t="shared" si="1495"/>
        <v>37</v>
      </c>
      <c r="BC89" s="7">
        <f t="shared" si="1495"/>
        <v>38</v>
      </c>
      <c r="BD89" s="7">
        <f t="shared" si="1495"/>
        <v>39</v>
      </c>
      <c r="BE89" s="7">
        <f t="shared" si="1495"/>
        <v>40</v>
      </c>
      <c r="BF89" s="7">
        <f t="shared" si="1495"/>
        <v>41</v>
      </c>
      <c r="BG89" s="7">
        <f t="shared" si="1495"/>
        <v>42</v>
      </c>
      <c r="BH89" s="7">
        <f t="shared" si="1495"/>
        <v>43</v>
      </c>
      <c r="BI89" s="7">
        <f t="shared" si="1495"/>
        <v>44</v>
      </c>
      <c r="BJ89" s="7">
        <f t="shared" si="1495"/>
        <v>45</v>
      </c>
      <c r="BK89" s="7">
        <f t="shared" si="1495"/>
        <v>46</v>
      </c>
      <c r="BL89" s="7">
        <f t="shared" si="1495"/>
        <v>47</v>
      </c>
      <c r="BM89" s="7">
        <f t="shared" si="1495"/>
        <v>48</v>
      </c>
      <c r="BN89" s="7">
        <f t="shared" si="1495"/>
        <v>49</v>
      </c>
      <c r="BO89" s="7">
        <f t="shared" si="1495"/>
        <v>50</v>
      </c>
      <c r="BP89" s="7">
        <f t="shared" si="1495"/>
        <v>51</v>
      </c>
      <c r="BQ89" s="7">
        <f t="shared" si="1495"/>
        <v>52</v>
      </c>
      <c r="BR89" s="7">
        <f t="shared" si="1495"/>
        <v>53</v>
      </c>
      <c r="BS89" s="7">
        <f t="shared" si="1495"/>
        <v>54</v>
      </c>
      <c r="BT89" s="7">
        <f t="shared" si="1495"/>
        <v>55</v>
      </c>
      <c r="BU89" s="7">
        <f t="shared" si="1495"/>
        <v>56</v>
      </c>
      <c r="BV89" s="7">
        <f t="shared" si="1495"/>
        <v>57</v>
      </c>
      <c r="BW89" s="7">
        <f t="shared" si="1495"/>
        <v>58</v>
      </c>
      <c r="BX89" s="7">
        <f t="shared" si="1495"/>
        <v>59</v>
      </c>
      <c r="BY89" s="7">
        <f t="shared" si="1495"/>
        <v>60</v>
      </c>
      <c r="BZ89" s="7">
        <f t="shared" si="1495"/>
        <v>61</v>
      </c>
      <c r="CA89" s="7">
        <f t="shared" si="1495"/>
        <v>62</v>
      </c>
      <c r="CB89" s="7">
        <f t="shared" si="1495"/>
        <v>63</v>
      </c>
      <c r="CC89" s="7">
        <f t="shared" si="1495"/>
        <v>64</v>
      </c>
      <c r="CD89" s="7">
        <f t="shared" si="1495"/>
        <v>65</v>
      </c>
      <c r="CE89" s="7">
        <f t="shared" ref="CE89:EP89" si="1496">CD89+1</f>
        <v>66</v>
      </c>
      <c r="CF89" s="7">
        <f t="shared" si="1496"/>
        <v>67</v>
      </c>
      <c r="CG89" s="7">
        <f t="shared" si="1496"/>
        <v>68</v>
      </c>
      <c r="CH89" s="7">
        <f t="shared" si="1496"/>
        <v>69</v>
      </c>
      <c r="CI89" s="7">
        <f t="shared" si="1496"/>
        <v>70</v>
      </c>
      <c r="CJ89" s="7">
        <f t="shared" si="1496"/>
        <v>71</v>
      </c>
      <c r="CK89" s="7">
        <f t="shared" si="1496"/>
        <v>72</v>
      </c>
      <c r="CL89" s="7">
        <f t="shared" si="1496"/>
        <v>73</v>
      </c>
      <c r="CM89" s="7">
        <f t="shared" si="1496"/>
        <v>74</v>
      </c>
      <c r="CN89" s="7">
        <f t="shared" si="1496"/>
        <v>75</v>
      </c>
      <c r="CO89" s="7">
        <f t="shared" si="1496"/>
        <v>76</v>
      </c>
      <c r="CP89" s="7">
        <f t="shared" si="1496"/>
        <v>77</v>
      </c>
      <c r="CQ89" s="7">
        <f t="shared" si="1496"/>
        <v>78</v>
      </c>
      <c r="CR89" s="7">
        <f t="shared" si="1496"/>
        <v>79</v>
      </c>
      <c r="CS89" s="7">
        <f t="shared" si="1496"/>
        <v>80</v>
      </c>
      <c r="CT89" s="7">
        <f t="shared" si="1496"/>
        <v>81</v>
      </c>
      <c r="CU89" s="7">
        <f t="shared" si="1496"/>
        <v>82</v>
      </c>
      <c r="CV89" s="7">
        <f t="shared" si="1496"/>
        <v>83</v>
      </c>
      <c r="CW89" s="7">
        <f t="shared" si="1496"/>
        <v>84</v>
      </c>
      <c r="CX89" s="7">
        <f t="shared" si="1496"/>
        <v>85</v>
      </c>
      <c r="CY89" s="7">
        <f t="shared" si="1496"/>
        <v>86</v>
      </c>
      <c r="CZ89" s="7">
        <f t="shared" si="1496"/>
        <v>87</v>
      </c>
      <c r="DA89" s="7">
        <f t="shared" si="1496"/>
        <v>88</v>
      </c>
      <c r="DB89" s="7">
        <f t="shared" si="1496"/>
        <v>89</v>
      </c>
      <c r="DC89" s="7">
        <f t="shared" si="1496"/>
        <v>90</v>
      </c>
      <c r="DD89" s="7">
        <f t="shared" si="1496"/>
        <v>91</v>
      </c>
      <c r="DE89" s="7">
        <f t="shared" si="1496"/>
        <v>92</v>
      </c>
      <c r="DF89" s="7">
        <f t="shared" si="1496"/>
        <v>93</v>
      </c>
      <c r="DG89" s="7">
        <f t="shared" si="1496"/>
        <v>94</v>
      </c>
      <c r="DH89" s="7">
        <f t="shared" si="1496"/>
        <v>95</v>
      </c>
      <c r="DI89" s="7">
        <f t="shared" si="1496"/>
        <v>96</v>
      </c>
      <c r="DJ89" s="7">
        <f t="shared" si="1496"/>
        <v>97</v>
      </c>
      <c r="DK89" s="7">
        <f t="shared" si="1496"/>
        <v>98</v>
      </c>
      <c r="DL89" s="7">
        <f t="shared" si="1496"/>
        <v>99</v>
      </c>
      <c r="DM89" s="7">
        <f t="shared" si="1496"/>
        <v>100</v>
      </c>
      <c r="DN89" s="7">
        <f t="shared" si="1496"/>
        <v>101</v>
      </c>
      <c r="DO89" s="7">
        <f t="shared" si="1496"/>
        <v>102</v>
      </c>
      <c r="DP89" s="7">
        <f t="shared" si="1496"/>
        <v>103</v>
      </c>
      <c r="DQ89" s="7">
        <f t="shared" si="1496"/>
        <v>104</v>
      </c>
      <c r="DR89" s="7">
        <f t="shared" si="1496"/>
        <v>105</v>
      </c>
      <c r="DS89" s="7">
        <f t="shared" si="1496"/>
        <v>106</v>
      </c>
      <c r="DT89" s="7">
        <f t="shared" si="1496"/>
        <v>107</v>
      </c>
      <c r="DU89" s="7">
        <f t="shared" si="1496"/>
        <v>108</v>
      </c>
      <c r="DV89" s="7">
        <f t="shared" si="1496"/>
        <v>109</v>
      </c>
      <c r="DW89" s="7">
        <f t="shared" si="1496"/>
        <v>110</v>
      </c>
      <c r="DX89" s="7">
        <f t="shared" si="1496"/>
        <v>111</v>
      </c>
      <c r="DY89" s="7">
        <f t="shared" si="1496"/>
        <v>112</v>
      </c>
      <c r="DZ89" s="7">
        <f t="shared" si="1496"/>
        <v>113</v>
      </c>
      <c r="EA89" s="7">
        <f t="shared" si="1496"/>
        <v>114</v>
      </c>
      <c r="EB89" s="7">
        <f t="shared" si="1496"/>
        <v>115</v>
      </c>
      <c r="EC89" s="7">
        <f t="shared" si="1496"/>
        <v>116</v>
      </c>
      <c r="ED89" s="7">
        <f t="shared" si="1496"/>
        <v>117</v>
      </c>
      <c r="EE89" s="7">
        <f t="shared" si="1496"/>
        <v>118</v>
      </c>
      <c r="EF89" s="7">
        <f t="shared" si="1496"/>
        <v>119</v>
      </c>
      <c r="EG89" s="7">
        <f t="shared" si="1496"/>
        <v>120</v>
      </c>
      <c r="EH89" s="7">
        <f t="shared" si="1496"/>
        <v>121</v>
      </c>
      <c r="EI89" s="7">
        <f t="shared" si="1496"/>
        <v>122</v>
      </c>
      <c r="EJ89" s="7">
        <f t="shared" si="1496"/>
        <v>123</v>
      </c>
      <c r="EK89" s="7">
        <f t="shared" si="1496"/>
        <v>124</v>
      </c>
      <c r="EL89" s="7">
        <f t="shared" si="1496"/>
        <v>125</v>
      </c>
      <c r="EM89" s="7">
        <f t="shared" si="1496"/>
        <v>126</v>
      </c>
      <c r="EN89" s="7">
        <f t="shared" si="1496"/>
        <v>127</v>
      </c>
      <c r="EO89" s="7">
        <f t="shared" si="1496"/>
        <v>128</v>
      </c>
      <c r="EP89" s="7">
        <f t="shared" si="1496"/>
        <v>129</v>
      </c>
      <c r="EQ89" s="7">
        <f t="shared" ref="EQ89:HB89" si="1497">EP89+1</f>
        <v>130</v>
      </c>
      <c r="ER89" s="7">
        <f t="shared" si="1497"/>
        <v>131</v>
      </c>
      <c r="ES89" s="7">
        <f t="shared" si="1497"/>
        <v>132</v>
      </c>
      <c r="ET89" s="7">
        <f t="shared" si="1497"/>
        <v>133</v>
      </c>
      <c r="EU89" s="7">
        <f t="shared" si="1497"/>
        <v>134</v>
      </c>
      <c r="EV89" s="7">
        <f t="shared" si="1497"/>
        <v>135</v>
      </c>
      <c r="EW89" s="7">
        <f t="shared" si="1497"/>
        <v>136</v>
      </c>
      <c r="EX89" s="7">
        <f t="shared" si="1497"/>
        <v>137</v>
      </c>
      <c r="EY89" s="7">
        <f t="shared" si="1497"/>
        <v>138</v>
      </c>
      <c r="EZ89" s="7">
        <f t="shared" si="1497"/>
        <v>139</v>
      </c>
      <c r="FA89" s="7">
        <f t="shared" si="1497"/>
        <v>140</v>
      </c>
      <c r="FB89" s="7">
        <f t="shared" si="1497"/>
        <v>141</v>
      </c>
      <c r="FC89" s="7">
        <f t="shared" si="1497"/>
        <v>142</v>
      </c>
      <c r="FD89" s="7">
        <f t="shared" si="1497"/>
        <v>143</v>
      </c>
      <c r="FE89" s="7">
        <f t="shared" si="1497"/>
        <v>144</v>
      </c>
      <c r="FF89" s="7">
        <f t="shared" si="1497"/>
        <v>145</v>
      </c>
      <c r="FG89" s="7">
        <f t="shared" si="1497"/>
        <v>146</v>
      </c>
      <c r="FH89" s="7">
        <f t="shared" si="1497"/>
        <v>147</v>
      </c>
      <c r="FI89" s="7">
        <f t="shared" si="1497"/>
        <v>148</v>
      </c>
      <c r="FJ89" s="7">
        <f t="shared" si="1497"/>
        <v>149</v>
      </c>
      <c r="FK89" s="7">
        <f t="shared" si="1497"/>
        <v>150</v>
      </c>
      <c r="FL89" s="7">
        <f t="shared" si="1497"/>
        <v>151</v>
      </c>
      <c r="FM89" s="7">
        <f t="shared" si="1497"/>
        <v>152</v>
      </c>
      <c r="FN89" s="7">
        <f t="shared" si="1497"/>
        <v>153</v>
      </c>
      <c r="FO89" s="7">
        <f t="shared" si="1497"/>
        <v>154</v>
      </c>
      <c r="FP89" s="7">
        <f t="shared" si="1497"/>
        <v>155</v>
      </c>
      <c r="FQ89" s="7">
        <f t="shared" si="1497"/>
        <v>156</v>
      </c>
      <c r="FR89" s="7">
        <f t="shared" si="1497"/>
        <v>157</v>
      </c>
      <c r="FS89" s="7">
        <f t="shared" si="1497"/>
        <v>158</v>
      </c>
      <c r="FT89" s="7">
        <f t="shared" si="1497"/>
        <v>159</v>
      </c>
      <c r="FU89" s="7">
        <f t="shared" si="1497"/>
        <v>160</v>
      </c>
      <c r="FV89" s="7">
        <f t="shared" si="1497"/>
        <v>161</v>
      </c>
      <c r="FW89" s="7">
        <f t="shared" si="1497"/>
        <v>162</v>
      </c>
      <c r="FX89" s="7">
        <f t="shared" si="1497"/>
        <v>163</v>
      </c>
      <c r="FY89" s="7">
        <f t="shared" si="1497"/>
        <v>164</v>
      </c>
      <c r="FZ89" s="7">
        <f t="shared" si="1497"/>
        <v>165</v>
      </c>
      <c r="GA89" s="7">
        <f t="shared" si="1497"/>
        <v>166</v>
      </c>
      <c r="GB89" s="7">
        <f t="shared" si="1497"/>
        <v>167</v>
      </c>
      <c r="GC89" s="7">
        <f t="shared" si="1497"/>
        <v>168</v>
      </c>
      <c r="GD89" s="7">
        <f t="shared" si="1497"/>
        <v>169</v>
      </c>
      <c r="GE89" s="7">
        <f t="shared" si="1497"/>
        <v>170</v>
      </c>
      <c r="GF89" s="7">
        <f t="shared" si="1497"/>
        <v>171</v>
      </c>
      <c r="GG89" s="7">
        <f t="shared" si="1497"/>
        <v>172</v>
      </c>
      <c r="GH89" s="7">
        <f t="shared" si="1497"/>
        <v>173</v>
      </c>
      <c r="GI89" s="7">
        <f t="shared" si="1497"/>
        <v>174</v>
      </c>
      <c r="GJ89" s="7">
        <f t="shared" si="1497"/>
        <v>175</v>
      </c>
      <c r="GK89" s="7">
        <f t="shared" si="1497"/>
        <v>176</v>
      </c>
      <c r="GL89" s="7">
        <f t="shared" si="1497"/>
        <v>177</v>
      </c>
      <c r="GM89" s="7">
        <f t="shared" si="1497"/>
        <v>178</v>
      </c>
      <c r="GN89" s="7">
        <f t="shared" si="1497"/>
        <v>179</v>
      </c>
      <c r="GO89" s="7">
        <f t="shared" si="1497"/>
        <v>180</v>
      </c>
      <c r="GP89" s="7">
        <f t="shared" si="1497"/>
        <v>181</v>
      </c>
      <c r="GQ89" s="7">
        <f t="shared" si="1497"/>
        <v>182</v>
      </c>
      <c r="GR89" s="7">
        <f t="shared" si="1497"/>
        <v>183</v>
      </c>
      <c r="GS89" s="7">
        <f t="shared" si="1497"/>
        <v>184</v>
      </c>
      <c r="GT89" s="7">
        <f t="shared" si="1497"/>
        <v>185</v>
      </c>
      <c r="GU89" s="7">
        <f t="shared" si="1497"/>
        <v>186</v>
      </c>
      <c r="GV89" s="7">
        <f t="shared" si="1497"/>
        <v>187</v>
      </c>
      <c r="GW89" s="7">
        <f t="shared" si="1497"/>
        <v>188</v>
      </c>
      <c r="GX89" s="7">
        <f t="shared" si="1497"/>
        <v>189</v>
      </c>
      <c r="GY89" s="7">
        <f t="shared" si="1497"/>
        <v>190</v>
      </c>
      <c r="GZ89" s="7">
        <f t="shared" si="1497"/>
        <v>191</v>
      </c>
      <c r="HA89" s="7">
        <f t="shared" si="1497"/>
        <v>192</v>
      </c>
      <c r="HB89" s="7">
        <f t="shared" si="1497"/>
        <v>193</v>
      </c>
      <c r="HC89" s="7">
        <f t="shared" ref="HC89:JN89" si="1498">HB89+1</f>
        <v>194</v>
      </c>
      <c r="HD89" s="7">
        <f t="shared" si="1498"/>
        <v>195</v>
      </c>
      <c r="HE89" s="7">
        <f t="shared" si="1498"/>
        <v>196</v>
      </c>
      <c r="HF89" s="7">
        <f t="shared" si="1498"/>
        <v>197</v>
      </c>
      <c r="HG89" s="7">
        <f t="shared" si="1498"/>
        <v>198</v>
      </c>
      <c r="HH89" s="7">
        <f t="shared" si="1498"/>
        <v>199</v>
      </c>
      <c r="HI89" s="7">
        <f t="shared" si="1498"/>
        <v>200</v>
      </c>
      <c r="HJ89" s="7">
        <f t="shared" si="1498"/>
        <v>201</v>
      </c>
      <c r="HK89" s="7">
        <f t="shared" si="1498"/>
        <v>202</v>
      </c>
      <c r="HL89" s="7">
        <f t="shared" si="1498"/>
        <v>203</v>
      </c>
      <c r="HM89" s="7">
        <f t="shared" si="1498"/>
        <v>204</v>
      </c>
      <c r="HN89" s="7">
        <f t="shared" si="1498"/>
        <v>205</v>
      </c>
      <c r="HO89" s="7">
        <f t="shared" si="1498"/>
        <v>206</v>
      </c>
      <c r="HP89" s="7">
        <f t="shared" si="1498"/>
        <v>207</v>
      </c>
      <c r="HQ89" s="7">
        <f t="shared" si="1498"/>
        <v>208</v>
      </c>
      <c r="HR89" s="7">
        <f t="shared" si="1498"/>
        <v>209</v>
      </c>
      <c r="HS89" s="7">
        <f t="shared" si="1498"/>
        <v>210</v>
      </c>
      <c r="HT89" s="7">
        <f t="shared" si="1498"/>
        <v>211</v>
      </c>
      <c r="HU89" s="7">
        <f t="shared" si="1498"/>
        <v>212</v>
      </c>
      <c r="HV89" s="7">
        <f t="shared" si="1498"/>
        <v>213</v>
      </c>
      <c r="HW89" s="7">
        <f t="shared" si="1498"/>
        <v>214</v>
      </c>
      <c r="HX89" s="7">
        <f t="shared" si="1498"/>
        <v>215</v>
      </c>
      <c r="HY89" s="7">
        <f t="shared" si="1498"/>
        <v>216</v>
      </c>
      <c r="HZ89" s="7">
        <f t="shared" si="1498"/>
        <v>217</v>
      </c>
      <c r="IA89" s="7">
        <f t="shared" si="1498"/>
        <v>218</v>
      </c>
      <c r="IB89" s="7">
        <f t="shared" si="1498"/>
        <v>219</v>
      </c>
      <c r="IC89" s="7">
        <f t="shared" si="1498"/>
        <v>220</v>
      </c>
      <c r="ID89" s="7">
        <f t="shared" si="1498"/>
        <v>221</v>
      </c>
      <c r="IE89" s="7">
        <f t="shared" si="1498"/>
        <v>222</v>
      </c>
      <c r="IF89" s="7">
        <f t="shared" si="1498"/>
        <v>223</v>
      </c>
      <c r="IG89" s="7">
        <f t="shared" si="1498"/>
        <v>224</v>
      </c>
      <c r="IH89" s="7">
        <f t="shared" si="1498"/>
        <v>225</v>
      </c>
      <c r="II89" s="7">
        <f t="shared" si="1498"/>
        <v>226</v>
      </c>
      <c r="IJ89" s="7">
        <f t="shared" si="1498"/>
        <v>227</v>
      </c>
      <c r="IK89" s="7">
        <f t="shared" si="1498"/>
        <v>228</v>
      </c>
      <c r="IL89" s="7">
        <f t="shared" si="1498"/>
        <v>229</v>
      </c>
      <c r="IM89" s="7">
        <f t="shared" si="1498"/>
        <v>230</v>
      </c>
      <c r="IN89" s="7">
        <f t="shared" si="1498"/>
        <v>231</v>
      </c>
      <c r="IO89" s="7">
        <f t="shared" si="1498"/>
        <v>232</v>
      </c>
      <c r="IP89" s="7">
        <f t="shared" si="1498"/>
        <v>233</v>
      </c>
      <c r="IQ89" s="7">
        <f t="shared" si="1498"/>
        <v>234</v>
      </c>
      <c r="IR89" s="7">
        <f t="shared" si="1498"/>
        <v>235</v>
      </c>
      <c r="IS89" s="7">
        <f t="shared" si="1498"/>
        <v>236</v>
      </c>
      <c r="IT89" s="7">
        <f t="shared" si="1498"/>
        <v>237</v>
      </c>
      <c r="IU89" s="7">
        <f t="shared" si="1498"/>
        <v>238</v>
      </c>
      <c r="IV89" s="7">
        <f t="shared" si="1498"/>
        <v>239</v>
      </c>
      <c r="IW89" s="7">
        <f t="shared" si="1498"/>
        <v>240</v>
      </c>
      <c r="IX89" s="7">
        <f t="shared" si="1498"/>
        <v>241</v>
      </c>
      <c r="IY89" s="7">
        <f t="shared" si="1498"/>
        <v>242</v>
      </c>
      <c r="IZ89" s="7">
        <f t="shared" si="1498"/>
        <v>243</v>
      </c>
      <c r="JA89" s="7">
        <f t="shared" si="1498"/>
        <v>244</v>
      </c>
      <c r="JB89" s="7">
        <f t="shared" si="1498"/>
        <v>245</v>
      </c>
      <c r="JC89" s="7">
        <f t="shared" si="1498"/>
        <v>246</v>
      </c>
      <c r="JD89" s="7">
        <f t="shared" si="1498"/>
        <v>247</v>
      </c>
      <c r="JE89" s="7">
        <f t="shared" si="1498"/>
        <v>248</v>
      </c>
      <c r="JF89" s="7">
        <f t="shared" si="1498"/>
        <v>249</v>
      </c>
      <c r="JG89" s="7">
        <f t="shared" si="1498"/>
        <v>250</v>
      </c>
      <c r="JH89" s="7">
        <f t="shared" si="1498"/>
        <v>251</v>
      </c>
      <c r="JI89" s="7">
        <f t="shared" si="1498"/>
        <v>252</v>
      </c>
      <c r="JJ89" s="7">
        <f t="shared" si="1498"/>
        <v>253</v>
      </c>
      <c r="JK89" s="7">
        <f t="shared" si="1498"/>
        <v>254</v>
      </c>
      <c r="JL89" s="7">
        <f t="shared" si="1498"/>
        <v>255</v>
      </c>
      <c r="JM89" s="7">
        <f t="shared" si="1498"/>
        <v>256</v>
      </c>
      <c r="JN89" s="7">
        <f t="shared" si="1498"/>
        <v>257</v>
      </c>
      <c r="JO89" s="7">
        <f t="shared" ref="JO89:LZ89" si="1499">JN89+1</f>
        <v>258</v>
      </c>
      <c r="JP89" s="7">
        <f t="shared" si="1499"/>
        <v>259</v>
      </c>
      <c r="JQ89" s="7">
        <f t="shared" si="1499"/>
        <v>260</v>
      </c>
      <c r="JR89" s="7">
        <f t="shared" si="1499"/>
        <v>261</v>
      </c>
      <c r="JS89" s="7">
        <f t="shared" si="1499"/>
        <v>262</v>
      </c>
      <c r="JT89" s="7">
        <f t="shared" si="1499"/>
        <v>263</v>
      </c>
      <c r="JU89" s="7">
        <f t="shared" si="1499"/>
        <v>264</v>
      </c>
      <c r="JV89" s="7">
        <f t="shared" si="1499"/>
        <v>265</v>
      </c>
      <c r="JW89" s="7">
        <f t="shared" si="1499"/>
        <v>266</v>
      </c>
      <c r="JX89" s="7">
        <f t="shared" si="1499"/>
        <v>267</v>
      </c>
      <c r="JY89" s="7">
        <f t="shared" si="1499"/>
        <v>268</v>
      </c>
      <c r="JZ89" s="7">
        <f t="shared" si="1499"/>
        <v>269</v>
      </c>
      <c r="KA89" s="7">
        <f t="shared" si="1499"/>
        <v>270</v>
      </c>
      <c r="KB89" s="7">
        <f t="shared" si="1499"/>
        <v>271</v>
      </c>
      <c r="KC89" s="7">
        <f t="shared" si="1499"/>
        <v>272</v>
      </c>
      <c r="KD89" s="7">
        <f t="shared" si="1499"/>
        <v>273</v>
      </c>
      <c r="KE89" s="7">
        <f t="shared" si="1499"/>
        <v>274</v>
      </c>
      <c r="KF89" s="7">
        <f t="shared" si="1499"/>
        <v>275</v>
      </c>
      <c r="KG89" s="7">
        <f t="shared" si="1499"/>
        <v>276</v>
      </c>
      <c r="KH89" s="7">
        <f t="shared" si="1499"/>
        <v>277</v>
      </c>
      <c r="KI89" s="7">
        <f t="shared" si="1499"/>
        <v>278</v>
      </c>
      <c r="KJ89" s="7">
        <f t="shared" si="1499"/>
        <v>279</v>
      </c>
      <c r="KK89" s="7">
        <f t="shared" si="1499"/>
        <v>280</v>
      </c>
      <c r="KL89" s="7">
        <f t="shared" si="1499"/>
        <v>281</v>
      </c>
      <c r="KM89" s="7">
        <f t="shared" si="1499"/>
        <v>282</v>
      </c>
      <c r="KN89" s="7">
        <f t="shared" si="1499"/>
        <v>283</v>
      </c>
      <c r="KO89" s="7">
        <f t="shared" si="1499"/>
        <v>284</v>
      </c>
      <c r="KP89" s="7">
        <f t="shared" si="1499"/>
        <v>285</v>
      </c>
      <c r="KQ89" s="7">
        <f t="shared" si="1499"/>
        <v>286</v>
      </c>
      <c r="KR89" s="7">
        <f t="shared" si="1499"/>
        <v>287</v>
      </c>
      <c r="KS89" s="7">
        <f t="shared" si="1499"/>
        <v>288</v>
      </c>
      <c r="KT89" s="7">
        <f t="shared" si="1499"/>
        <v>289</v>
      </c>
      <c r="KU89" s="7">
        <f t="shared" si="1499"/>
        <v>290</v>
      </c>
      <c r="KV89" s="7">
        <f t="shared" si="1499"/>
        <v>291</v>
      </c>
      <c r="KW89" s="7">
        <f t="shared" si="1499"/>
        <v>292</v>
      </c>
      <c r="KX89" s="7">
        <f t="shared" si="1499"/>
        <v>293</v>
      </c>
      <c r="KY89" s="7">
        <f t="shared" si="1499"/>
        <v>294</v>
      </c>
      <c r="KZ89" s="7">
        <f t="shared" si="1499"/>
        <v>295</v>
      </c>
      <c r="LA89" s="7">
        <f t="shared" si="1499"/>
        <v>296</v>
      </c>
      <c r="LB89" s="7">
        <f t="shared" si="1499"/>
        <v>297</v>
      </c>
      <c r="LC89" s="7">
        <f t="shared" si="1499"/>
        <v>298</v>
      </c>
      <c r="LD89" s="7">
        <f t="shared" si="1499"/>
        <v>299</v>
      </c>
      <c r="LE89" s="7">
        <f t="shared" si="1499"/>
        <v>300</v>
      </c>
      <c r="LF89" s="7">
        <f t="shared" si="1499"/>
        <v>301</v>
      </c>
      <c r="LG89" s="7">
        <f t="shared" si="1499"/>
        <v>302</v>
      </c>
      <c r="LH89" s="7">
        <f t="shared" si="1499"/>
        <v>303</v>
      </c>
      <c r="LI89" s="7">
        <f t="shared" si="1499"/>
        <v>304</v>
      </c>
      <c r="LJ89" s="7">
        <f t="shared" si="1499"/>
        <v>305</v>
      </c>
      <c r="LK89" s="7">
        <f t="shared" si="1499"/>
        <v>306</v>
      </c>
      <c r="LL89" s="7">
        <f t="shared" si="1499"/>
        <v>307</v>
      </c>
      <c r="LM89" s="7">
        <f t="shared" si="1499"/>
        <v>308</v>
      </c>
      <c r="LN89" s="7">
        <f t="shared" si="1499"/>
        <v>309</v>
      </c>
      <c r="LO89" s="7">
        <f t="shared" si="1499"/>
        <v>310</v>
      </c>
      <c r="LP89" s="7">
        <f t="shared" si="1499"/>
        <v>311</v>
      </c>
      <c r="LQ89" s="7">
        <f t="shared" si="1499"/>
        <v>312</v>
      </c>
      <c r="LR89" s="7">
        <f t="shared" si="1499"/>
        <v>313</v>
      </c>
      <c r="LS89" s="7">
        <f t="shared" si="1499"/>
        <v>314</v>
      </c>
      <c r="LT89" s="7">
        <f t="shared" si="1499"/>
        <v>315</v>
      </c>
      <c r="LU89" s="7">
        <f t="shared" si="1499"/>
        <v>316</v>
      </c>
      <c r="LV89" s="7">
        <f t="shared" si="1499"/>
        <v>317</v>
      </c>
      <c r="LW89" s="7">
        <f t="shared" si="1499"/>
        <v>318</v>
      </c>
      <c r="LX89" s="7">
        <f t="shared" si="1499"/>
        <v>319</v>
      </c>
      <c r="LY89" s="7">
        <f t="shared" si="1499"/>
        <v>320</v>
      </c>
      <c r="LZ89" s="7">
        <f t="shared" si="1499"/>
        <v>321</v>
      </c>
      <c r="MA89" s="7">
        <f t="shared" ref="MA89:NM89" si="1500">LZ89+1</f>
        <v>322</v>
      </c>
      <c r="MB89" s="7">
        <f t="shared" si="1500"/>
        <v>323</v>
      </c>
      <c r="MC89" s="7">
        <f t="shared" si="1500"/>
        <v>324</v>
      </c>
      <c r="MD89" s="7">
        <f t="shared" si="1500"/>
        <v>325</v>
      </c>
      <c r="ME89" s="7">
        <f t="shared" si="1500"/>
        <v>326</v>
      </c>
      <c r="MF89" s="7">
        <f t="shared" si="1500"/>
        <v>327</v>
      </c>
      <c r="MG89" s="7">
        <f t="shared" si="1500"/>
        <v>328</v>
      </c>
      <c r="MH89" s="7">
        <f t="shared" si="1500"/>
        <v>329</v>
      </c>
      <c r="MI89" s="7">
        <f t="shared" si="1500"/>
        <v>330</v>
      </c>
      <c r="MJ89" s="7">
        <f t="shared" si="1500"/>
        <v>331</v>
      </c>
      <c r="MK89" s="7">
        <f t="shared" si="1500"/>
        <v>332</v>
      </c>
      <c r="ML89" s="7">
        <f t="shared" si="1500"/>
        <v>333</v>
      </c>
      <c r="MM89" s="7">
        <f t="shared" si="1500"/>
        <v>334</v>
      </c>
      <c r="MN89" s="7">
        <f t="shared" si="1500"/>
        <v>335</v>
      </c>
      <c r="MO89" s="7">
        <f t="shared" si="1500"/>
        <v>336</v>
      </c>
      <c r="MP89" s="7">
        <f t="shared" si="1500"/>
        <v>337</v>
      </c>
      <c r="MQ89" s="7">
        <f t="shared" si="1500"/>
        <v>338</v>
      </c>
      <c r="MR89" s="7">
        <f t="shared" si="1500"/>
        <v>339</v>
      </c>
      <c r="MS89" s="7">
        <f t="shared" si="1500"/>
        <v>340</v>
      </c>
      <c r="MT89" s="7">
        <f t="shared" si="1500"/>
        <v>341</v>
      </c>
      <c r="MU89" s="7">
        <f t="shared" si="1500"/>
        <v>342</v>
      </c>
      <c r="MV89" s="7">
        <f t="shared" si="1500"/>
        <v>343</v>
      </c>
      <c r="MW89" s="7">
        <f t="shared" si="1500"/>
        <v>344</v>
      </c>
      <c r="MX89" s="7">
        <f t="shared" si="1500"/>
        <v>345</v>
      </c>
      <c r="MY89" s="7">
        <f t="shared" si="1500"/>
        <v>346</v>
      </c>
      <c r="MZ89" s="7">
        <f t="shared" si="1500"/>
        <v>347</v>
      </c>
      <c r="NA89" s="7">
        <f t="shared" si="1500"/>
        <v>348</v>
      </c>
      <c r="NB89" s="7">
        <f t="shared" si="1500"/>
        <v>349</v>
      </c>
      <c r="NC89" s="7">
        <f t="shared" si="1500"/>
        <v>350</v>
      </c>
      <c r="ND89" s="7">
        <f t="shared" si="1500"/>
        <v>351</v>
      </c>
      <c r="NE89" s="7">
        <f t="shared" si="1500"/>
        <v>352</v>
      </c>
      <c r="NF89" s="7">
        <f t="shared" si="1500"/>
        <v>353</v>
      </c>
      <c r="NG89" s="7">
        <f t="shared" si="1500"/>
        <v>354</v>
      </c>
      <c r="NH89" s="7">
        <f t="shared" si="1500"/>
        <v>355</v>
      </c>
      <c r="NI89" s="7">
        <f t="shared" si="1500"/>
        <v>356</v>
      </c>
      <c r="NJ89" s="7">
        <f t="shared" si="1500"/>
        <v>357</v>
      </c>
      <c r="NK89" s="7">
        <f t="shared" si="1500"/>
        <v>358</v>
      </c>
      <c r="NL89" s="7">
        <f t="shared" si="1500"/>
        <v>359</v>
      </c>
      <c r="NM89" s="7">
        <f t="shared" si="1500"/>
        <v>360</v>
      </c>
    </row>
    <row r="90" spans="15:377" x14ac:dyDescent="0.25">
      <c r="P90" s="64" t="s">
        <v>132</v>
      </c>
      <c r="Q90" s="65">
        <f>EOMONTH($G$7,Q89-2)+1</f>
        <v>44317</v>
      </c>
      <c r="R90" s="65">
        <f t="shared" ref="R90" si="1501">EOMONTH($G$7,R89-2)+1</f>
        <v>44348</v>
      </c>
      <c r="S90" s="65">
        <f t="shared" ref="S90" si="1502">EOMONTH($G$7,S89-2)+1</f>
        <v>44378</v>
      </c>
      <c r="T90" s="65">
        <f t="shared" ref="T90" si="1503">EOMONTH($G$7,T89-2)+1</f>
        <v>44409</v>
      </c>
      <c r="U90" s="65">
        <f t="shared" ref="U90" si="1504">EOMONTH($G$7,U89-2)+1</f>
        <v>44440</v>
      </c>
      <c r="V90" s="65">
        <f t="shared" ref="V90" si="1505">EOMONTH($G$7,V89-2)+1</f>
        <v>44470</v>
      </c>
      <c r="W90" s="65">
        <f t="shared" ref="W90" si="1506">EOMONTH($G$7,W89-2)+1</f>
        <v>44501</v>
      </c>
      <c r="X90" s="65">
        <f t="shared" ref="X90" si="1507">EOMONTH($G$7,X89-2)+1</f>
        <v>44531</v>
      </c>
      <c r="Y90" s="65">
        <f t="shared" ref="Y90" si="1508">EOMONTH($G$7,Y89-2)+1</f>
        <v>44562</v>
      </c>
      <c r="Z90" s="65">
        <f t="shared" ref="Z90" si="1509">EOMONTH($G$7,Z89-2)+1</f>
        <v>44593</v>
      </c>
      <c r="AA90" s="65">
        <f t="shared" ref="AA90" si="1510">EOMONTH($G$7,AA89-2)+1</f>
        <v>44621</v>
      </c>
      <c r="AB90" s="65">
        <f t="shared" ref="AB90" si="1511">EOMONTH($G$7,AB89-2)+1</f>
        <v>44652</v>
      </c>
      <c r="AC90" s="65">
        <f t="shared" ref="AC90" si="1512">EOMONTH($G$7,AC89-2)+1</f>
        <v>44682</v>
      </c>
      <c r="AD90" s="65">
        <f t="shared" ref="AD90" si="1513">EOMONTH($G$7,AD89-2)+1</f>
        <v>44713</v>
      </c>
      <c r="AE90" s="65">
        <f t="shared" ref="AE90" si="1514">EOMONTH($G$7,AE89-2)+1</f>
        <v>44743</v>
      </c>
      <c r="AF90" s="65">
        <f t="shared" ref="AF90" si="1515">EOMONTH($G$7,AF89-2)+1</f>
        <v>44774</v>
      </c>
      <c r="AG90" s="65">
        <f t="shared" ref="AG90" si="1516">EOMONTH($G$7,AG89-2)+1</f>
        <v>44805</v>
      </c>
      <c r="AH90" s="65">
        <f t="shared" ref="AH90" si="1517">EOMONTH($G$7,AH89-2)+1</f>
        <v>44835</v>
      </c>
      <c r="AI90" s="65">
        <f t="shared" ref="AI90" si="1518">EOMONTH($G$7,AI89-2)+1</f>
        <v>44866</v>
      </c>
      <c r="AJ90" s="65">
        <f t="shared" ref="AJ90" si="1519">EOMONTH($G$7,AJ89-2)+1</f>
        <v>44896</v>
      </c>
      <c r="AK90" s="65">
        <f t="shared" ref="AK90" si="1520">EOMONTH($G$7,AK89-2)+1</f>
        <v>44927</v>
      </c>
      <c r="AL90" s="65">
        <f t="shared" ref="AL90" si="1521">EOMONTH($G$7,AL89-2)+1</f>
        <v>44958</v>
      </c>
      <c r="AM90" s="65">
        <f t="shared" ref="AM90" si="1522">EOMONTH($G$7,AM89-2)+1</f>
        <v>44986</v>
      </c>
      <c r="AN90" s="65">
        <f t="shared" ref="AN90" si="1523">EOMONTH($G$7,AN89-2)+1</f>
        <v>45017</v>
      </c>
      <c r="AO90" s="65">
        <f t="shared" ref="AO90" si="1524">EOMONTH($G$7,AO89-2)+1</f>
        <v>45047</v>
      </c>
      <c r="AP90" s="65">
        <f t="shared" ref="AP90" si="1525">EOMONTH($G$7,AP89-2)+1</f>
        <v>45078</v>
      </c>
      <c r="AQ90" s="65">
        <f t="shared" ref="AQ90" si="1526">EOMONTH($G$7,AQ89-2)+1</f>
        <v>45108</v>
      </c>
      <c r="AR90" s="65">
        <f t="shared" ref="AR90" si="1527">EOMONTH($G$7,AR89-2)+1</f>
        <v>45139</v>
      </c>
      <c r="AS90" s="65">
        <f t="shared" ref="AS90" si="1528">EOMONTH($G$7,AS89-2)+1</f>
        <v>45170</v>
      </c>
      <c r="AT90" s="65">
        <f t="shared" ref="AT90" si="1529">EOMONTH($G$7,AT89-2)+1</f>
        <v>45200</v>
      </c>
      <c r="AU90" s="65">
        <f t="shared" ref="AU90" si="1530">EOMONTH($G$7,AU89-2)+1</f>
        <v>45231</v>
      </c>
      <c r="AV90" s="65">
        <f t="shared" ref="AV90" si="1531">EOMONTH($G$7,AV89-2)+1</f>
        <v>45261</v>
      </c>
      <c r="AW90" s="65">
        <f t="shared" ref="AW90" si="1532">EOMONTH($G$7,AW89-2)+1</f>
        <v>45292</v>
      </c>
      <c r="AX90" s="65">
        <f t="shared" ref="AX90" si="1533">EOMONTH($G$7,AX89-2)+1</f>
        <v>45323</v>
      </c>
      <c r="AY90" s="65">
        <f t="shared" ref="AY90" si="1534">EOMONTH($G$7,AY89-2)+1</f>
        <v>45352</v>
      </c>
      <c r="AZ90" s="65">
        <f t="shared" ref="AZ90" si="1535">EOMONTH($G$7,AZ89-2)+1</f>
        <v>45383</v>
      </c>
      <c r="BA90" s="65">
        <f t="shared" ref="BA90" si="1536">EOMONTH($G$7,BA89-2)+1</f>
        <v>45413</v>
      </c>
      <c r="BB90" s="65">
        <f t="shared" ref="BB90" si="1537">EOMONTH($G$7,BB89-2)+1</f>
        <v>45444</v>
      </c>
      <c r="BC90" s="65">
        <f t="shared" ref="BC90" si="1538">EOMONTH($G$7,BC89-2)+1</f>
        <v>45474</v>
      </c>
      <c r="BD90" s="65">
        <f t="shared" ref="BD90" si="1539">EOMONTH($G$7,BD89-2)+1</f>
        <v>45505</v>
      </c>
      <c r="BE90" s="65">
        <f t="shared" ref="BE90" si="1540">EOMONTH($G$7,BE89-2)+1</f>
        <v>45536</v>
      </c>
      <c r="BF90" s="65">
        <f t="shared" ref="BF90" si="1541">EOMONTH($G$7,BF89-2)+1</f>
        <v>45566</v>
      </c>
      <c r="BG90" s="65">
        <f t="shared" ref="BG90" si="1542">EOMONTH($G$7,BG89-2)+1</f>
        <v>45597</v>
      </c>
      <c r="BH90" s="65">
        <f t="shared" ref="BH90" si="1543">EOMONTH($G$7,BH89-2)+1</f>
        <v>45627</v>
      </c>
      <c r="BI90" s="65">
        <f t="shared" ref="BI90" si="1544">EOMONTH($G$7,BI89-2)+1</f>
        <v>45658</v>
      </c>
      <c r="BJ90" s="65">
        <f t="shared" ref="BJ90" si="1545">EOMONTH($G$7,BJ89-2)+1</f>
        <v>45689</v>
      </c>
      <c r="BK90" s="65">
        <f t="shared" ref="BK90" si="1546">EOMONTH($G$7,BK89-2)+1</f>
        <v>45717</v>
      </c>
      <c r="BL90" s="65">
        <f t="shared" ref="BL90" si="1547">EOMONTH($G$7,BL89-2)+1</f>
        <v>45748</v>
      </c>
      <c r="BM90" s="65">
        <f t="shared" ref="BM90" si="1548">EOMONTH($G$7,BM89-2)+1</f>
        <v>45778</v>
      </c>
      <c r="BN90" s="65">
        <f t="shared" ref="BN90" si="1549">EOMONTH($G$7,BN89-2)+1</f>
        <v>45809</v>
      </c>
      <c r="BO90" s="65">
        <f t="shared" ref="BO90" si="1550">EOMONTH($G$7,BO89-2)+1</f>
        <v>45839</v>
      </c>
      <c r="BP90" s="65">
        <f t="shared" ref="BP90" si="1551">EOMONTH($G$7,BP89-2)+1</f>
        <v>45870</v>
      </c>
      <c r="BQ90" s="65">
        <f t="shared" ref="BQ90" si="1552">EOMONTH($G$7,BQ89-2)+1</f>
        <v>45901</v>
      </c>
      <c r="BR90" s="65">
        <f t="shared" ref="BR90" si="1553">EOMONTH($G$7,BR89-2)+1</f>
        <v>45931</v>
      </c>
      <c r="BS90" s="65">
        <f t="shared" ref="BS90" si="1554">EOMONTH($G$7,BS89-2)+1</f>
        <v>45962</v>
      </c>
      <c r="BT90" s="65">
        <f t="shared" ref="BT90" si="1555">EOMONTH($G$7,BT89-2)+1</f>
        <v>45992</v>
      </c>
      <c r="BU90" s="65">
        <f t="shared" ref="BU90" si="1556">EOMONTH($G$7,BU89-2)+1</f>
        <v>46023</v>
      </c>
      <c r="BV90" s="65">
        <f t="shared" ref="BV90" si="1557">EOMONTH($G$7,BV89-2)+1</f>
        <v>46054</v>
      </c>
      <c r="BW90" s="65">
        <f t="shared" ref="BW90" si="1558">EOMONTH($G$7,BW89-2)+1</f>
        <v>46082</v>
      </c>
      <c r="BX90" s="65">
        <f t="shared" ref="BX90" si="1559">EOMONTH($G$7,BX89-2)+1</f>
        <v>46113</v>
      </c>
      <c r="BY90" s="65">
        <f t="shared" ref="BY90" si="1560">EOMONTH($G$7,BY89-2)+1</f>
        <v>46143</v>
      </c>
      <c r="BZ90" s="65">
        <f t="shared" ref="BZ90" si="1561">EOMONTH($G$7,BZ89-2)+1</f>
        <v>46174</v>
      </c>
      <c r="CA90" s="65">
        <f t="shared" ref="CA90" si="1562">EOMONTH($G$7,CA89-2)+1</f>
        <v>46204</v>
      </c>
      <c r="CB90" s="65">
        <f t="shared" ref="CB90" si="1563">EOMONTH($G$7,CB89-2)+1</f>
        <v>46235</v>
      </c>
      <c r="CC90" s="65">
        <f t="shared" ref="CC90" si="1564">EOMONTH($G$7,CC89-2)+1</f>
        <v>46266</v>
      </c>
      <c r="CD90" s="65">
        <f t="shared" ref="CD90" si="1565">EOMONTH($G$7,CD89-2)+1</f>
        <v>46296</v>
      </c>
      <c r="CE90" s="65">
        <f t="shared" ref="CE90" si="1566">EOMONTH($G$7,CE89-2)+1</f>
        <v>46327</v>
      </c>
      <c r="CF90" s="65">
        <f t="shared" ref="CF90" si="1567">EOMONTH($G$7,CF89-2)+1</f>
        <v>46357</v>
      </c>
      <c r="CG90" s="65">
        <f t="shared" ref="CG90" si="1568">EOMONTH($G$7,CG89-2)+1</f>
        <v>46388</v>
      </c>
      <c r="CH90" s="65">
        <f t="shared" ref="CH90" si="1569">EOMONTH($G$7,CH89-2)+1</f>
        <v>46419</v>
      </c>
      <c r="CI90" s="65">
        <f t="shared" ref="CI90" si="1570">EOMONTH($G$7,CI89-2)+1</f>
        <v>46447</v>
      </c>
      <c r="CJ90" s="65">
        <f t="shared" ref="CJ90" si="1571">EOMONTH($G$7,CJ89-2)+1</f>
        <v>46478</v>
      </c>
      <c r="CK90" s="65">
        <f t="shared" ref="CK90" si="1572">EOMONTH($G$7,CK89-2)+1</f>
        <v>46508</v>
      </c>
      <c r="CL90" s="65">
        <f t="shared" ref="CL90" si="1573">EOMONTH($G$7,CL89-2)+1</f>
        <v>46539</v>
      </c>
      <c r="CM90" s="65">
        <f t="shared" ref="CM90" si="1574">EOMONTH($G$7,CM89-2)+1</f>
        <v>46569</v>
      </c>
      <c r="CN90" s="65">
        <f t="shared" ref="CN90" si="1575">EOMONTH($G$7,CN89-2)+1</f>
        <v>46600</v>
      </c>
      <c r="CO90" s="65">
        <f t="shared" ref="CO90" si="1576">EOMONTH($G$7,CO89-2)+1</f>
        <v>46631</v>
      </c>
      <c r="CP90" s="65">
        <f t="shared" ref="CP90" si="1577">EOMONTH($G$7,CP89-2)+1</f>
        <v>46661</v>
      </c>
      <c r="CQ90" s="65">
        <f t="shared" ref="CQ90" si="1578">EOMONTH($G$7,CQ89-2)+1</f>
        <v>46692</v>
      </c>
      <c r="CR90" s="65">
        <f t="shared" ref="CR90" si="1579">EOMONTH($G$7,CR89-2)+1</f>
        <v>46722</v>
      </c>
      <c r="CS90" s="65">
        <f t="shared" ref="CS90" si="1580">EOMONTH($G$7,CS89-2)+1</f>
        <v>46753</v>
      </c>
      <c r="CT90" s="65">
        <f t="shared" ref="CT90" si="1581">EOMONTH($G$7,CT89-2)+1</f>
        <v>46784</v>
      </c>
      <c r="CU90" s="65">
        <f t="shared" ref="CU90" si="1582">EOMONTH($G$7,CU89-2)+1</f>
        <v>46813</v>
      </c>
      <c r="CV90" s="65">
        <f t="shared" ref="CV90" si="1583">EOMONTH($G$7,CV89-2)+1</f>
        <v>46844</v>
      </c>
      <c r="CW90" s="65">
        <f t="shared" ref="CW90" si="1584">EOMONTH($G$7,CW89-2)+1</f>
        <v>46874</v>
      </c>
      <c r="CX90" s="65">
        <f t="shared" ref="CX90" si="1585">EOMONTH($G$7,CX89-2)+1</f>
        <v>46905</v>
      </c>
      <c r="CY90" s="65">
        <f t="shared" ref="CY90" si="1586">EOMONTH($G$7,CY89-2)+1</f>
        <v>46935</v>
      </c>
      <c r="CZ90" s="65">
        <f t="shared" ref="CZ90" si="1587">EOMONTH($G$7,CZ89-2)+1</f>
        <v>46966</v>
      </c>
      <c r="DA90" s="65">
        <f t="shared" ref="DA90" si="1588">EOMONTH($G$7,DA89-2)+1</f>
        <v>46997</v>
      </c>
      <c r="DB90" s="65">
        <f t="shared" ref="DB90" si="1589">EOMONTH($G$7,DB89-2)+1</f>
        <v>47027</v>
      </c>
      <c r="DC90" s="65">
        <f t="shared" ref="DC90" si="1590">EOMONTH($G$7,DC89-2)+1</f>
        <v>47058</v>
      </c>
      <c r="DD90" s="65">
        <f t="shared" ref="DD90" si="1591">EOMONTH($G$7,DD89-2)+1</f>
        <v>47088</v>
      </c>
      <c r="DE90" s="65">
        <f t="shared" ref="DE90" si="1592">EOMONTH($G$7,DE89-2)+1</f>
        <v>47119</v>
      </c>
      <c r="DF90" s="65">
        <f t="shared" ref="DF90" si="1593">EOMONTH($G$7,DF89-2)+1</f>
        <v>47150</v>
      </c>
      <c r="DG90" s="65">
        <f t="shared" ref="DG90" si="1594">EOMONTH($G$7,DG89-2)+1</f>
        <v>47178</v>
      </c>
      <c r="DH90" s="65">
        <f t="shared" ref="DH90" si="1595">EOMONTH($G$7,DH89-2)+1</f>
        <v>47209</v>
      </c>
      <c r="DI90" s="65">
        <f t="shared" ref="DI90" si="1596">EOMONTH($G$7,DI89-2)+1</f>
        <v>47239</v>
      </c>
      <c r="DJ90" s="65">
        <f t="shared" ref="DJ90" si="1597">EOMONTH($G$7,DJ89-2)+1</f>
        <v>47270</v>
      </c>
      <c r="DK90" s="65">
        <f t="shared" ref="DK90" si="1598">EOMONTH($G$7,DK89-2)+1</f>
        <v>47300</v>
      </c>
      <c r="DL90" s="65">
        <f t="shared" ref="DL90" si="1599">EOMONTH($G$7,DL89-2)+1</f>
        <v>47331</v>
      </c>
      <c r="DM90" s="65">
        <f t="shared" ref="DM90" si="1600">EOMONTH($G$7,DM89-2)+1</f>
        <v>47362</v>
      </c>
      <c r="DN90" s="65">
        <f t="shared" ref="DN90" si="1601">EOMONTH($G$7,DN89-2)+1</f>
        <v>47392</v>
      </c>
      <c r="DO90" s="65">
        <f t="shared" ref="DO90" si="1602">EOMONTH($G$7,DO89-2)+1</f>
        <v>47423</v>
      </c>
      <c r="DP90" s="65">
        <f t="shared" ref="DP90" si="1603">EOMONTH($G$7,DP89-2)+1</f>
        <v>47453</v>
      </c>
      <c r="DQ90" s="65">
        <f t="shared" ref="DQ90" si="1604">EOMONTH($G$7,DQ89-2)+1</f>
        <v>47484</v>
      </c>
      <c r="DR90" s="65">
        <f t="shared" ref="DR90" si="1605">EOMONTH($G$7,DR89-2)+1</f>
        <v>47515</v>
      </c>
      <c r="DS90" s="65">
        <f t="shared" ref="DS90" si="1606">EOMONTH($G$7,DS89-2)+1</f>
        <v>47543</v>
      </c>
      <c r="DT90" s="65">
        <f t="shared" ref="DT90" si="1607">EOMONTH($G$7,DT89-2)+1</f>
        <v>47574</v>
      </c>
      <c r="DU90" s="65">
        <f t="shared" ref="DU90" si="1608">EOMONTH($G$7,DU89-2)+1</f>
        <v>47604</v>
      </c>
      <c r="DV90" s="65">
        <f t="shared" ref="DV90" si="1609">EOMONTH($G$7,DV89-2)+1</f>
        <v>47635</v>
      </c>
      <c r="DW90" s="65">
        <f t="shared" ref="DW90" si="1610">EOMONTH($G$7,DW89-2)+1</f>
        <v>47665</v>
      </c>
      <c r="DX90" s="65">
        <f t="shared" ref="DX90" si="1611">EOMONTH($G$7,DX89-2)+1</f>
        <v>47696</v>
      </c>
      <c r="DY90" s="65">
        <f t="shared" ref="DY90" si="1612">EOMONTH($G$7,DY89-2)+1</f>
        <v>47727</v>
      </c>
      <c r="DZ90" s="65">
        <f t="shared" ref="DZ90" si="1613">EOMONTH($G$7,DZ89-2)+1</f>
        <v>47757</v>
      </c>
      <c r="EA90" s="65">
        <f t="shared" ref="EA90" si="1614">EOMONTH($G$7,EA89-2)+1</f>
        <v>47788</v>
      </c>
      <c r="EB90" s="65">
        <f t="shared" ref="EB90" si="1615">EOMONTH($G$7,EB89-2)+1</f>
        <v>47818</v>
      </c>
      <c r="EC90" s="65">
        <f t="shared" ref="EC90" si="1616">EOMONTH($G$7,EC89-2)+1</f>
        <v>47849</v>
      </c>
      <c r="ED90" s="65">
        <f t="shared" ref="ED90" si="1617">EOMONTH($G$7,ED89-2)+1</f>
        <v>47880</v>
      </c>
      <c r="EE90" s="65">
        <f t="shared" ref="EE90" si="1618">EOMONTH($G$7,EE89-2)+1</f>
        <v>47908</v>
      </c>
      <c r="EF90" s="65">
        <f t="shared" ref="EF90" si="1619">EOMONTH($G$7,EF89-2)+1</f>
        <v>47939</v>
      </c>
      <c r="EG90" s="65">
        <f t="shared" ref="EG90" si="1620">EOMONTH($G$7,EG89-2)+1</f>
        <v>47969</v>
      </c>
      <c r="EH90" s="65">
        <f t="shared" ref="EH90" si="1621">EOMONTH($G$7,EH89-2)+1</f>
        <v>48000</v>
      </c>
      <c r="EI90" s="65">
        <f t="shared" ref="EI90" si="1622">EOMONTH($G$7,EI89-2)+1</f>
        <v>48030</v>
      </c>
      <c r="EJ90" s="65">
        <f t="shared" ref="EJ90" si="1623">EOMONTH($G$7,EJ89-2)+1</f>
        <v>48061</v>
      </c>
      <c r="EK90" s="65">
        <f t="shared" ref="EK90" si="1624">EOMONTH($G$7,EK89-2)+1</f>
        <v>48092</v>
      </c>
      <c r="EL90" s="65">
        <f t="shared" ref="EL90" si="1625">EOMONTH($G$7,EL89-2)+1</f>
        <v>48122</v>
      </c>
      <c r="EM90" s="65">
        <f t="shared" ref="EM90" si="1626">EOMONTH($G$7,EM89-2)+1</f>
        <v>48153</v>
      </c>
      <c r="EN90" s="65">
        <f t="shared" ref="EN90" si="1627">EOMONTH($G$7,EN89-2)+1</f>
        <v>48183</v>
      </c>
      <c r="EO90" s="65">
        <f t="shared" ref="EO90" si="1628">EOMONTH($G$7,EO89-2)+1</f>
        <v>48214</v>
      </c>
      <c r="EP90" s="65">
        <f t="shared" ref="EP90" si="1629">EOMONTH($G$7,EP89-2)+1</f>
        <v>48245</v>
      </c>
      <c r="EQ90" s="65">
        <f t="shared" ref="EQ90" si="1630">EOMONTH($G$7,EQ89-2)+1</f>
        <v>48274</v>
      </c>
      <c r="ER90" s="65">
        <f t="shared" ref="ER90" si="1631">EOMONTH($G$7,ER89-2)+1</f>
        <v>48305</v>
      </c>
      <c r="ES90" s="65">
        <f t="shared" ref="ES90" si="1632">EOMONTH($G$7,ES89-2)+1</f>
        <v>48335</v>
      </c>
      <c r="ET90" s="65">
        <f t="shared" ref="ET90" si="1633">EOMONTH($G$7,ET89-2)+1</f>
        <v>48366</v>
      </c>
      <c r="EU90" s="65">
        <f t="shared" ref="EU90" si="1634">EOMONTH($G$7,EU89-2)+1</f>
        <v>48396</v>
      </c>
      <c r="EV90" s="65">
        <f t="shared" ref="EV90" si="1635">EOMONTH($G$7,EV89-2)+1</f>
        <v>48427</v>
      </c>
      <c r="EW90" s="65">
        <f t="shared" ref="EW90" si="1636">EOMONTH($G$7,EW89-2)+1</f>
        <v>48458</v>
      </c>
      <c r="EX90" s="65">
        <f t="shared" ref="EX90" si="1637">EOMONTH($G$7,EX89-2)+1</f>
        <v>48488</v>
      </c>
      <c r="EY90" s="65">
        <f t="shared" ref="EY90" si="1638">EOMONTH($G$7,EY89-2)+1</f>
        <v>48519</v>
      </c>
      <c r="EZ90" s="65">
        <f t="shared" ref="EZ90" si="1639">EOMONTH($G$7,EZ89-2)+1</f>
        <v>48549</v>
      </c>
      <c r="FA90" s="65">
        <f t="shared" ref="FA90" si="1640">EOMONTH($G$7,FA89-2)+1</f>
        <v>48580</v>
      </c>
      <c r="FB90" s="65">
        <f t="shared" ref="FB90" si="1641">EOMONTH($G$7,FB89-2)+1</f>
        <v>48611</v>
      </c>
      <c r="FC90" s="65">
        <f t="shared" ref="FC90" si="1642">EOMONTH($G$7,FC89-2)+1</f>
        <v>48639</v>
      </c>
      <c r="FD90" s="65">
        <f t="shared" ref="FD90" si="1643">EOMONTH($G$7,FD89-2)+1</f>
        <v>48670</v>
      </c>
      <c r="FE90" s="65">
        <f t="shared" ref="FE90" si="1644">EOMONTH($G$7,FE89-2)+1</f>
        <v>48700</v>
      </c>
      <c r="FF90" s="65">
        <f t="shared" ref="FF90" si="1645">EOMONTH($G$7,FF89-2)+1</f>
        <v>48731</v>
      </c>
      <c r="FG90" s="65">
        <f t="shared" ref="FG90" si="1646">EOMONTH($G$7,FG89-2)+1</f>
        <v>48761</v>
      </c>
      <c r="FH90" s="65">
        <f t="shared" ref="FH90" si="1647">EOMONTH($G$7,FH89-2)+1</f>
        <v>48792</v>
      </c>
      <c r="FI90" s="65">
        <f t="shared" ref="FI90" si="1648">EOMONTH($G$7,FI89-2)+1</f>
        <v>48823</v>
      </c>
      <c r="FJ90" s="65">
        <f t="shared" ref="FJ90" si="1649">EOMONTH($G$7,FJ89-2)+1</f>
        <v>48853</v>
      </c>
      <c r="FK90" s="65">
        <f t="shared" ref="FK90" si="1650">EOMONTH($G$7,FK89-2)+1</f>
        <v>48884</v>
      </c>
      <c r="FL90" s="65">
        <f t="shared" ref="FL90" si="1651">EOMONTH($G$7,FL89-2)+1</f>
        <v>48914</v>
      </c>
      <c r="FM90" s="65">
        <f t="shared" ref="FM90" si="1652">EOMONTH($G$7,FM89-2)+1</f>
        <v>48945</v>
      </c>
      <c r="FN90" s="65">
        <f t="shared" ref="FN90" si="1653">EOMONTH($G$7,FN89-2)+1</f>
        <v>48976</v>
      </c>
      <c r="FO90" s="65">
        <f t="shared" ref="FO90" si="1654">EOMONTH($G$7,FO89-2)+1</f>
        <v>49004</v>
      </c>
      <c r="FP90" s="65">
        <f t="shared" ref="FP90" si="1655">EOMONTH($G$7,FP89-2)+1</f>
        <v>49035</v>
      </c>
      <c r="FQ90" s="65">
        <f t="shared" ref="FQ90" si="1656">EOMONTH($G$7,FQ89-2)+1</f>
        <v>49065</v>
      </c>
      <c r="FR90" s="65">
        <f t="shared" ref="FR90" si="1657">EOMONTH($G$7,FR89-2)+1</f>
        <v>49096</v>
      </c>
      <c r="FS90" s="65">
        <f t="shared" ref="FS90" si="1658">EOMONTH($G$7,FS89-2)+1</f>
        <v>49126</v>
      </c>
      <c r="FT90" s="65">
        <f t="shared" ref="FT90" si="1659">EOMONTH($G$7,FT89-2)+1</f>
        <v>49157</v>
      </c>
      <c r="FU90" s="65">
        <f t="shared" ref="FU90" si="1660">EOMONTH($G$7,FU89-2)+1</f>
        <v>49188</v>
      </c>
      <c r="FV90" s="65">
        <f t="shared" ref="FV90" si="1661">EOMONTH($G$7,FV89-2)+1</f>
        <v>49218</v>
      </c>
      <c r="FW90" s="65">
        <f t="shared" ref="FW90" si="1662">EOMONTH($G$7,FW89-2)+1</f>
        <v>49249</v>
      </c>
      <c r="FX90" s="65">
        <f t="shared" ref="FX90" si="1663">EOMONTH($G$7,FX89-2)+1</f>
        <v>49279</v>
      </c>
      <c r="FY90" s="65">
        <f t="shared" ref="FY90" si="1664">EOMONTH($G$7,FY89-2)+1</f>
        <v>49310</v>
      </c>
      <c r="FZ90" s="65">
        <f t="shared" ref="FZ90" si="1665">EOMONTH($G$7,FZ89-2)+1</f>
        <v>49341</v>
      </c>
      <c r="GA90" s="65">
        <f t="shared" ref="GA90" si="1666">EOMONTH($G$7,GA89-2)+1</f>
        <v>49369</v>
      </c>
      <c r="GB90" s="65">
        <f t="shared" ref="GB90" si="1667">EOMONTH($G$7,GB89-2)+1</f>
        <v>49400</v>
      </c>
      <c r="GC90" s="65">
        <f t="shared" ref="GC90" si="1668">EOMONTH($G$7,GC89-2)+1</f>
        <v>49430</v>
      </c>
      <c r="GD90" s="65">
        <f t="shared" ref="GD90" si="1669">EOMONTH($G$7,GD89-2)+1</f>
        <v>49461</v>
      </c>
      <c r="GE90" s="65">
        <f t="shared" ref="GE90" si="1670">EOMONTH($G$7,GE89-2)+1</f>
        <v>49491</v>
      </c>
      <c r="GF90" s="65">
        <f t="shared" ref="GF90" si="1671">EOMONTH($G$7,GF89-2)+1</f>
        <v>49522</v>
      </c>
      <c r="GG90" s="65">
        <f t="shared" ref="GG90" si="1672">EOMONTH($G$7,GG89-2)+1</f>
        <v>49553</v>
      </c>
      <c r="GH90" s="65">
        <f t="shared" ref="GH90" si="1673">EOMONTH($G$7,GH89-2)+1</f>
        <v>49583</v>
      </c>
      <c r="GI90" s="65">
        <f t="shared" ref="GI90" si="1674">EOMONTH($G$7,GI89-2)+1</f>
        <v>49614</v>
      </c>
      <c r="GJ90" s="65">
        <f t="shared" ref="GJ90" si="1675">EOMONTH($G$7,GJ89-2)+1</f>
        <v>49644</v>
      </c>
      <c r="GK90" s="65">
        <f t="shared" ref="GK90" si="1676">EOMONTH($G$7,GK89-2)+1</f>
        <v>49675</v>
      </c>
      <c r="GL90" s="65">
        <f t="shared" ref="GL90" si="1677">EOMONTH($G$7,GL89-2)+1</f>
        <v>49706</v>
      </c>
      <c r="GM90" s="65">
        <f t="shared" ref="GM90" si="1678">EOMONTH($G$7,GM89-2)+1</f>
        <v>49735</v>
      </c>
      <c r="GN90" s="65">
        <f t="shared" ref="GN90" si="1679">EOMONTH($G$7,GN89-2)+1</f>
        <v>49766</v>
      </c>
      <c r="GO90" s="65">
        <f t="shared" ref="GO90" si="1680">EOMONTH($G$7,GO89-2)+1</f>
        <v>49796</v>
      </c>
      <c r="GP90" s="65">
        <f t="shared" ref="GP90" si="1681">EOMONTH($G$7,GP89-2)+1</f>
        <v>49827</v>
      </c>
      <c r="GQ90" s="65">
        <f t="shared" ref="GQ90" si="1682">EOMONTH($G$7,GQ89-2)+1</f>
        <v>49857</v>
      </c>
      <c r="GR90" s="65">
        <f t="shared" ref="GR90" si="1683">EOMONTH($G$7,GR89-2)+1</f>
        <v>49888</v>
      </c>
      <c r="GS90" s="65">
        <f t="shared" ref="GS90" si="1684">EOMONTH($G$7,GS89-2)+1</f>
        <v>49919</v>
      </c>
      <c r="GT90" s="65">
        <f t="shared" ref="GT90" si="1685">EOMONTH($G$7,GT89-2)+1</f>
        <v>49949</v>
      </c>
      <c r="GU90" s="65">
        <f t="shared" ref="GU90" si="1686">EOMONTH($G$7,GU89-2)+1</f>
        <v>49980</v>
      </c>
      <c r="GV90" s="65">
        <f t="shared" ref="GV90" si="1687">EOMONTH($G$7,GV89-2)+1</f>
        <v>50010</v>
      </c>
      <c r="GW90" s="65">
        <f t="shared" ref="GW90" si="1688">EOMONTH($G$7,GW89-2)+1</f>
        <v>50041</v>
      </c>
      <c r="GX90" s="65">
        <f t="shared" ref="GX90" si="1689">EOMONTH($G$7,GX89-2)+1</f>
        <v>50072</v>
      </c>
      <c r="GY90" s="65">
        <f t="shared" ref="GY90" si="1690">EOMONTH($G$7,GY89-2)+1</f>
        <v>50100</v>
      </c>
      <c r="GZ90" s="65">
        <f t="shared" ref="GZ90" si="1691">EOMONTH($G$7,GZ89-2)+1</f>
        <v>50131</v>
      </c>
      <c r="HA90" s="65">
        <f t="shared" ref="HA90" si="1692">EOMONTH($G$7,HA89-2)+1</f>
        <v>50161</v>
      </c>
      <c r="HB90" s="65">
        <f t="shared" ref="HB90" si="1693">EOMONTH($G$7,HB89-2)+1</f>
        <v>50192</v>
      </c>
      <c r="HC90" s="65">
        <f t="shared" ref="HC90" si="1694">EOMONTH($G$7,HC89-2)+1</f>
        <v>50222</v>
      </c>
      <c r="HD90" s="65">
        <f t="shared" ref="HD90" si="1695">EOMONTH($G$7,HD89-2)+1</f>
        <v>50253</v>
      </c>
      <c r="HE90" s="65">
        <f t="shared" ref="HE90" si="1696">EOMONTH($G$7,HE89-2)+1</f>
        <v>50284</v>
      </c>
      <c r="HF90" s="65">
        <f t="shared" ref="HF90" si="1697">EOMONTH($G$7,HF89-2)+1</f>
        <v>50314</v>
      </c>
      <c r="HG90" s="65">
        <f t="shared" ref="HG90" si="1698">EOMONTH($G$7,HG89-2)+1</f>
        <v>50345</v>
      </c>
      <c r="HH90" s="65">
        <f t="shared" ref="HH90" si="1699">EOMONTH($G$7,HH89-2)+1</f>
        <v>50375</v>
      </c>
      <c r="HI90" s="65">
        <f t="shared" ref="HI90" si="1700">EOMONTH($G$7,HI89-2)+1</f>
        <v>50406</v>
      </c>
      <c r="HJ90" s="65">
        <f t="shared" ref="HJ90" si="1701">EOMONTH($G$7,HJ89-2)+1</f>
        <v>50437</v>
      </c>
      <c r="HK90" s="65">
        <f t="shared" ref="HK90" si="1702">EOMONTH($G$7,HK89-2)+1</f>
        <v>50465</v>
      </c>
      <c r="HL90" s="65">
        <f t="shared" ref="HL90" si="1703">EOMONTH($G$7,HL89-2)+1</f>
        <v>50496</v>
      </c>
      <c r="HM90" s="65">
        <f t="shared" ref="HM90" si="1704">EOMONTH($G$7,HM89-2)+1</f>
        <v>50526</v>
      </c>
      <c r="HN90" s="65">
        <f t="shared" ref="HN90" si="1705">EOMONTH($G$7,HN89-2)+1</f>
        <v>50557</v>
      </c>
      <c r="HO90" s="65">
        <f t="shared" ref="HO90" si="1706">EOMONTH($G$7,HO89-2)+1</f>
        <v>50587</v>
      </c>
      <c r="HP90" s="65">
        <f t="shared" ref="HP90" si="1707">EOMONTH($G$7,HP89-2)+1</f>
        <v>50618</v>
      </c>
      <c r="HQ90" s="65">
        <f t="shared" ref="HQ90" si="1708">EOMONTH($G$7,HQ89-2)+1</f>
        <v>50649</v>
      </c>
      <c r="HR90" s="65">
        <f t="shared" ref="HR90" si="1709">EOMONTH($G$7,HR89-2)+1</f>
        <v>50679</v>
      </c>
      <c r="HS90" s="65">
        <f t="shared" ref="HS90" si="1710">EOMONTH($G$7,HS89-2)+1</f>
        <v>50710</v>
      </c>
      <c r="HT90" s="65">
        <f t="shared" ref="HT90" si="1711">EOMONTH($G$7,HT89-2)+1</f>
        <v>50740</v>
      </c>
      <c r="HU90" s="65">
        <f t="shared" ref="HU90" si="1712">EOMONTH($G$7,HU89-2)+1</f>
        <v>50771</v>
      </c>
      <c r="HV90" s="65">
        <f t="shared" ref="HV90" si="1713">EOMONTH($G$7,HV89-2)+1</f>
        <v>50802</v>
      </c>
      <c r="HW90" s="65">
        <f t="shared" ref="HW90" si="1714">EOMONTH($G$7,HW89-2)+1</f>
        <v>50830</v>
      </c>
      <c r="HX90" s="65">
        <f t="shared" ref="HX90" si="1715">EOMONTH($G$7,HX89-2)+1</f>
        <v>50861</v>
      </c>
      <c r="HY90" s="65">
        <f t="shared" ref="HY90" si="1716">EOMONTH($G$7,HY89-2)+1</f>
        <v>50891</v>
      </c>
      <c r="HZ90" s="65">
        <f t="shared" ref="HZ90" si="1717">EOMONTH($G$7,HZ89-2)+1</f>
        <v>50922</v>
      </c>
      <c r="IA90" s="65">
        <f t="shared" ref="IA90" si="1718">EOMONTH($G$7,IA89-2)+1</f>
        <v>50952</v>
      </c>
      <c r="IB90" s="65">
        <f t="shared" ref="IB90" si="1719">EOMONTH($G$7,IB89-2)+1</f>
        <v>50983</v>
      </c>
      <c r="IC90" s="65">
        <f t="shared" ref="IC90" si="1720">EOMONTH($G$7,IC89-2)+1</f>
        <v>51014</v>
      </c>
      <c r="ID90" s="65">
        <f t="shared" ref="ID90" si="1721">EOMONTH($G$7,ID89-2)+1</f>
        <v>51044</v>
      </c>
      <c r="IE90" s="65">
        <f t="shared" ref="IE90" si="1722">EOMONTH($G$7,IE89-2)+1</f>
        <v>51075</v>
      </c>
      <c r="IF90" s="65">
        <f t="shared" ref="IF90" si="1723">EOMONTH($G$7,IF89-2)+1</f>
        <v>51105</v>
      </c>
      <c r="IG90" s="65">
        <f t="shared" ref="IG90" si="1724">EOMONTH($G$7,IG89-2)+1</f>
        <v>51136</v>
      </c>
      <c r="IH90" s="65">
        <f t="shared" ref="IH90" si="1725">EOMONTH($G$7,IH89-2)+1</f>
        <v>51167</v>
      </c>
      <c r="II90" s="65">
        <f t="shared" ref="II90" si="1726">EOMONTH($G$7,II89-2)+1</f>
        <v>51196</v>
      </c>
      <c r="IJ90" s="65">
        <f t="shared" ref="IJ90" si="1727">EOMONTH($G$7,IJ89-2)+1</f>
        <v>51227</v>
      </c>
      <c r="IK90" s="65">
        <f t="shared" ref="IK90" si="1728">EOMONTH($G$7,IK89-2)+1</f>
        <v>51257</v>
      </c>
      <c r="IL90" s="65">
        <f t="shared" ref="IL90" si="1729">EOMONTH($G$7,IL89-2)+1</f>
        <v>51288</v>
      </c>
      <c r="IM90" s="65">
        <f t="shared" ref="IM90" si="1730">EOMONTH($G$7,IM89-2)+1</f>
        <v>51318</v>
      </c>
      <c r="IN90" s="65">
        <f t="shared" ref="IN90" si="1731">EOMONTH($G$7,IN89-2)+1</f>
        <v>51349</v>
      </c>
      <c r="IO90" s="65">
        <f t="shared" ref="IO90" si="1732">EOMONTH($G$7,IO89-2)+1</f>
        <v>51380</v>
      </c>
      <c r="IP90" s="65">
        <f t="shared" ref="IP90" si="1733">EOMONTH($G$7,IP89-2)+1</f>
        <v>51410</v>
      </c>
      <c r="IQ90" s="65">
        <f t="shared" ref="IQ90" si="1734">EOMONTH($G$7,IQ89-2)+1</f>
        <v>51441</v>
      </c>
      <c r="IR90" s="65">
        <f t="shared" ref="IR90" si="1735">EOMONTH($G$7,IR89-2)+1</f>
        <v>51471</v>
      </c>
      <c r="IS90" s="65">
        <f t="shared" ref="IS90" si="1736">EOMONTH($G$7,IS89-2)+1</f>
        <v>51502</v>
      </c>
      <c r="IT90" s="65">
        <f t="shared" ref="IT90" si="1737">EOMONTH($G$7,IT89-2)+1</f>
        <v>51533</v>
      </c>
      <c r="IU90" s="65">
        <f t="shared" ref="IU90" si="1738">EOMONTH($G$7,IU89-2)+1</f>
        <v>51561</v>
      </c>
      <c r="IV90" s="65">
        <f t="shared" ref="IV90" si="1739">EOMONTH($G$7,IV89-2)+1</f>
        <v>51592</v>
      </c>
      <c r="IW90" s="65">
        <f t="shared" ref="IW90" si="1740">EOMONTH($G$7,IW89-2)+1</f>
        <v>51622</v>
      </c>
      <c r="IX90" s="65">
        <f t="shared" ref="IX90" si="1741">EOMONTH($G$7,IX89-2)+1</f>
        <v>51653</v>
      </c>
      <c r="IY90" s="65">
        <f t="shared" ref="IY90" si="1742">EOMONTH($G$7,IY89-2)+1</f>
        <v>51683</v>
      </c>
      <c r="IZ90" s="65">
        <f t="shared" ref="IZ90" si="1743">EOMONTH($G$7,IZ89-2)+1</f>
        <v>51714</v>
      </c>
      <c r="JA90" s="65">
        <f t="shared" ref="JA90" si="1744">EOMONTH($G$7,JA89-2)+1</f>
        <v>51745</v>
      </c>
      <c r="JB90" s="65">
        <f t="shared" ref="JB90" si="1745">EOMONTH($G$7,JB89-2)+1</f>
        <v>51775</v>
      </c>
      <c r="JC90" s="65">
        <f t="shared" ref="JC90" si="1746">EOMONTH($G$7,JC89-2)+1</f>
        <v>51806</v>
      </c>
      <c r="JD90" s="65">
        <f t="shared" ref="JD90" si="1747">EOMONTH($G$7,JD89-2)+1</f>
        <v>51836</v>
      </c>
      <c r="JE90" s="65">
        <f t="shared" ref="JE90" si="1748">EOMONTH($G$7,JE89-2)+1</f>
        <v>51867</v>
      </c>
      <c r="JF90" s="65">
        <f t="shared" ref="JF90" si="1749">EOMONTH($G$7,JF89-2)+1</f>
        <v>51898</v>
      </c>
      <c r="JG90" s="65">
        <f t="shared" ref="JG90" si="1750">EOMONTH($G$7,JG89-2)+1</f>
        <v>51926</v>
      </c>
      <c r="JH90" s="65">
        <f t="shared" ref="JH90" si="1751">EOMONTH($G$7,JH89-2)+1</f>
        <v>51957</v>
      </c>
      <c r="JI90" s="65">
        <f t="shared" ref="JI90" si="1752">EOMONTH($G$7,JI89-2)+1</f>
        <v>51987</v>
      </c>
      <c r="JJ90" s="65">
        <f t="shared" ref="JJ90" si="1753">EOMONTH($G$7,JJ89-2)+1</f>
        <v>52018</v>
      </c>
      <c r="JK90" s="65">
        <f t="shared" ref="JK90" si="1754">EOMONTH($G$7,JK89-2)+1</f>
        <v>52048</v>
      </c>
      <c r="JL90" s="65">
        <f t="shared" ref="JL90" si="1755">EOMONTH($G$7,JL89-2)+1</f>
        <v>52079</v>
      </c>
      <c r="JM90" s="65">
        <f t="shared" ref="JM90" si="1756">EOMONTH($G$7,JM89-2)+1</f>
        <v>52110</v>
      </c>
      <c r="JN90" s="65">
        <f t="shared" ref="JN90" si="1757">EOMONTH($G$7,JN89-2)+1</f>
        <v>52140</v>
      </c>
      <c r="JO90" s="65">
        <f t="shared" ref="JO90" si="1758">EOMONTH($G$7,JO89-2)+1</f>
        <v>52171</v>
      </c>
      <c r="JP90" s="65">
        <f t="shared" ref="JP90" si="1759">EOMONTH($G$7,JP89-2)+1</f>
        <v>52201</v>
      </c>
      <c r="JQ90" s="65">
        <f t="shared" ref="JQ90" si="1760">EOMONTH($G$7,JQ89-2)+1</f>
        <v>52232</v>
      </c>
      <c r="JR90" s="65">
        <f t="shared" ref="JR90" si="1761">EOMONTH($G$7,JR89-2)+1</f>
        <v>52263</v>
      </c>
      <c r="JS90" s="65">
        <f t="shared" ref="JS90" si="1762">EOMONTH($G$7,JS89-2)+1</f>
        <v>52291</v>
      </c>
      <c r="JT90" s="65">
        <f t="shared" ref="JT90" si="1763">EOMONTH($G$7,JT89-2)+1</f>
        <v>52322</v>
      </c>
      <c r="JU90" s="65">
        <f t="shared" ref="JU90" si="1764">EOMONTH($G$7,JU89-2)+1</f>
        <v>52352</v>
      </c>
      <c r="JV90" s="65">
        <f t="shared" ref="JV90" si="1765">EOMONTH($G$7,JV89-2)+1</f>
        <v>52383</v>
      </c>
      <c r="JW90" s="65">
        <f t="shared" ref="JW90" si="1766">EOMONTH($G$7,JW89-2)+1</f>
        <v>52413</v>
      </c>
      <c r="JX90" s="65">
        <f t="shared" ref="JX90" si="1767">EOMONTH($G$7,JX89-2)+1</f>
        <v>52444</v>
      </c>
      <c r="JY90" s="65">
        <f t="shared" ref="JY90" si="1768">EOMONTH($G$7,JY89-2)+1</f>
        <v>52475</v>
      </c>
      <c r="JZ90" s="65">
        <f t="shared" ref="JZ90" si="1769">EOMONTH($G$7,JZ89-2)+1</f>
        <v>52505</v>
      </c>
      <c r="KA90" s="65">
        <f t="shared" ref="KA90" si="1770">EOMONTH($G$7,KA89-2)+1</f>
        <v>52536</v>
      </c>
      <c r="KB90" s="65">
        <f t="shared" ref="KB90" si="1771">EOMONTH($G$7,KB89-2)+1</f>
        <v>52566</v>
      </c>
      <c r="KC90" s="65">
        <f t="shared" ref="KC90" si="1772">EOMONTH($G$7,KC89-2)+1</f>
        <v>52597</v>
      </c>
      <c r="KD90" s="65">
        <f t="shared" ref="KD90" si="1773">EOMONTH($G$7,KD89-2)+1</f>
        <v>52628</v>
      </c>
      <c r="KE90" s="65">
        <f t="shared" ref="KE90" si="1774">EOMONTH($G$7,KE89-2)+1</f>
        <v>52657</v>
      </c>
      <c r="KF90" s="65">
        <f t="shared" ref="KF90" si="1775">EOMONTH($G$7,KF89-2)+1</f>
        <v>52688</v>
      </c>
      <c r="KG90" s="65">
        <f t="shared" ref="KG90" si="1776">EOMONTH($G$7,KG89-2)+1</f>
        <v>52718</v>
      </c>
      <c r="KH90" s="65">
        <f t="shared" ref="KH90" si="1777">EOMONTH($G$7,KH89-2)+1</f>
        <v>52749</v>
      </c>
      <c r="KI90" s="65">
        <f t="shared" ref="KI90" si="1778">EOMONTH($G$7,KI89-2)+1</f>
        <v>52779</v>
      </c>
      <c r="KJ90" s="65">
        <f t="shared" ref="KJ90" si="1779">EOMONTH($G$7,KJ89-2)+1</f>
        <v>52810</v>
      </c>
      <c r="KK90" s="65">
        <f t="shared" ref="KK90" si="1780">EOMONTH($G$7,KK89-2)+1</f>
        <v>52841</v>
      </c>
      <c r="KL90" s="65">
        <f t="shared" ref="KL90" si="1781">EOMONTH($G$7,KL89-2)+1</f>
        <v>52871</v>
      </c>
      <c r="KM90" s="65">
        <f t="shared" ref="KM90" si="1782">EOMONTH($G$7,KM89-2)+1</f>
        <v>52902</v>
      </c>
      <c r="KN90" s="65">
        <f t="shared" ref="KN90" si="1783">EOMONTH($G$7,KN89-2)+1</f>
        <v>52932</v>
      </c>
      <c r="KO90" s="65">
        <f t="shared" ref="KO90" si="1784">EOMONTH($G$7,KO89-2)+1</f>
        <v>52963</v>
      </c>
      <c r="KP90" s="65">
        <f t="shared" ref="KP90" si="1785">EOMONTH($G$7,KP89-2)+1</f>
        <v>52994</v>
      </c>
      <c r="KQ90" s="65">
        <f t="shared" ref="KQ90" si="1786">EOMONTH($G$7,KQ89-2)+1</f>
        <v>53022</v>
      </c>
      <c r="KR90" s="65">
        <f t="shared" ref="KR90" si="1787">EOMONTH($G$7,KR89-2)+1</f>
        <v>53053</v>
      </c>
      <c r="KS90" s="65">
        <f t="shared" ref="KS90" si="1788">EOMONTH($G$7,KS89-2)+1</f>
        <v>53083</v>
      </c>
      <c r="KT90" s="65">
        <f t="shared" ref="KT90" si="1789">EOMONTH($G$7,KT89-2)+1</f>
        <v>53114</v>
      </c>
      <c r="KU90" s="65">
        <f t="shared" ref="KU90" si="1790">EOMONTH($G$7,KU89-2)+1</f>
        <v>53144</v>
      </c>
      <c r="KV90" s="65">
        <f t="shared" ref="KV90" si="1791">EOMONTH($G$7,KV89-2)+1</f>
        <v>53175</v>
      </c>
      <c r="KW90" s="65">
        <f t="shared" ref="KW90" si="1792">EOMONTH($G$7,KW89-2)+1</f>
        <v>53206</v>
      </c>
      <c r="KX90" s="65">
        <f t="shared" ref="KX90" si="1793">EOMONTH($G$7,KX89-2)+1</f>
        <v>53236</v>
      </c>
      <c r="KY90" s="65">
        <f t="shared" ref="KY90" si="1794">EOMONTH($G$7,KY89-2)+1</f>
        <v>53267</v>
      </c>
      <c r="KZ90" s="65">
        <f t="shared" ref="KZ90" si="1795">EOMONTH($G$7,KZ89-2)+1</f>
        <v>53297</v>
      </c>
      <c r="LA90" s="65">
        <f t="shared" ref="LA90" si="1796">EOMONTH($G$7,LA89-2)+1</f>
        <v>53328</v>
      </c>
      <c r="LB90" s="65">
        <f t="shared" ref="LB90" si="1797">EOMONTH($G$7,LB89-2)+1</f>
        <v>53359</v>
      </c>
      <c r="LC90" s="65">
        <f t="shared" ref="LC90" si="1798">EOMONTH($G$7,LC89-2)+1</f>
        <v>53387</v>
      </c>
      <c r="LD90" s="65">
        <f t="shared" ref="LD90" si="1799">EOMONTH($G$7,LD89-2)+1</f>
        <v>53418</v>
      </c>
      <c r="LE90" s="65">
        <f t="shared" ref="LE90" si="1800">EOMONTH($G$7,LE89-2)+1</f>
        <v>53448</v>
      </c>
      <c r="LF90" s="65">
        <f t="shared" ref="LF90" si="1801">EOMONTH($G$7,LF89-2)+1</f>
        <v>53479</v>
      </c>
      <c r="LG90" s="65">
        <f t="shared" ref="LG90" si="1802">EOMONTH($G$7,LG89-2)+1</f>
        <v>53509</v>
      </c>
      <c r="LH90" s="65">
        <f t="shared" ref="LH90" si="1803">EOMONTH($G$7,LH89-2)+1</f>
        <v>53540</v>
      </c>
      <c r="LI90" s="65">
        <f t="shared" ref="LI90" si="1804">EOMONTH($G$7,LI89-2)+1</f>
        <v>53571</v>
      </c>
      <c r="LJ90" s="65">
        <f t="shared" ref="LJ90" si="1805">EOMONTH($G$7,LJ89-2)+1</f>
        <v>53601</v>
      </c>
      <c r="LK90" s="65">
        <f t="shared" ref="LK90" si="1806">EOMONTH($G$7,LK89-2)+1</f>
        <v>53632</v>
      </c>
      <c r="LL90" s="65">
        <f t="shared" ref="LL90" si="1807">EOMONTH($G$7,LL89-2)+1</f>
        <v>53662</v>
      </c>
      <c r="LM90" s="65">
        <f t="shared" ref="LM90" si="1808">EOMONTH($G$7,LM89-2)+1</f>
        <v>53693</v>
      </c>
      <c r="LN90" s="65">
        <f t="shared" ref="LN90" si="1809">EOMONTH($G$7,LN89-2)+1</f>
        <v>53724</v>
      </c>
      <c r="LO90" s="65">
        <f t="shared" ref="LO90" si="1810">EOMONTH($G$7,LO89-2)+1</f>
        <v>53752</v>
      </c>
      <c r="LP90" s="65">
        <f t="shared" ref="LP90" si="1811">EOMONTH($G$7,LP89-2)+1</f>
        <v>53783</v>
      </c>
      <c r="LQ90" s="65">
        <f t="shared" ref="LQ90" si="1812">EOMONTH($G$7,LQ89-2)+1</f>
        <v>53813</v>
      </c>
      <c r="LR90" s="65">
        <f t="shared" ref="LR90" si="1813">EOMONTH($G$7,LR89-2)+1</f>
        <v>53844</v>
      </c>
      <c r="LS90" s="65">
        <f t="shared" ref="LS90" si="1814">EOMONTH($G$7,LS89-2)+1</f>
        <v>53874</v>
      </c>
      <c r="LT90" s="65">
        <f t="shared" ref="LT90" si="1815">EOMONTH($G$7,LT89-2)+1</f>
        <v>53905</v>
      </c>
      <c r="LU90" s="65">
        <f t="shared" ref="LU90" si="1816">EOMONTH($G$7,LU89-2)+1</f>
        <v>53936</v>
      </c>
      <c r="LV90" s="65">
        <f t="shared" ref="LV90" si="1817">EOMONTH($G$7,LV89-2)+1</f>
        <v>53966</v>
      </c>
      <c r="LW90" s="65">
        <f t="shared" ref="LW90" si="1818">EOMONTH($G$7,LW89-2)+1</f>
        <v>53997</v>
      </c>
      <c r="LX90" s="65">
        <f t="shared" ref="LX90" si="1819">EOMONTH($G$7,LX89-2)+1</f>
        <v>54027</v>
      </c>
      <c r="LY90" s="65">
        <f t="shared" ref="LY90" si="1820">EOMONTH($G$7,LY89-2)+1</f>
        <v>54058</v>
      </c>
      <c r="LZ90" s="65">
        <f t="shared" ref="LZ90" si="1821">EOMONTH($G$7,LZ89-2)+1</f>
        <v>54089</v>
      </c>
      <c r="MA90" s="65">
        <f t="shared" ref="MA90" si="1822">EOMONTH($G$7,MA89-2)+1</f>
        <v>54118</v>
      </c>
      <c r="MB90" s="65">
        <f t="shared" ref="MB90" si="1823">EOMONTH($G$7,MB89-2)+1</f>
        <v>54149</v>
      </c>
      <c r="MC90" s="65">
        <f t="shared" ref="MC90" si="1824">EOMONTH($G$7,MC89-2)+1</f>
        <v>54179</v>
      </c>
      <c r="MD90" s="65">
        <f t="shared" ref="MD90" si="1825">EOMONTH($G$7,MD89-2)+1</f>
        <v>54210</v>
      </c>
      <c r="ME90" s="65">
        <f t="shared" ref="ME90" si="1826">EOMONTH($G$7,ME89-2)+1</f>
        <v>54240</v>
      </c>
      <c r="MF90" s="65">
        <f t="shared" ref="MF90" si="1827">EOMONTH($G$7,MF89-2)+1</f>
        <v>54271</v>
      </c>
      <c r="MG90" s="65">
        <f t="shared" ref="MG90" si="1828">EOMONTH($G$7,MG89-2)+1</f>
        <v>54302</v>
      </c>
      <c r="MH90" s="65">
        <f t="shared" ref="MH90" si="1829">EOMONTH($G$7,MH89-2)+1</f>
        <v>54332</v>
      </c>
      <c r="MI90" s="65">
        <f t="shared" ref="MI90" si="1830">EOMONTH($G$7,MI89-2)+1</f>
        <v>54363</v>
      </c>
      <c r="MJ90" s="65">
        <f t="shared" ref="MJ90" si="1831">EOMONTH($G$7,MJ89-2)+1</f>
        <v>54393</v>
      </c>
      <c r="MK90" s="65">
        <f t="shared" ref="MK90" si="1832">EOMONTH($G$7,MK89-2)+1</f>
        <v>54424</v>
      </c>
      <c r="ML90" s="65">
        <f t="shared" ref="ML90" si="1833">EOMONTH($G$7,ML89-2)+1</f>
        <v>54455</v>
      </c>
      <c r="MM90" s="65">
        <f t="shared" ref="MM90" si="1834">EOMONTH($G$7,MM89-2)+1</f>
        <v>54483</v>
      </c>
      <c r="MN90" s="65">
        <f t="shared" ref="MN90" si="1835">EOMONTH($G$7,MN89-2)+1</f>
        <v>54514</v>
      </c>
      <c r="MO90" s="65">
        <f t="shared" ref="MO90" si="1836">EOMONTH($G$7,MO89-2)+1</f>
        <v>54544</v>
      </c>
      <c r="MP90" s="65">
        <f t="shared" ref="MP90" si="1837">EOMONTH($G$7,MP89-2)+1</f>
        <v>54575</v>
      </c>
      <c r="MQ90" s="65">
        <f t="shared" ref="MQ90" si="1838">EOMONTH($G$7,MQ89-2)+1</f>
        <v>54605</v>
      </c>
      <c r="MR90" s="65">
        <f t="shared" ref="MR90" si="1839">EOMONTH($G$7,MR89-2)+1</f>
        <v>54636</v>
      </c>
      <c r="MS90" s="65">
        <f t="shared" ref="MS90" si="1840">EOMONTH($G$7,MS89-2)+1</f>
        <v>54667</v>
      </c>
      <c r="MT90" s="65">
        <f t="shared" ref="MT90" si="1841">EOMONTH($G$7,MT89-2)+1</f>
        <v>54697</v>
      </c>
      <c r="MU90" s="65">
        <f t="shared" ref="MU90" si="1842">EOMONTH($G$7,MU89-2)+1</f>
        <v>54728</v>
      </c>
      <c r="MV90" s="65">
        <f t="shared" ref="MV90" si="1843">EOMONTH($G$7,MV89-2)+1</f>
        <v>54758</v>
      </c>
      <c r="MW90" s="65">
        <f t="shared" ref="MW90" si="1844">EOMONTH($G$7,MW89-2)+1</f>
        <v>54789</v>
      </c>
      <c r="MX90" s="65">
        <f t="shared" ref="MX90" si="1845">EOMONTH($G$7,MX89-2)+1</f>
        <v>54820</v>
      </c>
      <c r="MY90" s="65">
        <f t="shared" ref="MY90" si="1846">EOMONTH($G$7,MY89-2)+1</f>
        <v>54848</v>
      </c>
      <c r="MZ90" s="65">
        <f t="shared" ref="MZ90" si="1847">EOMONTH($G$7,MZ89-2)+1</f>
        <v>54879</v>
      </c>
      <c r="NA90" s="65">
        <f t="shared" ref="NA90" si="1848">EOMONTH($G$7,NA89-2)+1</f>
        <v>54909</v>
      </c>
      <c r="NB90" s="65">
        <f t="shared" ref="NB90" si="1849">EOMONTH($G$7,NB89-2)+1</f>
        <v>54940</v>
      </c>
      <c r="NC90" s="65">
        <f t="shared" ref="NC90" si="1850">EOMONTH($G$7,NC89-2)+1</f>
        <v>54970</v>
      </c>
      <c r="ND90" s="65">
        <f t="shared" ref="ND90" si="1851">EOMONTH($G$7,ND89-2)+1</f>
        <v>55001</v>
      </c>
      <c r="NE90" s="65">
        <f t="shared" ref="NE90" si="1852">EOMONTH($G$7,NE89-2)+1</f>
        <v>55032</v>
      </c>
      <c r="NF90" s="65">
        <f t="shared" ref="NF90" si="1853">EOMONTH($G$7,NF89-2)+1</f>
        <v>55062</v>
      </c>
      <c r="NG90" s="65">
        <f t="shared" ref="NG90" si="1854">EOMONTH($G$7,NG89-2)+1</f>
        <v>55093</v>
      </c>
      <c r="NH90" s="65">
        <f t="shared" ref="NH90" si="1855">EOMONTH($G$7,NH89-2)+1</f>
        <v>55123</v>
      </c>
      <c r="NI90" s="65">
        <f t="shared" ref="NI90" si="1856">EOMONTH($G$7,NI89-2)+1</f>
        <v>55154</v>
      </c>
      <c r="NJ90" s="65">
        <f t="shared" ref="NJ90" si="1857">EOMONTH($G$7,NJ89-2)+1</f>
        <v>55185</v>
      </c>
      <c r="NK90" s="65">
        <f t="shared" ref="NK90" si="1858">EOMONTH($G$7,NK89-2)+1</f>
        <v>55213</v>
      </c>
      <c r="NL90" s="65">
        <f t="shared" ref="NL90" si="1859">EOMONTH($G$7,NL89-2)+1</f>
        <v>55244</v>
      </c>
      <c r="NM90" s="65">
        <f t="shared" ref="NM90" si="1860">EOMONTH($G$7,NM89-2)+1</f>
        <v>55274</v>
      </c>
    </row>
    <row r="91" spans="15:377" x14ac:dyDescent="0.25">
      <c r="P91" s="75" t="s">
        <v>219</v>
      </c>
      <c r="Q91" s="120">
        <v>0</v>
      </c>
      <c r="R91" s="91">
        <f t="shared" ref="R91:CC91" si="1861">R102*$G$18+(R107*$G$19)</f>
        <v>7312.5</v>
      </c>
      <c r="S91" s="91">
        <f t="shared" si="1861"/>
        <v>7312.5</v>
      </c>
      <c r="T91" s="91">
        <f t="shared" si="1861"/>
        <v>7312.5</v>
      </c>
      <c r="U91" s="91">
        <f t="shared" si="1861"/>
        <v>7312.5</v>
      </c>
      <c r="V91" s="91">
        <f t="shared" si="1861"/>
        <v>7312.5</v>
      </c>
      <c r="W91" s="91">
        <f t="shared" si="1861"/>
        <v>7312.5</v>
      </c>
      <c r="X91" s="91">
        <f t="shared" si="1861"/>
        <v>7312.5</v>
      </c>
      <c r="Y91" s="91">
        <f t="shared" si="1861"/>
        <v>7312.5</v>
      </c>
      <c r="Z91" s="91">
        <f t="shared" si="1861"/>
        <v>7312.5</v>
      </c>
      <c r="AA91" s="91">
        <f t="shared" si="1861"/>
        <v>7312.5</v>
      </c>
      <c r="AB91" s="91">
        <f t="shared" si="1861"/>
        <v>7312.5</v>
      </c>
      <c r="AC91" s="91">
        <f t="shared" si="1861"/>
        <v>7312.5</v>
      </c>
      <c r="AD91" s="91">
        <f t="shared" si="1861"/>
        <v>7312.5</v>
      </c>
      <c r="AE91" s="91">
        <f t="shared" si="1861"/>
        <v>7312.5</v>
      </c>
      <c r="AF91" s="91">
        <f t="shared" si="1861"/>
        <v>7312.5</v>
      </c>
      <c r="AG91" s="91">
        <f t="shared" si="1861"/>
        <v>7312.5</v>
      </c>
      <c r="AH91" s="91">
        <f t="shared" si="1861"/>
        <v>7312.5</v>
      </c>
      <c r="AI91" s="91">
        <f t="shared" si="1861"/>
        <v>7312.5</v>
      </c>
      <c r="AJ91" s="91">
        <f t="shared" si="1861"/>
        <v>7312.5</v>
      </c>
      <c r="AK91" s="91">
        <f t="shared" si="1861"/>
        <v>7312.5</v>
      </c>
      <c r="AL91" s="91">
        <f t="shared" si="1861"/>
        <v>7312.5</v>
      </c>
      <c r="AM91" s="91">
        <f t="shared" si="1861"/>
        <v>7312.5</v>
      </c>
      <c r="AN91" s="91">
        <f t="shared" si="1861"/>
        <v>7312.5</v>
      </c>
      <c r="AO91" s="91">
        <f t="shared" si="1861"/>
        <v>7312.5</v>
      </c>
      <c r="AP91" s="91">
        <f t="shared" si="1861"/>
        <v>7312.5</v>
      </c>
      <c r="AQ91" s="91">
        <f t="shared" si="1861"/>
        <v>7312.5</v>
      </c>
      <c r="AR91" s="91">
        <f t="shared" si="1861"/>
        <v>7312.5</v>
      </c>
      <c r="AS91" s="91">
        <f t="shared" si="1861"/>
        <v>7312.5</v>
      </c>
      <c r="AT91" s="91">
        <f t="shared" si="1861"/>
        <v>7312.5</v>
      </c>
      <c r="AU91" s="91">
        <f t="shared" si="1861"/>
        <v>7312.5</v>
      </c>
      <c r="AV91" s="91">
        <f t="shared" si="1861"/>
        <v>7312.5</v>
      </c>
      <c r="AW91" s="91">
        <f t="shared" si="1861"/>
        <v>7312.5</v>
      </c>
      <c r="AX91" s="91">
        <f t="shared" si="1861"/>
        <v>7312.5</v>
      </c>
      <c r="AY91" s="91">
        <f t="shared" si="1861"/>
        <v>7312.5</v>
      </c>
      <c r="AZ91" s="91">
        <f t="shared" si="1861"/>
        <v>7312.5</v>
      </c>
      <c r="BA91" s="91">
        <f t="shared" si="1861"/>
        <v>7312.5</v>
      </c>
      <c r="BB91" s="91">
        <f t="shared" si="1861"/>
        <v>7312.5</v>
      </c>
      <c r="BC91" s="91">
        <f t="shared" si="1861"/>
        <v>7312.5</v>
      </c>
      <c r="BD91" s="91">
        <f t="shared" si="1861"/>
        <v>7312.5</v>
      </c>
      <c r="BE91" s="91">
        <f t="shared" si="1861"/>
        <v>7312.5</v>
      </c>
      <c r="BF91" s="91">
        <f t="shared" si="1861"/>
        <v>7312.5</v>
      </c>
      <c r="BG91" s="91">
        <f t="shared" si="1861"/>
        <v>7312.5</v>
      </c>
      <c r="BH91" s="91">
        <f t="shared" si="1861"/>
        <v>7312.5</v>
      </c>
      <c r="BI91" s="91">
        <f t="shared" si="1861"/>
        <v>7312.5</v>
      </c>
      <c r="BJ91" s="91">
        <f t="shared" si="1861"/>
        <v>7312.5</v>
      </c>
      <c r="BK91" s="91">
        <f t="shared" si="1861"/>
        <v>7312.5</v>
      </c>
      <c r="BL91" s="91">
        <f t="shared" si="1861"/>
        <v>7312.5</v>
      </c>
      <c r="BM91" s="91">
        <f t="shared" si="1861"/>
        <v>7312.5</v>
      </c>
      <c r="BN91" s="91">
        <f t="shared" si="1861"/>
        <v>7312.5</v>
      </c>
      <c r="BO91" s="91">
        <f t="shared" si="1861"/>
        <v>7312.5</v>
      </c>
      <c r="BP91" s="91">
        <f t="shared" si="1861"/>
        <v>7312.5</v>
      </c>
      <c r="BQ91" s="91">
        <f t="shared" si="1861"/>
        <v>7312.5</v>
      </c>
      <c r="BR91" s="91">
        <f t="shared" si="1861"/>
        <v>7312.5</v>
      </c>
      <c r="BS91" s="91">
        <f t="shared" si="1861"/>
        <v>7312.5</v>
      </c>
      <c r="BT91" s="91">
        <f t="shared" si="1861"/>
        <v>7312.5</v>
      </c>
      <c r="BU91" s="91">
        <f t="shared" si="1861"/>
        <v>7312.5</v>
      </c>
      <c r="BV91" s="91">
        <f t="shared" si="1861"/>
        <v>7312.5</v>
      </c>
      <c r="BW91" s="91">
        <f t="shared" si="1861"/>
        <v>7312.5</v>
      </c>
      <c r="BX91" s="91">
        <f t="shared" si="1861"/>
        <v>7312.5</v>
      </c>
      <c r="BY91" s="91">
        <f t="shared" si="1861"/>
        <v>7312.5</v>
      </c>
      <c r="BZ91" s="91">
        <f t="shared" si="1861"/>
        <v>7312.5</v>
      </c>
      <c r="CA91" s="91">
        <f t="shared" si="1861"/>
        <v>7312.5</v>
      </c>
      <c r="CB91" s="91">
        <f t="shared" si="1861"/>
        <v>7312.5</v>
      </c>
      <c r="CC91" s="91">
        <f t="shared" si="1861"/>
        <v>7312.5</v>
      </c>
      <c r="CD91" s="91">
        <f t="shared" ref="CD91:EO91" si="1862">CD102*$G$18+(CD107*$G$19)</f>
        <v>7312.5</v>
      </c>
      <c r="CE91" s="91">
        <f t="shared" si="1862"/>
        <v>7312.5</v>
      </c>
      <c r="CF91" s="91">
        <f t="shared" si="1862"/>
        <v>7312.5</v>
      </c>
      <c r="CG91" s="91">
        <f t="shared" si="1862"/>
        <v>7312.5</v>
      </c>
      <c r="CH91" s="91">
        <f t="shared" si="1862"/>
        <v>7312.5</v>
      </c>
      <c r="CI91" s="91">
        <f t="shared" si="1862"/>
        <v>7312.5</v>
      </c>
      <c r="CJ91" s="91">
        <f t="shared" si="1862"/>
        <v>7312.5</v>
      </c>
      <c r="CK91" s="91">
        <f t="shared" si="1862"/>
        <v>7312.5</v>
      </c>
      <c r="CL91" s="91">
        <f t="shared" si="1862"/>
        <v>7312.5</v>
      </c>
      <c r="CM91" s="91">
        <f t="shared" si="1862"/>
        <v>7312.5</v>
      </c>
      <c r="CN91" s="91">
        <f t="shared" si="1862"/>
        <v>7312.5</v>
      </c>
      <c r="CO91" s="91">
        <f t="shared" si="1862"/>
        <v>7312.5</v>
      </c>
      <c r="CP91" s="91">
        <f t="shared" si="1862"/>
        <v>7312.5</v>
      </c>
      <c r="CQ91" s="91">
        <f t="shared" si="1862"/>
        <v>7312.5</v>
      </c>
      <c r="CR91" s="91">
        <f t="shared" si="1862"/>
        <v>7312.5</v>
      </c>
      <c r="CS91" s="91">
        <f t="shared" si="1862"/>
        <v>7312.5</v>
      </c>
      <c r="CT91" s="91">
        <f t="shared" si="1862"/>
        <v>7312.5</v>
      </c>
      <c r="CU91" s="91">
        <f t="shared" si="1862"/>
        <v>7312.5</v>
      </c>
      <c r="CV91" s="91">
        <f t="shared" si="1862"/>
        <v>7312.5</v>
      </c>
      <c r="CW91" s="91">
        <f t="shared" si="1862"/>
        <v>7312.5</v>
      </c>
      <c r="CX91" s="91">
        <f t="shared" si="1862"/>
        <v>7312.5</v>
      </c>
      <c r="CY91" s="91">
        <f t="shared" si="1862"/>
        <v>7312.5</v>
      </c>
      <c r="CZ91" s="91">
        <f t="shared" si="1862"/>
        <v>7312.5</v>
      </c>
      <c r="DA91" s="91">
        <f t="shared" si="1862"/>
        <v>7312.5</v>
      </c>
      <c r="DB91" s="91">
        <f t="shared" si="1862"/>
        <v>7312.5</v>
      </c>
      <c r="DC91" s="91">
        <f t="shared" si="1862"/>
        <v>7312.5</v>
      </c>
      <c r="DD91" s="91">
        <f t="shared" si="1862"/>
        <v>7312.5</v>
      </c>
      <c r="DE91" s="91">
        <f t="shared" si="1862"/>
        <v>7312.5</v>
      </c>
      <c r="DF91" s="91">
        <f t="shared" si="1862"/>
        <v>7312.5</v>
      </c>
      <c r="DG91" s="91">
        <f t="shared" si="1862"/>
        <v>7312.5</v>
      </c>
      <c r="DH91" s="91">
        <f t="shared" si="1862"/>
        <v>7312.5</v>
      </c>
      <c r="DI91" s="91">
        <f t="shared" si="1862"/>
        <v>7312.5</v>
      </c>
      <c r="DJ91" s="91">
        <f t="shared" si="1862"/>
        <v>7312.5</v>
      </c>
      <c r="DK91" s="91">
        <f t="shared" si="1862"/>
        <v>7312.5</v>
      </c>
      <c r="DL91" s="91">
        <f t="shared" si="1862"/>
        <v>7312.5</v>
      </c>
      <c r="DM91" s="91">
        <f t="shared" si="1862"/>
        <v>7312.5</v>
      </c>
      <c r="DN91" s="91">
        <f t="shared" si="1862"/>
        <v>7312.5</v>
      </c>
      <c r="DO91" s="91">
        <f t="shared" si="1862"/>
        <v>7312.5</v>
      </c>
      <c r="DP91" s="91">
        <f t="shared" si="1862"/>
        <v>7312.5</v>
      </c>
      <c r="DQ91" s="91">
        <f t="shared" si="1862"/>
        <v>7312.5</v>
      </c>
      <c r="DR91" s="91">
        <f t="shared" si="1862"/>
        <v>7312.5</v>
      </c>
      <c r="DS91" s="91">
        <f t="shared" si="1862"/>
        <v>7312.5</v>
      </c>
      <c r="DT91" s="91">
        <f t="shared" si="1862"/>
        <v>7312.5</v>
      </c>
      <c r="DU91" s="91">
        <f t="shared" si="1862"/>
        <v>7312.5</v>
      </c>
      <c r="DV91" s="91">
        <f t="shared" si="1862"/>
        <v>7312.5</v>
      </c>
      <c r="DW91" s="91">
        <f t="shared" si="1862"/>
        <v>7312.5</v>
      </c>
      <c r="DX91" s="91">
        <f t="shared" si="1862"/>
        <v>7312.5</v>
      </c>
      <c r="DY91" s="91">
        <f t="shared" si="1862"/>
        <v>7312.5</v>
      </c>
      <c r="DZ91" s="91">
        <f t="shared" si="1862"/>
        <v>7312.5</v>
      </c>
      <c r="EA91" s="91">
        <f t="shared" si="1862"/>
        <v>7312.5</v>
      </c>
      <c r="EB91" s="91">
        <f t="shared" si="1862"/>
        <v>7312.5</v>
      </c>
      <c r="EC91" s="91">
        <f t="shared" si="1862"/>
        <v>7312.5</v>
      </c>
      <c r="ED91" s="91">
        <f t="shared" si="1862"/>
        <v>7312.5</v>
      </c>
      <c r="EE91" s="91">
        <f t="shared" si="1862"/>
        <v>7312.5</v>
      </c>
      <c r="EF91" s="91">
        <f t="shared" si="1862"/>
        <v>7312.5</v>
      </c>
      <c r="EG91" s="91">
        <f t="shared" si="1862"/>
        <v>7312.5</v>
      </c>
      <c r="EH91" s="91">
        <f t="shared" si="1862"/>
        <v>7312.5</v>
      </c>
      <c r="EI91" s="91">
        <f t="shared" si="1862"/>
        <v>7312.5</v>
      </c>
      <c r="EJ91" s="91">
        <f t="shared" si="1862"/>
        <v>7312.5</v>
      </c>
      <c r="EK91" s="91">
        <f t="shared" si="1862"/>
        <v>7312.5</v>
      </c>
      <c r="EL91" s="91">
        <f t="shared" si="1862"/>
        <v>7312.5</v>
      </c>
      <c r="EM91" s="91">
        <f t="shared" si="1862"/>
        <v>7312.5</v>
      </c>
      <c r="EN91" s="91">
        <f t="shared" si="1862"/>
        <v>7312.5</v>
      </c>
      <c r="EO91" s="91">
        <f t="shared" si="1862"/>
        <v>7312.5</v>
      </c>
      <c r="EP91" s="91">
        <f t="shared" ref="EP91:HA91" si="1863">EP102*$G$18+(EP107*$G$19)</f>
        <v>7312.5</v>
      </c>
      <c r="EQ91" s="91">
        <f t="shared" si="1863"/>
        <v>7312.5</v>
      </c>
      <c r="ER91" s="91">
        <f t="shared" si="1863"/>
        <v>7312.5</v>
      </c>
      <c r="ES91" s="91">
        <f t="shared" si="1863"/>
        <v>7312.5</v>
      </c>
      <c r="ET91" s="91">
        <f t="shared" si="1863"/>
        <v>7312.5</v>
      </c>
      <c r="EU91" s="91">
        <f t="shared" si="1863"/>
        <v>7312.5</v>
      </c>
      <c r="EV91" s="91">
        <f t="shared" si="1863"/>
        <v>7312.5</v>
      </c>
      <c r="EW91" s="91">
        <f t="shared" si="1863"/>
        <v>7312.5</v>
      </c>
      <c r="EX91" s="91">
        <f t="shared" si="1863"/>
        <v>7312.5</v>
      </c>
      <c r="EY91" s="91">
        <f t="shared" si="1863"/>
        <v>7312.5</v>
      </c>
      <c r="EZ91" s="91">
        <f t="shared" si="1863"/>
        <v>7312.5</v>
      </c>
      <c r="FA91" s="91">
        <f t="shared" si="1863"/>
        <v>7312.5</v>
      </c>
      <c r="FB91" s="91">
        <f t="shared" si="1863"/>
        <v>7312.5</v>
      </c>
      <c r="FC91" s="91">
        <f t="shared" si="1863"/>
        <v>7312.5</v>
      </c>
      <c r="FD91" s="91">
        <f t="shared" si="1863"/>
        <v>7312.5</v>
      </c>
      <c r="FE91" s="91">
        <f t="shared" si="1863"/>
        <v>7312.5</v>
      </c>
      <c r="FF91" s="91">
        <f t="shared" si="1863"/>
        <v>7312.5</v>
      </c>
      <c r="FG91" s="91">
        <f t="shared" si="1863"/>
        <v>7312.5</v>
      </c>
      <c r="FH91" s="91">
        <f t="shared" si="1863"/>
        <v>7312.5</v>
      </c>
      <c r="FI91" s="91">
        <f t="shared" si="1863"/>
        <v>7312.5</v>
      </c>
      <c r="FJ91" s="91">
        <f t="shared" si="1863"/>
        <v>7312.5</v>
      </c>
      <c r="FK91" s="91">
        <f t="shared" si="1863"/>
        <v>7312.5</v>
      </c>
      <c r="FL91" s="91">
        <f t="shared" si="1863"/>
        <v>7312.5</v>
      </c>
      <c r="FM91" s="91">
        <f t="shared" si="1863"/>
        <v>7312.5</v>
      </c>
      <c r="FN91" s="91">
        <f t="shared" si="1863"/>
        <v>7312.5</v>
      </c>
      <c r="FO91" s="91">
        <f t="shared" si="1863"/>
        <v>7312.5</v>
      </c>
      <c r="FP91" s="91">
        <f t="shared" si="1863"/>
        <v>7312.5</v>
      </c>
      <c r="FQ91" s="91">
        <f t="shared" si="1863"/>
        <v>7312.5</v>
      </c>
      <c r="FR91" s="91">
        <f t="shared" si="1863"/>
        <v>7312.5</v>
      </c>
      <c r="FS91" s="91">
        <f t="shared" si="1863"/>
        <v>7312.5</v>
      </c>
      <c r="FT91" s="91">
        <f t="shared" si="1863"/>
        <v>7312.5</v>
      </c>
      <c r="FU91" s="91">
        <f t="shared" si="1863"/>
        <v>7312.5</v>
      </c>
      <c r="FV91" s="91">
        <f t="shared" si="1863"/>
        <v>7312.5</v>
      </c>
      <c r="FW91" s="91">
        <f t="shared" si="1863"/>
        <v>7312.5</v>
      </c>
      <c r="FX91" s="91">
        <f t="shared" si="1863"/>
        <v>7312.5</v>
      </c>
      <c r="FY91" s="91">
        <f t="shared" si="1863"/>
        <v>7312.5</v>
      </c>
      <c r="FZ91" s="91">
        <f t="shared" si="1863"/>
        <v>7312.5</v>
      </c>
      <c r="GA91" s="91">
        <f t="shared" si="1863"/>
        <v>7312.5</v>
      </c>
      <c r="GB91" s="91">
        <f t="shared" si="1863"/>
        <v>7312.5</v>
      </c>
      <c r="GC91" s="91">
        <f t="shared" si="1863"/>
        <v>7312.5</v>
      </c>
      <c r="GD91" s="91">
        <f t="shared" si="1863"/>
        <v>7312.5</v>
      </c>
      <c r="GE91" s="91">
        <f t="shared" si="1863"/>
        <v>7312.5</v>
      </c>
      <c r="GF91" s="91">
        <f t="shared" si="1863"/>
        <v>7312.5</v>
      </c>
      <c r="GG91" s="91">
        <f t="shared" si="1863"/>
        <v>7312.5</v>
      </c>
      <c r="GH91" s="91">
        <f t="shared" si="1863"/>
        <v>7312.5</v>
      </c>
      <c r="GI91" s="91">
        <f t="shared" si="1863"/>
        <v>7312.5</v>
      </c>
      <c r="GJ91" s="91">
        <f t="shared" si="1863"/>
        <v>7312.5</v>
      </c>
      <c r="GK91" s="91">
        <f t="shared" si="1863"/>
        <v>7312.5</v>
      </c>
      <c r="GL91" s="91">
        <f t="shared" si="1863"/>
        <v>7312.5</v>
      </c>
      <c r="GM91" s="91">
        <f t="shared" si="1863"/>
        <v>7312.5</v>
      </c>
      <c r="GN91" s="91">
        <f t="shared" si="1863"/>
        <v>7312.5</v>
      </c>
      <c r="GO91" s="91">
        <f t="shared" si="1863"/>
        <v>7312.5</v>
      </c>
      <c r="GP91" s="91">
        <f t="shared" si="1863"/>
        <v>7312.5</v>
      </c>
      <c r="GQ91" s="91">
        <f t="shared" si="1863"/>
        <v>7312.5</v>
      </c>
      <c r="GR91" s="91">
        <f t="shared" si="1863"/>
        <v>7312.5</v>
      </c>
      <c r="GS91" s="91">
        <f t="shared" si="1863"/>
        <v>7312.5</v>
      </c>
      <c r="GT91" s="91">
        <f t="shared" si="1863"/>
        <v>7312.5</v>
      </c>
      <c r="GU91" s="91">
        <f t="shared" si="1863"/>
        <v>7312.5</v>
      </c>
      <c r="GV91" s="91">
        <f t="shared" si="1863"/>
        <v>7312.5</v>
      </c>
      <c r="GW91" s="91">
        <f t="shared" si="1863"/>
        <v>7312.5</v>
      </c>
      <c r="GX91" s="91">
        <f t="shared" si="1863"/>
        <v>7312.5</v>
      </c>
      <c r="GY91" s="91">
        <f t="shared" si="1863"/>
        <v>7312.5</v>
      </c>
      <c r="GZ91" s="91">
        <f t="shared" si="1863"/>
        <v>7312.5</v>
      </c>
      <c r="HA91" s="91">
        <f t="shared" si="1863"/>
        <v>7312.5</v>
      </c>
      <c r="HB91" s="91">
        <f t="shared" ref="HB91:JM91" si="1864">HB102*$G$18+(HB107*$G$19)</f>
        <v>7312.5</v>
      </c>
      <c r="HC91" s="91">
        <f t="shared" si="1864"/>
        <v>7312.5</v>
      </c>
      <c r="HD91" s="91">
        <f t="shared" si="1864"/>
        <v>7312.5</v>
      </c>
      <c r="HE91" s="91">
        <f t="shared" si="1864"/>
        <v>7312.5</v>
      </c>
      <c r="HF91" s="91">
        <f t="shared" si="1864"/>
        <v>7312.5</v>
      </c>
      <c r="HG91" s="91">
        <f t="shared" si="1864"/>
        <v>7312.5</v>
      </c>
      <c r="HH91" s="91">
        <f t="shared" si="1864"/>
        <v>7312.5</v>
      </c>
      <c r="HI91" s="91">
        <f t="shared" si="1864"/>
        <v>7312.5</v>
      </c>
      <c r="HJ91" s="91">
        <f t="shared" si="1864"/>
        <v>7312.5</v>
      </c>
      <c r="HK91" s="91">
        <f t="shared" si="1864"/>
        <v>7312.5</v>
      </c>
      <c r="HL91" s="91">
        <f t="shared" si="1864"/>
        <v>7312.5</v>
      </c>
      <c r="HM91" s="91">
        <f t="shared" si="1864"/>
        <v>7312.5</v>
      </c>
      <c r="HN91" s="91">
        <f t="shared" si="1864"/>
        <v>7312.5</v>
      </c>
      <c r="HO91" s="91">
        <f t="shared" si="1864"/>
        <v>7312.5</v>
      </c>
      <c r="HP91" s="91">
        <f t="shared" si="1864"/>
        <v>7312.5</v>
      </c>
      <c r="HQ91" s="91">
        <f t="shared" si="1864"/>
        <v>7312.5</v>
      </c>
      <c r="HR91" s="91">
        <f t="shared" si="1864"/>
        <v>7312.5</v>
      </c>
      <c r="HS91" s="91">
        <f t="shared" si="1864"/>
        <v>7312.5</v>
      </c>
      <c r="HT91" s="91">
        <f t="shared" si="1864"/>
        <v>7312.5</v>
      </c>
      <c r="HU91" s="91">
        <f t="shared" si="1864"/>
        <v>7312.5</v>
      </c>
      <c r="HV91" s="91">
        <f t="shared" si="1864"/>
        <v>7312.5</v>
      </c>
      <c r="HW91" s="91">
        <f t="shared" si="1864"/>
        <v>7312.5</v>
      </c>
      <c r="HX91" s="91">
        <f t="shared" si="1864"/>
        <v>7312.5</v>
      </c>
      <c r="HY91" s="91">
        <f t="shared" si="1864"/>
        <v>7312.5</v>
      </c>
      <c r="HZ91" s="91">
        <f t="shared" si="1864"/>
        <v>7312.5</v>
      </c>
      <c r="IA91" s="91">
        <f t="shared" si="1864"/>
        <v>7312.5</v>
      </c>
      <c r="IB91" s="91">
        <f t="shared" si="1864"/>
        <v>7312.5</v>
      </c>
      <c r="IC91" s="91">
        <f t="shared" si="1864"/>
        <v>7312.5</v>
      </c>
      <c r="ID91" s="91">
        <f t="shared" si="1864"/>
        <v>7312.5</v>
      </c>
      <c r="IE91" s="91">
        <f t="shared" si="1864"/>
        <v>7312.5</v>
      </c>
      <c r="IF91" s="91">
        <f t="shared" si="1864"/>
        <v>7312.5</v>
      </c>
      <c r="IG91" s="91">
        <f t="shared" si="1864"/>
        <v>7312.5</v>
      </c>
      <c r="IH91" s="91">
        <f t="shared" si="1864"/>
        <v>7312.5</v>
      </c>
      <c r="II91" s="91">
        <f t="shared" si="1864"/>
        <v>0</v>
      </c>
      <c r="IJ91" s="91">
        <f t="shared" si="1864"/>
        <v>0</v>
      </c>
      <c r="IK91" s="91">
        <f t="shared" si="1864"/>
        <v>0</v>
      </c>
      <c r="IL91" s="91">
        <f t="shared" si="1864"/>
        <v>0</v>
      </c>
      <c r="IM91" s="91">
        <f t="shared" si="1864"/>
        <v>0</v>
      </c>
      <c r="IN91" s="91">
        <f t="shared" si="1864"/>
        <v>0</v>
      </c>
      <c r="IO91" s="91">
        <f t="shared" si="1864"/>
        <v>0</v>
      </c>
      <c r="IP91" s="91">
        <f t="shared" si="1864"/>
        <v>0</v>
      </c>
      <c r="IQ91" s="91">
        <f t="shared" si="1864"/>
        <v>0</v>
      </c>
      <c r="IR91" s="91">
        <f t="shared" si="1864"/>
        <v>0</v>
      </c>
      <c r="IS91" s="91">
        <f t="shared" si="1864"/>
        <v>0</v>
      </c>
      <c r="IT91" s="91">
        <f t="shared" si="1864"/>
        <v>0</v>
      </c>
      <c r="IU91" s="91">
        <f t="shared" si="1864"/>
        <v>0</v>
      </c>
      <c r="IV91" s="91">
        <f t="shared" si="1864"/>
        <v>0</v>
      </c>
      <c r="IW91" s="91">
        <f t="shared" si="1864"/>
        <v>0</v>
      </c>
      <c r="IX91" s="91">
        <f t="shared" si="1864"/>
        <v>0</v>
      </c>
      <c r="IY91" s="91">
        <f t="shared" si="1864"/>
        <v>0</v>
      </c>
      <c r="IZ91" s="91">
        <f t="shared" si="1864"/>
        <v>0</v>
      </c>
      <c r="JA91" s="91">
        <f t="shared" si="1864"/>
        <v>0</v>
      </c>
      <c r="JB91" s="91">
        <f t="shared" si="1864"/>
        <v>0</v>
      </c>
      <c r="JC91" s="91">
        <f t="shared" si="1864"/>
        <v>0</v>
      </c>
      <c r="JD91" s="91">
        <f t="shared" si="1864"/>
        <v>0</v>
      </c>
      <c r="JE91" s="91">
        <f t="shared" si="1864"/>
        <v>0</v>
      </c>
      <c r="JF91" s="91">
        <f t="shared" si="1864"/>
        <v>0</v>
      </c>
      <c r="JG91" s="91">
        <f t="shared" si="1864"/>
        <v>0</v>
      </c>
      <c r="JH91" s="91">
        <f t="shared" si="1864"/>
        <v>0</v>
      </c>
      <c r="JI91" s="91">
        <f t="shared" si="1864"/>
        <v>0</v>
      </c>
      <c r="JJ91" s="91">
        <f t="shared" si="1864"/>
        <v>0</v>
      </c>
      <c r="JK91" s="91">
        <f t="shared" si="1864"/>
        <v>0</v>
      </c>
      <c r="JL91" s="91">
        <f t="shared" si="1864"/>
        <v>0</v>
      </c>
      <c r="JM91" s="91">
        <f t="shared" si="1864"/>
        <v>0</v>
      </c>
      <c r="JN91" s="91">
        <f t="shared" ref="JN91:LY91" si="1865">JN102*$G$18+(JN107*$G$19)</f>
        <v>0</v>
      </c>
      <c r="JO91" s="91">
        <f t="shared" si="1865"/>
        <v>0</v>
      </c>
      <c r="JP91" s="91">
        <f t="shared" si="1865"/>
        <v>0</v>
      </c>
      <c r="JQ91" s="91">
        <f t="shared" si="1865"/>
        <v>0</v>
      </c>
      <c r="JR91" s="91">
        <f t="shared" si="1865"/>
        <v>0</v>
      </c>
      <c r="JS91" s="91">
        <f t="shared" si="1865"/>
        <v>0</v>
      </c>
      <c r="JT91" s="91">
        <f t="shared" si="1865"/>
        <v>0</v>
      </c>
      <c r="JU91" s="91">
        <f t="shared" si="1865"/>
        <v>0</v>
      </c>
      <c r="JV91" s="91">
        <f t="shared" si="1865"/>
        <v>0</v>
      </c>
      <c r="JW91" s="91">
        <f t="shared" si="1865"/>
        <v>0</v>
      </c>
      <c r="JX91" s="91">
        <f t="shared" si="1865"/>
        <v>0</v>
      </c>
      <c r="JY91" s="91">
        <f t="shared" si="1865"/>
        <v>0</v>
      </c>
      <c r="JZ91" s="91">
        <f t="shared" si="1865"/>
        <v>0</v>
      </c>
      <c r="KA91" s="91">
        <f t="shared" si="1865"/>
        <v>0</v>
      </c>
      <c r="KB91" s="91">
        <f t="shared" si="1865"/>
        <v>0</v>
      </c>
      <c r="KC91" s="91">
        <f t="shared" si="1865"/>
        <v>0</v>
      </c>
      <c r="KD91" s="91">
        <f t="shared" si="1865"/>
        <v>0</v>
      </c>
      <c r="KE91" s="91">
        <f t="shared" si="1865"/>
        <v>0</v>
      </c>
      <c r="KF91" s="91">
        <f t="shared" si="1865"/>
        <v>0</v>
      </c>
      <c r="KG91" s="91">
        <f t="shared" si="1865"/>
        <v>0</v>
      </c>
      <c r="KH91" s="91">
        <f t="shared" si="1865"/>
        <v>0</v>
      </c>
      <c r="KI91" s="91">
        <f t="shared" si="1865"/>
        <v>0</v>
      </c>
      <c r="KJ91" s="91">
        <f t="shared" si="1865"/>
        <v>0</v>
      </c>
      <c r="KK91" s="91">
        <f t="shared" si="1865"/>
        <v>0</v>
      </c>
      <c r="KL91" s="91">
        <f t="shared" si="1865"/>
        <v>0</v>
      </c>
      <c r="KM91" s="91">
        <f t="shared" si="1865"/>
        <v>0</v>
      </c>
      <c r="KN91" s="91">
        <f t="shared" si="1865"/>
        <v>0</v>
      </c>
      <c r="KO91" s="91">
        <f t="shared" si="1865"/>
        <v>0</v>
      </c>
      <c r="KP91" s="91">
        <f t="shared" si="1865"/>
        <v>0</v>
      </c>
      <c r="KQ91" s="91">
        <f t="shared" si="1865"/>
        <v>0</v>
      </c>
      <c r="KR91" s="91">
        <f t="shared" si="1865"/>
        <v>0</v>
      </c>
      <c r="KS91" s="91">
        <f t="shared" si="1865"/>
        <v>0</v>
      </c>
      <c r="KT91" s="91">
        <f t="shared" si="1865"/>
        <v>0</v>
      </c>
      <c r="KU91" s="91">
        <f t="shared" si="1865"/>
        <v>0</v>
      </c>
      <c r="KV91" s="91">
        <f t="shared" si="1865"/>
        <v>0</v>
      </c>
      <c r="KW91" s="91">
        <f t="shared" si="1865"/>
        <v>0</v>
      </c>
      <c r="KX91" s="91">
        <f t="shared" si="1865"/>
        <v>0</v>
      </c>
      <c r="KY91" s="91">
        <f t="shared" si="1865"/>
        <v>0</v>
      </c>
      <c r="KZ91" s="91">
        <f t="shared" si="1865"/>
        <v>0</v>
      </c>
      <c r="LA91" s="91">
        <f t="shared" si="1865"/>
        <v>0</v>
      </c>
      <c r="LB91" s="91">
        <f t="shared" si="1865"/>
        <v>0</v>
      </c>
      <c r="LC91" s="91">
        <f t="shared" si="1865"/>
        <v>0</v>
      </c>
      <c r="LD91" s="91">
        <f t="shared" si="1865"/>
        <v>0</v>
      </c>
      <c r="LE91" s="91">
        <f t="shared" si="1865"/>
        <v>0</v>
      </c>
      <c r="LF91" s="91">
        <f t="shared" si="1865"/>
        <v>0</v>
      </c>
      <c r="LG91" s="91">
        <f t="shared" si="1865"/>
        <v>0</v>
      </c>
      <c r="LH91" s="91">
        <f t="shared" si="1865"/>
        <v>0</v>
      </c>
      <c r="LI91" s="91">
        <f t="shared" si="1865"/>
        <v>0</v>
      </c>
      <c r="LJ91" s="91">
        <f t="shared" si="1865"/>
        <v>0</v>
      </c>
      <c r="LK91" s="91">
        <f t="shared" si="1865"/>
        <v>0</v>
      </c>
      <c r="LL91" s="91">
        <f t="shared" si="1865"/>
        <v>0</v>
      </c>
      <c r="LM91" s="91">
        <f t="shared" si="1865"/>
        <v>0</v>
      </c>
      <c r="LN91" s="91">
        <f t="shared" si="1865"/>
        <v>0</v>
      </c>
      <c r="LO91" s="91">
        <f t="shared" si="1865"/>
        <v>0</v>
      </c>
      <c r="LP91" s="91">
        <f t="shared" si="1865"/>
        <v>0</v>
      </c>
      <c r="LQ91" s="91">
        <f t="shared" si="1865"/>
        <v>0</v>
      </c>
      <c r="LR91" s="91">
        <f t="shared" si="1865"/>
        <v>0</v>
      </c>
      <c r="LS91" s="91">
        <f t="shared" si="1865"/>
        <v>0</v>
      </c>
      <c r="LT91" s="91">
        <f t="shared" si="1865"/>
        <v>0</v>
      </c>
      <c r="LU91" s="91">
        <f t="shared" si="1865"/>
        <v>0</v>
      </c>
      <c r="LV91" s="91">
        <f t="shared" si="1865"/>
        <v>0</v>
      </c>
      <c r="LW91" s="91">
        <f t="shared" si="1865"/>
        <v>0</v>
      </c>
      <c r="LX91" s="91">
        <f t="shared" si="1865"/>
        <v>0</v>
      </c>
      <c r="LY91" s="91">
        <f t="shared" si="1865"/>
        <v>0</v>
      </c>
      <c r="LZ91" s="91">
        <f t="shared" ref="LZ91:NM91" si="1866">LZ102*$G$18+(LZ107*$G$19)</f>
        <v>0</v>
      </c>
      <c r="MA91" s="91">
        <f t="shared" si="1866"/>
        <v>0</v>
      </c>
      <c r="MB91" s="91">
        <f t="shared" si="1866"/>
        <v>0</v>
      </c>
      <c r="MC91" s="91">
        <f t="shared" si="1866"/>
        <v>0</v>
      </c>
      <c r="MD91" s="91">
        <f t="shared" si="1866"/>
        <v>0</v>
      </c>
      <c r="ME91" s="91">
        <f t="shared" si="1866"/>
        <v>0</v>
      </c>
      <c r="MF91" s="91">
        <f t="shared" si="1866"/>
        <v>0</v>
      </c>
      <c r="MG91" s="91">
        <f t="shared" si="1866"/>
        <v>0</v>
      </c>
      <c r="MH91" s="91">
        <f t="shared" si="1866"/>
        <v>0</v>
      </c>
      <c r="MI91" s="91">
        <f t="shared" si="1866"/>
        <v>0</v>
      </c>
      <c r="MJ91" s="91">
        <f t="shared" si="1866"/>
        <v>0</v>
      </c>
      <c r="MK91" s="91">
        <f t="shared" si="1866"/>
        <v>0</v>
      </c>
      <c r="ML91" s="91">
        <f t="shared" si="1866"/>
        <v>0</v>
      </c>
      <c r="MM91" s="91">
        <f t="shared" si="1866"/>
        <v>0</v>
      </c>
      <c r="MN91" s="91">
        <f t="shared" si="1866"/>
        <v>0</v>
      </c>
      <c r="MO91" s="91">
        <f t="shared" si="1866"/>
        <v>0</v>
      </c>
      <c r="MP91" s="91">
        <f t="shared" si="1866"/>
        <v>0</v>
      </c>
      <c r="MQ91" s="91">
        <f t="shared" si="1866"/>
        <v>0</v>
      </c>
      <c r="MR91" s="91">
        <f t="shared" si="1866"/>
        <v>0</v>
      </c>
      <c r="MS91" s="91">
        <f t="shared" si="1866"/>
        <v>0</v>
      </c>
      <c r="MT91" s="91">
        <f t="shared" si="1866"/>
        <v>0</v>
      </c>
      <c r="MU91" s="91">
        <f t="shared" si="1866"/>
        <v>0</v>
      </c>
      <c r="MV91" s="91">
        <f t="shared" si="1866"/>
        <v>0</v>
      </c>
      <c r="MW91" s="91">
        <f t="shared" si="1866"/>
        <v>0</v>
      </c>
      <c r="MX91" s="91">
        <f t="shared" si="1866"/>
        <v>0</v>
      </c>
      <c r="MY91" s="91">
        <f t="shared" si="1866"/>
        <v>0</v>
      </c>
      <c r="MZ91" s="91">
        <f t="shared" si="1866"/>
        <v>0</v>
      </c>
      <c r="NA91" s="91">
        <f t="shared" si="1866"/>
        <v>0</v>
      </c>
      <c r="NB91" s="91">
        <f t="shared" si="1866"/>
        <v>0</v>
      </c>
      <c r="NC91" s="91">
        <f t="shared" si="1866"/>
        <v>0</v>
      </c>
      <c r="ND91" s="91">
        <f t="shared" si="1866"/>
        <v>0</v>
      </c>
      <c r="NE91" s="91">
        <f t="shared" si="1866"/>
        <v>0</v>
      </c>
      <c r="NF91" s="91">
        <f t="shared" si="1866"/>
        <v>0</v>
      </c>
      <c r="NG91" s="91">
        <f t="shared" si="1866"/>
        <v>0</v>
      </c>
      <c r="NH91" s="91">
        <f t="shared" si="1866"/>
        <v>0</v>
      </c>
      <c r="NI91" s="91">
        <f t="shared" si="1866"/>
        <v>0</v>
      </c>
      <c r="NJ91" s="91">
        <f t="shared" si="1866"/>
        <v>0</v>
      </c>
      <c r="NK91" s="91">
        <f t="shared" si="1866"/>
        <v>0</v>
      </c>
      <c r="NL91" s="91">
        <f t="shared" si="1866"/>
        <v>0</v>
      </c>
      <c r="NM91" s="91">
        <f t="shared" si="1866"/>
        <v>0</v>
      </c>
    </row>
    <row r="92" spans="15:377" x14ac:dyDescent="0.25">
      <c r="P92" s="76" t="s">
        <v>213</v>
      </c>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c r="CW92" s="6"/>
      <c r="CX92" s="6"/>
      <c r="CY92" s="6"/>
      <c r="CZ92" s="6"/>
      <c r="DA92" s="6"/>
      <c r="DB92" s="6"/>
      <c r="DC92" s="6"/>
      <c r="DD92" s="6"/>
      <c r="DE92" s="6"/>
      <c r="DF92" s="6"/>
      <c r="DG92" s="6"/>
      <c r="DH92" s="6"/>
      <c r="DI92" s="6"/>
      <c r="DJ92" s="6"/>
      <c r="DK92" s="6"/>
      <c r="DL92" s="6"/>
      <c r="DM92" s="6"/>
      <c r="DN92" s="6"/>
      <c r="DO92" s="6"/>
      <c r="DP92" s="6"/>
      <c r="DQ92" s="6"/>
      <c r="DR92" s="6"/>
      <c r="DS92" s="6"/>
      <c r="DT92" s="6"/>
      <c r="DU92" s="6"/>
      <c r="DV92" s="6"/>
      <c r="DW92" s="6"/>
      <c r="DX92" s="6"/>
      <c r="DY92" s="6"/>
      <c r="DZ92" s="6"/>
      <c r="EA92" s="6"/>
      <c r="EB92" s="6"/>
      <c r="EC92" s="6"/>
      <c r="ED92" s="6"/>
      <c r="EE92" s="6"/>
      <c r="EF92" s="6"/>
      <c r="EG92" s="6"/>
      <c r="EH92" s="6"/>
      <c r="EI92" s="6"/>
      <c r="EJ92" s="6"/>
      <c r="EK92" s="6"/>
      <c r="EL92" s="6"/>
      <c r="EM92" s="6"/>
      <c r="EN92" s="6"/>
      <c r="EO92" s="6"/>
      <c r="EP92" s="6"/>
      <c r="EQ92" s="6"/>
      <c r="ER92" s="6"/>
      <c r="ES92" s="6"/>
      <c r="ET92" s="6"/>
      <c r="EU92" s="6"/>
      <c r="EV92" s="6"/>
      <c r="EW92" s="6"/>
      <c r="EX92" s="6"/>
      <c r="EY92" s="6"/>
      <c r="EZ92" s="6"/>
      <c r="FA92" s="6"/>
      <c r="FB92" s="6"/>
      <c r="FC92" s="6"/>
      <c r="FD92" s="6"/>
      <c r="FE92" s="6"/>
      <c r="FF92" s="6"/>
      <c r="FG92" s="6"/>
      <c r="FH92" s="6"/>
      <c r="FI92" s="6"/>
      <c r="FJ92" s="6"/>
      <c r="FK92" s="6"/>
      <c r="FL92" s="6"/>
      <c r="FM92" s="6"/>
      <c r="FN92" s="6"/>
      <c r="FO92" s="6"/>
      <c r="FP92" s="6"/>
      <c r="FQ92" s="6"/>
      <c r="FR92" s="6"/>
      <c r="FS92" s="6"/>
      <c r="FT92" s="6"/>
      <c r="FU92" s="6"/>
      <c r="FV92" s="6"/>
      <c r="FW92" s="6"/>
      <c r="FX92" s="6"/>
      <c r="FY92" s="6"/>
      <c r="FZ92" s="6"/>
      <c r="GA92" s="6"/>
      <c r="GB92" s="6"/>
      <c r="GC92" s="6"/>
      <c r="GD92" s="6"/>
      <c r="GE92" s="6"/>
      <c r="GF92" s="6"/>
      <c r="GG92" s="6"/>
      <c r="GH92" s="6"/>
      <c r="GI92" s="6"/>
      <c r="GJ92" s="6"/>
      <c r="GK92" s="6"/>
      <c r="GL92" s="6"/>
      <c r="GM92" s="6"/>
      <c r="GN92" s="6"/>
      <c r="GO92" s="6"/>
      <c r="GP92" s="6"/>
      <c r="GQ92" s="6"/>
      <c r="GR92" s="6"/>
      <c r="GS92" s="6"/>
      <c r="GT92" s="6"/>
      <c r="GU92" s="6"/>
      <c r="GV92" s="6"/>
      <c r="GW92" s="6"/>
      <c r="GX92" s="6"/>
      <c r="GY92" s="6"/>
      <c r="GZ92" s="6"/>
      <c r="HA92" s="6"/>
      <c r="HB92" s="6"/>
      <c r="HC92" s="6"/>
      <c r="HD92" s="6"/>
      <c r="HE92" s="6"/>
      <c r="HF92" s="6"/>
      <c r="HG92" s="6"/>
      <c r="HH92" s="6"/>
      <c r="HI92" s="6"/>
      <c r="HJ92" s="6"/>
      <c r="HK92" s="6"/>
      <c r="HL92" s="6"/>
      <c r="HM92" s="6"/>
      <c r="HN92" s="6"/>
      <c r="HO92" s="6"/>
      <c r="HP92" s="6"/>
      <c r="HQ92" s="6"/>
      <c r="HR92" s="6"/>
      <c r="HS92" s="6"/>
      <c r="HT92" s="6"/>
      <c r="HU92" s="6"/>
      <c r="HV92" s="6"/>
      <c r="HW92" s="6"/>
      <c r="HX92" s="6"/>
      <c r="HY92" s="6"/>
      <c r="HZ92" s="6"/>
      <c r="IA92" s="6"/>
      <c r="IB92" s="6"/>
      <c r="IC92" s="6"/>
      <c r="ID92" s="6"/>
      <c r="IE92" s="6"/>
      <c r="IF92" s="6"/>
      <c r="IG92" s="6"/>
      <c r="IH92" s="6"/>
      <c r="II92" s="6"/>
      <c r="IJ92" s="6"/>
      <c r="IK92" s="6"/>
      <c r="IL92" s="6"/>
      <c r="IM92" s="6"/>
      <c r="IN92" s="6"/>
      <c r="IO92" s="6"/>
      <c r="IP92" s="6"/>
      <c r="IQ92" s="6"/>
      <c r="IR92" s="6"/>
      <c r="IS92" s="6"/>
      <c r="IT92" s="6"/>
      <c r="IU92" s="6"/>
      <c r="IV92" s="6"/>
      <c r="IW92" s="6"/>
      <c r="IX92" s="6"/>
      <c r="IY92" s="6"/>
      <c r="IZ92" s="6"/>
      <c r="JA92" s="6"/>
      <c r="JB92" s="6"/>
      <c r="JC92" s="6"/>
      <c r="JD92" s="6"/>
      <c r="JE92" s="6"/>
      <c r="JF92" s="6"/>
      <c r="JG92" s="6"/>
      <c r="JH92" s="6"/>
      <c r="JI92" s="6"/>
      <c r="JJ92" s="6"/>
      <c r="JK92" s="6"/>
      <c r="JL92" s="6"/>
      <c r="JM92" s="6"/>
      <c r="JN92" s="6"/>
      <c r="JO92" s="6"/>
      <c r="JP92" s="6"/>
      <c r="JQ92" s="6"/>
      <c r="JR92" s="6"/>
      <c r="JS92" s="6"/>
      <c r="JT92" s="6"/>
      <c r="JU92" s="6"/>
      <c r="JV92" s="6"/>
      <c r="JW92" s="6"/>
      <c r="JX92" s="6"/>
      <c r="JY92" s="6"/>
      <c r="JZ92" s="6"/>
      <c r="KA92" s="6"/>
      <c r="KB92" s="6"/>
      <c r="KC92" s="6"/>
      <c r="KD92" s="6"/>
      <c r="KE92" s="6"/>
      <c r="KF92" s="6"/>
      <c r="KG92" s="6"/>
      <c r="KH92" s="6"/>
      <c r="KI92" s="6"/>
      <c r="KJ92" s="6"/>
      <c r="KK92" s="6"/>
      <c r="KL92" s="6"/>
      <c r="KM92" s="6"/>
      <c r="KN92" s="6"/>
      <c r="KO92" s="6"/>
      <c r="KP92" s="6"/>
      <c r="KQ92" s="6"/>
      <c r="KR92" s="6"/>
      <c r="KS92" s="6"/>
      <c r="KT92" s="6"/>
      <c r="KU92" s="6"/>
      <c r="KV92" s="6"/>
      <c r="KW92" s="6"/>
      <c r="KX92" s="6"/>
      <c r="KY92" s="6"/>
      <c r="KZ92" s="6"/>
      <c r="LA92" s="6"/>
      <c r="LB92" s="6"/>
      <c r="LC92" s="6"/>
      <c r="LD92" s="6"/>
      <c r="LE92" s="6"/>
      <c r="LF92" s="6"/>
      <c r="LG92" s="6"/>
      <c r="LH92" s="6"/>
      <c r="LI92" s="6"/>
      <c r="LJ92" s="6"/>
      <c r="LK92" s="6"/>
      <c r="LL92" s="6"/>
      <c r="LM92" s="6"/>
      <c r="LN92" s="6"/>
      <c r="LO92" s="6"/>
      <c r="LP92" s="6"/>
      <c r="LQ92" s="6"/>
      <c r="LR92" s="6"/>
      <c r="LS92" s="6"/>
      <c r="LT92" s="6"/>
      <c r="LU92" s="6"/>
      <c r="LV92" s="6"/>
      <c r="LW92" s="6"/>
      <c r="LX92" s="6"/>
      <c r="LY92" s="6"/>
      <c r="LZ92" s="6"/>
      <c r="MA92" s="6"/>
      <c r="MB92" s="6"/>
      <c r="MC92" s="6"/>
      <c r="MD92" s="6"/>
      <c r="ME92" s="6"/>
      <c r="MF92" s="6"/>
      <c r="MG92" s="6"/>
      <c r="MH92" s="6"/>
      <c r="MI92" s="6"/>
      <c r="MJ92" s="6"/>
      <c r="MK92" s="6"/>
      <c r="ML92" s="6"/>
      <c r="MM92" s="6"/>
      <c r="MN92" s="6"/>
      <c r="MO92" s="6"/>
      <c r="MP92" s="6"/>
      <c r="MQ92" s="6"/>
      <c r="MR92" s="6"/>
      <c r="MS92" s="6"/>
      <c r="MT92" s="6"/>
      <c r="MU92" s="6"/>
      <c r="MV92" s="6"/>
      <c r="MW92" s="6"/>
      <c r="MX92" s="6"/>
      <c r="MY92" s="6"/>
      <c r="MZ92" s="6"/>
      <c r="NA92" s="6"/>
      <c r="NB92" s="6"/>
      <c r="NC92" s="6"/>
      <c r="ND92" s="6"/>
      <c r="NE92" s="6"/>
      <c r="NF92" s="6"/>
      <c r="NG92" s="6"/>
      <c r="NH92" s="6"/>
      <c r="NI92" s="6"/>
      <c r="NJ92" s="6"/>
      <c r="NK92" s="6"/>
      <c r="NL92" s="6"/>
      <c r="NM92" s="6"/>
    </row>
    <row r="93" spans="15:377" x14ac:dyDescent="0.25">
      <c r="P93" s="12" t="s">
        <v>131</v>
      </c>
      <c r="Q93" s="7">
        <f>ROUNDUP(Q94/12,0)</f>
        <v>0</v>
      </c>
      <c r="R93" s="7">
        <f t="shared" ref="R93" si="1867">ROUNDUP(R94/12,0)</f>
        <v>1</v>
      </c>
      <c r="S93" s="7">
        <f t="shared" ref="S93" si="1868">ROUNDUP(S94/12,0)</f>
        <v>1</v>
      </c>
      <c r="T93" s="7">
        <f t="shared" ref="T93" si="1869">ROUNDUP(T94/12,0)</f>
        <v>1</v>
      </c>
      <c r="U93" s="7">
        <f t="shared" ref="U93" si="1870">ROUNDUP(U94/12,0)</f>
        <v>1</v>
      </c>
      <c r="V93" s="7">
        <f t="shared" ref="V93" si="1871">ROUNDUP(V94/12,0)</f>
        <v>1</v>
      </c>
      <c r="W93" s="7">
        <f t="shared" ref="W93" si="1872">ROUNDUP(W94/12,0)</f>
        <v>1</v>
      </c>
      <c r="X93" s="7">
        <f t="shared" ref="X93" si="1873">ROUNDUP(X94/12,0)</f>
        <v>1</v>
      </c>
      <c r="Y93" s="7">
        <f t="shared" ref="Y93" si="1874">ROUNDUP(Y94/12,0)</f>
        <v>1</v>
      </c>
      <c r="Z93" s="7">
        <f t="shared" ref="Z93" si="1875">ROUNDUP(Z94/12,0)</f>
        <v>1</v>
      </c>
      <c r="AA93" s="7">
        <f t="shared" ref="AA93" si="1876">ROUNDUP(AA94/12,0)</f>
        <v>1</v>
      </c>
      <c r="AB93" s="7">
        <f t="shared" ref="AB93" si="1877">ROUNDUP(AB94/12,0)</f>
        <v>1</v>
      </c>
      <c r="AC93" s="7">
        <f t="shared" ref="AC93" si="1878">ROUNDUP(AC94/12,0)</f>
        <v>1</v>
      </c>
      <c r="AD93" s="7">
        <f t="shared" ref="AD93" si="1879">ROUNDUP(AD94/12,0)</f>
        <v>2</v>
      </c>
      <c r="AE93" s="7">
        <f t="shared" ref="AE93" si="1880">ROUNDUP(AE94/12,0)</f>
        <v>2</v>
      </c>
      <c r="AF93" s="7">
        <f t="shared" ref="AF93" si="1881">ROUNDUP(AF94/12,0)</f>
        <v>2</v>
      </c>
      <c r="AG93" s="7">
        <f t="shared" ref="AG93" si="1882">ROUNDUP(AG94/12,0)</f>
        <v>2</v>
      </c>
      <c r="AH93" s="7">
        <f t="shared" ref="AH93" si="1883">ROUNDUP(AH94/12,0)</f>
        <v>2</v>
      </c>
      <c r="AI93" s="7">
        <f t="shared" ref="AI93" si="1884">ROUNDUP(AI94/12,0)</f>
        <v>2</v>
      </c>
      <c r="AJ93" s="7">
        <f t="shared" ref="AJ93" si="1885">ROUNDUP(AJ94/12,0)</f>
        <v>2</v>
      </c>
      <c r="AK93" s="7">
        <f t="shared" ref="AK93" si="1886">ROUNDUP(AK94/12,0)</f>
        <v>2</v>
      </c>
      <c r="AL93" s="7">
        <f t="shared" ref="AL93" si="1887">ROUNDUP(AL94/12,0)</f>
        <v>2</v>
      </c>
      <c r="AM93" s="7">
        <f t="shared" ref="AM93" si="1888">ROUNDUP(AM94/12,0)</f>
        <v>2</v>
      </c>
      <c r="AN93" s="7">
        <f t="shared" ref="AN93" si="1889">ROUNDUP(AN94/12,0)</f>
        <v>2</v>
      </c>
      <c r="AO93" s="7">
        <f t="shared" ref="AO93" si="1890">ROUNDUP(AO94/12,0)</f>
        <v>2</v>
      </c>
      <c r="AP93" s="7">
        <f t="shared" ref="AP93" si="1891">ROUNDUP(AP94/12,0)</f>
        <v>3</v>
      </c>
      <c r="AQ93" s="7">
        <f t="shared" ref="AQ93" si="1892">ROUNDUP(AQ94/12,0)</f>
        <v>3</v>
      </c>
      <c r="AR93" s="7">
        <f t="shared" ref="AR93" si="1893">ROUNDUP(AR94/12,0)</f>
        <v>3</v>
      </c>
      <c r="AS93" s="7">
        <f t="shared" ref="AS93" si="1894">ROUNDUP(AS94/12,0)</f>
        <v>3</v>
      </c>
      <c r="AT93" s="7">
        <f t="shared" ref="AT93" si="1895">ROUNDUP(AT94/12,0)</f>
        <v>3</v>
      </c>
      <c r="AU93" s="7">
        <f t="shared" ref="AU93" si="1896">ROUNDUP(AU94/12,0)</f>
        <v>3</v>
      </c>
      <c r="AV93" s="7">
        <f t="shared" ref="AV93" si="1897">ROUNDUP(AV94/12,0)</f>
        <v>3</v>
      </c>
      <c r="AW93" s="7">
        <f t="shared" ref="AW93" si="1898">ROUNDUP(AW94/12,0)</f>
        <v>3</v>
      </c>
      <c r="AX93" s="7">
        <f t="shared" ref="AX93" si="1899">ROUNDUP(AX94/12,0)</f>
        <v>3</v>
      </c>
      <c r="AY93" s="7">
        <f t="shared" ref="AY93" si="1900">ROUNDUP(AY94/12,0)</f>
        <v>3</v>
      </c>
      <c r="AZ93" s="7">
        <f t="shared" ref="AZ93" si="1901">ROUNDUP(AZ94/12,0)</f>
        <v>3</v>
      </c>
      <c r="BA93" s="7">
        <f t="shared" ref="BA93" si="1902">ROUNDUP(BA94/12,0)</f>
        <v>3</v>
      </c>
      <c r="BB93" s="7">
        <f t="shared" ref="BB93" si="1903">ROUNDUP(BB94/12,0)</f>
        <v>4</v>
      </c>
      <c r="BC93" s="7">
        <f t="shared" ref="BC93" si="1904">ROUNDUP(BC94/12,0)</f>
        <v>4</v>
      </c>
      <c r="BD93" s="7">
        <f t="shared" ref="BD93" si="1905">ROUNDUP(BD94/12,0)</f>
        <v>4</v>
      </c>
      <c r="BE93" s="7">
        <f t="shared" ref="BE93" si="1906">ROUNDUP(BE94/12,0)</f>
        <v>4</v>
      </c>
      <c r="BF93" s="7">
        <f t="shared" ref="BF93" si="1907">ROUNDUP(BF94/12,0)</f>
        <v>4</v>
      </c>
      <c r="BG93" s="7">
        <f t="shared" ref="BG93" si="1908">ROUNDUP(BG94/12,0)</f>
        <v>4</v>
      </c>
      <c r="BH93" s="7">
        <f t="shared" ref="BH93" si="1909">ROUNDUP(BH94/12,0)</f>
        <v>4</v>
      </c>
      <c r="BI93" s="7">
        <f t="shared" ref="BI93" si="1910">ROUNDUP(BI94/12,0)</f>
        <v>4</v>
      </c>
      <c r="BJ93" s="7">
        <f t="shared" ref="BJ93" si="1911">ROUNDUP(BJ94/12,0)</f>
        <v>4</v>
      </c>
      <c r="BK93" s="7">
        <f t="shared" ref="BK93" si="1912">ROUNDUP(BK94/12,0)</f>
        <v>4</v>
      </c>
      <c r="BL93" s="7">
        <f t="shared" ref="BL93" si="1913">ROUNDUP(BL94/12,0)</f>
        <v>4</v>
      </c>
      <c r="BM93" s="7">
        <f t="shared" ref="BM93" si="1914">ROUNDUP(BM94/12,0)</f>
        <v>4</v>
      </c>
      <c r="BN93" s="7">
        <f t="shared" ref="BN93" si="1915">ROUNDUP(BN94/12,0)</f>
        <v>5</v>
      </c>
      <c r="BO93" s="7">
        <f t="shared" ref="BO93" si="1916">ROUNDUP(BO94/12,0)</f>
        <v>5</v>
      </c>
      <c r="BP93" s="7">
        <f t="shared" ref="BP93" si="1917">ROUNDUP(BP94/12,0)</f>
        <v>5</v>
      </c>
      <c r="BQ93" s="7">
        <f t="shared" ref="BQ93" si="1918">ROUNDUP(BQ94/12,0)</f>
        <v>5</v>
      </c>
      <c r="BR93" s="7">
        <f t="shared" ref="BR93" si="1919">ROUNDUP(BR94/12,0)</f>
        <v>5</v>
      </c>
      <c r="BS93" s="7">
        <f t="shared" ref="BS93" si="1920">ROUNDUP(BS94/12,0)</f>
        <v>5</v>
      </c>
      <c r="BT93" s="7">
        <f t="shared" ref="BT93" si="1921">ROUNDUP(BT94/12,0)</f>
        <v>5</v>
      </c>
      <c r="BU93" s="7">
        <f t="shared" ref="BU93" si="1922">ROUNDUP(BU94/12,0)</f>
        <v>5</v>
      </c>
      <c r="BV93" s="7">
        <f t="shared" ref="BV93" si="1923">ROUNDUP(BV94/12,0)</f>
        <v>5</v>
      </c>
      <c r="BW93" s="7">
        <f t="shared" ref="BW93" si="1924">ROUNDUP(BW94/12,0)</f>
        <v>5</v>
      </c>
      <c r="BX93" s="7">
        <f t="shared" ref="BX93" si="1925">ROUNDUP(BX94/12,0)</f>
        <v>5</v>
      </c>
      <c r="BY93" s="7">
        <f t="shared" ref="BY93" si="1926">ROUNDUP(BY94/12,0)</f>
        <v>5</v>
      </c>
      <c r="BZ93" s="7">
        <f t="shared" ref="BZ93" si="1927">ROUNDUP(BZ94/12,0)</f>
        <v>6</v>
      </c>
      <c r="CA93" s="7">
        <f t="shared" ref="CA93" si="1928">ROUNDUP(CA94/12,0)</f>
        <v>6</v>
      </c>
      <c r="CB93" s="7">
        <f t="shared" ref="CB93" si="1929">ROUNDUP(CB94/12,0)</f>
        <v>6</v>
      </c>
      <c r="CC93" s="7">
        <f t="shared" ref="CC93" si="1930">ROUNDUP(CC94/12,0)</f>
        <v>6</v>
      </c>
      <c r="CD93" s="7">
        <f t="shared" ref="CD93" si="1931">ROUNDUP(CD94/12,0)</f>
        <v>6</v>
      </c>
      <c r="CE93" s="7">
        <f t="shared" ref="CE93" si="1932">ROUNDUP(CE94/12,0)</f>
        <v>6</v>
      </c>
      <c r="CF93" s="7">
        <f t="shared" ref="CF93" si="1933">ROUNDUP(CF94/12,0)</f>
        <v>6</v>
      </c>
      <c r="CG93" s="7">
        <f t="shared" ref="CG93" si="1934">ROUNDUP(CG94/12,0)</f>
        <v>6</v>
      </c>
      <c r="CH93" s="7">
        <f t="shared" ref="CH93" si="1935">ROUNDUP(CH94/12,0)</f>
        <v>6</v>
      </c>
      <c r="CI93" s="7">
        <f t="shared" ref="CI93" si="1936">ROUNDUP(CI94/12,0)</f>
        <v>6</v>
      </c>
      <c r="CJ93" s="7">
        <f t="shared" ref="CJ93" si="1937">ROUNDUP(CJ94/12,0)</f>
        <v>6</v>
      </c>
      <c r="CK93" s="7">
        <f t="shared" ref="CK93" si="1938">ROUNDUP(CK94/12,0)</f>
        <v>6</v>
      </c>
      <c r="CL93" s="7">
        <f t="shared" ref="CL93" si="1939">ROUNDUP(CL94/12,0)</f>
        <v>7</v>
      </c>
      <c r="CM93" s="7">
        <f t="shared" ref="CM93" si="1940">ROUNDUP(CM94/12,0)</f>
        <v>7</v>
      </c>
      <c r="CN93" s="7">
        <f t="shared" ref="CN93" si="1941">ROUNDUP(CN94/12,0)</f>
        <v>7</v>
      </c>
      <c r="CO93" s="7">
        <f t="shared" ref="CO93" si="1942">ROUNDUP(CO94/12,0)</f>
        <v>7</v>
      </c>
      <c r="CP93" s="7">
        <f t="shared" ref="CP93" si="1943">ROUNDUP(CP94/12,0)</f>
        <v>7</v>
      </c>
      <c r="CQ93" s="7">
        <f t="shared" ref="CQ93" si="1944">ROUNDUP(CQ94/12,0)</f>
        <v>7</v>
      </c>
      <c r="CR93" s="7">
        <f t="shared" ref="CR93" si="1945">ROUNDUP(CR94/12,0)</f>
        <v>7</v>
      </c>
      <c r="CS93" s="7">
        <f t="shared" ref="CS93" si="1946">ROUNDUP(CS94/12,0)</f>
        <v>7</v>
      </c>
      <c r="CT93" s="7">
        <f t="shared" ref="CT93" si="1947">ROUNDUP(CT94/12,0)</f>
        <v>7</v>
      </c>
      <c r="CU93" s="7">
        <f t="shared" ref="CU93" si="1948">ROUNDUP(CU94/12,0)</f>
        <v>7</v>
      </c>
      <c r="CV93" s="7">
        <f t="shared" ref="CV93" si="1949">ROUNDUP(CV94/12,0)</f>
        <v>7</v>
      </c>
      <c r="CW93" s="7">
        <f t="shared" ref="CW93" si="1950">ROUNDUP(CW94/12,0)</f>
        <v>7</v>
      </c>
      <c r="CX93" s="7">
        <f t="shared" ref="CX93" si="1951">ROUNDUP(CX94/12,0)</f>
        <v>8</v>
      </c>
      <c r="CY93" s="7">
        <f t="shared" ref="CY93" si="1952">ROUNDUP(CY94/12,0)</f>
        <v>8</v>
      </c>
      <c r="CZ93" s="7">
        <f t="shared" ref="CZ93" si="1953">ROUNDUP(CZ94/12,0)</f>
        <v>8</v>
      </c>
      <c r="DA93" s="7">
        <f t="shared" ref="DA93" si="1954">ROUNDUP(DA94/12,0)</f>
        <v>8</v>
      </c>
      <c r="DB93" s="7">
        <f t="shared" ref="DB93" si="1955">ROUNDUP(DB94/12,0)</f>
        <v>8</v>
      </c>
      <c r="DC93" s="7">
        <f t="shared" ref="DC93" si="1956">ROUNDUP(DC94/12,0)</f>
        <v>8</v>
      </c>
      <c r="DD93" s="7">
        <f t="shared" ref="DD93" si="1957">ROUNDUP(DD94/12,0)</f>
        <v>8</v>
      </c>
      <c r="DE93" s="7">
        <f t="shared" ref="DE93" si="1958">ROUNDUP(DE94/12,0)</f>
        <v>8</v>
      </c>
      <c r="DF93" s="7">
        <f t="shared" ref="DF93" si="1959">ROUNDUP(DF94/12,0)</f>
        <v>8</v>
      </c>
      <c r="DG93" s="7">
        <f t="shared" ref="DG93" si="1960">ROUNDUP(DG94/12,0)</f>
        <v>8</v>
      </c>
      <c r="DH93" s="7">
        <f t="shared" ref="DH93" si="1961">ROUNDUP(DH94/12,0)</f>
        <v>8</v>
      </c>
      <c r="DI93" s="7">
        <f t="shared" ref="DI93" si="1962">ROUNDUP(DI94/12,0)</f>
        <v>8</v>
      </c>
      <c r="DJ93" s="7">
        <f t="shared" ref="DJ93" si="1963">ROUNDUP(DJ94/12,0)</f>
        <v>9</v>
      </c>
      <c r="DK93" s="7">
        <f t="shared" ref="DK93" si="1964">ROUNDUP(DK94/12,0)</f>
        <v>9</v>
      </c>
      <c r="DL93" s="7">
        <f t="shared" ref="DL93" si="1965">ROUNDUP(DL94/12,0)</f>
        <v>9</v>
      </c>
      <c r="DM93" s="7">
        <f t="shared" ref="DM93" si="1966">ROUNDUP(DM94/12,0)</f>
        <v>9</v>
      </c>
      <c r="DN93" s="7">
        <f t="shared" ref="DN93" si="1967">ROUNDUP(DN94/12,0)</f>
        <v>9</v>
      </c>
      <c r="DO93" s="7">
        <f t="shared" ref="DO93" si="1968">ROUNDUP(DO94/12,0)</f>
        <v>9</v>
      </c>
      <c r="DP93" s="7">
        <f t="shared" ref="DP93" si="1969">ROUNDUP(DP94/12,0)</f>
        <v>9</v>
      </c>
      <c r="DQ93" s="7">
        <f t="shared" ref="DQ93" si="1970">ROUNDUP(DQ94/12,0)</f>
        <v>9</v>
      </c>
      <c r="DR93" s="7">
        <f t="shared" ref="DR93" si="1971">ROUNDUP(DR94/12,0)</f>
        <v>9</v>
      </c>
      <c r="DS93" s="7">
        <f t="shared" ref="DS93" si="1972">ROUNDUP(DS94/12,0)</f>
        <v>9</v>
      </c>
      <c r="DT93" s="7">
        <f t="shared" ref="DT93" si="1973">ROUNDUP(DT94/12,0)</f>
        <v>9</v>
      </c>
      <c r="DU93" s="7">
        <f t="shared" ref="DU93" si="1974">ROUNDUP(DU94/12,0)</f>
        <v>9</v>
      </c>
      <c r="DV93" s="7">
        <f t="shared" ref="DV93" si="1975">ROUNDUP(DV94/12,0)</f>
        <v>10</v>
      </c>
      <c r="DW93" s="7">
        <f t="shared" ref="DW93" si="1976">ROUNDUP(DW94/12,0)</f>
        <v>10</v>
      </c>
      <c r="DX93" s="7">
        <f t="shared" ref="DX93" si="1977">ROUNDUP(DX94/12,0)</f>
        <v>10</v>
      </c>
      <c r="DY93" s="7">
        <f t="shared" ref="DY93" si="1978">ROUNDUP(DY94/12,0)</f>
        <v>10</v>
      </c>
      <c r="DZ93" s="7">
        <f t="shared" ref="DZ93" si="1979">ROUNDUP(DZ94/12,0)</f>
        <v>10</v>
      </c>
      <c r="EA93" s="7">
        <f t="shared" ref="EA93" si="1980">ROUNDUP(EA94/12,0)</f>
        <v>10</v>
      </c>
      <c r="EB93" s="7">
        <f t="shared" ref="EB93" si="1981">ROUNDUP(EB94/12,0)</f>
        <v>10</v>
      </c>
      <c r="EC93" s="7">
        <f t="shared" ref="EC93" si="1982">ROUNDUP(EC94/12,0)</f>
        <v>10</v>
      </c>
      <c r="ED93" s="7">
        <f t="shared" ref="ED93" si="1983">ROUNDUP(ED94/12,0)</f>
        <v>10</v>
      </c>
      <c r="EE93" s="7">
        <f t="shared" ref="EE93" si="1984">ROUNDUP(EE94/12,0)</f>
        <v>10</v>
      </c>
      <c r="EF93" s="7">
        <f t="shared" ref="EF93" si="1985">ROUNDUP(EF94/12,0)</f>
        <v>10</v>
      </c>
      <c r="EG93" s="7">
        <f t="shared" ref="EG93" si="1986">ROUNDUP(EG94/12,0)</f>
        <v>10</v>
      </c>
      <c r="EH93" s="7">
        <f t="shared" ref="EH93" si="1987">ROUNDUP(EH94/12,0)</f>
        <v>11</v>
      </c>
      <c r="EI93" s="7">
        <f t="shared" ref="EI93" si="1988">ROUNDUP(EI94/12,0)</f>
        <v>11</v>
      </c>
      <c r="EJ93" s="7">
        <f t="shared" ref="EJ93" si="1989">ROUNDUP(EJ94/12,0)</f>
        <v>11</v>
      </c>
      <c r="EK93" s="7">
        <f t="shared" ref="EK93" si="1990">ROUNDUP(EK94/12,0)</f>
        <v>11</v>
      </c>
      <c r="EL93" s="7">
        <f t="shared" ref="EL93" si="1991">ROUNDUP(EL94/12,0)</f>
        <v>11</v>
      </c>
      <c r="EM93" s="7">
        <f t="shared" ref="EM93" si="1992">ROUNDUP(EM94/12,0)</f>
        <v>11</v>
      </c>
      <c r="EN93" s="7">
        <f t="shared" ref="EN93" si="1993">ROUNDUP(EN94/12,0)</f>
        <v>11</v>
      </c>
      <c r="EO93" s="7">
        <f t="shared" ref="EO93" si="1994">ROUNDUP(EO94/12,0)</f>
        <v>11</v>
      </c>
      <c r="EP93" s="7">
        <f t="shared" ref="EP93" si="1995">ROUNDUP(EP94/12,0)</f>
        <v>11</v>
      </c>
      <c r="EQ93" s="7">
        <f t="shared" ref="EQ93" si="1996">ROUNDUP(EQ94/12,0)</f>
        <v>11</v>
      </c>
      <c r="ER93" s="7">
        <f t="shared" ref="ER93" si="1997">ROUNDUP(ER94/12,0)</f>
        <v>11</v>
      </c>
      <c r="ES93" s="7">
        <f t="shared" ref="ES93" si="1998">ROUNDUP(ES94/12,0)</f>
        <v>11</v>
      </c>
      <c r="ET93" s="7">
        <f t="shared" ref="ET93" si="1999">ROUNDUP(ET94/12,0)</f>
        <v>12</v>
      </c>
      <c r="EU93" s="7">
        <f t="shared" ref="EU93" si="2000">ROUNDUP(EU94/12,0)</f>
        <v>12</v>
      </c>
      <c r="EV93" s="7">
        <f t="shared" ref="EV93" si="2001">ROUNDUP(EV94/12,0)</f>
        <v>12</v>
      </c>
      <c r="EW93" s="7">
        <f t="shared" ref="EW93" si="2002">ROUNDUP(EW94/12,0)</f>
        <v>12</v>
      </c>
      <c r="EX93" s="7">
        <f t="shared" ref="EX93" si="2003">ROUNDUP(EX94/12,0)</f>
        <v>12</v>
      </c>
      <c r="EY93" s="7">
        <f t="shared" ref="EY93" si="2004">ROUNDUP(EY94/12,0)</f>
        <v>12</v>
      </c>
      <c r="EZ93" s="7">
        <f t="shared" ref="EZ93" si="2005">ROUNDUP(EZ94/12,0)</f>
        <v>12</v>
      </c>
      <c r="FA93" s="7">
        <f t="shared" ref="FA93" si="2006">ROUNDUP(FA94/12,0)</f>
        <v>12</v>
      </c>
      <c r="FB93" s="7">
        <f t="shared" ref="FB93" si="2007">ROUNDUP(FB94/12,0)</f>
        <v>12</v>
      </c>
      <c r="FC93" s="7">
        <f t="shared" ref="FC93" si="2008">ROUNDUP(FC94/12,0)</f>
        <v>12</v>
      </c>
      <c r="FD93" s="7">
        <f t="shared" ref="FD93" si="2009">ROUNDUP(FD94/12,0)</f>
        <v>12</v>
      </c>
      <c r="FE93" s="7">
        <f t="shared" ref="FE93" si="2010">ROUNDUP(FE94/12,0)</f>
        <v>12</v>
      </c>
      <c r="FF93" s="7">
        <f t="shared" ref="FF93" si="2011">ROUNDUP(FF94/12,0)</f>
        <v>13</v>
      </c>
      <c r="FG93" s="7">
        <f t="shared" ref="FG93" si="2012">ROUNDUP(FG94/12,0)</f>
        <v>13</v>
      </c>
      <c r="FH93" s="7">
        <f t="shared" ref="FH93" si="2013">ROUNDUP(FH94/12,0)</f>
        <v>13</v>
      </c>
      <c r="FI93" s="7">
        <f t="shared" ref="FI93" si="2014">ROUNDUP(FI94/12,0)</f>
        <v>13</v>
      </c>
      <c r="FJ93" s="7">
        <f t="shared" ref="FJ93" si="2015">ROUNDUP(FJ94/12,0)</f>
        <v>13</v>
      </c>
      <c r="FK93" s="7">
        <f t="shared" ref="FK93" si="2016">ROUNDUP(FK94/12,0)</f>
        <v>13</v>
      </c>
      <c r="FL93" s="7">
        <f t="shared" ref="FL93" si="2017">ROUNDUP(FL94/12,0)</f>
        <v>13</v>
      </c>
      <c r="FM93" s="7">
        <f t="shared" ref="FM93" si="2018">ROUNDUP(FM94/12,0)</f>
        <v>13</v>
      </c>
      <c r="FN93" s="7">
        <f t="shared" ref="FN93" si="2019">ROUNDUP(FN94/12,0)</f>
        <v>13</v>
      </c>
      <c r="FO93" s="7">
        <f t="shared" ref="FO93" si="2020">ROUNDUP(FO94/12,0)</f>
        <v>13</v>
      </c>
      <c r="FP93" s="7">
        <f t="shared" ref="FP93" si="2021">ROUNDUP(FP94/12,0)</f>
        <v>13</v>
      </c>
      <c r="FQ93" s="7">
        <f t="shared" ref="FQ93" si="2022">ROUNDUP(FQ94/12,0)</f>
        <v>13</v>
      </c>
      <c r="FR93" s="7">
        <f t="shared" ref="FR93" si="2023">ROUNDUP(FR94/12,0)</f>
        <v>14</v>
      </c>
      <c r="FS93" s="7">
        <f t="shared" ref="FS93" si="2024">ROUNDUP(FS94/12,0)</f>
        <v>14</v>
      </c>
      <c r="FT93" s="7">
        <f t="shared" ref="FT93" si="2025">ROUNDUP(FT94/12,0)</f>
        <v>14</v>
      </c>
      <c r="FU93" s="7">
        <f t="shared" ref="FU93" si="2026">ROUNDUP(FU94/12,0)</f>
        <v>14</v>
      </c>
      <c r="FV93" s="7">
        <f t="shared" ref="FV93" si="2027">ROUNDUP(FV94/12,0)</f>
        <v>14</v>
      </c>
      <c r="FW93" s="7">
        <f t="shared" ref="FW93" si="2028">ROUNDUP(FW94/12,0)</f>
        <v>14</v>
      </c>
      <c r="FX93" s="7">
        <f t="shared" ref="FX93" si="2029">ROUNDUP(FX94/12,0)</f>
        <v>14</v>
      </c>
      <c r="FY93" s="7">
        <f t="shared" ref="FY93" si="2030">ROUNDUP(FY94/12,0)</f>
        <v>14</v>
      </c>
      <c r="FZ93" s="7">
        <f t="shared" ref="FZ93" si="2031">ROUNDUP(FZ94/12,0)</f>
        <v>14</v>
      </c>
      <c r="GA93" s="7">
        <f t="shared" ref="GA93" si="2032">ROUNDUP(GA94/12,0)</f>
        <v>14</v>
      </c>
      <c r="GB93" s="7">
        <f t="shared" ref="GB93" si="2033">ROUNDUP(GB94/12,0)</f>
        <v>14</v>
      </c>
      <c r="GC93" s="7">
        <f t="shared" ref="GC93" si="2034">ROUNDUP(GC94/12,0)</f>
        <v>14</v>
      </c>
      <c r="GD93" s="7">
        <f t="shared" ref="GD93" si="2035">ROUNDUP(GD94/12,0)</f>
        <v>15</v>
      </c>
      <c r="GE93" s="7">
        <f t="shared" ref="GE93" si="2036">ROUNDUP(GE94/12,0)</f>
        <v>15</v>
      </c>
      <c r="GF93" s="7">
        <f t="shared" ref="GF93" si="2037">ROUNDUP(GF94/12,0)</f>
        <v>15</v>
      </c>
      <c r="GG93" s="7">
        <f t="shared" ref="GG93" si="2038">ROUNDUP(GG94/12,0)</f>
        <v>15</v>
      </c>
      <c r="GH93" s="7">
        <f t="shared" ref="GH93" si="2039">ROUNDUP(GH94/12,0)</f>
        <v>15</v>
      </c>
      <c r="GI93" s="7">
        <f t="shared" ref="GI93" si="2040">ROUNDUP(GI94/12,0)</f>
        <v>15</v>
      </c>
      <c r="GJ93" s="7">
        <f t="shared" ref="GJ93" si="2041">ROUNDUP(GJ94/12,0)</f>
        <v>15</v>
      </c>
      <c r="GK93" s="7">
        <f t="shared" ref="GK93" si="2042">ROUNDUP(GK94/12,0)</f>
        <v>15</v>
      </c>
      <c r="GL93" s="7">
        <f t="shared" ref="GL93" si="2043">ROUNDUP(GL94/12,0)</f>
        <v>15</v>
      </c>
      <c r="GM93" s="7">
        <f t="shared" ref="GM93" si="2044">ROUNDUP(GM94/12,0)</f>
        <v>15</v>
      </c>
      <c r="GN93" s="7">
        <f t="shared" ref="GN93" si="2045">ROUNDUP(GN94/12,0)</f>
        <v>15</v>
      </c>
      <c r="GO93" s="7">
        <f t="shared" ref="GO93" si="2046">ROUNDUP(GO94/12,0)</f>
        <v>15</v>
      </c>
      <c r="GP93" s="7">
        <f t="shared" ref="GP93" si="2047">ROUNDUP(GP94/12,0)</f>
        <v>16</v>
      </c>
      <c r="GQ93" s="7">
        <f t="shared" ref="GQ93" si="2048">ROUNDUP(GQ94/12,0)</f>
        <v>16</v>
      </c>
      <c r="GR93" s="7">
        <f t="shared" ref="GR93" si="2049">ROUNDUP(GR94/12,0)</f>
        <v>16</v>
      </c>
      <c r="GS93" s="7">
        <f t="shared" ref="GS93" si="2050">ROUNDUP(GS94/12,0)</f>
        <v>16</v>
      </c>
      <c r="GT93" s="7">
        <f t="shared" ref="GT93" si="2051">ROUNDUP(GT94/12,0)</f>
        <v>16</v>
      </c>
      <c r="GU93" s="7">
        <f t="shared" ref="GU93" si="2052">ROUNDUP(GU94/12,0)</f>
        <v>16</v>
      </c>
      <c r="GV93" s="7">
        <f t="shared" ref="GV93" si="2053">ROUNDUP(GV94/12,0)</f>
        <v>16</v>
      </c>
      <c r="GW93" s="7">
        <f t="shared" ref="GW93" si="2054">ROUNDUP(GW94/12,0)</f>
        <v>16</v>
      </c>
      <c r="GX93" s="7">
        <f t="shared" ref="GX93" si="2055">ROUNDUP(GX94/12,0)</f>
        <v>16</v>
      </c>
      <c r="GY93" s="7">
        <f t="shared" ref="GY93" si="2056">ROUNDUP(GY94/12,0)</f>
        <v>16</v>
      </c>
      <c r="GZ93" s="7">
        <f t="shared" ref="GZ93" si="2057">ROUNDUP(GZ94/12,0)</f>
        <v>16</v>
      </c>
      <c r="HA93" s="7">
        <f t="shared" ref="HA93" si="2058">ROUNDUP(HA94/12,0)</f>
        <v>16</v>
      </c>
      <c r="HB93" s="7">
        <f t="shared" ref="HB93" si="2059">ROUNDUP(HB94/12,0)</f>
        <v>17</v>
      </c>
      <c r="HC93" s="7">
        <f t="shared" ref="HC93" si="2060">ROUNDUP(HC94/12,0)</f>
        <v>17</v>
      </c>
      <c r="HD93" s="7">
        <f t="shared" ref="HD93" si="2061">ROUNDUP(HD94/12,0)</f>
        <v>17</v>
      </c>
      <c r="HE93" s="7">
        <f t="shared" ref="HE93" si="2062">ROUNDUP(HE94/12,0)</f>
        <v>17</v>
      </c>
      <c r="HF93" s="7">
        <f t="shared" ref="HF93" si="2063">ROUNDUP(HF94/12,0)</f>
        <v>17</v>
      </c>
      <c r="HG93" s="7">
        <f t="shared" ref="HG93" si="2064">ROUNDUP(HG94/12,0)</f>
        <v>17</v>
      </c>
      <c r="HH93" s="7">
        <f t="shared" ref="HH93" si="2065">ROUNDUP(HH94/12,0)</f>
        <v>17</v>
      </c>
      <c r="HI93" s="7">
        <f t="shared" ref="HI93" si="2066">ROUNDUP(HI94/12,0)</f>
        <v>17</v>
      </c>
      <c r="HJ93" s="7">
        <f t="shared" ref="HJ93" si="2067">ROUNDUP(HJ94/12,0)</f>
        <v>17</v>
      </c>
      <c r="HK93" s="7">
        <f t="shared" ref="HK93" si="2068">ROUNDUP(HK94/12,0)</f>
        <v>17</v>
      </c>
      <c r="HL93" s="7">
        <f t="shared" ref="HL93" si="2069">ROUNDUP(HL94/12,0)</f>
        <v>17</v>
      </c>
      <c r="HM93" s="7">
        <f t="shared" ref="HM93" si="2070">ROUNDUP(HM94/12,0)</f>
        <v>17</v>
      </c>
      <c r="HN93" s="7">
        <f t="shared" ref="HN93" si="2071">ROUNDUP(HN94/12,0)</f>
        <v>18</v>
      </c>
      <c r="HO93" s="7">
        <f t="shared" ref="HO93" si="2072">ROUNDUP(HO94/12,0)</f>
        <v>18</v>
      </c>
      <c r="HP93" s="7">
        <f t="shared" ref="HP93" si="2073">ROUNDUP(HP94/12,0)</f>
        <v>18</v>
      </c>
      <c r="HQ93" s="7">
        <f t="shared" ref="HQ93" si="2074">ROUNDUP(HQ94/12,0)</f>
        <v>18</v>
      </c>
      <c r="HR93" s="7">
        <f t="shared" ref="HR93" si="2075">ROUNDUP(HR94/12,0)</f>
        <v>18</v>
      </c>
      <c r="HS93" s="7">
        <f t="shared" ref="HS93" si="2076">ROUNDUP(HS94/12,0)</f>
        <v>18</v>
      </c>
      <c r="HT93" s="7">
        <f t="shared" ref="HT93" si="2077">ROUNDUP(HT94/12,0)</f>
        <v>18</v>
      </c>
      <c r="HU93" s="7">
        <f t="shared" ref="HU93" si="2078">ROUNDUP(HU94/12,0)</f>
        <v>18</v>
      </c>
      <c r="HV93" s="7">
        <f t="shared" ref="HV93" si="2079">ROUNDUP(HV94/12,0)</f>
        <v>18</v>
      </c>
      <c r="HW93" s="7">
        <f t="shared" ref="HW93" si="2080">ROUNDUP(HW94/12,0)</f>
        <v>18</v>
      </c>
      <c r="HX93" s="7">
        <f t="shared" ref="HX93" si="2081">ROUNDUP(HX94/12,0)</f>
        <v>18</v>
      </c>
      <c r="HY93" s="7">
        <f t="shared" ref="HY93" si="2082">ROUNDUP(HY94/12,0)</f>
        <v>18</v>
      </c>
      <c r="HZ93" s="7">
        <f t="shared" ref="HZ93" si="2083">ROUNDUP(HZ94/12,0)</f>
        <v>19</v>
      </c>
      <c r="IA93" s="7">
        <f t="shared" ref="IA93" si="2084">ROUNDUP(IA94/12,0)</f>
        <v>19</v>
      </c>
      <c r="IB93" s="7">
        <f t="shared" ref="IB93" si="2085">ROUNDUP(IB94/12,0)</f>
        <v>19</v>
      </c>
      <c r="IC93" s="7">
        <f t="shared" ref="IC93" si="2086">ROUNDUP(IC94/12,0)</f>
        <v>19</v>
      </c>
      <c r="ID93" s="7">
        <f t="shared" ref="ID93" si="2087">ROUNDUP(ID94/12,0)</f>
        <v>19</v>
      </c>
      <c r="IE93" s="7">
        <f t="shared" ref="IE93" si="2088">ROUNDUP(IE94/12,0)</f>
        <v>19</v>
      </c>
      <c r="IF93" s="7">
        <f t="shared" ref="IF93" si="2089">ROUNDUP(IF94/12,0)</f>
        <v>19</v>
      </c>
      <c r="IG93" s="7">
        <f t="shared" ref="IG93" si="2090">ROUNDUP(IG94/12,0)</f>
        <v>19</v>
      </c>
      <c r="IH93" s="7">
        <f t="shared" ref="IH93" si="2091">ROUNDUP(IH94/12,0)</f>
        <v>19</v>
      </c>
      <c r="II93" s="7">
        <f t="shared" ref="II93" si="2092">ROUNDUP(II94/12,0)</f>
        <v>19</v>
      </c>
      <c r="IJ93" s="7">
        <f t="shared" ref="IJ93" si="2093">ROUNDUP(IJ94/12,0)</f>
        <v>19</v>
      </c>
      <c r="IK93" s="7">
        <f t="shared" ref="IK93" si="2094">ROUNDUP(IK94/12,0)</f>
        <v>19</v>
      </c>
      <c r="IL93" s="7">
        <f t="shared" ref="IL93" si="2095">ROUNDUP(IL94/12,0)</f>
        <v>20</v>
      </c>
      <c r="IM93" s="7">
        <f t="shared" ref="IM93" si="2096">ROUNDUP(IM94/12,0)</f>
        <v>20</v>
      </c>
      <c r="IN93" s="7">
        <f t="shared" ref="IN93" si="2097">ROUNDUP(IN94/12,0)</f>
        <v>20</v>
      </c>
      <c r="IO93" s="7">
        <f t="shared" ref="IO93" si="2098">ROUNDUP(IO94/12,0)</f>
        <v>20</v>
      </c>
      <c r="IP93" s="7">
        <f t="shared" ref="IP93" si="2099">ROUNDUP(IP94/12,0)</f>
        <v>20</v>
      </c>
      <c r="IQ93" s="7">
        <f t="shared" ref="IQ93" si="2100">ROUNDUP(IQ94/12,0)</f>
        <v>20</v>
      </c>
      <c r="IR93" s="7">
        <f t="shared" ref="IR93" si="2101">ROUNDUP(IR94/12,0)</f>
        <v>20</v>
      </c>
      <c r="IS93" s="7">
        <f t="shared" ref="IS93" si="2102">ROUNDUP(IS94/12,0)</f>
        <v>20</v>
      </c>
      <c r="IT93" s="7">
        <f t="shared" ref="IT93" si="2103">ROUNDUP(IT94/12,0)</f>
        <v>20</v>
      </c>
      <c r="IU93" s="7">
        <f t="shared" ref="IU93" si="2104">ROUNDUP(IU94/12,0)</f>
        <v>20</v>
      </c>
      <c r="IV93" s="7">
        <f t="shared" ref="IV93" si="2105">ROUNDUP(IV94/12,0)</f>
        <v>20</v>
      </c>
      <c r="IW93" s="7">
        <f t="shared" ref="IW93" si="2106">ROUNDUP(IW94/12,0)</f>
        <v>20</v>
      </c>
      <c r="IX93" s="7">
        <f t="shared" ref="IX93" si="2107">ROUNDUP(IX94/12,0)</f>
        <v>21</v>
      </c>
      <c r="IY93" s="7">
        <f t="shared" ref="IY93" si="2108">ROUNDUP(IY94/12,0)</f>
        <v>21</v>
      </c>
      <c r="IZ93" s="7">
        <f t="shared" ref="IZ93" si="2109">ROUNDUP(IZ94/12,0)</f>
        <v>21</v>
      </c>
      <c r="JA93" s="7">
        <f t="shared" ref="JA93" si="2110">ROUNDUP(JA94/12,0)</f>
        <v>21</v>
      </c>
      <c r="JB93" s="7">
        <f t="shared" ref="JB93" si="2111">ROUNDUP(JB94/12,0)</f>
        <v>21</v>
      </c>
      <c r="JC93" s="7">
        <f t="shared" ref="JC93" si="2112">ROUNDUP(JC94/12,0)</f>
        <v>21</v>
      </c>
      <c r="JD93" s="7">
        <f t="shared" ref="JD93" si="2113">ROUNDUP(JD94/12,0)</f>
        <v>21</v>
      </c>
      <c r="JE93" s="7">
        <f t="shared" ref="JE93" si="2114">ROUNDUP(JE94/12,0)</f>
        <v>21</v>
      </c>
      <c r="JF93" s="7">
        <f t="shared" ref="JF93" si="2115">ROUNDUP(JF94/12,0)</f>
        <v>21</v>
      </c>
      <c r="JG93" s="7">
        <f t="shared" ref="JG93" si="2116">ROUNDUP(JG94/12,0)</f>
        <v>21</v>
      </c>
      <c r="JH93" s="7">
        <f t="shared" ref="JH93" si="2117">ROUNDUP(JH94/12,0)</f>
        <v>21</v>
      </c>
      <c r="JI93" s="7">
        <f t="shared" ref="JI93" si="2118">ROUNDUP(JI94/12,0)</f>
        <v>21</v>
      </c>
      <c r="JJ93" s="7">
        <f t="shared" ref="JJ93" si="2119">ROUNDUP(JJ94/12,0)</f>
        <v>22</v>
      </c>
      <c r="JK93" s="7">
        <f t="shared" ref="JK93" si="2120">ROUNDUP(JK94/12,0)</f>
        <v>22</v>
      </c>
      <c r="JL93" s="7">
        <f t="shared" ref="JL93" si="2121">ROUNDUP(JL94/12,0)</f>
        <v>22</v>
      </c>
      <c r="JM93" s="7">
        <f t="shared" ref="JM93" si="2122">ROUNDUP(JM94/12,0)</f>
        <v>22</v>
      </c>
      <c r="JN93" s="7">
        <f t="shared" ref="JN93" si="2123">ROUNDUP(JN94/12,0)</f>
        <v>22</v>
      </c>
      <c r="JO93" s="7">
        <f t="shared" ref="JO93" si="2124">ROUNDUP(JO94/12,0)</f>
        <v>22</v>
      </c>
      <c r="JP93" s="7">
        <f t="shared" ref="JP93" si="2125">ROUNDUP(JP94/12,0)</f>
        <v>22</v>
      </c>
      <c r="JQ93" s="7">
        <f t="shared" ref="JQ93" si="2126">ROUNDUP(JQ94/12,0)</f>
        <v>22</v>
      </c>
      <c r="JR93" s="7">
        <f t="shared" ref="JR93" si="2127">ROUNDUP(JR94/12,0)</f>
        <v>22</v>
      </c>
      <c r="JS93" s="7">
        <f t="shared" ref="JS93" si="2128">ROUNDUP(JS94/12,0)</f>
        <v>22</v>
      </c>
      <c r="JT93" s="7">
        <f t="shared" ref="JT93" si="2129">ROUNDUP(JT94/12,0)</f>
        <v>22</v>
      </c>
      <c r="JU93" s="7">
        <f t="shared" ref="JU93" si="2130">ROUNDUP(JU94/12,0)</f>
        <v>22</v>
      </c>
      <c r="JV93" s="7">
        <f t="shared" ref="JV93" si="2131">ROUNDUP(JV94/12,0)</f>
        <v>23</v>
      </c>
      <c r="JW93" s="7">
        <f t="shared" ref="JW93" si="2132">ROUNDUP(JW94/12,0)</f>
        <v>23</v>
      </c>
      <c r="JX93" s="7">
        <f t="shared" ref="JX93" si="2133">ROUNDUP(JX94/12,0)</f>
        <v>23</v>
      </c>
      <c r="JY93" s="7">
        <f t="shared" ref="JY93" si="2134">ROUNDUP(JY94/12,0)</f>
        <v>23</v>
      </c>
      <c r="JZ93" s="7">
        <f t="shared" ref="JZ93" si="2135">ROUNDUP(JZ94/12,0)</f>
        <v>23</v>
      </c>
      <c r="KA93" s="7">
        <f t="shared" ref="KA93" si="2136">ROUNDUP(KA94/12,0)</f>
        <v>23</v>
      </c>
      <c r="KB93" s="7">
        <f t="shared" ref="KB93" si="2137">ROUNDUP(KB94/12,0)</f>
        <v>23</v>
      </c>
      <c r="KC93" s="7">
        <f t="shared" ref="KC93" si="2138">ROUNDUP(KC94/12,0)</f>
        <v>23</v>
      </c>
      <c r="KD93" s="7">
        <f t="shared" ref="KD93" si="2139">ROUNDUP(KD94/12,0)</f>
        <v>23</v>
      </c>
      <c r="KE93" s="7">
        <f t="shared" ref="KE93" si="2140">ROUNDUP(KE94/12,0)</f>
        <v>23</v>
      </c>
      <c r="KF93" s="7">
        <f t="shared" ref="KF93" si="2141">ROUNDUP(KF94/12,0)</f>
        <v>23</v>
      </c>
      <c r="KG93" s="7">
        <f t="shared" ref="KG93" si="2142">ROUNDUP(KG94/12,0)</f>
        <v>23</v>
      </c>
      <c r="KH93" s="7">
        <f t="shared" ref="KH93" si="2143">ROUNDUP(KH94/12,0)</f>
        <v>24</v>
      </c>
      <c r="KI93" s="7">
        <f t="shared" ref="KI93" si="2144">ROUNDUP(KI94/12,0)</f>
        <v>24</v>
      </c>
      <c r="KJ93" s="7">
        <f t="shared" ref="KJ93" si="2145">ROUNDUP(KJ94/12,0)</f>
        <v>24</v>
      </c>
      <c r="KK93" s="7">
        <f t="shared" ref="KK93" si="2146">ROUNDUP(KK94/12,0)</f>
        <v>24</v>
      </c>
      <c r="KL93" s="7">
        <f t="shared" ref="KL93" si="2147">ROUNDUP(KL94/12,0)</f>
        <v>24</v>
      </c>
      <c r="KM93" s="7">
        <f t="shared" ref="KM93" si="2148">ROUNDUP(KM94/12,0)</f>
        <v>24</v>
      </c>
      <c r="KN93" s="7">
        <f t="shared" ref="KN93" si="2149">ROUNDUP(KN94/12,0)</f>
        <v>24</v>
      </c>
      <c r="KO93" s="7">
        <f t="shared" ref="KO93" si="2150">ROUNDUP(KO94/12,0)</f>
        <v>24</v>
      </c>
      <c r="KP93" s="7">
        <f t="shared" ref="KP93" si="2151">ROUNDUP(KP94/12,0)</f>
        <v>24</v>
      </c>
      <c r="KQ93" s="7">
        <f t="shared" ref="KQ93" si="2152">ROUNDUP(KQ94/12,0)</f>
        <v>24</v>
      </c>
      <c r="KR93" s="7">
        <f t="shared" ref="KR93" si="2153">ROUNDUP(KR94/12,0)</f>
        <v>24</v>
      </c>
      <c r="KS93" s="7">
        <f t="shared" ref="KS93" si="2154">ROUNDUP(KS94/12,0)</f>
        <v>24</v>
      </c>
      <c r="KT93" s="7">
        <f t="shared" ref="KT93" si="2155">ROUNDUP(KT94/12,0)</f>
        <v>25</v>
      </c>
      <c r="KU93" s="7">
        <f t="shared" ref="KU93" si="2156">ROUNDUP(KU94/12,0)</f>
        <v>25</v>
      </c>
      <c r="KV93" s="7">
        <f t="shared" ref="KV93" si="2157">ROUNDUP(KV94/12,0)</f>
        <v>25</v>
      </c>
      <c r="KW93" s="7">
        <f t="shared" ref="KW93" si="2158">ROUNDUP(KW94/12,0)</f>
        <v>25</v>
      </c>
      <c r="KX93" s="7">
        <f t="shared" ref="KX93" si="2159">ROUNDUP(KX94/12,0)</f>
        <v>25</v>
      </c>
      <c r="KY93" s="7">
        <f t="shared" ref="KY93" si="2160">ROUNDUP(KY94/12,0)</f>
        <v>25</v>
      </c>
      <c r="KZ93" s="7">
        <f t="shared" ref="KZ93" si="2161">ROUNDUP(KZ94/12,0)</f>
        <v>25</v>
      </c>
      <c r="LA93" s="7">
        <f t="shared" ref="LA93" si="2162">ROUNDUP(LA94/12,0)</f>
        <v>25</v>
      </c>
      <c r="LB93" s="7">
        <f t="shared" ref="LB93" si="2163">ROUNDUP(LB94/12,0)</f>
        <v>25</v>
      </c>
      <c r="LC93" s="7">
        <f t="shared" ref="LC93" si="2164">ROUNDUP(LC94/12,0)</f>
        <v>25</v>
      </c>
      <c r="LD93" s="7">
        <f t="shared" ref="LD93" si="2165">ROUNDUP(LD94/12,0)</f>
        <v>25</v>
      </c>
      <c r="LE93" s="7">
        <f t="shared" ref="LE93" si="2166">ROUNDUP(LE94/12,0)</f>
        <v>25</v>
      </c>
      <c r="LF93" s="7">
        <f t="shared" ref="LF93" si="2167">ROUNDUP(LF94/12,0)</f>
        <v>26</v>
      </c>
      <c r="LG93" s="7">
        <f t="shared" ref="LG93" si="2168">ROUNDUP(LG94/12,0)</f>
        <v>26</v>
      </c>
      <c r="LH93" s="7">
        <f t="shared" ref="LH93" si="2169">ROUNDUP(LH94/12,0)</f>
        <v>26</v>
      </c>
      <c r="LI93" s="7">
        <f t="shared" ref="LI93" si="2170">ROUNDUP(LI94/12,0)</f>
        <v>26</v>
      </c>
      <c r="LJ93" s="7">
        <f t="shared" ref="LJ93" si="2171">ROUNDUP(LJ94/12,0)</f>
        <v>26</v>
      </c>
      <c r="LK93" s="7">
        <f t="shared" ref="LK93" si="2172">ROUNDUP(LK94/12,0)</f>
        <v>26</v>
      </c>
      <c r="LL93" s="7">
        <f t="shared" ref="LL93" si="2173">ROUNDUP(LL94/12,0)</f>
        <v>26</v>
      </c>
      <c r="LM93" s="7">
        <f t="shared" ref="LM93" si="2174">ROUNDUP(LM94/12,0)</f>
        <v>26</v>
      </c>
      <c r="LN93" s="7">
        <f t="shared" ref="LN93" si="2175">ROUNDUP(LN94/12,0)</f>
        <v>26</v>
      </c>
      <c r="LO93" s="7">
        <f t="shared" ref="LO93" si="2176">ROUNDUP(LO94/12,0)</f>
        <v>26</v>
      </c>
      <c r="LP93" s="7">
        <f t="shared" ref="LP93" si="2177">ROUNDUP(LP94/12,0)</f>
        <v>26</v>
      </c>
      <c r="LQ93" s="7">
        <f t="shared" ref="LQ93" si="2178">ROUNDUP(LQ94/12,0)</f>
        <v>26</v>
      </c>
      <c r="LR93" s="7">
        <f t="shared" ref="LR93" si="2179">ROUNDUP(LR94/12,0)</f>
        <v>27</v>
      </c>
      <c r="LS93" s="7">
        <f t="shared" ref="LS93" si="2180">ROUNDUP(LS94/12,0)</f>
        <v>27</v>
      </c>
      <c r="LT93" s="7">
        <f t="shared" ref="LT93" si="2181">ROUNDUP(LT94/12,0)</f>
        <v>27</v>
      </c>
      <c r="LU93" s="7">
        <f t="shared" ref="LU93" si="2182">ROUNDUP(LU94/12,0)</f>
        <v>27</v>
      </c>
      <c r="LV93" s="7">
        <f t="shared" ref="LV93" si="2183">ROUNDUP(LV94/12,0)</f>
        <v>27</v>
      </c>
      <c r="LW93" s="7">
        <f t="shared" ref="LW93" si="2184">ROUNDUP(LW94/12,0)</f>
        <v>27</v>
      </c>
      <c r="LX93" s="7">
        <f t="shared" ref="LX93" si="2185">ROUNDUP(LX94/12,0)</f>
        <v>27</v>
      </c>
      <c r="LY93" s="7">
        <f t="shared" ref="LY93" si="2186">ROUNDUP(LY94/12,0)</f>
        <v>27</v>
      </c>
      <c r="LZ93" s="7">
        <f t="shared" ref="LZ93" si="2187">ROUNDUP(LZ94/12,0)</f>
        <v>27</v>
      </c>
      <c r="MA93" s="7">
        <f t="shared" ref="MA93" si="2188">ROUNDUP(MA94/12,0)</f>
        <v>27</v>
      </c>
      <c r="MB93" s="7">
        <f t="shared" ref="MB93" si="2189">ROUNDUP(MB94/12,0)</f>
        <v>27</v>
      </c>
      <c r="MC93" s="7">
        <f t="shared" ref="MC93" si="2190">ROUNDUP(MC94/12,0)</f>
        <v>27</v>
      </c>
      <c r="MD93" s="7">
        <f t="shared" ref="MD93" si="2191">ROUNDUP(MD94/12,0)</f>
        <v>28</v>
      </c>
      <c r="ME93" s="7">
        <f t="shared" ref="ME93" si="2192">ROUNDUP(ME94/12,0)</f>
        <v>28</v>
      </c>
      <c r="MF93" s="7">
        <f t="shared" ref="MF93" si="2193">ROUNDUP(MF94/12,0)</f>
        <v>28</v>
      </c>
      <c r="MG93" s="7">
        <f t="shared" ref="MG93" si="2194">ROUNDUP(MG94/12,0)</f>
        <v>28</v>
      </c>
      <c r="MH93" s="7">
        <f t="shared" ref="MH93" si="2195">ROUNDUP(MH94/12,0)</f>
        <v>28</v>
      </c>
      <c r="MI93" s="7">
        <f t="shared" ref="MI93" si="2196">ROUNDUP(MI94/12,0)</f>
        <v>28</v>
      </c>
      <c r="MJ93" s="7">
        <f t="shared" ref="MJ93" si="2197">ROUNDUP(MJ94/12,0)</f>
        <v>28</v>
      </c>
      <c r="MK93" s="7">
        <f t="shared" ref="MK93" si="2198">ROUNDUP(MK94/12,0)</f>
        <v>28</v>
      </c>
      <c r="ML93" s="7">
        <f t="shared" ref="ML93" si="2199">ROUNDUP(ML94/12,0)</f>
        <v>28</v>
      </c>
      <c r="MM93" s="7">
        <f t="shared" ref="MM93" si="2200">ROUNDUP(MM94/12,0)</f>
        <v>28</v>
      </c>
      <c r="MN93" s="7">
        <f t="shared" ref="MN93" si="2201">ROUNDUP(MN94/12,0)</f>
        <v>28</v>
      </c>
      <c r="MO93" s="7">
        <f t="shared" ref="MO93" si="2202">ROUNDUP(MO94/12,0)</f>
        <v>28</v>
      </c>
      <c r="MP93" s="7">
        <f t="shared" ref="MP93" si="2203">ROUNDUP(MP94/12,0)</f>
        <v>29</v>
      </c>
      <c r="MQ93" s="7">
        <f t="shared" ref="MQ93" si="2204">ROUNDUP(MQ94/12,0)</f>
        <v>29</v>
      </c>
      <c r="MR93" s="7">
        <f t="shared" ref="MR93" si="2205">ROUNDUP(MR94/12,0)</f>
        <v>29</v>
      </c>
      <c r="MS93" s="7">
        <f t="shared" ref="MS93" si="2206">ROUNDUP(MS94/12,0)</f>
        <v>29</v>
      </c>
      <c r="MT93" s="7">
        <f t="shared" ref="MT93" si="2207">ROUNDUP(MT94/12,0)</f>
        <v>29</v>
      </c>
      <c r="MU93" s="7">
        <f t="shared" ref="MU93" si="2208">ROUNDUP(MU94/12,0)</f>
        <v>29</v>
      </c>
      <c r="MV93" s="7">
        <f t="shared" ref="MV93" si="2209">ROUNDUP(MV94/12,0)</f>
        <v>29</v>
      </c>
      <c r="MW93" s="7">
        <f t="shared" ref="MW93" si="2210">ROUNDUP(MW94/12,0)</f>
        <v>29</v>
      </c>
      <c r="MX93" s="7">
        <f t="shared" ref="MX93" si="2211">ROUNDUP(MX94/12,0)</f>
        <v>29</v>
      </c>
      <c r="MY93" s="7">
        <f t="shared" ref="MY93" si="2212">ROUNDUP(MY94/12,0)</f>
        <v>29</v>
      </c>
      <c r="MZ93" s="7">
        <f t="shared" ref="MZ93" si="2213">ROUNDUP(MZ94/12,0)</f>
        <v>29</v>
      </c>
      <c r="NA93" s="7">
        <f t="shared" ref="NA93" si="2214">ROUNDUP(NA94/12,0)</f>
        <v>29</v>
      </c>
      <c r="NB93" s="7">
        <f t="shared" ref="NB93" si="2215">ROUNDUP(NB94/12,0)</f>
        <v>30</v>
      </c>
      <c r="NC93" s="7">
        <f t="shared" ref="NC93" si="2216">ROUNDUP(NC94/12,0)</f>
        <v>30</v>
      </c>
      <c r="ND93" s="7">
        <f t="shared" ref="ND93" si="2217">ROUNDUP(ND94/12,0)</f>
        <v>30</v>
      </c>
      <c r="NE93" s="7">
        <f t="shared" ref="NE93" si="2218">ROUNDUP(NE94/12,0)</f>
        <v>30</v>
      </c>
      <c r="NF93" s="7">
        <f t="shared" ref="NF93" si="2219">ROUNDUP(NF94/12,0)</f>
        <v>30</v>
      </c>
      <c r="NG93" s="7">
        <f t="shared" ref="NG93" si="2220">ROUNDUP(NG94/12,0)</f>
        <v>30</v>
      </c>
      <c r="NH93" s="7">
        <f t="shared" ref="NH93" si="2221">ROUNDUP(NH94/12,0)</f>
        <v>30</v>
      </c>
      <c r="NI93" s="7">
        <f t="shared" ref="NI93" si="2222">ROUNDUP(NI94/12,0)</f>
        <v>30</v>
      </c>
      <c r="NJ93" s="7">
        <f t="shared" ref="NJ93" si="2223">ROUNDUP(NJ94/12,0)</f>
        <v>30</v>
      </c>
      <c r="NK93" s="7">
        <f t="shared" ref="NK93" si="2224">ROUNDUP(NK94/12,0)</f>
        <v>30</v>
      </c>
      <c r="NL93" s="7">
        <f t="shared" ref="NL93" si="2225">ROUNDUP(NL94/12,0)</f>
        <v>30</v>
      </c>
      <c r="NM93" s="7">
        <f t="shared" ref="NM93" si="2226">ROUNDUP(NM94/12,0)</f>
        <v>30</v>
      </c>
    </row>
    <row r="94" spans="15:377" x14ac:dyDescent="0.25">
      <c r="P94" s="12" t="s">
        <v>123</v>
      </c>
      <c r="Q94" s="7">
        <v>0</v>
      </c>
      <c r="R94" s="7">
        <f>Q94+1</f>
        <v>1</v>
      </c>
      <c r="S94" s="7">
        <f t="shared" ref="S94:CD94" si="2227">R94+1</f>
        <v>2</v>
      </c>
      <c r="T94" s="7">
        <f t="shared" si="2227"/>
        <v>3</v>
      </c>
      <c r="U94" s="7">
        <f t="shared" si="2227"/>
        <v>4</v>
      </c>
      <c r="V94" s="7">
        <f t="shared" si="2227"/>
        <v>5</v>
      </c>
      <c r="W94" s="7">
        <f t="shared" si="2227"/>
        <v>6</v>
      </c>
      <c r="X94" s="7">
        <f t="shared" si="2227"/>
        <v>7</v>
      </c>
      <c r="Y94" s="7">
        <f t="shared" si="2227"/>
        <v>8</v>
      </c>
      <c r="Z94" s="7">
        <f t="shared" si="2227"/>
        <v>9</v>
      </c>
      <c r="AA94" s="7">
        <f t="shared" si="2227"/>
        <v>10</v>
      </c>
      <c r="AB94" s="7">
        <f t="shared" si="2227"/>
        <v>11</v>
      </c>
      <c r="AC94" s="7">
        <f t="shared" si="2227"/>
        <v>12</v>
      </c>
      <c r="AD94" s="7">
        <f t="shared" si="2227"/>
        <v>13</v>
      </c>
      <c r="AE94" s="7">
        <f t="shared" si="2227"/>
        <v>14</v>
      </c>
      <c r="AF94" s="7">
        <f t="shared" si="2227"/>
        <v>15</v>
      </c>
      <c r="AG94" s="7">
        <f t="shared" si="2227"/>
        <v>16</v>
      </c>
      <c r="AH94" s="7">
        <f t="shared" si="2227"/>
        <v>17</v>
      </c>
      <c r="AI94" s="7">
        <f t="shared" si="2227"/>
        <v>18</v>
      </c>
      <c r="AJ94" s="7">
        <f t="shared" si="2227"/>
        <v>19</v>
      </c>
      <c r="AK94" s="7">
        <f t="shared" si="2227"/>
        <v>20</v>
      </c>
      <c r="AL94" s="7">
        <f t="shared" si="2227"/>
        <v>21</v>
      </c>
      <c r="AM94" s="7">
        <f t="shared" si="2227"/>
        <v>22</v>
      </c>
      <c r="AN94" s="7">
        <f t="shared" si="2227"/>
        <v>23</v>
      </c>
      <c r="AO94" s="7">
        <f t="shared" si="2227"/>
        <v>24</v>
      </c>
      <c r="AP94" s="7">
        <f t="shared" si="2227"/>
        <v>25</v>
      </c>
      <c r="AQ94" s="7">
        <f t="shared" si="2227"/>
        <v>26</v>
      </c>
      <c r="AR94" s="7">
        <f t="shared" si="2227"/>
        <v>27</v>
      </c>
      <c r="AS94" s="7">
        <f t="shared" si="2227"/>
        <v>28</v>
      </c>
      <c r="AT94" s="7">
        <f t="shared" si="2227"/>
        <v>29</v>
      </c>
      <c r="AU94" s="7">
        <f t="shared" si="2227"/>
        <v>30</v>
      </c>
      <c r="AV94" s="7">
        <f t="shared" si="2227"/>
        <v>31</v>
      </c>
      <c r="AW94" s="7">
        <f t="shared" si="2227"/>
        <v>32</v>
      </c>
      <c r="AX94" s="7">
        <f t="shared" si="2227"/>
        <v>33</v>
      </c>
      <c r="AY94" s="7">
        <f t="shared" si="2227"/>
        <v>34</v>
      </c>
      <c r="AZ94" s="7">
        <f t="shared" si="2227"/>
        <v>35</v>
      </c>
      <c r="BA94" s="7">
        <f t="shared" si="2227"/>
        <v>36</v>
      </c>
      <c r="BB94" s="7">
        <f t="shared" si="2227"/>
        <v>37</v>
      </c>
      <c r="BC94" s="7">
        <f t="shared" si="2227"/>
        <v>38</v>
      </c>
      <c r="BD94" s="7">
        <f t="shared" si="2227"/>
        <v>39</v>
      </c>
      <c r="BE94" s="7">
        <f t="shared" si="2227"/>
        <v>40</v>
      </c>
      <c r="BF94" s="7">
        <f t="shared" si="2227"/>
        <v>41</v>
      </c>
      <c r="BG94" s="7">
        <f t="shared" si="2227"/>
        <v>42</v>
      </c>
      <c r="BH94" s="7">
        <f t="shared" si="2227"/>
        <v>43</v>
      </c>
      <c r="BI94" s="7">
        <f t="shared" si="2227"/>
        <v>44</v>
      </c>
      <c r="BJ94" s="7">
        <f t="shared" si="2227"/>
        <v>45</v>
      </c>
      <c r="BK94" s="7">
        <f t="shared" si="2227"/>
        <v>46</v>
      </c>
      <c r="BL94" s="7">
        <f t="shared" si="2227"/>
        <v>47</v>
      </c>
      <c r="BM94" s="7">
        <f t="shared" si="2227"/>
        <v>48</v>
      </c>
      <c r="BN94" s="7">
        <f t="shared" si="2227"/>
        <v>49</v>
      </c>
      <c r="BO94" s="7">
        <f t="shared" si="2227"/>
        <v>50</v>
      </c>
      <c r="BP94" s="7">
        <f t="shared" si="2227"/>
        <v>51</v>
      </c>
      <c r="BQ94" s="7">
        <f t="shared" si="2227"/>
        <v>52</v>
      </c>
      <c r="BR94" s="7">
        <f t="shared" si="2227"/>
        <v>53</v>
      </c>
      <c r="BS94" s="7">
        <f t="shared" si="2227"/>
        <v>54</v>
      </c>
      <c r="BT94" s="7">
        <f t="shared" si="2227"/>
        <v>55</v>
      </c>
      <c r="BU94" s="7">
        <f t="shared" si="2227"/>
        <v>56</v>
      </c>
      <c r="BV94" s="7">
        <f t="shared" si="2227"/>
        <v>57</v>
      </c>
      <c r="BW94" s="7">
        <f t="shared" si="2227"/>
        <v>58</v>
      </c>
      <c r="BX94" s="7">
        <f t="shared" si="2227"/>
        <v>59</v>
      </c>
      <c r="BY94" s="7">
        <f t="shared" si="2227"/>
        <v>60</v>
      </c>
      <c r="BZ94" s="7">
        <f t="shared" si="2227"/>
        <v>61</v>
      </c>
      <c r="CA94" s="7">
        <f t="shared" si="2227"/>
        <v>62</v>
      </c>
      <c r="CB94" s="7">
        <f t="shared" si="2227"/>
        <v>63</v>
      </c>
      <c r="CC94" s="7">
        <f t="shared" si="2227"/>
        <v>64</v>
      </c>
      <c r="CD94" s="7">
        <f t="shared" si="2227"/>
        <v>65</v>
      </c>
      <c r="CE94" s="7">
        <f t="shared" ref="CE94:EP94" si="2228">CD94+1</f>
        <v>66</v>
      </c>
      <c r="CF94" s="7">
        <f t="shared" si="2228"/>
        <v>67</v>
      </c>
      <c r="CG94" s="7">
        <f t="shared" si="2228"/>
        <v>68</v>
      </c>
      <c r="CH94" s="7">
        <f t="shared" si="2228"/>
        <v>69</v>
      </c>
      <c r="CI94" s="7">
        <f t="shared" si="2228"/>
        <v>70</v>
      </c>
      <c r="CJ94" s="7">
        <f t="shared" si="2228"/>
        <v>71</v>
      </c>
      <c r="CK94" s="7">
        <f t="shared" si="2228"/>
        <v>72</v>
      </c>
      <c r="CL94" s="7">
        <f t="shared" si="2228"/>
        <v>73</v>
      </c>
      <c r="CM94" s="7">
        <f t="shared" si="2228"/>
        <v>74</v>
      </c>
      <c r="CN94" s="7">
        <f t="shared" si="2228"/>
        <v>75</v>
      </c>
      <c r="CO94" s="7">
        <f t="shared" si="2228"/>
        <v>76</v>
      </c>
      <c r="CP94" s="7">
        <f t="shared" si="2228"/>
        <v>77</v>
      </c>
      <c r="CQ94" s="7">
        <f t="shared" si="2228"/>
        <v>78</v>
      </c>
      <c r="CR94" s="7">
        <f t="shared" si="2228"/>
        <v>79</v>
      </c>
      <c r="CS94" s="7">
        <f t="shared" si="2228"/>
        <v>80</v>
      </c>
      <c r="CT94" s="7">
        <f t="shared" si="2228"/>
        <v>81</v>
      </c>
      <c r="CU94" s="7">
        <f t="shared" si="2228"/>
        <v>82</v>
      </c>
      <c r="CV94" s="7">
        <f t="shared" si="2228"/>
        <v>83</v>
      </c>
      <c r="CW94" s="7">
        <f t="shared" si="2228"/>
        <v>84</v>
      </c>
      <c r="CX94" s="7">
        <f t="shared" si="2228"/>
        <v>85</v>
      </c>
      <c r="CY94" s="7">
        <f t="shared" si="2228"/>
        <v>86</v>
      </c>
      <c r="CZ94" s="7">
        <f t="shared" si="2228"/>
        <v>87</v>
      </c>
      <c r="DA94" s="7">
        <f t="shared" si="2228"/>
        <v>88</v>
      </c>
      <c r="DB94" s="7">
        <f t="shared" si="2228"/>
        <v>89</v>
      </c>
      <c r="DC94" s="7">
        <f t="shared" si="2228"/>
        <v>90</v>
      </c>
      <c r="DD94" s="7">
        <f t="shared" si="2228"/>
        <v>91</v>
      </c>
      <c r="DE94" s="7">
        <f t="shared" si="2228"/>
        <v>92</v>
      </c>
      <c r="DF94" s="7">
        <f t="shared" si="2228"/>
        <v>93</v>
      </c>
      <c r="DG94" s="7">
        <f t="shared" si="2228"/>
        <v>94</v>
      </c>
      <c r="DH94" s="7">
        <f t="shared" si="2228"/>
        <v>95</v>
      </c>
      <c r="DI94" s="7">
        <f t="shared" si="2228"/>
        <v>96</v>
      </c>
      <c r="DJ94" s="7">
        <f t="shared" si="2228"/>
        <v>97</v>
      </c>
      <c r="DK94" s="7">
        <f t="shared" si="2228"/>
        <v>98</v>
      </c>
      <c r="DL94" s="7">
        <f t="shared" si="2228"/>
        <v>99</v>
      </c>
      <c r="DM94" s="7">
        <f t="shared" si="2228"/>
        <v>100</v>
      </c>
      <c r="DN94" s="7">
        <f t="shared" si="2228"/>
        <v>101</v>
      </c>
      <c r="DO94" s="7">
        <f t="shared" si="2228"/>
        <v>102</v>
      </c>
      <c r="DP94" s="7">
        <f t="shared" si="2228"/>
        <v>103</v>
      </c>
      <c r="DQ94" s="7">
        <f t="shared" si="2228"/>
        <v>104</v>
      </c>
      <c r="DR94" s="7">
        <f t="shared" si="2228"/>
        <v>105</v>
      </c>
      <c r="DS94" s="7">
        <f t="shared" si="2228"/>
        <v>106</v>
      </c>
      <c r="DT94" s="7">
        <f t="shared" si="2228"/>
        <v>107</v>
      </c>
      <c r="DU94" s="7">
        <f t="shared" si="2228"/>
        <v>108</v>
      </c>
      <c r="DV94" s="7">
        <f t="shared" si="2228"/>
        <v>109</v>
      </c>
      <c r="DW94" s="7">
        <f t="shared" si="2228"/>
        <v>110</v>
      </c>
      <c r="DX94" s="7">
        <f t="shared" si="2228"/>
        <v>111</v>
      </c>
      <c r="DY94" s="7">
        <f t="shared" si="2228"/>
        <v>112</v>
      </c>
      <c r="DZ94" s="7">
        <f t="shared" si="2228"/>
        <v>113</v>
      </c>
      <c r="EA94" s="7">
        <f t="shared" si="2228"/>
        <v>114</v>
      </c>
      <c r="EB94" s="7">
        <f t="shared" si="2228"/>
        <v>115</v>
      </c>
      <c r="EC94" s="7">
        <f t="shared" si="2228"/>
        <v>116</v>
      </c>
      <c r="ED94" s="7">
        <f t="shared" si="2228"/>
        <v>117</v>
      </c>
      <c r="EE94" s="7">
        <f t="shared" si="2228"/>
        <v>118</v>
      </c>
      <c r="EF94" s="7">
        <f t="shared" si="2228"/>
        <v>119</v>
      </c>
      <c r="EG94" s="7">
        <f t="shared" si="2228"/>
        <v>120</v>
      </c>
      <c r="EH94" s="7">
        <f t="shared" si="2228"/>
        <v>121</v>
      </c>
      <c r="EI94" s="7">
        <f t="shared" si="2228"/>
        <v>122</v>
      </c>
      <c r="EJ94" s="7">
        <f t="shared" si="2228"/>
        <v>123</v>
      </c>
      <c r="EK94" s="7">
        <f t="shared" si="2228"/>
        <v>124</v>
      </c>
      <c r="EL94" s="7">
        <f t="shared" si="2228"/>
        <v>125</v>
      </c>
      <c r="EM94" s="7">
        <f t="shared" si="2228"/>
        <v>126</v>
      </c>
      <c r="EN94" s="7">
        <f t="shared" si="2228"/>
        <v>127</v>
      </c>
      <c r="EO94" s="7">
        <f t="shared" si="2228"/>
        <v>128</v>
      </c>
      <c r="EP94" s="7">
        <f t="shared" si="2228"/>
        <v>129</v>
      </c>
      <c r="EQ94" s="7">
        <f t="shared" ref="EQ94:HB94" si="2229">EP94+1</f>
        <v>130</v>
      </c>
      <c r="ER94" s="7">
        <f t="shared" si="2229"/>
        <v>131</v>
      </c>
      <c r="ES94" s="7">
        <f t="shared" si="2229"/>
        <v>132</v>
      </c>
      <c r="ET94" s="7">
        <f t="shared" si="2229"/>
        <v>133</v>
      </c>
      <c r="EU94" s="7">
        <f t="shared" si="2229"/>
        <v>134</v>
      </c>
      <c r="EV94" s="7">
        <f t="shared" si="2229"/>
        <v>135</v>
      </c>
      <c r="EW94" s="7">
        <f t="shared" si="2229"/>
        <v>136</v>
      </c>
      <c r="EX94" s="7">
        <f t="shared" si="2229"/>
        <v>137</v>
      </c>
      <c r="EY94" s="7">
        <f t="shared" si="2229"/>
        <v>138</v>
      </c>
      <c r="EZ94" s="7">
        <f t="shared" si="2229"/>
        <v>139</v>
      </c>
      <c r="FA94" s="7">
        <f t="shared" si="2229"/>
        <v>140</v>
      </c>
      <c r="FB94" s="7">
        <f t="shared" si="2229"/>
        <v>141</v>
      </c>
      <c r="FC94" s="7">
        <f t="shared" si="2229"/>
        <v>142</v>
      </c>
      <c r="FD94" s="7">
        <f t="shared" si="2229"/>
        <v>143</v>
      </c>
      <c r="FE94" s="7">
        <f t="shared" si="2229"/>
        <v>144</v>
      </c>
      <c r="FF94" s="7">
        <f t="shared" si="2229"/>
        <v>145</v>
      </c>
      <c r="FG94" s="7">
        <f t="shared" si="2229"/>
        <v>146</v>
      </c>
      <c r="FH94" s="7">
        <f t="shared" si="2229"/>
        <v>147</v>
      </c>
      <c r="FI94" s="7">
        <f t="shared" si="2229"/>
        <v>148</v>
      </c>
      <c r="FJ94" s="7">
        <f t="shared" si="2229"/>
        <v>149</v>
      </c>
      <c r="FK94" s="7">
        <f t="shared" si="2229"/>
        <v>150</v>
      </c>
      <c r="FL94" s="7">
        <f t="shared" si="2229"/>
        <v>151</v>
      </c>
      <c r="FM94" s="7">
        <f t="shared" si="2229"/>
        <v>152</v>
      </c>
      <c r="FN94" s="7">
        <f t="shared" si="2229"/>
        <v>153</v>
      </c>
      <c r="FO94" s="7">
        <f t="shared" si="2229"/>
        <v>154</v>
      </c>
      <c r="FP94" s="7">
        <f t="shared" si="2229"/>
        <v>155</v>
      </c>
      <c r="FQ94" s="7">
        <f t="shared" si="2229"/>
        <v>156</v>
      </c>
      <c r="FR94" s="7">
        <f t="shared" si="2229"/>
        <v>157</v>
      </c>
      <c r="FS94" s="7">
        <f t="shared" si="2229"/>
        <v>158</v>
      </c>
      <c r="FT94" s="7">
        <f t="shared" si="2229"/>
        <v>159</v>
      </c>
      <c r="FU94" s="7">
        <f t="shared" si="2229"/>
        <v>160</v>
      </c>
      <c r="FV94" s="7">
        <f t="shared" si="2229"/>
        <v>161</v>
      </c>
      <c r="FW94" s="7">
        <f t="shared" si="2229"/>
        <v>162</v>
      </c>
      <c r="FX94" s="7">
        <f t="shared" si="2229"/>
        <v>163</v>
      </c>
      <c r="FY94" s="7">
        <f t="shared" si="2229"/>
        <v>164</v>
      </c>
      <c r="FZ94" s="7">
        <f t="shared" si="2229"/>
        <v>165</v>
      </c>
      <c r="GA94" s="7">
        <f t="shared" si="2229"/>
        <v>166</v>
      </c>
      <c r="GB94" s="7">
        <f t="shared" si="2229"/>
        <v>167</v>
      </c>
      <c r="GC94" s="7">
        <f t="shared" si="2229"/>
        <v>168</v>
      </c>
      <c r="GD94" s="7">
        <f t="shared" si="2229"/>
        <v>169</v>
      </c>
      <c r="GE94" s="7">
        <f t="shared" si="2229"/>
        <v>170</v>
      </c>
      <c r="GF94" s="7">
        <f t="shared" si="2229"/>
        <v>171</v>
      </c>
      <c r="GG94" s="7">
        <f t="shared" si="2229"/>
        <v>172</v>
      </c>
      <c r="GH94" s="7">
        <f t="shared" si="2229"/>
        <v>173</v>
      </c>
      <c r="GI94" s="7">
        <f t="shared" si="2229"/>
        <v>174</v>
      </c>
      <c r="GJ94" s="7">
        <f t="shared" si="2229"/>
        <v>175</v>
      </c>
      <c r="GK94" s="7">
        <f t="shared" si="2229"/>
        <v>176</v>
      </c>
      <c r="GL94" s="7">
        <f t="shared" si="2229"/>
        <v>177</v>
      </c>
      <c r="GM94" s="7">
        <f t="shared" si="2229"/>
        <v>178</v>
      </c>
      <c r="GN94" s="7">
        <f t="shared" si="2229"/>
        <v>179</v>
      </c>
      <c r="GO94" s="7">
        <f t="shared" si="2229"/>
        <v>180</v>
      </c>
      <c r="GP94" s="7">
        <f t="shared" si="2229"/>
        <v>181</v>
      </c>
      <c r="GQ94" s="7">
        <f t="shared" si="2229"/>
        <v>182</v>
      </c>
      <c r="GR94" s="7">
        <f t="shared" si="2229"/>
        <v>183</v>
      </c>
      <c r="GS94" s="7">
        <f t="shared" si="2229"/>
        <v>184</v>
      </c>
      <c r="GT94" s="7">
        <f t="shared" si="2229"/>
        <v>185</v>
      </c>
      <c r="GU94" s="7">
        <f t="shared" si="2229"/>
        <v>186</v>
      </c>
      <c r="GV94" s="7">
        <f t="shared" si="2229"/>
        <v>187</v>
      </c>
      <c r="GW94" s="7">
        <f t="shared" si="2229"/>
        <v>188</v>
      </c>
      <c r="GX94" s="7">
        <f t="shared" si="2229"/>
        <v>189</v>
      </c>
      <c r="GY94" s="7">
        <f t="shared" si="2229"/>
        <v>190</v>
      </c>
      <c r="GZ94" s="7">
        <f t="shared" si="2229"/>
        <v>191</v>
      </c>
      <c r="HA94" s="7">
        <f t="shared" si="2229"/>
        <v>192</v>
      </c>
      <c r="HB94" s="7">
        <f t="shared" si="2229"/>
        <v>193</v>
      </c>
      <c r="HC94" s="7">
        <f t="shared" ref="HC94:JN94" si="2230">HB94+1</f>
        <v>194</v>
      </c>
      <c r="HD94" s="7">
        <f t="shared" si="2230"/>
        <v>195</v>
      </c>
      <c r="HE94" s="7">
        <f t="shared" si="2230"/>
        <v>196</v>
      </c>
      <c r="HF94" s="7">
        <f t="shared" si="2230"/>
        <v>197</v>
      </c>
      <c r="HG94" s="7">
        <f t="shared" si="2230"/>
        <v>198</v>
      </c>
      <c r="HH94" s="7">
        <f t="shared" si="2230"/>
        <v>199</v>
      </c>
      <c r="HI94" s="7">
        <f t="shared" si="2230"/>
        <v>200</v>
      </c>
      <c r="HJ94" s="7">
        <f t="shared" si="2230"/>
        <v>201</v>
      </c>
      <c r="HK94" s="7">
        <f t="shared" si="2230"/>
        <v>202</v>
      </c>
      <c r="HL94" s="7">
        <f t="shared" si="2230"/>
        <v>203</v>
      </c>
      <c r="HM94" s="7">
        <f t="shared" si="2230"/>
        <v>204</v>
      </c>
      <c r="HN94" s="7">
        <f t="shared" si="2230"/>
        <v>205</v>
      </c>
      <c r="HO94" s="7">
        <f t="shared" si="2230"/>
        <v>206</v>
      </c>
      <c r="HP94" s="7">
        <f t="shared" si="2230"/>
        <v>207</v>
      </c>
      <c r="HQ94" s="7">
        <f t="shared" si="2230"/>
        <v>208</v>
      </c>
      <c r="HR94" s="7">
        <f t="shared" si="2230"/>
        <v>209</v>
      </c>
      <c r="HS94" s="7">
        <f t="shared" si="2230"/>
        <v>210</v>
      </c>
      <c r="HT94" s="7">
        <f t="shared" si="2230"/>
        <v>211</v>
      </c>
      <c r="HU94" s="7">
        <f t="shared" si="2230"/>
        <v>212</v>
      </c>
      <c r="HV94" s="7">
        <f t="shared" si="2230"/>
        <v>213</v>
      </c>
      <c r="HW94" s="7">
        <f t="shared" si="2230"/>
        <v>214</v>
      </c>
      <c r="HX94" s="7">
        <f t="shared" si="2230"/>
        <v>215</v>
      </c>
      <c r="HY94" s="7">
        <f t="shared" si="2230"/>
        <v>216</v>
      </c>
      <c r="HZ94" s="7">
        <f t="shared" si="2230"/>
        <v>217</v>
      </c>
      <c r="IA94" s="7">
        <f t="shared" si="2230"/>
        <v>218</v>
      </c>
      <c r="IB94" s="7">
        <f t="shared" si="2230"/>
        <v>219</v>
      </c>
      <c r="IC94" s="7">
        <f t="shared" si="2230"/>
        <v>220</v>
      </c>
      <c r="ID94" s="7">
        <f t="shared" si="2230"/>
        <v>221</v>
      </c>
      <c r="IE94" s="7">
        <f t="shared" si="2230"/>
        <v>222</v>
      </c>
      <c r="IF94" s="7">
        <f t="shared" si="2230"/>
        <v>223</v>
      </c>
      <c r="IG94" s="7">
        <f t="shared" si="2230"/>
        <v>224</v>
      </c>
      <c r="IH94" s="7">
        <f t="shared" si="2230"/>
        <v>225</v>
      </c>
      <c r="II94" s="7">
        <f t="shared" si="2230"/>
        <v>226</v>
      </c>
      <c r="IJ94" s="7">
        <f t="shared" si="2230"/>
        <v>227</v>
      </c>
      <c r="IK94" s="7">
        <f t="shared" si="2230"/>
        <v>228</v>
      </c>
      <c r="IL94" s="7">
        <f t="shared" si="2230"/>
        <v>229</v>
      </c>
      <c r="IM94" s="7">
        <f t="shared" si="2230"/>
        <v>230</v>
      </c>
      <c r="IN94" s="7">
        <f t="shared" si="2230"/>
        <v>231</v>
      </c>
      <c r="IO94" s="7">
        <f t="shared" si="2230"/>
        <v>232</v>
      </c>
      <c r="IP94" s="7">
        <f t="shared" si="2230"/>
        <v>233</v>
      </c>
      <c r="IQ94" s="7">
        <f t="shared" si="2230"/>
        <v>234</v>
      </c>
      <c r="IR94" s="7">
        <f t="shared" si="2230"/>
        <v>235</v>
      </c>
      <c r="IS94" s="7">
        <f t="shared" si="2230"/>
        <v>236</v>
      </c>
      <c r="IT94" s="7">
        <f t="shared" si="2230"/>
        <v>237</v>
      </c>
      <c r="IU94" s="7">
        <f t="shared" si="2230"/>
        <v>238</v>
      </c>
      <c r="IV94" s="7">
        <f t="shared" si="2230"/>
        <v>239</v>
      </c>
      <c r="IW94" s="7">
        <f t="shared" si="2230"/>
        <v>240</v>
      </c>
      <c r="IX94" s="7">
        <f t="shared" si="2230"/>
        <v>241</v>
      </c>
      <c r="IY94" s="7">
        <f t="shared" si="2230"/>
        <v>242</v>
      </c>
      <c r="IZ94" s="7">
        <f t="shared" si="2230"/>
        <v>243</v>
      </c>
      <c r="JA94" s="7">
        <f t="shared" si="2230"/>
        <v>244</v>
      </c>
      <c r="JB94" s="7">
        <f t="shared" si="2230"/>
        <v>245</v>
      </c>
      <c r="JC94" s="7">
        <f t="shared" si="2230"/>
        <v>246</v>
      </c>
      <c r="JD94" s="7">
        <f t="shared" si="2230"/>
        <v>247</v>
      </c>
      <c r="JE94" s="7">
        <f t="shared" si="2230"/>
        <v>248</v>
      </c>
      <c r="JF94" s="7">
        <f t="shared" si="2230"/>
        <v>249</v>
      </c>
      <c r="JG94" s="7">
        <f t="shared" si="2230"/>
        <v>250</v>
      </c>
      <c r="JH94" s="7">
        <f t="shared" si="2230"/>
        <v>251</v>
      </c>
      <c r="JI94" s="7">
        <f t="shared" si="2230"/>
        <v>252</v>
      </c>
      <c r="JJ94" s="7">
        <f t="shared" si="2230"/>
        <v>253</v>
      </c>
      <c r="JK94" s="7">
        <f t="shared" si="2230"/>
        <v>254</v>
      </c>
      <c r="JL94" s="7">
        <f t="shared" si="2230"/>
        <v>255</v>
      </c>
      <c r="JM94" s="7">
        <f t="shared" si="2230"/>
        <v>256</v>
      </c>
      <c r="JN94" s="7">
        <f t="shared" si="2230"/>
        <v>257</v>
      </c>
      <c r="JO94" s="7">
        <f t="shared" ref="JO94:LZ94" si="2231">JN94+1</f>
        <v>258</v>
      </c>
      <c r="JP94" s="7">
        <f t="shared" si="2231"/>
        <v>259</v>
      </c>
      <c r="JQ94" s="7">
        <f t="shared" si="2231"/>
        <v>260</v>
      </c>
      <c r="JR94" s="7">
        <f t="shared" si="2231"/>
        <v>261</v>
      </c>
      <c r="JS94" s="7">
        <f t="shared" si="2231"/>
        <v>262</v>
      </c>
      <c r="JT94" s="7">
        <f t="shared" si="2231"/>
        <v>263</v>
      </c>
      <c r="JU94" s="7">
        <f t="shared" si="2231"/>
        <v>264</v>
      </c>
      <c r="JV94" s="7">
        <f t="shared" si="2231"/>
        <v>265</v>
      </c>
      <c r="JW94" s="7">
        <f t="shared" si="2231"/>
        <v>266</v>
      </c>
      <c r="JX94" s="7">
        <f t="shared" si="2231"/>
        <v>267</v>
      </c>
      <c r="JY94" s="7">
        <f t="shared" si="2231"/>
        <v>268</v>
      </c>
      <c r="JZ94" s="7">
        <f t="shared" si="2231"/>
        <v>269</v>
      </c>
      <c r="KA94" s="7">
        <f t="shared" si="2231"/>
        <v>270</v>
      </c>
      <c r="KB94" s="7">
        <f t="shared" si="2231"/>
        <v>271</v>
      </c>
      <c r="KC94" s="7">
        <f t="shared" si="2231"/>
        <v>272</v>
      </c>
      <c r="KD94" s="7">
        <f t="shared" si="2231"/>
        <v>273</v>
      </c>
      <c r="KE94" s="7">
        <f t="shared" si="2231"/>
        <v>274</v>
      </c>
      <c r="KF94" s="7">
        <f t="shared" si="2231"/>
        <v>275</v>
      </c>
      <c r="KG94" s="7">
        <f t="shared" si="2231"/>
        <v>276</v>
      </c>
      <c r="KH94" s="7">
        <f t="shared" si="2231"/>
        <v>277</v>
      </c>
      <c r="KI94" s="7">
        <f t="shared" si="2231"/>
        <v>278</v>
      </c>
      <c r="KJ94" s="7">
        <f t="shared" si="2231"/>
        <v>279</v>
      </c>
      <c r="KK94" s="7">
        <f t="shared" si="2231"/>
        <v>280</v>
      </c>
      <c r="KL94" s="7">
        <f t="shared" si="2231"/>
        <v>281</v>
      </c>
      <c r="KM94" s="7">
        <f t="shared" si="2231"/>
        <v>282</v>
      </c>
      <c r="KN94" s="7">
        <f t="shared" si="2231"/>
        <v>283</v>
      </c>
      <c r="KO94" s="7">
        <f t="shared" si="2231"/>
        <v>284</v>
      </c>
      <c r="KP94" s="7">
        <f t="shared" si="2231"/>
        <v>285</v>
      </c>
      <c r="KQ94" s="7">
        <f t="shared" si="2231"/>
        <v>286</v>
      </c>
      <c r="KR94" s="7">
        <f t="shared" si="2231"/>
        <v>287</v>
      </c>
      <c r="KS94" s="7">
        <f t="shared" si="2231"/>
        <v>288</v>
      </c>
      <c r="KT94" s="7">
        <f t="shared" si="2231"/>
        <v>289</v>
      </c>
      <c r="KU94" s="7">
        <f t="shared" si="2231"/>
        <v>290</v>
      </c>
      <c r="KV94" s="7">
        <f t="shared" si="2231"/>
        <v>291</v>
      </c>
      <c r="KW94" s="7">
        <f t="shared" si="2231"/>
        <v>292</v>
      </c>
      <c r="KX94" s="7">
        <f t="shared" si="2231"/>
        <v>293</v>
      </c>
      <c r="KY94" s="7">
        <f t="shared" si="2231"/>
        <v>294</v>
      </c>
      <c r="KZ94" s="7">
        <f t="shared" si="2231"/>
        <v>295</v>
      </c>
      <c r="LA94" s="7">
        <f t="shared" si="2231"/>
        <v>296</v>
      </c>
      <c r="LB94" s="7">
        <f t="shared" si="2231"/>
        <v>297</v>
      </c>
      <c r="LC94" s="7">
        <f t="shared" si="2231"/>
        <v>298</v>
      </c>
      <c r="LD94" s="7">
        <f t="shared" si="2231"/>
        <v>299</v>
      </c>
      <c r="LE94" s="7">
        <f t="shared" si="2231"/>
        <v>300</v>
      </c>
      <c r="LF94" s="7">
        <f t="shared" si="2231"/>
        <v>301</v>
      </c>
      <c r="LG94" s="7">
        <f t="shared" si="2231"/>
        <v>302</v>
      </c>
      <c r="LH94" s="7">
        <f t="shared" si="2231"/>
        <v>303</v>
      </c>
      <c r="LI94" s="7">
        <f t="shared" si="2231"/>
        <v>304</v>
      </c>
      <c r="LJ94" s="7">
        <f t="shared" si="2231"/>
        <v>305</v>
      </c>
      <c r="LK94" s="7">
        <f t="shared" si="2231"/>
        <v>306</v>
      </c>
      <c r="LL94" s="7">
        <f t="shared" si="2231"/>
        <v>307</v>
      </c>
      <c r="LM94" s="7">
        <f t="shared" si="2231"/>
        <v>308</v>
      </c>
      <c r="LN94" s="7">
        <f t="shared" si="2231"/>
        <v>309</v>
      </c>
      <c r="LO94" s="7">
        <f t="shared" si="2231"/>
        <v>310</v>
      </c>
      <c r="LP94" s="7">
        <f t="shared" si="2231"/>
        <v>311</v>
      </c>
      <c r="LQ94" s="7">
        <f t="shared" si="2231"/>
        <v>312</v>
      </c>
      <c r="LR94" s="7">
        <f t="shared" si="2231"/>
        <v>313</v>
      </c>
      <c r="LS94" s="7">
        <f t="shared" si="2231"/>
        <v>314</v>
      </c>
      <c r="LT94" s="7">
        <f t="shared" si="2231"/>
        <v>315</v>
      </c>
      <c r="LU94" s="7">
        <f t="shared" si="2231"/>
        <v>316</v>
      </c>
      <c r="LV94" s="7">
        <f t="shared" si="2231"/>
        <v>317</v>
      </c>
      <c r="LW94" s="7">
        <f t="shared" si="2231"/>
        <v>318</v>
      </c>
      <c r="LX94" s="7">
        <f t="shared" si="2231"/>
        <v>319</v>
      </c>
      <c r="LY94" s="7">
        <f t="shared" si="2231"/>
        <v>320</v>
      </c>
      <c r="LZ94" s="7">
        <f t="shared" si="2231"/>
        <v>321</v>
      </c>
      <c r="MA94" s="7">
        <f t="shared" ref="MA94:NM94" si="2232">LZ94+1</f>
        <v>322</v>
      </c>
      <c r="MB94" s="7">
        <f t="shared" si="2232"/>
        <v>323</v>
      </c>
      <c r="MC94" s="7">
        <f t="shared" si="2232"/>
        <v>324</v>
      </c>
      <c r="MD94" s="7">
        <f t="shared" si="2232"/>
        <v>325</v>
      </c>
      <c r="ME94" s="7">
        <f t="shared" si="2232"/>
        <v>326</v>
      </c>
      <c r="MF94" s="7">
        <f t="shared" si="2232"/>
        <v>327</v>
      </c>
      <c r="MG94" s="7">
        <f t="shared" si="2232"/>
        <v>328</v>
      </c>
      <c r="MH94" s="7">
        <f t="shared" si="2232"/>
        <v>329</v>
      </c>
      <c r="MI94" s="7">
        <f t="shared" si="2232"/>
        <v>330</v>
      </c>
      <c r="MJ94" s="7">
        <f t="shared" si="2232"/>
        <v>331</v>
      </c>
      <c r="MK94" s="7">
        <f t="shared" si="2232"/>
        <v>332</v>
      </c>
      <c r="ML94" s="7">
        <f t="shared" si="2232"/>
        <v>333</v>
      </c>
      <c r="MM94" s="7">
        <f t="shared" si="2232"/>
        <v>334</v>
      </c>
      <c r="MN94" s="7">
        <f t="shared" si="2232"/>
        <v>335</v>
      </c>
      <c r="MO94" s="7">
        <f t="shared" si="2232"/>
        <v>336</v>
      </c>
      <c r="MP94" s="7">
        <f t="shared" si="2232"/>
        <v>337</v>
      </c>
      <c r="MQ94" s="7">
        <f t="shared" si="2232"/>
        <v>338</v>
      </c>
      <c r="MR94" s="7">
        <f t="shared" si="2232"/>
        <v>339</v>
      </c>
      <c r="MS94" s="7">
        <f t="shared" si="2232"/>
        <v>340</v>
      </c>
      <c r="MT94" s="7">
        <f t="shared" si="2232"/>
        <v>341</v>
      </c>
      <c r="MU94" s="7">
        <f t="shared" si="2232"/>
        <v>342</v>
      </c>
      <c r="MV94" s="7">
        <f t="shared" si="2232"/>
        <v>343</v>
      </c>
      <c r="MW94" s="7">
        <f t="shared" si="2232"/>
        <v>344</v>
      </c>
      <c r="MX94" s="7">
        <f t="shared" si="2232"/>
        <v>345</v>
      </c>
      <c r="MY94" s="7">
        <f t="shared" si="2232"/>
        <v>346</v>
      </c>
      <c r="MZ94" s="7">
        <f t="shared" si="2232"/>
        <v>347</v>
      </c>
      <c r="NA94" s="7">
        <f t="shared" si="2232"/>
        <v>348</v>
      </c>
      <c r="NB94" s="7">
        <f t="shared" si="2232"/>
        <v>349</v>
      </c>
      <c r="NC94" s="7">
        <f t="shared" si="2232"/>
        <v>350</v>
      </c>
      <c r="ND94" s="7">
        <f t="shared" si="2232"/>
        <v>351</v>
      </c>
      <c r="NE94" s="7">
        <f t="shared" si="2232"/>
        <v>352</v>
      </c>
      <c r="NF94" s="7">
        <f t="shared" si="2232"/>
        <v>353</v>
      </c>
      <c r="NG94" s="7">
        <f t="shared" si="2232"/>
        <v>354</v>
      </c>
      <c r="NH94" s="7">
        <f t="shared" si="2232"/>
        <v>355</v>
      </c>
      <c r="NI94" s="7">
        <f t="shared" si="2232"/>
        <v>356</v>
      </c>
      <c r="NJ94" s="7">
        <f t="shared" si="2232"/>
        <v>357</v>
      </c>
      <c r="NK94" s="7">
        <f t="shared" si="2232"/>
        <v>358</v>
      </c>
      <c r="NL94" s="7">
        <f t="shared" si="2232"/>
        <v>359</v>
      </c>
      <c r="NM94" s="7">
        <f t="shared" si="2232"/>
        <v>360</v>
      </c>
    </row>
    <row r="95" spans="15:377" x14ac:dyDescent="0.25">
      <c r="O95" s="56" t="s">
        <v>216</v>
      </c>
      <c r="P95" s="64" t="s">
        <v>132</v>
      </c>
      <c r="Q95" s="65">
        <f>EOMONTH($G$7,Q94-2)+1</f>
        <v>44317</v>
      </c>
      <c r="R95" s="65">
        <f t="shared" ref="R95" si="2233">EOMONTH($G$7,R94-2)+1</f>
        <v>44348</v>
      </c>
      <c r="S95" s="65">
        <f t="shared" ref="S95" si="2234">EOMONTH($G$7,S94-2)+1</f>
        <v>44378</v>
      </c>
      <c r="T95" s="65">
        <f t="shared" ref="T95" si="2235">EOMONTH($G$7,T94-2)+1</f>
        <v>44409</v>
      </c>
      <c r="U95" s="65">
        <f t="shared" ref="U95" si="2236">EOMONTH($G$7,U94-2)+1</f>
        <v>44440</v>
      </c>
      <c r="V95" s="65">
        <f t="shared" ref="V95" si="2237">EOMONTH($G$7,V94-2)+1</f>
        <v>44470</v>
      </c>
      <c r="W95" s="65">
        <f t="shared" ref="W95" si="2238">EOMONTH($G$7,W94-2)+1</f>
        <v>44501</v>
      </c>
      <c r="X95" s="65">
        <f t="shared" ref="X95" si="2239">EOMONTH($G$7,X94-2)+1</f>
        <v>44531</v>
      </c>
      <c r="Y95" s="65">
        <f t="shared" ref="Y95" si="2240">EOMONTH($G$7,Y94-2)+1</f>
        <v>44562</v>
      </c>
      <c r="Z95" s="65">
        <f t="shared" ref="Z95" si="2241">EOMONTH($G$7,Z94-2)+1</f>
        <v>44593</v>
      </c>
      <c r="AA95" s="65">
        <f t="shared" ref="AA95" si="2242">EOMONTH($G$7,AA94-2)+1</f>
        <v>44621</v>
      </c>
      <c r="AB95" s="65">
        <f t="shared" ref="AB95" si="2243">EOMONTH($G$7,AB94-2)+1</f>
        <v>44652</v>
      </c>
      <c r="AC95" s="65">
        <f t="shared" ref="AC95" si="2244">EOMONTH($G$7,AC94-2)+1</f>
        <v>44682</v>
      </c>
      <c r="AD95" s="65">
        <f t="shared" ref="AD95" si="2245">EOMONTH($G$7,AD94-2)+1</f>
        <v>44713</v>
      </c>
      <c r="AE95" s="65">
        <f t="shared" ref="AE95" si="2246">EOMONTH($G$7,AE94-2)+1</f>
        <v>44743</v>
      </c>
      <c r="AF95" s="65">
        <f t="shared" ref="AF95" si="2247">EOMONTH($G$7,AF94-2)+1</f>
        <v>44774</v>
      </c>
      <c r="AG95" s="65">
        <f t="shared" ref="AG95" si="2248">EOMONTH($G$7,AG94-2)+1</f>
        <v>44805</v>
      </c>
      <c r="AH95" s="65">
        <f t="shared" ref="AH95" si="2249">EOMONTH($G$7,AH94-2)+1</f>
        <v>44835</v>
      </c>
      <c r="AI95" s="65">
        <f t="shared" ref="AI95" si="2250">EOMONTH($G$7,AI94-2)+1</f>
        <v>44866</v>
      </c>
      <c r="AJ95" s="65">
        <f t="shared" ref="AJ95" si="2251">EOMONTH($G$7,AJ94-2)+1</f>
        <v>44896</v>
      </c>
      <c r="AK95" s="65">
        <f t="shared" ref="AK95" si="2252">EOMONTH($G$7,AK94-2)+1</f>
        <v>44927</v>
      </c>
      <c r="AL95" s="65">
        <f t="shared" ref="AL95" si="2253">EOMONTH($G$7,AL94-2)+1</f>
        <v>44958</v>
      </c>
      <c r="AM95" s="65">
        <f t="shared" ref="AM95" si="2254">EOMONTH($G$7,AM94-2)+1</f>
        <v>44986</v>
      </c>
      <c r="AN95" s="65">
        <f t="shared" ref="AN95" si="2255">EOMONTH($G$7,AN94-2)+1</f>
        <v>45017</v>
      </c>
      <c r="AO95" s="65">
        <f t="shared" ref="AO95" si="2256">EOMONTH($G$7,AO94-2)+1</f>
        <v>45047</v>
      </c>
      <c r="AP95" s="65">
        <f t="shared" ref="AP95" si="2257">EOMONTH($G$7,AP94-2)+1</f>
        <v>45078</v>
      </c>
      <c r="AQ95" s="65">
        <f t="shared" ref="AQ95" si="2258">EOMONTH($G$7,AQ94-2)+1</f>
        <v>45108</v>
      </c>
      <c r="AR95" s="65">
        <f t="shared" ref="AR95" si="2259">EOMONTH($G$7,AR94-2)+1</f>
        <v>45139</v>
      </c>
      <c r="AS95" s="65">
        <f t="shared" ref="AS95" si="2260">EOMONTH($G$7,AS94-2)+1</f>
        <v>45170</v>
      </c>
      <c r="AT95" s="65">
        <f t="shared" ref="AT95" si="2261">EOMONTH($G$7,AT94-2)+1</f>
        <v>45200</v>
      </c>
      <c r="AU95" s="65">
        <f t="shared" ref="AU95" si="2262">EOMONTH($G$7,AU94-2)+1</f>
        <v>45231</v>
      </c>
      <c r="AV95" s="65">
        <f t="shared" ref="AV95" si="2263">EOMONTH($G$7,AV94-2)+1</f>
        <v>45261</v>
      </c>
      <c r="AW95" s="65">
        <f t="shared" ref="AW95" si="2264">EOMONTH($G$7,AW94-2)+1</f>
        <v>45292</v>
      </c>
      <c r="AX95" s="65">
        <f t="shared" ref="AX95" si="2265">EOMONTH($G$7,AX94-2)+1</f>
        <v>45323</v>
      </c>
      <c r="AY95" s="65">
        <f t="shared" ref="AY95" si="2266">EOMONTH($G$7,AY94-2)+1</f>
        <v>45352</v>
      </c>
      <c r="AZ95" s="65">
        <f t="shared" ref="AZ95" si="2267">EOMONTH($G$7,AZ94-2)+1</f>
        <v>45383</v>
      </c>
      <c r="BA95" s="65">
        <f t="shared" ref="BA95" si="2268">EOMONTH($G$7,BA94-2)+1</f>
        <v>45413</v>
      </c>
      <c r="BB95" s="65">
        <f t="shared" ref="BB95" si="2269">EOMONTH($G$7,BB94-2)+1</f>
        <v>45444</v>
      </c>
      <c r="BC95" s="65">
        <f t="shared" ref="BC95" si="2270">EOMONTH($G$7,BC94-2)+1</f>
        <v>45474</v>
      </c>
      <c r="BD95" s="65">
        <f t="shared" ref="BD95" si="2271">EOMONTH($G$7,BD94-2)+1</f>
        <v>45505</v>
      </c>
      <c r="BE95" s="65">
        <f t="shared" ref="BE95" si="2272">EOMONTH($G$7,BE94-2)+1</f>
        <v>45536</v>
      </c>
      <c r="BF95" s="65">
        <f t="shared" ref="BF95" si="2273">EOMONTH($G$7,BF94-2)+1</f>
        <v>45566</v>
      </c>
      <c r="BG95" s="65">
        <f t="shared" ref="BG95" si="2274">EOMONTH($G$7,BG94-2)+1</f>
        <v>45597</v>
      </c>
      <c r="BH95" s="65">
        <f t="shared" ref="BH95" si="2275">EOMONTH($G$7,BH94-2)+1</f>
        <v>45627</v>
      </c>
      <c r="BI95" s="65">
        <f t="shared" ref="BI95" si="2276">EOMONTH($G$7,BI94-2)+1</f>
        <v>45658</v>
      </c>
      <c r="BJ95" s="65">
        <f t="shared" ref="BJ95" si="2277">EOMONTH($G$7,BJ94-2)+1</f>
        <v>45689</v>
      </c>
      <c r="BK95" s="65">
        <f t="shared" ref="BK95" si="2278">EOMONTH($G$7,BK94-2)+1</f>
        <v>45717</v>
      </c>
      <c r="BL95" s="65">
        <f t="shared" ref="BL95" si="2279">EOMONTH($G$7,BL94-2)+1</f>
        <v>45748</v>
      </c>
      <c r="BM95" s="65">
        <f t="shared" ref="BM95" si="2280">EOMONTH($G$7,BM94-2)+1</f>
        <v>45778</v>
      </c>
      <c r="BN95" s="65">
        <f t="shared" ref="BN95" si="2281">EOMONTH($G$7,BN94-2)+1</f>
        <v>45809</v>
      </c>
      <c r="BO95" s="65">
        <f t="shared" ref="BO95" si="2282">EOMONTH($G$7,BO94-2)+1</f>
        <v>45839</v>
      </c>
      <c r="BP95" s="65">
        <f t="shared" ref="BP95" si="2283">EOMONTH($G$7,BP94-2)+1</f>
        <v>45870</v>
      </c>
      <c r="BQ95" s="65">
        <f t="shared" ref="BQ95" si="2284">EOMONTH($G$7,BQ94-2)+1</f>
        <v>45901</v>
      </c>
      <c r="BR95" s="65">
        <f t="shared" ref="BR95" si="2285">EOMONTH($G$7,BR94-2)+1</f>
        <v>45931</v>
      </c>
      <c r="BS95" s="65">
        <f t="shared" ref="BS95" si="2286">EOMONTH($G$7,BS94-2)+1</f>
        <v>45962</v>
      </c>
      <c r="BT95" s="65">
        <f t="shared" ref="BT95" si="2287">EOMONTH($G$7,BT94-2)+1</f>
        <v>45992</v>
      </c>
      <c r="BU95" s="65">
        <f t="shared" ref="BU95" si="2288">EOMONTH($G$7,BU94-2)+1</f>
        <v>46023</v>
      </c>
      <c r="BV95" s="65">
        <f t="shared" ref="BV95" si="2289">EOMONTH($G$7,BV94-2)+1</f>
        <v>46054</v>
      </c>
      <c r="BW95" s="65">
        <f t="shared" ref="BW95" si="2290">EOMONTH($G$7,BW94-2)+1</f>
        <v>46082</v>
      </c>
      <c r="BX95" s="65">
        <f t="shared" ref="BX95" si="2291">EOMONTH($G$7,BX94-2)+1</f>
        <v>46113</v>
      </c>
      <c r="BY95" s="65">
        <f t="shared" ref="BY95" si="2292">EOMONTH($G$7,BY94-2)+1</f>
        <v>46143</v>
      </c>
      <c r="BZ95" s="65">
        <f t="shared" ref="BZ95" si="2293">EOMONTH($G$7,BZ94-2)+1</f>
        <v>46174</v>
      </c>
      <c r="CA95" s="65">
        <f t="shared" ref="CA95" si="2294">EOMONTH($G$7,CA94-2)+1</f>
        <v>46204</v>
      </c>
      <c r="CB95" s="65">
        <f t="shared" ref="CB95" si="2295">EOMONTH($G$7,CB94-2)+1</f>
        <v>46235</v>
      </c>
      <c r="CC95" s="65">
        <f t="shared" ref="CC95" si="2296">EOMONTH($G$7,CC94-2)+1</f>
        <v>46266</v>
      </c>
      <c r="CD95" s="65">
        <f t="shared" ref="CD95" si="2297">EOMONTH($G$7,CD94-2)+1</f>
        <v>46296</v>
      </c>
      <c r="CE95" s="65">
        <f t="shared" ref="CE95" si="2298">EOMONTH($G$7,CE94-2)+1</f>
        <v>46327</v>
      </c>
      <c r="CF95" s="65">
        <f t="shared" ref="CF95" si="2299">EOMONTH($G$7,CF94-2)+1</f>
        <v>46357</v>
      </c>
      <c r="CG95" s="65">
        <f t="shared" ref="CG95" si="2300">EOMONTH($G$7,CG94-2)+1</f>
        <v>46388</v>
      </c>
      <c r="CH95" s="65">
        <f t="shared" ref="CH95" si="2301">EOMONTH($G$7,CH94-2)+1</f>
        <v>46419</v>
      </c>
      <c r="CI95" s="65">
        <f t="shared" ref="CI95" si="2302">EOMONTH($G$7,CI94-2)+1</f>
        <v>46447</v>
      </c>
      <c r="CJ95" s="65">
        <f t="shared" ref="CJ95" si="2303">EOMONTH($G$7,CJ94-2)+1</f>
        <v>46478</v>
      </c>
      <c r="CK95" s="65">
        <f t="shared" ref="CK95" si="2304">EOMONTH($G$7,CK94-2)+1</f>
        <v>46508</v>
      </c>
      <c r="CL95" s="65">
        <f t="shared" ref="CL95" si="2305">EOMONTH($G$7,CL94-2)+1</f>
        <v>46539</v>
      </c>
      <c r="CM95" s="65">
        <f t="shared" ref="CM95" si="2306">EOMONTH($G$7,CM94-2)+1</f>
        <v>46569</v>
      </c>
      <c r="CN95" s="65">
        <f t="shared" ref="CN95" si="2307">EOMONTH($G$7,CN94-2)+1</f>
        <v>46600</v>
      </c>
      <c r="CO95" s="65">
        <f t="shared" ref="CO95" si="2308">EOMONTH($G$7,CO94-2)+1</f>
        <v>46631</v>
      </c>
      <c r="CP95" s="65">
        <f t="shared" ref="CP95" si="2309">EOMONTH($G$7,CP94-2)+1</f>
        <v>46661</v>
      </c>
      <c r="CQ95" s="65">
        <f t="shared" ref="CQ95" si="2310">EOMONTH($G$7,CQ94-2)+1</f>
        <v>46692</v>
      </c>
      <c r="CR95" s="65">
        <f t="shared" ref="CR95" si="2311">EOMONTH($G$7,CR94-2)+1</f>
        <v>46722</v>
      </c>
      <c r="CS95" s="65">
        <f t="shared" ref="CS95" si="2312">EOMONTH($G$7,CS94-2)+1</f>
        <v>46753</v>
      </c>
      <c r="CT95" s="65">
        <f t="shared" ref="CT95" si="2313">EOMONTH($G$7,CT94-2)+1</f>
        <v>46784</v>
      </c>
      <c r="CU95" s="65">
        <f t="shared" ref="CU95" si="2314">EOMONTH($G$7,CU94-2)+1</f>
        <v>46813</v>
      </c>
      <c r="CV95" s="65">
        <f t="shared" ref="CV95" si="2315">EOMONTH($G$7,CV94-2)+1</f>
        <v>46844</v>
      </c>
      <c r="CW95" s="65">
        <f t="shared" ref="CW95" si="2316">EOMONTH($G$7,CW94-2)+1</f>
        <v>46874</v>
      </c>
      <c r="CX95" s="65">
        <f t="shared" ref="CX95" si="2317">EOMONTH($G$7,CX94-2)+1</f>
        <v>46905</v>
      </c>
      <c r="CY95" s="65">
        <f t="shared" ref="CY95" si="2318">EOMONTH($G$7,CY94-2)+1</f>
        <v>46935</v>
      </c>
      <c r="CZ95" s="65">
        <f t="shared" ref="CZ95" si="2319">EOMONTH($G$7,CZ94-2)+1</f>
        <v>46966</v>
      </c>
      <c r="DA95" s="65">
        <f t="shared" ref="DA95" si="2320">EOMONTH($G$7,DA94-2)+1</f>
        <v>46997</v>
      </c>
      <c r="DB95" s="65">
        <f t="shared" ref="DB95" si="2321">EOMONTH($G$7,DB94-2)+1</f>
        <v>47027</v>
      </c>
      <c r="DC95" s="65">
        <f t="shared" ref="DC95" si="2322">EOMONTH($G$7,DC94-2)+1</f>
        <v>47058</v>
      </c>
      <c r="DD95" s="65">
        <f t="shared" ref="DD95" si="2323">EOMONTH($G$7,DD94-2)+1</f>
        <v>47088</v>
      </c>
      <c r="DE95" s="65">
        <f t="shared" ref="DE95" si="2324">EOMONTH($G$7,DE94-2)+1</f>
        <v>47119</v>
      </c>
      <c r="DF95" s="65">
        <f t="shared" ref="DF95" si="2325">EOMONTH($G$7,DF94-2)+1</f>
        <v>47150</v>
      </c>
      <c r="DG95" s="65">
        <f t="shared" ref="DG95" si="2326">EOMONTH($G$7,DG94-2)+1</f>
        <v>47178</v>
      </c>
      <c r="DH95" s="65">
        <f t="shared" ref="DH95" si="2327">EOMONTH($G$7,DH94-2)+1</f>
        <v>47209</v>
      </c>
      <c r="DI95" s="65">
        <f t="shared" ref="DI95" si="2328">EOMONTH($G$7,DI94-2)+1</f>
        <v>47239</v>
      </c>
      <c r="DJ95" s="65">
        <f t="shared" ref="DJ95" si="2329">EOMONTH($G$7,DJ94-2)+1</f>
        <v>47270</v>
      </c>
      <c r="DK95" s="65">
        <f t="shared" ref="DK95" si="2330">EOMONTH($G$7,DK94-2)+1</f>
        <v>47300</v>
      </c>
      <c r="DL95" s="65">
        <f t="shared" ref="DL95" si="2331">EOMONTH($G$7,DL94-2)+1</f>
        <v>47331</v>
      </c>
      <c r="DM95" s="65">
        <f t="shared" ref="DM95" si="2332">EOMONTH($G$7,DM94-2)+1</f>
        <v>47362</v>
      </c>
      <c r="DN95" s="65">
        <f t="shared" ref="DN95" si="2333">EOMONTH($G$7,DN94-2)+1</f>
        <v>47392</v>
      </c>
      <c r="DO95" s="65">
        <f t="shared" ref="DO95" si="2334">EOMONTH($G$7,DO94-2)+1</f>
        <v>47423</v>
      </c>
      <c r="DP95" s="65">
        <f t="shared" ref="DP95" si="2335">EOMONTH($G$7,DP94-2)+1</f>
        <v>47453</v>
      </c>
      <c r="DQ95" s="65">
        <f t="shared" ref="DQ95" si="2336">EOMONTH($G$7,DQ94-2)+1</f>
        <v>47484</v>
      </c>
      <c r="DR95" s="65">
        <f t="shared" ref="DR95" si="2337">EOMONTH($G$7,DR94-2)+1</f>
        <v>47515</v>
      </c>
      <c r="DS95" s="65">
        <f t="shared" ref="DS95" si="2338">EOMONTH($G$7,DS94-2)+1</f>
        <v>47543</v>
      </c>
      <c r="DT95" s="65">
        <f t="shared" ref="DT95" si="2339">EOMONTH($G$7,DT94-2)+1</f>
        <v>47574</v>
      </c>
      <c r="DU95" s="65">
        <f t="shared" ref="DU95" si="2340">EOMONTH($G$7,DU94-2)+1</f>
        <v>47604</v>
      </c>
      <c r="DV95" s="65">
        <f t="shared" ref="DV95" si="2341">EOMONTH($G$7,DV94-2)+1</f>
        <v>47635</v>
      </c>
      <c r="DW95" s="65">
        <f t="shared" ref="DW95" si="2342">EOMONTH($G$7,DW94-2)+1</f>
        <v>47665</v>
      </c>
      <c r="DX95" s="65">
        <f t="shared" ref="DX95" si="2343">EOMONTH($G$7,DX94-2)+1</f>
        <v>47696</v>
      </c>
      <c r="DY95" s="65">
        <f t="shared" ref="DY95" si="2344">EOMONTH($G$7,DY94-2)+1</f>
        <v>47727</v>
      </c>
      <c r="DZ95" s="65">
        <f t="shared" ref="DZ95" si="2345">EOMONTH($G$7,DZ94-2)+1</f>
        <v>47757</v>
      </c>
      <c r="EA95" s="65">
        <f t="shared" ref="EA95" si="2346">EOMONTH($G$7,EA94-2)+1</f>
        <v>47788</v>
      </c>
      <c r="EB95" s="65">
        <f t="shared" ref="EB95" si="2347">EOMONTH($G$7,EB94-2)+1</f>
        <v>47818</v>
      </c>
      <c r="EC95" s="65">
        <f t="shared" ref="EC95" si="2348">EOMONTH($G$7,EC94-2)+1</f>
        <v>47849</v>
      </c>
      <c r="ED95" s="65">
        <f t="shared" ref="ED95" si="2349">EOMONTH($G$7,ED94-2)+1</f>
        <v>47880</v>
      </c>
      <c r="EE95" s="65">
        <f t="shared" ref="EE95" si="2350">EOMONTH($G$7,EE94-2)+1</f>
        <v>47908</v>
      </c>
      <c r="EF95" s="65">
        <f t="shared" ref="EF95" si="2351">EOMONTH($G$7,EF94-2)+1</f>
        <v>47939</v>
      </c>
      <c r="EG95" s="65">
        <f t="shared" ref="EG95" si="2352">EOMONTH($G$7,EG94-2)+1</f>
        <v>47969</v>
      </c>
      <c r="EH95" s="65">
        <f t="shared" ref="EH95" si="2353">EOMONTH($G$7,EH94-2)+1</f>
        <v>48000</v>
      </c>
      <c r="EI95" s="65">
        <f t="shared" ref="EI95" si="2354">EOMONTH($G$7,EI94-2)+1</f>
        <v>48030</v>
      </c>
      <c r="EJ95" s="65">
        <f t="shared" ref="EJ95" si="2355">EOMONTH($G$7,EJ94-2)+1</f>
        <v>48061</v>
      </c>
      <c r="EK95" s="65">
        <f t="shared" ref="EK95" si="2356">EOMONTH($G$7,EK94-2)+1</f>
        <v>48092</v>
      </c>
      <c r="EL95" s="65">
        <f t="shared" ref="EL95" si="2357">EOMONTH($G$7,EL94-2)+1</f>
        <v>48122</v>
      </c>
      <c r="EM95" s="65">
        <f t="shared" ref="EM95" si="2358">EOMONTH($G$7,EM94-2)+1</f>
        <v>48153</v>
      </c>
      <c r="EN95" s="65">
        <f t="shared" ref="EN95" si="2359">EOMONTH($G$7,EN94-2)+1</f>
        <v>48183</v>
      </c>
      <c r="EO95" s="65">
        <f t="shared" ref="EO95" si="2360">EOMONTH($G$7,EO94-2)+1</f>
        <v>48214</v>
      </c>
      <c r="EP95" s="65">
        <f t="shared" ref="EP95" si="2361">EOMONTH($G$7,EP94-2)+1</f>
        <v>48245</v>
      </c>
      <c r="EQ95" s="65">
        <f t="shared" ref="EQ95" si="2362">EOMONTH($G$7,EQ94-2)+1</f>
        <v>48274</v>
      </c>
      <c r="ER95" s="65">
        <f t="shared" ref="ER95" si="2363">EOMONTH($G$7,ER94-2)+1</f>
        <v>48305</v>
      </c>
      <c r="ES95" s="65">
        <f t="shared" ref="ES95" si="2364">EOMONTH($G$7,ES94-2)+1</f>
        <v>48335</v>
      </c>
      <c r="ET95" s="65">
        <f t="shared" ref="ET95" si="2365">EOMONTH($G$7,ET94-2)+1</f>
        <v>48366</v>
      </c>
      <c r="EU95" s="65">
        <f t="shared" ref="EU95" si="2366">EOMONTH($G$7,EU94-2)+1</f>
        <v>48396</v>
      </c>
      <c r="EV95" s="65">
        <f t="shared" ref="EV95" si="2367">EOMONTH($G$7,EV94-2)+1</f>
        <v>48427</v>
      </c>
      <c r="EW95" s="65">
        <f t="shared" ref="EW95" si="2368">EOMONTH($G$7,EW94-2)+1</f>
        <v>48458</v>
      </c>
      <c r="EX95" s="65">
        <f t="shared" ref="EX95" si="2369">EOMONTH($G$7,EX94-2)+1</f>
        <v>48488</v>
      </c>
      <c r="EY95" s="65">
        <f t="shared" ref="EY95" si="2370">EOMONTH($G$7,EY94-2)+1</f>
        <v>48519</v>
      </c>
      <c r="EZ95" s="65">
        <f t="shared" ref="EZ95" si="2371">EOMONTH($G$7,EZ94-2)+1</f>
        <v>48549</v>
      </c>
      <c r="FA95" s="65">
        <f t="shared" ref="FA95" si="2372">EOMONTH($G$7,FA94-2)+1</f>
        <v>48580</v>
      </c>
      <c r="FB95" s="65">
        <f t="shared" ref="FB95" si="2373">EOMONTH($G$7,FB94-2)+1</f>
        <v>48611</v>
      </c>
      <c r="FC95" s="65">
        <f t="shared" ref="FC95" si="2374">EOMONTH($G$7,FC94-2)+1</f>
        <v>48639</v>
      </c>
      <c r="FD95" s="65">
        <f t="shared" ref="FD95" si="2375">EOMONTH($G$7,FD94-2)+1</f>
        <v>48670</v>
      </c>
      <c r="FE95" s="65">
        <f t="shared" ref="FE95" si="2376">EOMONTH($G$7,FE94-2)+1</f>
        <v>48700</v>
      </c>
      <c r="FF95" s="65">
        <f t="shared" ref="FF95" si="2377">EOMONTH($G$7,FF94-2)+1</f>
        <v>48731</v>
      </c>
      <c r="FG95" s="65">
        <f t="shared" ref="FG95" si="2378">EOMONTH($G$7,FG94-2)+1</f>
        <v>48761</v>
      </c>
      <c r="FH95" s="65">
        <f t="shared" ref="FH95" si="2379">EOMONTH($G$7,FH94-2)+1</f>
        <v>48792</v>
      </c>
      <c r="FI95" s="65">
        <f t="shared" ref="FI95" si="2380">EOMONTH($G$7,FI94-2)+1</f>
        <v>48823</v>
      </c>
      <c r="FJ95" s="65">
        <f t="shared" ref="FJ95" si="2381">EOMONTH($G$7,FJ94-2)+1</f>
        <v>48853</v>
      </c>
      <c r="FK95" s="65">
        <f t="shared" ref="FK95" si="2382">EOMONTH($G$7,FK94-2)+1</f>
        <v>48884</v>
      </c>
      <c r="FL95" s="65">
        <f t="shared" ref="FL95" si="2383">EOMONTH($G$7,FL94-2)+1</f>
        <v>48914</v>
      </c>
      <c r="FM95" s="65">
        <f t="shared" ref="FM95" si="2384">EOMONTH($G$7,FM94-2)+1</f>
        <v>48945</v>
      </c>
      <c r="FN95" s="65">
        <f t="shared" ref="FN95" si="2385">EOMONTH($G$7,FN94-2)+1</f>
        <v>48976</v>
      </c>
      <c r="FO95" s="65">
        <f t="shared" ref="FO95" si="2386">EOMONTH($G$7,FO94-2)+1</f>
        <v>49004</v>
      </c>
      <c r="FP95" s="65">
        <f t="shared" ref="FP95" si="2387">EOMONTH($G$7,FP94-2)+1</f>
        <v>49035</v>
      </c>
      <c r="FQ95" s="65">
        <f t="shared" ref="FQ95" si="2388">EOMONTH($G$7,FQ94-2)+1</f>
        <v>49065</v>
      </c>
      <c r="FR95" s="65">
        <f t="shared" ref="FR95" si="2389">EOMONTH($G$7,FR94-2)+1</f>
        <v>49096</v>
      </c>
      <c r="FS95" s="65">
        <f t="shared" ref="FS95" si="2390">EOMONTH($G$7,FS94-2)+1</f>
        <v>49126</v>
      </c>
      <c r="FT95" s="65">
        <f t="shared" ref="FT95" si="2391">EOMONTH($G$7,FT94-2)+1</f>
        <v>49157</v>
      </c>
      <c r="FU95" s="65">
        <f t="shared" ref="FU95" si="2392">EOMONTH($G$7,FU94-2)+1</f>
        <v>49188</v>
      </c>
      <c r="FV95" s="65">
        <f t="shared" ref="FV95" si="2393">EOMONTH($G$7,FV94-2)+1</f>
        <v>49218</v>
      </c>
      <c r="FW95" s="65">
        <f t="shared" ref="FW95" si="2394">EOMONTH($G$7,FW94-2)+1</f>
        <v>49249</v>
      </c>
      <c r="FX95" s="65">
        <f t="shared" ref="FX95" si="2395">EOMONTH($G$7,FX94-2)+1</f>
        <v>49279</v>
      </c>
      <c r="FY95" s="65">
        <f t="shared" ref="FY95" si="2396">EOMONTH($G$7,FY94-2)+1</f>
        <v>49310</v>
      </c>
      <c r="FZ95" s="65">
        <f t="shared" ref="FZ95" si="2397">EOMONTH($G$7,FZ94-2)+1</f>
        <v>49341</v>
      </c>
      <c r="GA95" s="65">
        <f t="shared" ref="GA95" si="2398">EOMONTH($G$7,GA94-2)+1</f>
        <v>49369</v>
      </c>
      <c r="GB95" s="65">
        <f t="shared" ref="GB95" si="2399">EOMONTH($G$7,GB94-2)+1</f>
        <v>49400</v>
      </c>
      <c r="GC95" s="65">
        <f t="shared" ref="GC95" si="2400">EOMONTH($G$7,GC94-2)+1</f>
        <v>49430</v>
      </c>
      <c r="GD95" s="65">
        <f t="shared" ref="GD95" si="2401">EOMONTH($G$7,GD94-2)+1</f>
        <v>49461</v>
      </c>
      <c r="GE95" s="65">
        <f t="shared" ref="GE95" si="2402">EOMONTH($G$7,GE94-2)+1</f>
        <v>49491</v>
      </c>
      <c r="GF95" s="65">
        <f t="shared" ref="GF95" si="2403">EOMONTH($G$7,GF94-2)+1</f>
        <v>49522</v>
      </c>
      <c r="GG95" s="65">
        <f t="shared" ref="GG95" si="2404">EOMONTH($G$7,GG94-2)+1</f>
        <v>49553</v>
      </c>
      <c r="GH95" s="65">
        <f t="shared" ref="GH95" si="2405">EOMONTH($G$7,GH94-2)+1</f>
        <v>49583</v>
      </c>
      <c r="GI95" s="65">
        <f t="shared" ref="GI95" si="2406">EOMONTH($G$7,GI94-2)+1</f>
        <v>49614</v>
      </c>
      <c r="GJ95" s="65">
        <f t="shared" ref="GJ95" si="2407">EOMONTH($G$7,GJ94-2)+1</f>
        <v>49644</v>
      </c>
      <c r="GK95" s="65">
        <f t="shared" ref="GK95" si="2408">EOMONTH($G$7,GK94-2)+1</f>
        <v>49675</v>
      </c>
      <c r="GL95" s="65">
        <f t="shared" ref="GL95" si="2409">EOMONTH($G$7,GL94-2)+1</f>
        <v>49706</v>
      </c>
      <c r="GM95" s="65">
        <f t="shared" ref="GM95" si="2410">EOMONTH($G$7,GM94-2)+1</f>
        <v>49735</v>
      </c>
      <c r="GN95" s="65">
        <f t="shared" ref="GN95" si="2411">EOMONTH($G$7,GN94-2)+1</f>
        <v>49766</v>
      </c>
      <c r="GO95" s="65">
        <f t="shared" ref="GO95" si="2412">EOMONTH($G$7,GO94-2)+1</f>
        <v>49796</v>
      </c>
      <c r="GP95" s="65">
        <f t="shared" ref="GP95" si="2413">EOMONTH($G$7,GP94-2)+1</f>
        <v>49827</v>
      </c>
      <c r="GQ95" s="65">
        <f t="shared" ref="GQ95" si="2414">EOMONTH($G$7,GQ94-2)+1</f>
        <v>49857</v>
      </c>
      <c r="GR95" s="65">
        <f t="shared" ref="GR95" si="2415">EOMONTH($G$7,GR94-2)+1</f>
        <v>49888</v>
      </c>
      <c r="GS95" s="65">
        <f t="shared" ref="GS95" si="2416">EOMONTH($G$7,GS94-2)+1</f>
        <v>49919</v>
      </c>
      <c r="GT95" s="65">
        <f t="shared" ref="GT95" si="2417">EOMONTH($G$7,GT94-2)+1</f>
        <v>49949</v>
      </c>
      <c r="GU95" s="65">
        <f t="shared" ref="GU95" si="2418">EOMONTH($G$7,GU94-2)+1</f>
        <v>49980</v>
      </c>
      <c r="GV95" s="65">
        <f t="shared" ref="GV95" si="2419">EOMONTH($G$7,GV94-2)+1</f>
        <v>50010</v>
      </c>
      <c r="GW95" s="65">
        <f t="shared" ref="GW95" si="2420">EOMONTH($G$7,GW94-2)+1</f>
        <v>50041</v>
      </c>
      <c r="GX95" s="65">
        <f t="shared" ref="GX95" si="2421">EOMONTH($G$7,GX94-2)+1</f>
        <v>50072</v>
      </c>
      <c r="GY95" s="65">
        <f t="shared" ref="GY95" si="2422">EOMONTH($G$7,GY94-2)+1</f>
        <v>50100</v>
      </c>
      <c r="GZ95" s="65">
        <f t="shared" ref="GZ95" si="2423">EOMONTH($G$7,GZ94-2)+1</f>
        <v>50131</v>
      </c>
      <c r="HA95" s="65">
        <f t="shared" ref="HA95" si="2424">EOMONTH($G$7,HA94-2)+1</f>
        <v>50161</v>
      </c>
      <c r="HB95" s="65">
        <f t="shared" ref="HB95" si="2425">EOMONTH($G$7,HB94-2)+1</f>
        <v>50192</v>
      </c>
      <c r="HC95" s="65">
        <f t="shared" ref="HC95" si="2426">EOMONTH($G$7,HC94-2)+1</f>
        <v>50222</v>
      </c>
      <c r="HD95" s="65">
        <f t="shared" ref="HD95" si="2427">EOMONTH($G$7,HD94-2)+1</f>
        <v>50253</v>
      </c>
      <c r="HE95" s="65">
        <f t="shared" ref="HE95" si="2428">EOMONTH($G$7,HE94-2)+1</f>
        <v>50284</v>
      </c>
      <c r="HF95" s="65">
        <f t="shared" ref="HF95" si="2429">EOMONTH($G$7,HF94-2)+1</f>
        <v>50314</v>
      </c>
      <c r="HG95" s="65">
        <f t="shared" ref="HG95" si="2430">EOMONTH($G$7,HG94-2)+1</f>
        <v>50345</v>
      </c>
      <c r="HH95" s="65">
        <f t="shared" ref="HH95" si="2431">EOMONTH($G$7,HH94-2)+1</f>
        <v>50375</v>
      </c>
      <c r="HI95" s="65">
        <f t="shared" ref="HI95" si="2432">EOMONTH($G$7,HI94-2)+1</f>
        <v>50406</v>
      </c>
      <c r="HJ95" s="65">
        <f t="shared" ref="HJ95" si="2433">EOMONTH($G$7,HJ94-2)+1</f>
        <v>50437</v>
      </c>
      <c r="HK95" s="65">
        <f t="shared" ref="HK95" si="2434">EOMONTH($G$7,HK94-2)+1</f>
        <v>50465</v>
      </c>
      <c r="HL95" s="65">
        <f t="shared" ref="HL95" si="2435">EOMONTH($G$7,HL94-2)+1</f>
        <v>50496</v>
      </c>
      <c r="HM95" s="65">
        <f t="shared" ref="HM95" si="2436">EOMONTH($G$7,HM94-2)+1</f>
        <v>50526</v>
      </c>
      <c r="HN95" s="65">
        <f t="shared" ref="HN95" si="2437">EOMONTH($G$7,HN94-2)+1</f>
        <v>50557</v>
      </c>
      <c r="HO95" s="65">
        <f t="shared" ref="HO95" si="2438">EOMONTH($G$7,HO94-2)+1</f>
        <v>50587</v>
      </c>
      <c r="HP95" s="65">
        <f t="shared" ref="HP95" si="2439">EOMONTH($G$7,HP94-2)+1</f>
        <v>50618</v>
      </c>
      <c r="HQ95" s="65">
        <f t="shared" ref="HQ95" si="2440">EOMONTH($G$7,HQ94-2)+1</f>
        <v>50649</v>
      </c>
      <c r="HR95" s="65">
        <f t="shared" ref="HR95" si="2441">EOMONTH($G$7,HR94-2)+1</f>
        <v>50679</v>
      </c>
      <c r="HS95" s="65">
        <f t="shared" ref="HS95" si="2442">EOMONTH($G$7,HS94-2)+1</f>
        <v>50710</v>
      </c>
      <c r="HT95" s="65">
        <f t="shared" ref="HT95" si="2443">EOMONTH($G$7,HT94-2)+1</f>
        <v>50740</v>
      </c>
      <c r="HU95" s="65">
        <f t="shared" ref="HU95" si="2444">EOMONTH($G$7,HU94-2)+1</f>
        <v>50771</v>
      </c>
      <c r="HV95" s="65">
        <f t="shared" ref="HV95" si="2445">EOMONTH($G$7,HV94-2)+1</f>
        <v>50802</v>
      </c>
      <c r="HW95" s="65">
        <f t="shared" ref="HW95" si="2446">EOMONTH($G$7,HW94-2)+1</f>
        <v>50830</v>
      </c>
      <c r="HX95" s="65">
        <f t="shared" ref="HX95" si="2447">EOMONTH($G$7,HX94-2)+1</f>
        <v>50861</v>
      </c>
      <c r="HY95" s="65">
        <f t="shared" ref="HY95" si="2448">EOMONTH($G$7,HY94-2)+1</f>
        <v>50891</v>
      </c>
      <c r="HZ95" s="65">
        <f t="shared" ref="HZ95" si="2449">EOMONTH($G$7,HZ94-2)+1</f>
        <v>50922</v>
      </c>
      <c r="IA95" s="65">
        <f t="shared" ref="IA95" si="2450">EOMONTH($G$7,IA94-2)+1</f>
        <v>50952</v>
      </c>
      <c r="IB95" s="65">
        <f t="shared" ref="IB95" si="2451">EOMONTH($G$7,IB94-2)+1</f>
        <v>50983</v>
      </c>
      <c r="IC95" s="65">
        <f t="shared" ref="IC95" si="2452">EOMONTH($G$7,IC94-2)+1</f>
        <v>51014</v>
      </c>
      <c r="ID95" s="65">
        <f t="shared" ref="ID95" si="2453">EOMONTH($G$7,ID94-2)+1</f>
        <v>51044</v>
      </c>
      <c r="IE95" s="65">
        <f t="shared" ref="IE95" si="2454">EOMONTH($G$7,IE94-2)+1</f>
        <v>51075</v>
      </c>
      <c r="IF95" s="65">
        <f t="shared" ref="IF95" si="2455">EOMONTH($G$7,IF94-2)+1</f>
        <v>51105</v>
      </c>
      <c r="IG95" s="65">
        <f t="shared" ref="IG95" si="2456">EOMONTH($G$7,IG94-2)+1</f>
        <v>51136</v>
      </c>
      <c r="IH95" s="65">
        <f t="shared" ref="IH95" si="2457">EOMONTH($G$7,IH94-2)+1</f>
        <v>51167</v>
      </c>
      <c r="II95" s="65">
        <f t="shared" ref="II95" si="2458">EOMONTH($G$7,II94-2)+1</f>
        <v>51196</v>
      </c>
      <c r="IJ95" s="65">
        <f t="shared" ref="IJ95" si="2459">EOMONTH($G$7,IJ94-2)+1</f>
        <v>51227</v>
      </c>
      <c r="IK95" s="65">
        <f t="shared" ref="IK95" si="2460">EOMONTH($G$7,IK94-2)+1</f>
        <v>51257</v>
      </c>
      <c r="IL95" s="65">
        <f t="shared" ref="IL95" si="2461">EOMONTH($G$7,IL94-2)+1</f>
        <v>51288</v>
      </c>
      <c r="IM95" s="65">
        <f t="shared" ref="IM95" si="2462">EOMONTH($G$7,IM94-2)+1</f>
        <v>51318</v>
      </c>
      <c r="IN95" s="65">
        <f t="shared" ref="IN95" si="2463">EOMONTH($G$7,IN94-2)+1</f>
        <v>51349</v>
      </c>
      <c r="IO95" s="65">
        <f t="shared" ref="IO95" si="2464">EOMONTH($G$7,IO94-2)+1</f>
        <v>51380</v>
      </c>
      <c r="IP95" s="65">
        <f t="shared" ref="IP95" si="2465">EOMONTH($G$7,IP94-2)+1</f>
        <v>51410</v>
      </c>
      <c r="IQ95" s="65">
        <f t="shared" ref="IQ95" si="2466">EOMONTH($G$7,IQ94-2)+1</f>
        <v>51441</v>
      </c>
      <c r="IR95" s="65">
        <f t="shared" ref="IR95" si="2467">EOMONTH($G$7,IR94-2)+1</f>
        <v>51471</v>
      </c>
      <c r="IS95" s="65">
        <f t="shared" ref="IS95" si="2468">EOMONTH($G$7,IS94-2)+1</f>
        <v>51502</v>
      </c>
      <c r="IT95" s="65">
        <f t="shared" ref="IT95" si="2469">EOMONTH($G$7,IT94-2)+1</f>
        <v>51533</v>
      </c>
      <c r="IU95" s="65">
        <f t="shared" ref="IU95" si="2470">EOMONTH($G$7,IU94-2)+1</f>
        <v>51561</v>
      </c>
      <c r="IV95" s="65">
        <f t="shared" ref="IV95" si="2471">EOMONTH($G$7,IV94-2)+1</f>
        <v>51592</v>
      </c>
      <c r="IW95" s="65">
        <f t="shared" ref="IW95" si="2472">EOMONTH($G$7,IW94-2)+1</f>
        <v>51622</v>
      </c>
      <c r="IX95" s="65">
        <f t="shared" ref="IX95" si="2473">EOMONTH($G$7,IX94-2)+1</f>
        <v>51653</v>
      </c>
      <c r="IY95" s="65">
        <f t="shared" ref="IY95" si="2474">EOMONTH($G$7,IY94-2)+1</f>
        <v>51683</v>
      </c>
      <c r="IZ95" s="65">
        <f t="shared" ref="IZ95" si="2475">EOMONTH($G$7,IZ94-2)+1</f>
        <v>51714</v>
      </c>
      <c r="JA95" s="65">
        <f t="shared" ref="JA95" si="2476">EOMONTH($G$7,JA94-2)+1</f>
        <v>51745</v>
      </c>
      <c r="JB95" s="65">
        <f t="shared" ref="JB95" si="2477">EOMONTH($G$7,JB94-2)+1</f>
        <v>51775</v>
      </c>
      <c r="JC95" s="65">
        <f t="shared" ref="JC95" si="2478">EOMONTH($G$7,JC94-2)+1</f>
        <v>51806</v>
      </c>
      <c r="JD95" s="65">
        <f t="shared" ref="JD95" si="2479">EOMONTH($G$7,JD94-2)+1</f>
        <v>51836</v>
      </c>
      <c r="JE95" s="65">
        <f t="shared" ref="JE95" si="2480">EOMONTH($G$7,JE94-2)+1</f>
        <v>51867</v>
      </c>
      <c r="JF95" s="65">
        <f t="shared" ref="JF95" si="2481">EOMONTH($G$7,JF94-2)+1</f>
        <v>51898</v>
      </c>
      <c r="JG95" s="65">
        <f t="shared" ref="JG95" si="2482">EOMONTH($G$7,JG94-2)+1</f>
        <v>51926</v>
      </c>
      <c r="JH95" s="65">
        <f t="shared" ref="JH95" si="2483">EOMONTH($G$7,JH94-2)+1</f>
        <v>51957</v>
      </c>
      <c r="JI95" s="65">
        <f t="shared" ref="JI95" si="2484">EOMONTH($G$7,JI94-2)+1</f>
        <v>51987</v>
      </c>
      <c r="JJ95" s="65">
        <f t="shared" ref="JJ95" si="2485">EOMONTH($G$7,JJ94-2)+1</f>
        <v>52018</v>
      </c>
      <c r="JK95" s="65">
        <f t="shared" ref="JK95" si="2486">EOMONTH($G$7,JK94-2)+1</f>
        <v>52048</v>
      </c>
      <c r="JL95" s="65">
        <f t="shared" ref="JL95" si="2487">EOMONTH($G$7,JL94-2)+1</f>
        <v>52079</v>
      </c>
      <c r="JM95" s="65">
        <f t="shared" ref="JM95" si="2488">EOMONTH($G$7,JM94-2)+1</f>
        <v>52110</v>
      </c>
      <c r="JN95" s="65">
        <f t="shared" ref="JN95" si="2489">EOMONTH($G$7,JN94-2)+1</f>
        <v>52140</v>
      </c>
      <c r="JO95" s="65">
        <f t="shared" ref="JO95" si="2490">EOMONTH($G$7,JO94-2)+1</f>
        <v>52171</v>
      </c>
      <c r="JP95" s="65">
        <f t="shared" ref="JP95" si="2491">EOMONTH($G$7,JP94-2)+1</f>
        <v>52201</v>
      </c>
      <c r="JQ95" s="65">
        <f t="shared" ref="JQ95" si="2492">EOMONTH($G$7,JQ94-2)+1</f>
        <v>52232</v>
      </c>
      <c r="JR95" s="65">
        <f t="shared" ref="JR95" si="2493">EOMONTH($G$7,JR94-2)+1</f>
        <v>52263</v>
      </c>
      <c r="JS95" s="65">
        <f t="shared" ref="JS95" si="2494">EOMONTH($G$7,JS94-2)+1</f>
        <v>52291</v>
      </c>
      <c r="JT95" s="65">
        <f t="shared" ref="JT95" si="2495">EOMONTH($G$7,JT94-2)+1</f>
        <v>52322</v>
      </c>
      <c r="JU95" s="65">
        <f t="shared" ref="JU95" si="2496">EOMONTH($G$7,JU94-2)+1</f>
        <v>52352</v>
      </c>
      <c r="JV95" s="65">
        <f t="shared" ref="JV95" si="2497">EOMONTH($G$7,JV94-2)+1</f>
        <v>52383</v>
      </c>
      <c r="JW95" s="65">
        <f t="shared" ref="JW95" si="2498">EOMONTH($G$7,JW94-2)+1</f>
        <v>52413</v>
      </c>
      <c r="JX95" s="65">
        <f t="shared" ref="JX95" si="2499">EOMONTH($G$7,JX94-2)+1</f>
        <v>52444</v>
      </c>
      <c r="JY95" s="65">
        <f t="shared" ref="JY95" si="2500">EOMONTH($G$7,JY94-2)+1</f>
        <v>52475</v>
      </c>
      <c r="JZ95" s="65">
        <f t="shared" ref="JZ95" si="2501">EOMONTH($G$7,JZ94-2)+1</f>
        <v>52505</v>
      </c>
      <c r="KA95" s="65">
        <f t="shared" ref="KA95" si="2502">EOMONTH($G$7,KA94-2)+1</f>
        <v>52536</v>
      </c>
      <c r="KB95" s="65">
        <f t="shared" ref="KB95" si="2503">EOMONTH($G$7,KB94-2)+1</f>
        <v>52566</v>
      </c>
      <c r="KC95" s="65">
        <f t="shared" ref="KC95" si="2504">EOMONTH($G$7,KC94-2)+1</f>
        <v>52597</v>
      </c>
      <c r="KD95" s="65">
        <f t="shared" ref="KD95" si="2505">EOMONTH($G$7,KD94-2)+1</f>
        <v>52628</v>
      </c>
      <c r="KE95" s="65">
        <f t="shared" ref="KE95" si="2506">EOMONTH($G$7,KE94-2)+1</f>
        <v>52657</v>
      </c>
      <c r="KF95" s="65">
        <f t="shared" ref="KF95" si="2507">EOMONTH($G$7,KF94-2)+1</f>
        <v>52688</v>
      </c>
      <c r="KG95" s="65">
        <f t="shared" ref="KG95" si="2508">EOMONTH($G$7,KG94-2)+1</f>
        <v>52718</v>
      </c>
      <c r="KH95" s="65">
        <f t="shared" ref="KH95" si="2509">EOMONTH($G$7,KH94-2)+1</f>
        <v>52749</v>
      </c>
      <c r="KI95" s="65">
        <f t="shared" ref="KI95" si="2510">EOMONTH($G$7,KI94-2)+1</f>
        <v>52779</v>
      </c>
      <c r="KJ95" s="65">
        <f t="shared" ref="KJ95" si="2511">EOMONTH($G$7,KJ94-2)+1</f>
        <v>52810</v>
      </c>
      <c r="KK95" s="65">
        <f t="shared" ref="KK95" si="2512">EOMONTH($G$7,KK94-2)+1</f>
        <v>52841</v>
      </c>
      <c r="KL95" s="65">
        <f t="shared" ref="KL95" si="2513">EOMONTH($G$7,KL94-2)+1</f>
        <v>52871</v>
      </c>
      <c r="KM95" s="65">
        <f t="shared" ref="KM95" si="2514">EOMONTH($G$7,KM94-2)+1</f>
        <v>52902</v>
      </c>
      <c r="KN95" s="65">
        <f t="shared" ref="KN95" si="2515">EOMONTH($G$7,KN94-2)+1</f>
        <v>52932</v>
      </c>
      <c r="KO95" s="65">
        <f t="shared" ref="KO95" si="2516">EOMONTH($G$7,KO94-2)+1</f>
        <v>52963</v>
      </c>
      <c r="KP95" s="65">
        <f t="shared" ref="KP95" si="2517">EOMONTH($G$7,KP94-2)+1</f>
        <v>52994</v>
      </c>
      <c r="KQ95" s="65">
        <f t="shared" ref="KQ95" si="2518">EOMONTH($G$7,KQ94-2)+1</f>
        <v>53022</v>
      </c>
      <c r="KR95" s="65">
        <f t="shared" ref="KR95" si="2519">EOMONTH($G$7,KR94-2)+1</f>
        <v>53053</v>
      </c>
      <c r="KS95" s="65">
        <f t="shared" ref="KS95" si="2520">EOMONTH($G$7,KS94-2)+1</f>
        <v>53083</v>
      </c>
      <c r="KT95" s="65">
        <f t="shared" ref="KT95" si="2521">EOMONTH($G$7,KT94-2)+1</f>
        <v>53114</v>
      </c>
      <c r="KU95" s="65">
        <f t="shared" ref="KU95" si="2522">EOMONTH($G$7,KU94-2)+1</f>
        <v>53144</v>
      </c>
      <c r="KV95" s="65">
        <f t="shared" ref="KV95" si="2523">EOMONTH($G$7,KV94-2)+1</f>
        <v>53175</v>
      </c>
      <c r="KW95" s="65">
        <f t="shared" ref="KW95" si="2524">EOMONTH($G$7,KW94-2)+1</f>
        <v>53206</v>
      </c>
      <c r="KX95" s="65">
        <f t="shared" ref="KX95" si="2525">EOMONTH($G$7,KX94-2)+1</f>
        <v>53236</v>
      </c>
      <c r="KY95" s="65">
        <f t="shared" ref="KY95" si="2526">EOMONTH($G$7,KY94-2)+1</f>
        <v>53267</v>
      </c>
      <c r="KZ95" s="65">
        <f t="shared" ref="KZ95" si="2527">EOMONTH($G$7,KZ94-2)+1</f>
        <v>53297</v>
      </c>
      <c r="LA95" s="65">
        <f t="shared" ref="LA95" si="2528">EOMONTH($G$7,LA94-2)+1</f>
        <v>53328</v>
      </c>
      <c r="LB95" s="65">
        <f t="shared" ref="LB95" si="2529">EOMONTH($G$7,LB94-2)+1</f>
        <v>53359</v>
      </c>
      <c r="LC95" s="65">
        <f t="shared" ref="LC95" si="2530">EOMONTH($G$7,LC94-2)+1</f>
        <v>53387</v>
      </c>
      <c r="LD95" s="65">
        <f t="shared" ref="LD95" si="2531">EOMONTH($G$7,LD94-2)+1</f>
        <v>53418</v>
      </c>
      <c r="LE95" s="65">
        <f t="shared" ref="LE95" si="2532">EOMONTH($G$7,LE94-2)+1</f>
        <v>53448</v>
      </c>
      <c r="LF95" s="65">
        <f t="shared" ref="LF95" si="2533">EOMONTH($G$7,LF94-2)+1</f>
        <v>53479</v>
      </c>
      <c r="LG95" s="65">
        <f t="shared" ref="LG95" si="2534">EOMONTH($G$7,LG94-2)+1</f>
        <v>53509</v>
      </c>
      <c r="LH95" s="65">
        <f t="shared" ref="LH95" si="2535">EOMONTH($G$7,LH94-2)+1</f>
        <v>53540</v>
      </c>
      <c r="LI95" s="65">
        <f t="shared" ref="LI95" si="2536">EOMONTH($G$7,LI94-2)+1</f>
        <v>53571</v>
      </c>
      <c r="LJ95" s="65">
        <f t="shared" ref="LJ95" si="2537">EOMONTH($G$7,LJ94-2)+1</f>
        <v>53601</v>
      </c>
      <c r="LK95" s="65">
        <f t="shared" ref="LK95" si="2538">EOMONTH($G$7,LK94-2)+1</f>
        <v>53632</v>
      </c>
      <c r="LL95" s="65">
        <f t="shared" ref="LL95" si="2539">EOMONTH($G$7,LL94-2)+1</f>
        <v>53662</v>
      </c>
      <c r="LM95" s="65">
        <f t="shared" ref="LM95" si="2540">EOMONTH($G$7,LM94-2)+1</f>
        <v>53693</v>
      </c>
      <c r="LN95" s="65">
        <f t="shared" ref="LN95" si="2541">EOMONTH($G$7,LN94-2)+1</f>
        <v>53724</v>
      </c>
      <c r="LO95" s="65">
        <f t="shared" ref="LO95" si="2542">EOMONTH($G$7,LO94-2)+1</f>
        <v>53752</v>
      </c>
      <c r="LP95" s="65">
        <f t="shared" ref="LP95" si="2543">EOMONTH($G$7,LP94-2)+1</f>
        <v>53783</v>
      </c>
      <c r="LQ95" s="65">
        <f t="shared" ref="LQ95" si="2544">EOMONTH($G$7,LQ94-2)+1</f>
        <v>53813</v>
      </c>
      <c r="LR95" s="65">
        <f t="shared" ref="LR95" si="2545">EOMONTH($G$7,LR94-2)+1</f>
        <v>53844</v>
      </c>
      <c r="LS95" s="65">
        <f t="shared" ref="LS95" si="2546">EOMONTH($G$7,LS94-2)+1</f>
        <v>53874</v>
      </c>
      <c r="LT95" s="65">
        <f t="shared" ref="LT95" si="2547">EOMONTH($G$7,LT94-2)+1</f>
        <v>53905</v>
      </c>
      <c r="LU95" s="65">
        <f t="shared" ref="LU95" si="2548">EOMONTH($G$7,LU94-2)+1</f>
        <v>53936</v>
      </c>
      <c r="LV95" s="65">
        <f t="shared" ref="LV95" si="2549">EOMONTH($G$7,LV94-2)+1</f>
        <v>53966</v>
      </c>
      <c r="LW95" s="65">
        <f t="shared" ref="LW95" si="2550">EOMONTH($G$7,LW94-2)+1</f>
        <v>53997</v>
      </c>
      <c r="LX95" s="65">
        <f t="shared" ref="LX95" si="2551">EOMONTH($G$7,LX94-2)+1</f>
        <v>54027</v>
      </c>
      <c r="LY95" s="65">
        <f t="shared" ref="LY95" si="2552">EOMONTH($G$7,LY94-2)+1</f>
        <v>54058</v>
      </c>
      <c r="LZ95" s="65">
        <f t="shared" ref="LZ95" si="2553">EOMONTH($G$7,LZ94-2)+1</f>
        <v>54089</v>
      </c>
      <c r="MA95" s="65">
        <f t="shared" ref="MA95" si="2554">EOMONTH($G$7,MA94-2)+1</f>
        <v>54118</v>
      </c>
      <c r="MB95" s="65">
        <f t="shared" ref="MB95" si="2555">EOMONTH($G$7,MB94-2)+1</f>
        <v>54149</v>
      </c>
      <c r="MC95" s="65">
        <f t="shared" ref="MC95" si="2556">EOMONTH($G$7,MC94-2)+1</f>
        <v>54179</v>
      </c>
      <c r="MD95" s="65">
        <f t="shared" ref="MD95" si="2557">EOMONTH($G$7,MD94-2)+1</f>
        <v>54210</v>
      </c>
      <c r="ME95" s="65">
        <f t="shared" ref="ME95" si="2558">EOMONTH($G$7,ME94-2)+1</f>
        <v>54240</v>
      </c>
      <c r="MF95" s="65">
        <f t="shared" ref="MF95" si="2559">EOMONTH($G$7,MF94-2)+1</f>
        <v>54271</v>
      </c>
      <c r="MG95" s="65">
        <f t="shared" ref="MG95" si="2560">EOMONTH($G$7,MG94-2)+1</f>
        <v>54302</v>
      </c>
      <c r="MH95" s="65">
        <f t="shared" ref="MH95" si="2561">EOMONTH($G$7,MH94-2)+1</f>
        <v>54332</v>
      </c>
      <c r="MI95" s="65">
        <f t="shared" ref="MI95" si="2562">EOMONTH($G$7,MI94-2)+1</f>
        <v>54363</v>
      </c>
      <c r="MJ95" s="65">
        <f t="shared" ref="MJ95" si="2563">EOMONTH($G$7,MJ94-2)+1</f>
        <v>54393</v>
      </c>
      <c r="MK95" s="65">
        <f t="shared" ref="MK95" si="2564">EOMONTH($G$7,MK94-2)+1</f>
        <v>54424</v>
      </c>
      <c r="ML95" s="65">
        <f t="shared" ref="ML95" si="2565">EOMONTH($G$7,ML94-2)+1</f>
        <v>54455</v>
      </c>
      <c r="MM95" s="65">
        <f t="shared" ref="MM95" si="2566">EOMONTH($G$7,MM94-2)+1</f>
        <v>54483</v>
      </c>
      <c r="MN95" s="65">
        <f t="shared" ref="MN95" si="2567">EOMONTH($G$7,MN94-2)+1</f>
        <v>54514</v>
      </c>
      <c r="MO95" s="65">
        <f t="shared" ref="MO95" si="2568">EOMONTH($G$7,MO94-2)+1</f>
        <v>54544</v>
      </c>
      <c r="MP95" s="65">
        <f t="shared" ref="MP95" si="2569">EOMONTH($G$7,MP94-2)+1</f>
        <v>54575</v>
      </c>
      <c r="MQ95" s="65">
        <f t="shared" ref="MQ95" si="2570">EOMONTH($G$7,MQ94-2)+1</f>
        <v>54605</v>
      </c>
      <c r="MR95" s="65">
        <f t="shared" ref="MR95" si="2571">EOMONTH($G$7,MR94-2)+1</f>
        <v>54636</v>
      </c>
      <c r="MS95" s="65">
        <f t="shared" ref="MS95" si="2572">EOMONTH($G$7,MS94-2)+1</f>
        <v>54667</v>
      </c>
      <c r="MT95" s="65">
        <f t="shared" ref="MT95" si="2573">EOMONTH($G$7,MT94-2)+1</f>
        <v>54697</v>
      </c>
      <c r="MU95" s="65">
        <f t="shared" ref="MU95" si="2574">EOMONTH($G$7,MU94-2)+1</f>
        <v>54728</v>
      </c>
      <c r="MV95" s="65">
        <f t="shared" ref="MV95" si="2575">EOMONTH($G$7,MV94-2)+1</f>
        <v>54758</v>
      </c>
      <c r="MW95" s="65">
        <f t="shared" ref="MW95" si="2576">EOMONTH($G$7,MW94-2)+1</f>
        <v>54789</v>
      </c>
      <c r="MX95" s="65">
        <f t="shared" ref="MX95" si="2577">EOMONTH($G$7,MX94-2)+1</f>
        <v>54820</v>
      </c>
      <c r="MY95" s="65">
        <f t="shared" ref="MY95" si="2578">EOMONTH($G$7,MY94-2)+1</f>
        <v>54848</v>
      </c>
      <c r="MZ95" s="65">
        <f t="shared" ref="MZ95" si="2579">EOMONTH($G$7,MZ94-2)+1</f>
        <v>54879</v>
      </c>
      <c r="NA95" s="65">
        <f t="shared" ref="NA95" si="2580">EOMONTH($G$7,NA94-2)+1</f>
        <v>54909</v>
      </c>
      <c r="NB95" s="65">
        <f t="shared" ref="NB95" si="2581">EOMONTH($G$7,NB94-2)+1</f>
        <v>54940</v>
      </c>
      <c r="NC95" s="65">
        <f t="shared" ref="NC95" si="2582">EOMONTH($G$7,NC94-2)+1</f>
        <v>54970</v>
      </c>
      <c r="ND95" s="65">
        <f t="shared" ref="ND95" si="2583">EOMONTH($G$7,ND94-2)+1</f>
        <v>55001</v>
      </c>
      <c r="NE95" s="65">
        <f t="shared" ref="NE95" si="2584">EOMONTH($G$7,NE94-2)+1</f>
        <v>55032</v>
      </c>
      <c r="NF95" s="65">
        <f t="shared" ref="NF95" si="2585">EOMONTH($G$7,NF94-2)+1</f>
        <v>55062</v>
      </c>
      <c r="NG95" s="65">
        <f t="shared" ref="NG95" si="2586">EOMONTH($G$7,NG94-2)+1</f>
        <v>55093</v>
      </c>
      <c r="NH95" s="65">
        <f t="shared" ref="NH95" si="2587">EOMONTH($G$7,NH94-2)+1</f>
        <v>55123</v>
      </c>
      <c r="NI95" s="65">
        <f t="shared" ref="NI95" si="2588">EOMONTH($G$7,NI94-2)+1</f>
        <v>55154</v>
      </c>
      <c r="NJ95" s="65">
        <f t="shared" ref="NJ95" si="2589">EOMONTH($G$7,NJ94-2)+1</f>
        <v>55185</v>
      </c>
      <c r="NK95" s="65">
        <f t="shared" ref="NK95" si="2590">EOMONTH($G$7,NK94-2)+1</f>
        <v>55213</v>
      </c>
      <c r="NL95" s="65">
        <f t="shared" ref="NL95" si="2591">EOMONTH($G$7,NL94-2)+1</f>
        <v>55244</v>
      </c>
      <c r="NM95" s="65">
        <f t="shared" ref="NM95" si="2592">EOMONTH($G$7,NM94-2)+1</f>
        <v>55274</v>
      </c>
    </row>
    <row r="96" spans="15:377" x14ac:dyDescent="0.25">
      <c r="O96" s="78">
        <f>$G$15</f>
        <v>0</v>
      </c>
      <c r="P96" s="121" t="str">
        <f>B12</f>
        <v>OTHER INCOME ASSUMPTIONS</v>
      </c>
      <c r="Q96" s="120">
        <v>0</v>
      </c>
      <c r="R96" s="91">
        <f t="shared" ref="R96:CC96" si="2593">(SUM(R81:R85)&gt;0)*$G$12/12*(1+$O96)^(R93-1)</f>
        <v>0</v>
      </c>
      <c r="S96" s="91">
        <f t="shared" si="2593"/>
        <v>0</v>
      </c>
      <c r="T96" s="91">
        <f t="shared" si="2593"/>
        <v>0</v>
      </c>
      <c r="U96" s="91">
        <f t="shared" si="2593"/>
        <v>0</v>
      </c>
      <c r="V96" s="91">
        <f t="shared" si="2593"/>
        <v>0</v>
      </c>
      <c r="W96" s="91">
        <f t="shared" si="2593"/>
        <v>0</v>
      </c>
      <c r="X96" s="91">
        <f t="shared" si="2593"/>
        <v>0</v>
      </c>
      <c r="Y96" s="91">
        <f t="shared" si="2593"/>
        <v>0</v>
      </c>
      <c r="Z96" s="91">
        <f t="shared" si="2593"/>
        <v>0</v>
      </c>
      <c r="AA96" s="91">
        <f t="shared" si="2593"/>
        <v>0</v>
      </c>
      <c r="AB96" s="91">
        <f t="shared" si="2593"/>
        <v>0</v>
      </c>
      <c r="AC96" s="91">
        <f t="shared" si="2593"/>
        <v>0</v>
      </c>
      <c r="AD96" s="91">
        <f t="shared" si="2593"/>
        <v>0</v>
      </c>
      <c r="AE96" s="91">
        <f t="shared" si="2593"/>
        <v>0</v>
      </c>
      <c r="AF96" s="91">
        <f t="shared" si="2593"/>
        <v>0</v>
      </c>
      <c r="AG96" s="91">
        <f t="shared" si="2593"/>
        <v>0</v>
      </c>
      <c r="AH96" s="91">
        <f t="shared" si="2593"/>
        <v>0</v>
      </c>
      <c r="AI96" s="91">
        <f t="shared" si="2593"/>
        <v>0</v>
      </c>
      <c r="AJ96" s="91">
        <f t="shared" si="2593"/>
        <v>0</v>
      </c>
      <c r="AK96" s="91">
        <f t="shared" si="2593"/>
        <v>0</v>
      </c>
      <c r="AL96" s="91">
        <f t="shared" si="2593"/>
        <v>0</v>
      </c>
      <c r="AM96" s="91">
        <f t="shared" si="2593"/>
        <v>0</v>
      </c>
      <c r="AN96" s="91">
        <f t="shared" si="2593"/>
        <v>0</v>
      </c>
      <c r="AO96" s="91">
        <f t="shared" si="2593"/>
        <v>0</v>
      </c>
      <c r="AP96" s="91">
        <f t="shared" si="2593"/>
        <v>0</v>
      </c>
      <c r="AQ96" s="91">
        <f t="shared" si="2593"/>
        <v>0</v>
      </c>
      <c r="AR96" s="91">
        <f t="shared" si="2593"/>
        <v>0</v>
      </c>
      <c r="AS96" s="91">
        <f t="shared" si="2593"/>
        <v>0</v>
      </c>
      <c r="AT96" s="91">
        <f t="shared" si="2593"/>
        <v>0</v>
      </c>
      <c r="AU96" s="91">
        <f t="shared" si="2593"/>
        <v>0</v>
      </c>
      <c r="AV96" s="91">
        <f t="shared" si="2593"/>
        <v>0</v>
      </c>
      <c r="AW96" s="91">
        <f t="shared" si="2593"/>
        <v>0</v>
      </c>
      <c r="AX96" s="91">
        <f t="shared" si="2593"/>
        <v>0</v>
      </c>
      <c r="AY96" s="91">
        <f t="shared" si="2593"/>
        <v>0</v>
      </c>
      <c r="AZ96" s="91">
        <f t="shared" si="2593"/>
        <v>0</v>
      </c>
      <c r="BA96" s="91">
        <f t="shared" si="2593"/>
        <v>0</v>
      </c>
      <c r="BB96" s="91">
        <f t="shared" si="2593"/>
        <v>0</v>
      </c>
      <c r="BC96" s="91">
        <f t="shared" si="2593"/>
        <v>0</v>
      </c>
      <c r="BD96" s="91">
        <f t="shared" si="2593"/>
        <v>0</v>
      </c>
      <c r="BE96" s="91">
        <f t="shared" si="2593"/>
        <v>0</v>
      </c>
      <c r="BF96" s="91">
        <f t="shared" si="2593"/>
        <v>0</v>
      </c>
      <c r="BG96" s="91">
        <f t="shared" si="2593"/>
        <v>0</v>
      </c>
      <c r="BH96" s="91">
        <f t="shared" si="2593"/>
        <v>0</v>
      </c>
      <c r="BI96" s="91">
        <f t="shared" si="2593"/>
        <v>0</v>
      </c>
      <c r="BJ96" s="91">
        <f t="shared" si="2593"/>
        <v>0</v>
      </c>
      <c r="BK96" s="91">
        <f t="shared" si="2593"/>
        <v>0</v>
      </c>
      <c r="BL96" s="91">
        <f t="shared" si="2593"/>
        <v>0</v>
      </c>
      <c r="BM96" s="91">
        <f t="shared" si="2593"/>
        <v>0</v>
      </c>
      <c r="BN96" s="91">
        <f t="shared" si="2593"/>
        <v>0</v>
      </c>
      <c r="BO96" s="91">
        <f t="shared" si="2593"/>
        <v>0</v>
      </c>
      <c r="BP96" s="91">
        <f t="shared" si="2593"/>
        <v>0</v>
      </c>
      <c r="BQ96" s="91">
        <f t="shared" si="2593"/>
        <v>0</v>
      </c>
      <c r="BR96" s="91">
        <f t="shared" si="2593"/>
        <v>0</v>
      </c>
      <c r="BS96" s="91">
        <f t="shared" si="2593"/>
        <v>0</v>
      </c>
      <c r="BT96" s="91">
        <f t="shared" si="2593"/>
        <v>0</v>
      </c>
      <c r="BU96" s="91">
        <f t="shared" si="2593"/>
        <v>0</v>
      </c>
      <c r="BV96" s="91">
        <f t="shared" si="2593"/>
        <v>0</v>
      </c>
      <c r="BW96" s="91">
        <f t="shared" si="2593"/>
        <v>0</v>
      </c>
      <c r="BX96" s="91">
        <f t="shared" si="2593"/>
        <v>0</v>
      </c>
      <c r="BY96" s="91">
        <f t="shared" si="2593"/>
        <v>0</v>
      </c>
      <c r="BZ96" s="91">
        <f t="shared" si="2593"/>
        <v>0</v>
      </c>
      <c r="CA96" s="91">
        <f t="shared" si="2593"/>
        <v>0</v>
      </c>
      <c r="CB96" s="91">
        <f t="shared" si="2593"/>
        <v>0</v>
      </c>
      <c r="CC96" s="91">
        <f t="shared" si="2593"/>
        <v>0</v>
      </c>
      <c r="CD96" s="91">
        <f t="shared" ref="CD96:EO96" si="2594">(SUM(CD81:CD85)&gt;0)*$G$12/12*(1+$O96)^(CD93-1)</f>
        <v>0</v>
      </c>
      <c r="CE96" s="91">
        <f t="shared" si="2594"/>
        <v>0</v>
      </c>
      <c r="CF96" s="91">
        <f t="shared" si="2594"/>
        <v>0</v>
      </c>
      <c r="CG96" s="91">
        <f t="shared" si="2594"/>
        <v>0</v>
      </c>
      <c r="CH96" s="91">
        <f t="shared" si="2594"/>
        <v>0</v>
      </c>
      <c r="CI96" s="91">
        <f t="shared" si="2594"/>
        <v>0</v>
      </c>
      <c r="CJ96" s="91">
        <f t="shared" si="2594"/>
        <v>0</v>
      </c>
      <c r="CK96" s="91">
        <f t="shared" si="2594"/>
        <v>0</v>
      </c>
      <c r="CL96" s="91">
        <f t="shared" si="2594"/>
        <v>0</v>
      </c>
      <c r="CM96" s="91">
        <f t="shared" si="2594"/>
        <v>0</v>
      </c>
      <c r="CN96" s="91">
        <f t="shared" si="2594"/>
        <v>0</v>
      </c>
      <c r="CO96" s="91">
        <f t="shared" si="2594"/>
        <v>0</v>
      </c>
      <c r="CP96" s="91">
        <f t="shared" si="2594"/>
        <v>0</v>
      </c>
      <c r="CQ96" s="91">
        <f t="shared" si="2594"/>
        <v>0</v>
      </c>
      <c r="CR96" s="91">
        <f t="shared" si="2594"/>
        <v>0</v>
      </c>
      <c r="CS96" s="91">
        <f t="shared" si="2594"/>
        <v>0</v>
      </c>
      <c r="CT96" s="91">
        <f t="shared" si="2594"/>
        <v>0</v>
      </c>
      <c r="CU96" s="91">
        <f t="shared" si="2594"/>
        <v>0</v>
      </c>
      <c r="CV96" s="91">
        <f t="shared" si="2594"/>
        <v>0</v>
      </c>
      <c r="CW96" s="91">
        <f t="shared" si="2594"/>
        <v>0</v>
      </c>
      <c r="CX96" s="91">
        <f t="shared" si="2594"/>
        <v>0</v>
      </c>
      <c r="CY96" s="91">
        <f t="shared" si="2594"/>
        <v>0</v>
      </c>
      <c r="CZ96" s="91">
        <f t="shared" si="2594"/>
        <v>0</v>
      </c>
      <c r="DA96" s="91">
        <f t="shared" si="2594"/>
        <v>0</v>
      </c>
      <c r="DB96" s="91">
        <f t="shared" si="2594"/>
        <v>0</v>
      </c>
      <c r="DC96" s="91">
        <f t="shared" si="2594"/>
        <v>0</v>
      </c>
      <c r="DD96" s="91">
        <f t="shared" si="2594"/>
        <v>0</v>
      </c>
      <c r="DE96" s="91">
        <f t="shared" si="2594"/>
        <v>0</v>
      </c>
      <c r="DF96" s="91">
        <f t="shared" si="2594"/>
        <v>0</v>
      </c>
      <c r="DG96" s="91">
        <f t="shared" si="2594"/>
        <v>0</v>
      </c>
      <c r="DH96" s="91">
        <f t="shared" si="2594"/>
        <v>0</v>
      </c>
      <c r="DI96" s="91">
        <f t="shared" si="2594"/>
        <v>0</v>
      </c>
      <c r="DJ96" s="91">
        <f t="shared" si="2594"/>
        <v>0</v>
      </c>
      <c r="DK96" s="91">
        <f t="shared" si="2594"/>
        <v>0</v>
      </c>
      <c r="DL96" s="91">
        <f t="shared" si="2594"/>
        <v>0</v>
      </c>
      <c r="DM96" s="91">
        <f t="shared" si="2594"/>
        <v>0</v>
      </c>
      <c r="DN96" s="91">
        <f t="shared" si="2594"/>
        <v>0</v>
      </c>
      <c r="DO96" s="91">
        <f t="shared" si="2594"/>
        <v>0</v>
      </c>
      <c r="DP96" s="91">
        <f t="shared" si="2594"/>
        <v>0</v>
      </c>
      <c r="DQ96" s="91">
        <f t="shared" si="2594"/>
        <v>0</v>
      </c>
      <c r="DR96" s="91">
        <f t="shared" si="2594"/>
        <v>0</v>
      </c>
      <c r="DS96" s="91">
        <f t="shared" si="2594"/>
        <v>0</v>
      </c>
      <c r="DT96" s="91">
        <f t="shared" si="2594"/>
        <v>0</v>
      </c>
      <c r="DU96" s="91">
        <f t="shared" si="2594"/>
        <v>0</v>
      </c>
      <c r="DV96" s="91">
        <f t="shared" si="2594"/>
        <v>0</v>
      </c>
      <c r="DW96" s="91">
        <f t="shared" si="2594"/>
        <v>0</v>
      </c>
      <c r="DX96" s="91">
        <f t="shared" si="2594"/>
        <v>0</v>
      </c>
      <c r="DY96" s="91">
        <f t="shared" si="2594"/>
        <v>0</v>
      </c>
      <c r="DZ96" s="91">
        <f t="shared" si="2594"/>
        <v>0</v>
      </c>
      <c r="EA96" s="91">
        <f t="shared" si="2594"/>
        <v>0</v>
      </c>
      <c r="EB96" s="91">
        <f t="shared" si="2594"/>
        <v>0</v>
      </c>
      <c r="EC96" s="91">
        <f t="shared" si="2594"/>
        <v>0</v>
      </c>
      <c r="ED96" s="91">
        <f t="shared" si="2594"/>
        <v>0</v>
      </c>
      <c r="EE96" s="91">
        <f t="shared" si="2594"/>
        <v>0</v>
      </c>
      <c r="EF96" s="91">
        <f t="shared" si="2594"/>
        <v>0</v>
      </c>
      <c r="EG96" s="91">
        <f t="shared" si="2594"/>
        <v>0</v>
      </c>
      <c r="EH96" s="91">
        <f t="shared" si="2594"/>
        <v>0</v>
      </c>
      <c r="EI96" s="91">
        <f t="shared" si="2594"/>
        <v>0</v>
      </c>
      <c r="EJ96" s="91">
        <f t="shared" si="2594"/>
        <v>0</v>
      </c>
      <c r="EK96" s="91">
        <f t="shared" si="2594"/>
        <v>0</v>
      </c>
      <c r="EL96" s="91">
        <f t="shared" si="2594"/>
        <v>0</v>
      </c>
      <c r="EM96" s="91">
        <f t="shared" si="2594"/>
        <v>0</v>
      </c>
      <c r="EN96" s="91">
        <f t="shared" si="2594"/>
        <v>0</v>
      </c>
      <c r="EO96" s="91">
        <f t="shared" si="2594"/>
        <v>0</v>
      </c>
      <c r="EP96" s="91">
        <f t="shared" ref="EP96:HA96" si="2595">(SUM(EP81:EP85)&gt;0)*$G$12/12*(1+$O96)^(EP93-1)</f>
        <v>0</v>
      </c>
      <c r="EQ96" s="91">
        <f t="shared" si="2595"/>
        <v>0</v>
      </c>
      <c r="ER96" s="91">
        <f t="shared" si="2595"/>
        <v>0</v>
      </c>
      <c r="ES96" s="91">
        <f t="shared" si="2595"/>
        <v>0</v>
      </c>
      <c r="ET96" s="91">
        <f t="shared" si="2595"/>
        <v>0</v>
      </c>
      <c r="EU96" s="91">
        <f t="shared" si="2595"/>
        <v>0</v>
      </c>
      <c r="EV96" s="91">
        <f t="shared" si="2595"/>
        <v>0</v>
      </c>
      <c r="EW96" s="91">
        <f t="shared" si="2595"/>
        <v>0</v>
      </c>
      <c r="EX96" s="91">
        <f t="shared" si="2595"/>
        <v>0</v>
      </c>
      <c r="EY96" s="91">
        <f t="shared" si="2595"/>
        <v>0</v>
      </c>
      <c r="EZ96" s="91">
        <f t="shared" si="2595"/>
        <v>0</v>
      </c>
      <c r="FA96" s="91">
        <f t="shared" si="2595"/>
        <v>0</v>
      </c>
      <c r="FB96" s="91">
        <f t="shared" si="2595"/>
        <v>0</v>
      </c>
      <c r="FC96" s="91">
        <f t="shared" si="2595"/>
        <v>0</v>
      </c>
      <c r="FD96" s="91">
        <f t="shared" si="2595"/>
        <v>0</v>
      </c>
      <c r="FE96" s="91">
        <f t="shared" si="2595"/>
        <v>0</v>
      </c>
      <c r="FF96" s="91">
        <f t="shared" si="2595"/>
        <v>0</v>
      </c>
      <c r="FG96" s="91">
        <f t="shared" si="2595"/>
        <v>0</v>
      </c>
      <c r="FH96" s="91">
        <f t="shared" si="2595"/>
        <v>0</v>
      </c>
      <c r="FI96" s="91">
        <f t="shared" si="2595"/>
        <v>0</v>
      </c>
      <c r="FJ96" s="91">
        <f t="shared" si="2595"/>
        <v>0</v>
      </c>
      <c r="FK96" s="91">
        <f t="shared" si="2595"/>
        <v>0</v>
      </c>
      <c r="FL96" s="91">
        <f t="shared" si="2595"/>
        <v>0</v>
      </c>
      <c r="FM96" s="91">
        <f t="shared" si="2595"/>
        <v>0</v>
      </c>
      <c r="FN96" s="91">
        <f t="shared" si="2595"/>
        <v>0</v>
      </c>
      <c r="FO96" s="91">
        <f t="shared" si="2595"/>
        <v>0</v>
      </c>
      <c r="FP96" s="91">
        <f t="shared" si="2595"/>
        <v>0</v>
      </c>
      <c r="FQ96" s="91">
        <f t="shared" si="2595"/>
        <v>0</v>
      </c>
      <c r="FR96" s="91">
        <f t="shared" si="2595"/>
        <v>0</v>
      </c>
      <c r="FS96" s="91">
        <f t="shared" si="2595"/>
        <v>0</v>
      </c>
      <c r="FT96" s="91">
        <f t="shared" si="2595"/>
        <v>0</v>
      </c>
      <c r="FU96" s="91">
        <f t="shared" si="2595"/>
        <v>0</v>
      </c>
      <c r="FV96" s="91">
        <f t="shared" si="2595"/>
        <v>0</v>
      </c>
      <c r="FW96" s="91">
        <f t="shared" si="2595"/>
        <v>0</v>
      </c>
      <c r="FX96" s="91">
        <f t="shared" si="2595"/>
        <v>0</v>
      </c>
      <c r="FY96" s="91">
        <f t="shared" si="2595"/>
        <v>0</v>
      </c>
      <c r="FZ96" s="91">
        <f t="shared" si="2595"/>
        <v>0</v>
      </c>
      <c r="GA96" s="91">
        <f t="shared" si="2595"/>
        <v>0</v>
      </c>
      <c r="GB96" s="91">
        <f t="shared" si="2595"/>
        <v>0</v>
      </c>
      <c r="GC96" s="91">
        <f t="shared" si="2595"/>
        <v>0</v>
      </c>
      <c r="GD96" s="91">
        <f t="shared" si="2595"/>
        <v>0</v>
      </c>
      <c r="GE96" s="91">
        <f t="shared" si="2595"/>
        <v>0</v>
      </c>
      <c r="GF96" s="91">
        <f t="shared" si="2595"/>
        <v>0</v>
      </c>
      <c r="GG96" s="91">
        <f t="shared" si="2595"/>
        <v>0</v>
      </c>
      <c r="GH96" s="91">
        <f t="shared" si="2595"/>
        <v>0</v>
      </c>
      <c r="GI96" s="91">
        <f t="shared" si="2595"/>
        <v>0</v>
      </c>
      <c r="GJ96" s="91">
        <f t="shared" si="2595"/>
        <v>0</v>
      </c>
      <c r="GK96" s="91">
        <f t="shared" si="2595"/>
        <v>0</v>
      </c>
      <c r="GL96" s="91">
        <f t="shared" si="2595"/>
        <v>0</v>
      </c>
      <c r="GM96" s="91">
        <f t="shared" si="2595"/>
        <v>0</v>
      </c>
      <c r="GN96" s="91">
        <f t="shared" si="2595"/>
        <v>0</v>
      </c>
      <c r="GO96" s="91">
        <f t="shared" si="2595"/>
        <v>0</v>
      </c>
      <c r="GP96" s="91">
        <f t="shared" si="2595"/>
        <v>0</v>
      </c>
      <c r="GQ96" s="91">
        <f t="shared" si="2595"/>
        <v>0</v>
      </c>
      <c r="GR96" s="91">
        <f t="shared" si="2595"/>
        <v>0</v>
      </c>
      <c r="GS96" s="91">
        <f t="shared" si="2595"/>
        <v>0</v>
      </c>
      <c r="GT96" s="91">
        <f t="shared" si="2595"/>
        <v>0</v>
      </c>
      <c r="GU96" s="91">
        <f t="shared" si="2595"/>
        <v>0</v>
      </c>
      <c r="GV96" s="91">
        <f t="shared" si="2595"/>
        <v>0</v>
      </c>
      <c r="GW96" s="91">
        <f t="shared" si="2595"/>
        <v>0</v>
      </c>
      <c r="GX96" s="91">
        <f t="shared" si="2595"/>
        <v>0</v>
      </c>
      <c r="GY96" s="91">
        <f t="shared" si="2595"/>
        <v>0</v>
      </c>
      <c r="GZ96" s="91">
        <f t="shared" si="2595"/>
        <v>0</v>
      </c>
      <c r="HA96" s="91">
        <f t="shared" si="2595"/>
        <v>0</v>
      </c>
      <c r="HB96" s="91">
        <f t="shared" ref="HB96:JM96" si="2596">(SUM(HB81:HB85)&gt;0)*$G$12/12*(1+$O96)^(HB93-1)</f>
        <v>0</v>
      </c>
      <c r="HC96" s="91">
        <f t="shared" si="2596"/>
        <v>0</v>
      </c>
      <c r="HD96" s="91">
        <f t="shared" si="2596"/>
        <v>0</v>
      </c>
      <c r="HE96" s="91">
        <f t="shared" si="2596"/>
        <v>0</v>
      </c>
      <c r="HF96" s="91">
        <f t="shared" si="2596"/>
        <v>0</v>
      </c>
      <c r="HG96" s="91">
        <f t="shared" si="2596"/>
        <v>0</v>
      </c>
      <c r="HH96" s="91">
        <f t="shared" si="2596"/>
        <v>0</v>
      </c>
      <c r="HI96" s="91">
        <f t="shared" si="2596"/>
        <v>0</v>
      </c>
      <c r="HJ96" s="91">
        <f t="shared" si="2596"/>
        <v>0</v>
      </c>
      <c r="HK96" s="91">
        <f t="shared" si="2596"/>
        <v>0</v>
      </c>
      <c r="HL96" s="91">
        <f t="shared" si="2596"/>
        <v>0</v>
      </c>
      <c r="HM96" s="91">
        <f t="shared" si="2596"/>
        <v>0</v>
      </c>
      <c r="HN96" s="91">
        <f t="shared" si="2596"/>
        <v>0</v>
      </c>
      <c r="HO96" s="91">
        <f t="shared" si="2596"/>
        <v>0</v>
      </c>
      <c r="HP96" s="91">
        <f t="shared" si="2596"/>
        <v>0</v>
      </c>
      <c r="HQ96" s="91">
        <f t="shared" si="2596"/>
        <v>0</v>
      </c>
      <c r="HR96" s="91">
        <f t="shared" si="2596"/>
        <v>0</v>
      </c>
      <c r="HS96" s="91">
        <f t="shared" si="2596"/>
        <v>0</v>
      </c>
      <c r="HT96" s="91">
        <f t="shared" si="2596"/>
        <v>0</v>
      </c>
      <c r="HU96" s="91">
        <f t="shared" si="2596"/>
        <v>0</v>
      </c>
      <c r="HV96" s="91">
        <f t="shared" si="2596"/>
        <v>0</v>
      </c>
      <c r="HW96" s="91">
        <f t="shared" si="2596"/>
        <v>0</v>
      </c>
      <c r="HX96" s="91">
        <f t="shared" si="2596"/>
        <v>0</v>
      </c>
      <c r="HY96" s="91">
        <f t="shared" si="2596"/>
        <v>0</v>
      </c>
      <c r="HZ96" s="91">
        <f t="shared" si="2596"/>
        <v>0</v>
      </c>
      <c r="IA96" s="91">
        <f t="shared" si="2596"/>
        <v>0</v>
      </c>
      <c r="IB96" s="91">
        <f t="shared" si="2596"/>
        <v>0</v>
      </c>
      <c r="IC96" s="91">
        <f t="shared" si="2596"/>
        <v>0</v>
      </c>
      <c r="ID96" s="91">
        <f t="shared" si="2596"/>
        <v>0</v>
      </c>
      <c r="IE96" s="91">
        <f t="shared" si="2596"/>
        <v>0</v>
      </c>
      <c r="IF96" s="91">
        <f t="shared" si="2596"/>
        <v>0</v>
      </c>
      <c r="IG96" s="91">
        <f t="shared" si="2596"/>
        <v>0</v>
      </c>
      <c r="IH96" s="91">
        <f t="shared" si="2596"/>
        <v>0</v>
      </c>
      <c r="II96" s="91">
        <f t="shared" si="2596"/>
        <v>0</v>
      </c>
      <c r="IJ96" s="91">
        <f t="shared" si="2596"/>
        <v>0</v>
      </c>
      <c r="IK96" s="91">
        <f t="shared" si="2596"/>
        <v>0</v>
      </c>
      <c r="IL96" s="91">
        <f t="shared" si="2596"/>
        <v>0</v>
      </c>
      <c r="IM96" s="91">
        <f t="shared" si="2596"/>
        <v>0</v>
      </c>
      <c r="IN96" s="91">
        <f t="shared" si="2596"/>
        <v>0</v>
      </c>
      <c r="IO96" s="91">
        <f t="shared" si="2596"/>
        <v>0</v>
      </c>
      <c r="IP96" s="91">
        <f t="shared" si="2596"/>
        <v>0</v>
      </c>
      <c r="IQ96" s="91">
        <f t="shared" si="2596"/>
        <v>0</v>
      </c>
      <c r="IR96" s="91">
        <f t="shared" si="2596"/>
        <v>0</v>
      </c>
      <c r="IS96" s="91">
        <f t="shared" si="2596"/>
        <v>0</v>
      </c>
      <c r="IT96" s="91">
        <f t="shared" si="2596"/>
        <v>0</v>
      </c>
      <c r="IU96" s="91">
        <f t="shared" si="2596"/>
        <v>0</v>
      </c>
      <c r="IV96" s="91">
        <f t="shared" si="2596"/>
        <v>0</v>
      </c>
      <c r="IW96" s="91">
        <f t="shared" si="2596"/>
        <v>0</v>
      </c>
      <c r="IX96" s="91">
        <f t="shared" si="2596"/>
        <v>0</v>
      </c>
      <c r="IY96" s="91">
        <f t="shared" si="2596"/>
        <v>0</v>
      </c>
      <c r="IZ96" s="91">
        <f t="shared" si="2596"/>
        <v>0</v>
      </c>
      <c r="JA96" s="91">
        <f t="shared" si="2596"/>
        <v>0</v>
      </c>
      <c r="JB96" s="91">
        <f t="shared" si="2596"/>
        <v>0</v>
      </c>
      <c r="JC96" s="91">
        <f t="shared" si="2596"/>
        <v>0</v>
      </c>
      <c r="JD96" s="91">
        <f t="shared" si="2596"/>
        <v>0</v>
      </c>
      <c r="JE96" s="91">
        <f t="shared" si="2596"/>
        <v>0</v>
      </c>
      <c r="JF96" s="91">
        <f t="shared" si="2596"/>
        <v>0</v>
      </c>
      <c r="JG96" s="91">
        <f t="shared" si="2596"/>
        <v>0</v>
      </c>
      <c r="JH96" s="91">
        <f t="shared" si="2596"/>
        <v>0</v>
      </c>
      <c r="JI96" s="91">
        <f t="shared" si="2596"/>
        <v>0</v>
      </c>
      <c r="JJ96" s="91">
        <f t="shared" si="2596"/>
        <v>0</v>
      </c>
      <c r="JK96" s="91">
        <f t="shared" si="2596"/>
        <v>0</v>
      </c>
      <c r="JL96" s="91">
        <f t="shared" si="2596"/>
        <v>0</v>
      </c>
      <c r="JM96" s="91">
        <f t="shared" si="2596"/>
        <v>0</v>
      </c>
      <c r="JN96" s="91">
        <f t="shared" ref="JN96:LY96" si="2597">(SUM(JN81:JN85)&gt;0)*$G$12/12*(1+$O96)^(JN93-1)</f>
        <v>0</v>
      </c>
      <c r="JO96" s="91">
        <f t="shared" si="2597"/>
        <v>0</v>
      </c>
      <c r="JP96" s="91">
        <f t="shared" si="2597"/>
        <v>0</v>
      </c>
      <c r="JQ96" s="91">
        <f t="shared" si="2597"/>
        <v>0</v>
      </c>
      <c r="JR96" s="91">
        <f t="shared" si="2597"/>
        <v>0</v>
      </c>
      <c r="JS96" s="91">
        <f t="shared" si="2597"/>
        <v>0</v>
      </c>
      <c r="JT96" s="91">
        <f t="shared" si="2597"/>
        <v>0</v>
      </c>
      <c r="JU96" s="91">
        <f t="shared" si="2597"/>
        <v>0</v>
      </c>
      <c r="JV96" s="91">
        <f t="shared" si="2597"/>
        <v>0</v>
      </c>
      <c r="JW96" s="91">
        <f t="shared" si="2597"/>
        <v>0</v>
      </c>
      <c r="JX96" s="91">
        <f t="shared" si="2597"/>
        <v>0</v>
      </c>
      <c r="JY96" s="91">
        <f t="shared" si="2597"/>
        <v>0</v>
      </c>
      <c r="JZ96" s="91">
        <f t="shared" si="2597"/>
        <v>0</v>
      </c>
      <c r="KA96" s="91">
        <f t="shared" si="2597"/>
        <v>0</v>
      </c>
      <c r="KB96" s="91">
        <f t="shared" si="2597"/>
        <v>0</v>
      </c>
      <c r="KC96" s="91">
        <f t="shared" si="2597"/>
        <v>0</v>
      </c>
      <c r="KD96" s="91">
        <f t="shared" si="2597"/>
        <v>0</v>
      </c>
      <c r="KE96" s="91">
        <f t="shared" si="2597"/>
        <v>0</v>
      </c>
      <c r="KF96" s="91">
        <f t="shared" si="2597"/>
        <v>0</v>
      </c>
      <c r="KG96" s="91">
        <f t="shared" si="2597"/>
        <v>0</v>
      </c>
      <c r="KH96" s="91">
        <f t="shared" si="2597"/>
        <v>0</v>
      </c>
      <c r="KI96" s="91">
        <f t="shared" si="2597"/>
        <v>0</v>
      </c>
      <c r="KJ96" s="91">
        <f t="shared" si="2597"/>
        <v>0</v>
      </c>
      <c r="KK96" s="91">
        <f t="shared" si="2597"/>
        <v>0</v>
      </c>
      <c r="KL96" s="91">
        <f t="shared" si="2597"/>
        <v>0</v>
      </c>
      <c r="KM96" s="91">
        <f t="shared" si="2597"/>
        <v>0</v>
      </c>
      <c r="KN96" s="91">
        <f t="shared" si="2597"/>
        <v>0</v>
      </c>
      <c r="KO96" s="91">
        <f t="shared" si="2597"/>
        <v>0</v>
      </c>
      <c r="KP96" s="91">
        <f t="shared" si="2597"/>
        <v>0</v>
      </c>
      <c r="KQ96" s="91">
        <f t="shared" si="2597"/>
        <v>0</v>
      </c>
      <c r="KR96" s="91">
        <f t="shared" si="2597"/>
        <v>0</v>
      </c>
      <c r="KS96" s="91">
        <f t="shared" si="2597"/>
        <v>0</v>
      </c>
      <c r="KT96" s="91">
        <f t="shared" si="2597"/>
        <v>0</v>
      </c>
      <c r="KU96" s="91">
        <f t="shared" si="2597"/>
        <v>0</v>
      </c>
      <c r="KV96" s="91">
        <f t="shared" si="2597"/>
        <v>0</v>
      </c>
      <c r="KW96" s="91">
        <f t="shared" si="2597"/>
        <v>0</v>
      </c>
      <c r="KX96" s="91">
        <f t="shared" si="2597"/>
        <v>0</v>
      </c>
      <c r="KY96" s="91">
        <f t="shared" si="2597"/>
        <v>0</v>
      </c>
      <c r="KZ96" s="91">
        <f t="shared" si="2597"/>
        <v>0</v>
      </c>
      <c r="LA96" s="91">
        <f t="shared" si="2597"/>
        <v>0</v>
      </c>
      <c r="LB96" s="91">
        <f t="shared" si="2597"/>
        <v>0</v>
      </c>
      <c r="LC96" s="91">
        <f t="shared" si="2597"/>
        <v>0</v>
      </c>
      <c r="LD96" s="91">
        <f t="shared" si="2597"/>
        <v>0</v>
      </c>
      <c r="LE96" s="91">
        <f t="shared" si="2597"/>
        <v>0</v>
      </c>
      <c r="LF96" s="91">
        <f t="shared" si="2597"/>
        <v>0</v>
      </c>
      <c r="LG96" s="91">
        <f t="shared" si="2597"/>
        <v>0</v>
      </c>
      <c r="LH96" s="91">
        <f t="shared" si="2597"/>
        <v>0</v>
      </c>
      <c r="LI96" s="91">
        <f t="shared" si="2597"/>
        <v>0</v>
      </c>
      <c r="LJ96" s="91">
        <f t="shared" si="2597"/>
        <v>0</v>
      </c>
      <c r="LK96" s="91">
        <f t="shared" si="2597"/>
        <v>0</v>
      </c>
      <c r="LL96" s="91">
        <f t="shared" si="2597"/>
        <v>0</v>
      </c>
      <c r="LM96" s="91">
        <f t="shared" si="2597"/>
        <v>0</v>
      </c>
      <c r="LN96" s="91">
        <f t="shared" si="2597"/>
        <v>0</v>
      </c>
      <c r="LO96" s="91">
        <f t="shared" si="2597"/>
        <v>0</v>
      </c>
      <c r="LP96" s="91">
        <f t="shared" si="2597"/>
        <v>0</v>
      </c>
      <c r="LQ96" s="91">
        <f t="shared" si="2597"/>
        <v>0</v>
      </c>
      <c r="LR96" s="91">
        <f t="shared" si="2597"/>
        <v>0</v>
      </c>
      <c r="LS96" s="91">
        <f t="shared" si="2597"/>
        <v>0</v>
      </c>
      <c r="LT96" s="91">
        <f t="shared" si="2597"/>
        <v>0</v>
      </c>
      <c r="LU96" s="91">
        <f t="shared" si="2597"/>
        <v>0</v>
      </c>
      <c r="LV96" s="91">
        <f t="shared" si="2597"/>
        <v>0</v>
      </c>
      <c r="LW96" s="91">
        <f t="shared" si="2597"/>
        <v>0</v>
      </c>
      <c r="LX96" s="91">
        <f t="shared" si="2597"/>
        <v>0</v>
      </c>
      <c r="LY96" s="91">
        <f t="shared" si="2597"/>
        <v>0</v>
      </c>
      <c r="LZ96" s="91">
        <f t="shared" ref="LZ96:NM96" si="2598">(SUM(LZ81:LZ85)&gt;0)*$G$12/12*(1+$O96)^(LZ93-1)</f>
        <v>0</v>
      </c>
      <c r="MA96" s="91">
        <f t="shared" si="2598"/>
        <v>0</v>
      </c>
      <c r="MB96" s="91">
        <f t="shared" si="2598"/>
        <v>0</v>
      </c>
      <c r="MC96" s="91">
        <f t="shared" si="2598"/>
        <v>0</v>
      </c>
      <c r="MD96" s="91">
        <f t="shared" si="2598"/>
        <v>0</v>
      </c>
      <c r="ME96" s="91">
        <f t="shared" si="2598"/>
        <v>0</v>
      </c>
      <c r="MF96" s="91">
        <f t="shared" si="2598"/>
        <v>0</v>
      </c>
      <c r="MG96" s="91">
        <f t="shared" si="2598"/>
        <v>0</v>
      </c>
      <c r="MH96" s="91">
        <f t="shared" si="2598"/>
        <v>0</v>
      </c>
      <c r="MI96" s="91">
        <f t="shared" si="2598"/>
        <v>0</v>
      </c>
      <c r="MJ96" s="91">
        <f t="shared" si="2598"/>
        <v>0</v>
      </c>
      <c r="MK96" s="91">
        <f t="shared" si="2598"/>
        <v>0</v>
      </c>
      <c r="ML96" s="91">
        <f t="shared" si="2598"/>
        <v>0</v>
      </c>
      <c r="MM96" s="91">
        <f t="shared" si="2598"/>
        <v>0</v>
      </c>
      <c r="MN96" s="91">
        <f t="shared" si="2598"/>
        <v>0</v>
      </c>
      <c r="MO96" s="91">
        <f t="shared" si="2598"/>
        <v>0</v>
      </c>
      <c r="MP96" s="91">
        <f t="shared" si="2598"/>
        <v>0</v>
      </c>
      <c r="MQ96" s="91">
        <f t="shared" si="2598"/>
        <v>0</v>
      </c>
      <c r="MR96" s="91">
        <f t="shared" si="2598"/>
        <v>0</v>
      </c>
      <c r="MS96" s="91">
        <f t="shared" si="2598"/>
        <v>0</v>
      </c>
      <c r="MT96" s="91">
        <f t="shared" si="2598"/>
        <v>0</v>
      </c>
      <c r="MU96" s="91">
        <f t="shared" si="2598"/>
        <v>0</v>
      </c>
      <c r="MV96" s="91">
        <f t="shared" si="2598"/>
        <v>0</v>
      </c>
      <c r="MW96" s="91">
        <f t="shared" si="2598"/>
        <v>0</v>
      </c>
      <c r="MX96" s="91">
        <f t="shared" si="2598"/>
        <v>0</v>
      </c>
      <c r="MY96" s="91">
        <f t="shared" si="2598"/>
        <v>0</v>
      </c>
      <c r="MZ96" s="91">
        <f t="shared" si="2598"/>
        <v>0</v>
      </c>
      <c r="NA96" s="91">
        <f t="shared" si="2598"/>
        <v>0</v>
      </c>
      <c r="NB96" s="91">
        <f t="shared" si="2598"/>
        <v>0</v>
      </c>
      <c r="NC96" s="91">
        <f t="shared" si="2598"/>
        <v>0</v>
      </c>
      <c r="ND96" s="91">
        <f t="shared" si="2598"/>
        <v>0</v>
      </c>
      <c r="NE96" s="91">
        <f t="shared" si="2598"/>
        <v>0</v>
      </c>
      <c r="NF96" s="91">
        <f t="shared" si="2598"/>
        <v>0</v>
      </c>
      <c r="NG96" s="91">
        <f t="shared" si="2598"/>
        <v>0</v>
      </c>
      <c r="NH96" s="91">
        <f t="shared" si="2598"/>
        <v>0</v>
      </c>
      <c r="NI96" s="91">
        <f t="shared" si="2598"/>
        <v>0</v>
      </c>
      <c r="NJ96" s="91">
        <f t="shared" si="2598"/>
        <v>0</v>
      </c>
      <c r="NK96" s="91">
        <f t="shared" si="2598"/>
        <v>0</v>
      </c>
      <c r="NL96" s="91">
        <f t="shared" si="2598"/>
        <v>0</v>
      </c>
      <c r="NM96" s="91">
        <f t="shared" si="2598"/>
        <v>0</v>
      </c>
    </row>
    <row r="97" spans="12:377" x14ac:dyDescent="0.25">
      <c r="O97" s="78"/>
      <c r="P97" s="121" t="str">
        <f>B13</f>
        <v>[Other Income]</v>
      </c>
      <c r="Q97" s="120">
        <f>G13/12</f>
        <v>0</v>
      </c>
      <c r="R97" s="91">
        <f t="shared" ref="R97:CC97" si="2599">(SUM(R81:R85)&gt;0)*$G$13/12*(1+$O96)^(R93-1)</f>
        <v>0</v>
      </c>
      <c r="S97" s="91">
        <f t="shared" si="2599"/>
        <v>0</v>
      </c>
      <c r="T97" s="91">
        <f t="shared" si="2599"/>
        <v>0</v>
      </c>
      <c r="U97" s="91">
        <f t="shared" si="2599"/>
        <v>0</v>
      </c>
      <c r="V97" s="91">
        <f t="shared" si="2599"/>
        <v>0</v>
      </c>
      <c r="W97" s="91">
        <f t="shared" si="2599"/>
        <v>0</v>
      </c>
      <c r="X97" s="91">
        <f t="shared" si="2599"/>
        <v>0</v>
      </c>
      <c r="Y97" s="91">
        <f t="shared" si="2599"/>
        <v>0</v>
      </c>
      <c r="Z97" s="91">
        <f t="shared" si="2599"/>
        <v>0</v>
      </c>
      <c r="AA97" s="91">
        <f t="shared" si="2599"/>
        <v>0</v>
      </c>
      <c r="AB97" s="91">
        <f t="shared" si="2599"/>
        <v>0</v>
      </c>
      <c r="AC97" s="91">
        <f t="shared" si="2599"/>
        <v>0</v>
      </c>
      <c r="AD97" s="91">
        <f t="shared" si="2599"/>
        <v>0</v>
      </c>
      <c r="AE97" s="91">
        <f t="shared" si="2599"/>
        <v>0</v>
      </c>
      <c r="AF97" s="91">
        <f t="shared" si="2599"/>
        <v>0</v>
      </c>
      <c r="AG97" s="91">
        <f t="shared" si="2599"/>
        <v>0</v>
      </c>
      <c r="AH97" s="91">
        <f t="shared" si="2599"/>
        <v>0</v>
      </c>
      <c r="AI97" s="91">
        <f t="shared" si="2599"/>
        <v>0</v>
      </c>
      <c r="AJ97" s="91">
        <f t="shared" si="2599"/>
        <v>0</v>
      </c>
      <c r="AK97" s="91">
        <f t="shared" si="2599"/>
        <v>0</v>
      </c>
      <c r="AL97" s="91">
        <f t="shared" si="2599"/>
        <v>0</v>
      </c>
      <c r="AM97" s="91">
        <f t="shared" si="2599"/>
        <v>0</v>
      </c>
      <c r="AN97" s="91">
        <f t="shared" si="2599"/>
        <v>0</v>
      </c>
      <c r="AO97" s="91">
        <f t="shared" si="2599"/>
        <v>0</v>
      </c>
      <c r="AP97" s="91">
        <f t="shared" si="2599"/>
        <v>0</v>
      </c>
      <c r="AQ97" s="91">
        <f t="shared" si="2599"/>
        <v>0</v>
      </c>
      <c r="AR97" s="91">
        <f t="shared" si="2599"/>
        <v>0</v>
      </c>
      <c r="AS97" s="91">
        <f t="shared" si="2599"/>
        <v>0</v>
      </c>
      <c r="AT97" s="91">
        <f t="shared" si="2599"/>
        <v>0</v>
      </c>
      <c r="AU97" s="91">
        <f t="shared" si="2599"/>
        <v>0</v>
      </c>
      <c r="AV97" s="91">
        <f t="shared" si="2599"/>
        <v>0</v>
      </c>
      <c r="AW97" s="91">
        <f t="shared" si="2599"/>
        <v>0</v>
      </c>
      <c r="AX97" s="91">
        <f t="shared" si="2599"/>
        <v>0</v>
      </c>
      <c r="AY97" s="91">
        <f t="shared" si="2599"/>
        <v>0</v>
      </c>
      <c r="AZ97" s="91">
        <f t="shared" si="2599"/>
        <v>0</v>
      </c>
      <c r="BA97" s="91">
        <f t="shared" si="2599"/>
        <v>0</v>
      </c>
      <c r="BB97" s="91">
        <f t="shared" si="2599"/>
        <v>0</v>
      </c>
      <c r="BC97" s="91">
        <f t="shared" si="2599"/>
        <v>0</v>
      </c>
      <c r="BD97" s="91">
        <f t="shared" si="2599"/>
        <v>0</v>
      </c>
      <c r="BE97" s="91">
        <f t="shared" si="2599"/>
        <v>0</v>
      </c>
      <c r="BF97" s="91">
        <f t="shared" si="2599"/>
        <v>0</v>
      </c>
      <c r="BG97" s="91">
        <f t="shared" si="2599"/>
        <v>0</v>
      </c>
      <c r="BH97" s="91">
        <f t="shared" si="2599"/>
        <v>0</v>
      </c>
      <c r="BI97" s="91">
        <f t="shared" si="2599"/>
        <v>0</v>
      </c>
      <c r="BJ97" s="91">
        <f t="shared" si="2599"/>
        <v>0</v>
      </c>
      <c r="BK97" s="91">
        <f t="shared" si="2599"/>
        <v>0</v>
      </c>
      <c r="BL97" s="91">
        <f t="shared" si="2599"/>
        <v>0</v>
      </c>
      <c r="BM97" s="91">
        <f t="shared" si="2599"/>
        <v>0</v>
      </c>
      <c r="BN97" s="91">
        <f t="shared" si="2599"/>
        <v>0</v>
      </c>
      <c r="BO97" s="91">
        <f t="shared" si="2599"/>
        <v>0</v>
      </c>
      <c r="BP97" s="91">
        <f t="shared" si="2599"/>
        <v>0</v>
      </c>
      <c r="BQ97" s="91">
        <f t="shared" si="2599"/>
        <v>0</v>
      </c>
      <c r="BR97" s="91">
        <f t="shared" si="2599"/>
        <v>0</v>
      </c>
      <c r="BS97" s="91">
        <f t="shared" si="2599"/>
        <v>0</v>
      </c>
      <c r="BT97" s="91">
        <f t="shared" si="2599"/>
        <v>0</v>
      </c>
      <c r="BU97" s="91">
        <f t="shared" si="2599"/>
        <v>0</v>
      </c>
      <c r="BV97" s="91">
        <f t="shared" si="2599"/>
        <v>0</v>
      </c>
      <c r="BW97" s="91">
        <f t="shared" si="2599"/>
        <v>0</v>
      </c>
      <c r="BX97" s="91">
        <f t="shared" si="2599"/>
        <v>0</v>
      </c>
      <c r="BY97" s="91">
        <f t="shared" si="2599"/>
        <v>0</v>
      </c>
      <c r="BZ97" s="91">
        <f t="shared" si="2599"/>
        <v>0</v>
      </c>
      <c r="CA97" s="91">
        <f t="shared" si="2599"/>
        <v>0</v>
      </c>
      <c r="CB97" s="91">
        <f t="shared" si="2599"/>
        <v>0</v>
      </c>
      <c r="CC97" s="91">
        <f t="shared" si="2599"/>
        <v>0</v>
      </c>
      <c r="CD97" s="91">
        <f t="shared" ref="CD97:EO97" si="2600">(SUM(CD81:CD85)&gt;0)*$G$13/12*(1+$O96)^(CD93-1)</f>
        <v>0</v>
      </c>
      <c r="CE97" s="91">
        <f t="shared" si="2600"/>
        <v>0</v>
      </c>
      <c r="CF97" s="91">
        <f t="shared" si="2600"/>
        <v>0</v>
      </c>
      <c r="CG97" s="91">
        <f t="shared" si="2600"/>
        <v>0</v>
      </c>
      <c r="CH97" s="91">
        <f t="shared" si="2600"/>
        <v>0</v>
      </c>
      <c r="CI97" s="91">
        <f t="shared" si="2600"/>
        <v>0</v>
      </c>
      <c r="CJ97" s="91">
        <f t="shared" si="2600"/>
        <v>0</v>
      </c>
      <c r="CK97" s="91">
        <f t="shared" si="2600"/>
        <v>0</v>
      </c>
      <c r="CL97" s="91">
        <f t="shared" si="2600"/>
        <v>0</v>
      </c>
      <c r="CM97" s="91">
        <f t="shared" si="2600"/>
        <v>0</v>
      </c>
      <c r="CN97" s="91">
        <f t="shared" si="2600"/>
        <v>0</v>
      </c>
      <c r="CO97" s="91">
        <f t="shared" si="2600"/>
        <v>0</v>
      </c>
      <c r="CP97" s="91">
        <f t="shared" si="2600"/>
        <v>0</v>
      </c>
      <c r="CQ97" s="91">
        <f t="shared" si="2600"/>
        <v>0</v>
      </c>
      <c r="CR97" s="91">
        <f t="shared" si="2600"/>
        <v>0</v>
      </c>
      <c r="CS97" s="91">
        <f t="shared" si="2600"/>
        <v>0</v>
      </c>
      <c r="CT97" s="91">
        <f t="shared" si="2600"/>
        <v>0</v>
      </c>
      <c r="CU97" s="91">
        <f t="shared" si="2600"/>
        <v>0</v>
      </c>
      <c r="CV97" s="91">
        <f t="shared" si="2600"/>
        <v>0</v>
      </c>
      <c r="CW97" s="91">
        <f t="shared" si="2600"/>
        <v>0</v>
      </c>
      <c r="CX97" s="91">
        <f t="shared" si="2600"/>
        <v>0</v>
      </c>
      <c r="CY97" s="91">
        <f t="shared" si="2600"/>
        <v>0</v>
      </c>
      <c r="CZ97" s="91">
        <f t="shared" si="2600"/>
        <v>0</v>
      </c>
      <c r="DA97" s="91">
        <f t="shared" si="2600"/>
        <v>0</v>
      </c>
      <c r="DB97" s="91">
        <f t="shared" si="2600"/>
        <v>0</v>
      </c>
      <c r="DC97" s="91">
        <f t="shared" si="2600"/>
        <v>0</v>
      </c>
      <c r="DD97" s="91">
        <f t="shared" si="2600"/>
        <v>0</v>
      </c>
      <c r="DE97" s="91">
        <f t="shared" si="2600"/>
        <v>0</v>
      </c>
      <c r="DF97" s="91">
        <f t="shared" si="2600"/>
        <v>0</v>
      </c>
      <c r="DG97" s="91">
        <f t="shared" si="2600"/>
        <v>0</v>
      </c>
      <c r="DH97" s="91">
        <f t="shared" si="2600"/>
        <v>0</v>
      </c>
      <c r="DI97" s="91">
        <f t="shared" si="2600"/>
        <v>0</v>
      </c>
      <c r="DJ97" s="91">
        <f t="shared" si="2600"/>
        <v>0</v>
      </c>
      <c r="DK97" s="91">
        <f t="shared" si="2600"/>
        <v>0</v>
      </c>
      <c r="DL97" s="91">
        <f t="shared" si="2600"/>
        <v>0</v>
      </c>
      <c r="DM97" s="91">
        <f t="shared" si="2600"/>
        <v>0</v>
      </c>
      <c r="DN97" s="91">
        <f t="shared" si="2600"/>
        <v>0</v>
      </c>
      <c r="DO97" s="91">
        <f t="shared" si="2600"/>
        <v>0</v>
      </c>
      <c r="DP97" s="91">
        <f t="shared" si="2600"/>
        <v>0</v>
      </c>
      <c r="DQ97" s="91">
        <f t="shared" si="2600"/>
        <v>0</v>
      </c>
      <c r="DR97" s="91">
        <f t="shared" si="2600"/>
        <v>0</v>
      </c>
      <c r="DS97" s="91">
        <f t="shared" si="2600"/>
        <v>0</v>
      </c>
      <c r="DT97" s="91">
        <f t="shared" si="2600"/>
        <v>0</v>
      </c>
      <c r="DU97" s="91">
        <f t="shared" si="2600"/>
        <v>0</v>
      </c>
      <c r="DV97" s="91">
        <f t="shared" si="2600"/>
        <v>0</v>
      </c>
      <c r="DW97" s="91">
        <f t="shared" si="2600"/>
        <v>0</v>
      </c>
      <c r="DX97" s="91">
        <f t="shared" si="2600"/>
        <v>0</v>
      </c>
      <c r="DY97" s="91">
        <f t="shared" si="2600"/>
        <v>0</v>
      </c>
      <c r="DZ97" s="91">
        <f t="shared" si="2600"/>
        <v>0</v>
      </c>
      <c r="EA97" s="91">
        <f t="shared" si="2600"/>
        <v>0</v>
      </c>
      <c r="EB97" s="91">
        <f t="shared" si="2600"/>
        <v>0</v>
      </c>
      <c r="EC97" s="91">
        <f t="shared" si="2600"/>
        <v>0</v>
      </c>
      <c r="ED97" s="91">
        <f t="shared" si="2600"/>
        <v>0</v>
      </c>
      <c r="EE97" s="91">
        <f t="shared" si="2600"/>
        <v>0</v>
      </c>
      <c r="EF97" s="91">
        <f t="shared" si="2600"/>
        <v>0</v>
      </c>
      <c r="EG97" s="91">
        <f t="shared" si="2600"/>
        <v>0</v>
      </c>
      <c r="EH97" s="91">
        <f t="shared" si="2600"/>
        <v>0</v>
      </c>
      <c r="EI97" s="91">
        <f t="shared" si="2600"/>
        <v>0</v>
      </c>
      <c r="EJ97" s="91">
        <f t="shared" si="2600"/>
        <v>0</v>
      </c>
      <c r="EK97" s="91">
        <f t="shared" si="2600"/>
        <v>0</v>
      </c>
      <c r="EL97" s="91">
        <f t="shared" si="2600"/>
        <v>0</v>
      </c>
      <c r="EM97" s="91">
        <f t="shared" si="2600"/>
        <v>0</v>
      </c>
      <c r="EN97" s="91">
        <f t="shared" si="2600"/>
        <v>0</v>
      </c>
      <c r="EO97" s="91">
        <f t="shared" si="2600"/>
        <v>0</v>
      </c>
      <c r="EP97" s="91">
        <f t="shared" ref="EP97:HA97" si="2601">(SUM(EP81:EP85)&gt;0)*$G$13/12*(1+$O96)^(EP93-1)</f>
        <v>0</v>
      </c>
      <c r="EQ97" s="91">
        <f t="shared" si="2601"/>
        <v>0</v>
      </c>
      <c r="ER97" s="91">
        <f t="shared" si="2601"/>
        <v>0</v>
      </c>
      <c r="ES97" s="91">
        <f t="shared" si="2601"/>
        <v>0</v>
      </c>
      <c r="ET97" s="91">
        <f t="shared" si="2601"/>
        <v>0</v>
      </c>
      <c r="EU97" s="91">
        <f t="shared" si="2601"/>
        <v>0</v>
      </c>
      <c r="EV97" s="91">
        <f t="shared" si="2601"/>
        <v>0</v>
      </c>
      <c r="EW97" s="91">
        <f t="shared" si="2601"/>
        <v>0</v>
      </c>
      <c r="EX97" s="91">
        <f t="shared" si="2601"/>
        <v>0</v>
      </c>
      <c r="EY97" s="91">
        <f t="shared" si="2601"/>
        <v>0</v>
      </c>
      <c r="EZ97" s="91">
        <f t="shared" si="2601"/>
        <v>0</v>
      </c>
      <c r="FA97" s="91">
        <f t="shared" si="2601"/>
        <v>0</v>
      </c>
      <c r="FB97" s="91">
        <f t="shared" si="2601"/>
        <v>0</v>
      </c>
      <c r="FC97" s="91">
        <f t="shared" si="2601"/>
        <v>0</v>
      </c>
      <c r="FD97" s="91">
        <f t="shared" si="2601"/>
        <v>0</v>
      </c>
      <c r="FE97" s="91">
        <f t="shared" si="2601"/>
        <v>0</v>
      </c>
      <c r="FF97" s="91">
        <f t="shared" si="2601"/>
        <v>0</v>
      </c>
      <c r="FG97" s="91">
        <f t="shared" si="2601"/>
        <v>0</v>
      </c>
      <c r="FH97" s="91">
        <f t="shared" si="2601"/>
        <v>0</v>
      </c>
      <c r="FI97" s="91">
        <f t="shared" si="2601"/>
        <v>0</v>
      </c>
      <c r="FJ97" s="91">
        <f t="shared" si="2601"/>
        <v>0</v>
      </c>
      <c r="FK97" s="91">
        <f t="shared" si="2601"/>
        <v>0</v>
      </c>
      <c r="FL97" s="91">
        <f t="shared" si="2601"/>
        <v>0</v>
      </c>
      <c r="FM97" s="91">
        <f t="shared" si="2601"/>
        <v>0</v>
      </c>
      <c r="FN97" s="91">
        <f t="shared" si="2601"/>
        <v>0</v>
      </c>
      <c r="FO97" s="91">
        <f t="shared" si="2601"/>
        <v>0</v>
      </c>
      <c r="FP97" s="91">
        <f t="shared" si="2601"/>
        <v>0</v>
      </c>
      <c r="FQ97" s="91">
        <f t="shared" si="2601"/>
        <v>0</v>
      </c>
      <c r="FR97" s="91">
        <f t="shared" si="2601"/>
        <v>0</v>
      </c>
      <c r="FS97" s="91">
        <f t="shared" si="2601"/>
        <v>0</v>
      </c>
      <c r="FT97" s="91">
        <f t="shared" si="2601"/>
        <v>0</v>
      </c>
      <c r="FU97" s="91">
        <f t="shared" si="2601"/>
        <v>0</v>
      </c>
      <c r="FV97" s="91">
        <f t="shared" si="2601"/>
        <v>0</v>
      </c>
      <c r="FW97" s="91">
        <f t="shared" si="2601"/>
        <v>0</v>
      </c>
      <c r="FX97" s="91">
        <f t="shared" si="2601"/>
        <v>0</v>
      </c>
      <c r="FY97" s="91">
        <f t="shared" si="2601"/>
        <v>0</v>
      </c>
      <c r="FZ97" s="91">
        <f t="shared" si="2601"/>
        <v>0</v>
      </c>
      <c r="GA97" s="91">
        <f t="shared" si="2601"/>
        <v>0</v>
      </c>
      <c r="GB97" s="91">
        <f t="shared" si="2601"/>
        <v>0</v>
      </c>
      <c r="GC97" s="91">
        <f t="shared" si="2601"/>
        <v>0</v>
      </c>
      <c r="GD97" s="91">
        <f t="shared" si="2601"/>
        <v>0</v>
      </c>
      <c r="GE97" s="91">
        <f t="shared" si="2601"/>
        <v>0</v>
      </c>
      <c r="GF97" s="91">
        <f t="shared" si="2601"/>
        <v>0</v>
      </c>
      <c r="GG97" s="91">
        <f t="shared" si="2601"/>
        <v>0</v>
      </c>
      <c r="GH97" s="91">
        <f t="shared" si="2601"/>
        <v>0</v>
      </c>
      <c r="GI97" s="91">
        <f t="shared" si="2601"/>
        <v>0</v>
      </c>
      <c r="GJ97" s="91">
        <f t="shared" si="2601"/>
        <v>0</v>
      </c>
      <c r="GK97" s="91">
        <f t="shared" si="2601"/>
        <v>0</v>
      </c>
      <c r="GL97" s="91">
        <f t="shared" si="2601"/>
        <v>0</v>
      </c>
      <c r="GM97" s="91">
        <f t="shared" si="2601"/>
        <v>0</v>
      </c>
      <c r="GN97" s="91">
        <f t="shared" si="2601"/>
        <v>0</v>
      </c>
      <c r="GO97" s="91">
        <f t="shared" si="2601"/>
        <v>0</v>
      </c>
      <c r="GP97" s="91">
        <f t="shared" si="2601"/>
        <v>0</v>
      </c>
      <c r="GQ97" s="91">
        <f t="shared" si="2601"/>
        <v>0</v>
      </c>
      <c r="GR97" s="91">
        <f t="shared" si="2601"/>
        <v>0</v>
      </c>
      <c r="GS97" s="91">
        <f t="shared" si="2601"/>
        <v>0</v>
      </c>
      <c r="GT97" s="91">
        <f t="shared" si="2601"/>
        <v>0</v>
      </c>
      <c r="GU97" s="91">
        <f t="shared" si="2601"/>
        <v>0</v>
      </c>
      <c r="GV97" s="91">
        <f t="shared" si="2601"/>
        <v>0</v>
      </c>
      <c r="GW97" s="91">
        <f t="shared" si="2601"/>
        <v>0</v>
      </c>
      <c r="GX97" s="91">
        <f t="shared" si="2601"/>
        <v>0</v>
      </c>
      <c r="GY97" s="91">
        <f t="shared" si="2601"/>
        <v>0</v>
      </c>
      <c r="GZ97" s="91">
        <f t="shared" si="2601"/>
        <v>0</v>
      </c>
      <c r="HA97" s="91">
        <f t="shared" si="2601"/>
        <v>0</v>
      </c>
      <c r="HB97" s="91">
        <f t="shared" ref="HB97:JM97" si="2602">(SUM(HB81:HB85)&gt;0)*$G$13/12*(1+$O96)^(HB93-1)</f>
        <v>0</v>
      </c>
      <c r="HC97" s="91">
        <f t="shared" si="2602"/>
        <v>0</v>
      </c>
      <c r="HD97" s="91">
        <f t="shared" si="2602"/>
        <v>0</v>
      </c>
      <c r="HE97" s="91">
        <f t="shared" si="2602"/>
        <v>0</v>
      </c>
      <c r="HF97" s="91">
        <f t="shared" si="2602"/>
        <v>0</v>
      </c>
      <c r="HG97" s="91">
        <f t="shared" si="2602"/>
        <v>0</v>
      </c>
      <c r="HH97" s="91">
        <f t="shared" si="2602"/>
        <v>0</v>
      </c>
      <c r="HI97" s="91">
        <f t="shared" si="2602"/>
        <v>0</v>
      </c>
      <c r="HJ97" s="91">
        <f t="shared" si="2602"/>
        <v>0</v>
      </c>
      <c r="HK97" s="91">
        <f t="shared" si="2602"/>
        <v>0</v>
      </c>
      <c r="HL97" s="91">
        <f t="shared" si="2602"/>
        <v>0</v>
      </c>
      <c r="HM97" s="91">
        <f t="shared" si="2602"/>
        <v>0</v>
      </c>
      <c r="HN97" s="91">
        <f t="shared" si="2602"/>
        <v>0</v>
      </c>
      <c r="HO97" s="91">
        <f t="shared" si="2602"/>
        <v>0</v>
      </c>
      <c r="HP97" s="91">
        <f t="shared" si="2602"/>
        <v>0</v>
      </c>
      <c r="HQ97" s="91">
        <f t="shared" si="2602"/>
        <v>0</v>
      </c>
      <c r="HR97" s="91">
        <f t="shared" si="2602"/>
        <v>0</v>
      </c>
      <c r="HS97" s="91">
        <f t="shared" si="2602"/>
        <v>0</v>
      </c>
      <c r="HT97" s="91">
        <f t="shared" si="2602"/>
        <v>0</v>
      </c>
      <c r="HU97" s="91">
        <f t="shared" si="2602"/>
        <v>0</v>
      </c>
      <c r="HV97" s="91">
        <f t="shared" si="2602"/>
        <v>0</v>
      </c>
      <c r="HW97" s="91">
        <f t="shared" si="2602"/>
        <v>0</v>
      </c>
      <c r="HX97" s="91">
        <f t="shared" si="2602"/>
        <v>0</v>
      </c>
      <c r="HY97" s="91">
        <f t="shared" si="2602"/>
        <v>0</v>
      </c>
      <c r="HZ97" s="91">
        <f t="shared" si="2602"/>
        <v>0</v>
      </c>
      <c r="IA97" s="91">
        <f t="shared" si="2602"/>
        <v>0</v>
      </c>
      <c r="IB97" s="91">
        <f t="shared" si="2602"/>
        <v>0</v>
      </c>
      <c r="IC97" s="91">
        <f t="shared" si="2602"/>
        <v>0</v>
      </c>
      <c r="ID97" s="91">
        <f t="shared" si="2602"/>
        <v>0</v>
      </c>
      <c r="IE97" s="91">
        <f t="shared" si="2602"/>
        <v>0</v>
      </c>
      <c r="IF97" s="91">
        <f t="shared" si="2602"/>
        <v>0</v>
      </c>
      <c r="IG97" s="91">
        <f t="shared" si="2602"/>
        <v>0</v>
      </c>
      <c r="IH97" s="91">
        <f t="shared" si="2602"/>
        <v>0</v>
      </c>
      <c r="II97" s="91">
        <f t="shared" si="2602"/>
        <v>0</v>
      </c>
      <c r="IJ97" s="91">
        <f t="shared" si="2602"/>
        <v>0</v>
      </c>
      <c r="IK97" s="91">
        <f t="shared" si="2602"/>
        <v>0</v>
      </c>
      <c r="IL97" s="91">
        <f t="shared" si="2602"/>
        <v>0</v>
      </c>
      <c r="IM97" s="91">
        <f t="shared" si="2602"/>
        <v>0</v>
      </c>
      <c r="IN97" s="91">
        <f t="shared" si="2602"/>
        <v>0</v>
      </c>
      <c r="IO97" s="91">
        <f t="shared" si="2602"/>
        <v>0</v>
      </c>
      <c r="IP97" s="91">
        <f t="shared" si="2602"/>
        <v>0</v>
      </c>
      <c r="IQ97" s="91">
        <f t="shared" si="2602"/>
        <v>0</v>
      </c>
      <c r="IR97" s="91">
        <f t="shared" si="2602"/>
        <v>0</v>
      </c>
      <c r="IS97" s="91">
        <f t="shared" si="2602"/>
        <v>0</v>
      </c>
      <c r="IT97" s="91">
        <f t="shared" si="2602"/>
        <v>0</v>
      </c>
      <c r="IU97" s="91">
        <f t="shared" si="2602"/>
        <v>0</v>
      </c>
      <c r="IV97" s="91">
        <f t="shared" si="2602"/>
        <v>0</v>
      </c>
      <c r="IW97" s="91">
        <f t="shared" si="2602"/>
        <v>0</v>
      </c>
      <c r="IX97" s="91">
        <f t="shared" si="2602"/>
        <v>0</v>
      </c>
      <c r="IY97" s="91">
        <f t="shared" si="2602"/>
        <v>0</v>
      </c>
      <c r="IZ97" s="91">
        <f t="shared" si="2602"/>
        <v>0</v>
      </c>
      <c r="JA97" s="91">
        <f t="shared" si="2602"/>
        <v>0</v>
      </c>
      <c r="JB97" s="91">
        <f t="shared" si="2602"/>
        <v>0</v>
      </c>
      <c r="JC97" s="91">
        <f t="shared" si="2602"/>
        <v>0</v>
      </c>
      <c r="JD97" s="91">
        <f t="shared" si="2602"/>
        <v>0</v>
      </c>
      <c r="JE97" s="91">
        <f t="shared" si="2602"/>
        <v>0</v>
      </c>
      <c r="JF97" s="91">
        <f t="shared" si="2602"/>
        <v>0</v>
      </c>
      <c r="JG97" s="91">
        <f t="shared" si="2602"/>
        <v>0</v>
      </c>
      <c r="JH97" s="91">
        <f t="shared" si="2602"/>
        <v>0</v>
      </c>
      <c r="JI97" s="91">
        <f t="shared" si="2602"/>
        <v>0</v>
      </c>
      <c r="JJ97" s="91">
        <f t="shared" si="2602"/>
        <v>0</v>
      </c>
      <c r="JK97" s="91">
        <f t="shared" si="2602"/>
        <v>0</v>
      </c>
      <c r="JL97" s="91">
        <f t="shared" si="2602"/>
        <v>0</v>
      </c>
      <c r="JM97" s="91">
        <f t="shared" si="2602"/>
        <v>0</v>
      </c>
      <c r="JN97" s="91">
        <f t="shared" ref="JN97:LY97" si="2603">(SUM(JN81:JN85)&gt;0)*$G$13/12*(1+$O96)^(JN93-1)</f>
        <v>0</v>
      </c>
      <c r="JO97" s="91">
        <f t="shared" si="2603"/>
        <v>0</v>
      </c>
      <c r="JP97" s="91">
        <f t="shared" si="2603"/>
        <v>0</v>
      </c>
      <c r="JQ97" s="91">
        <f t="shared" si="2603"/>
        <v>0</v>
      </c>
      <c r="JR97" s="91">
        <f t="shared" si="2603"/>
        <v>0</v>
      </c>
      <c r="JS97" s="91">
        <f t="shared" si="2603"/>
        <v>0</v>
      </c>
      <c r="JT97" s="91">
        <f t="shared" si="2603"/>
        <v>0</v>
      </c>
      <c r="JU97" s="91">
        <f t="shared" si="2603"/>
        <v>0</v>
      </c>
      <c r="JV97" s="91">
        <f t="shared" si="2603"/>
        <v>0</v>
      </c>
      <c r="JW97" s="91">
        <f t="shared" si="2603"/>
        <v>0</v>
      </c>
      <c r="JX97" s="91">
        <f t="shared" si="2603"/>
        <v>0</v>
      </c>
      <c r="JY97" s="91">
        <f t="shared" si="2603"/>
        <v>0</v>
      </c>
      <c r="JZ97" s="91">
        <f t="shared" si="2603"/>
        <v>0</v>
      </c>
      <c r="KA97" s="91">
        <f t="shared" si="2603"/>
        <v>0</v>
      </c>
      <c r="KB97" s="91">
        <f t="shared" si="2603"/>
        <v>0</v>
      </c>
      <c r="KC97" s="91">
        <f t="shared" si="2603"/>
        <v>0</v>
      </c>
      <c r="KD97" s="91">
        <f t="shared" si="2603"/>
        <v>0</v>
      </c>
      <c r="KE97" s="91">
        <f t="shared" si="2603"/>
        <v>0</v>
      </c>
      <c r="KF97" s="91">
        <f t="shared" si="2603"/>
        <v>0</v>
      </c>
      <c r="KG97" s="91">
        <f t="shared" si="2603"/>
        <v>0</v>
      </c>
      <c r="KH97" s="91">
        <f t="shared" si="2603"/>
        <v>0</v>
      </c>
      <c r="KI97" s="91">
        <f t="shared" si="2603"/>
        <v>0</v>
      </c>
      <c r="KJ97" s="91">
        <f t="shared" si="2603"/>
        <v>0</v>
      </c>
      <c r="KK97" s="91">
        <f t="shared" si="2603"/>
        <v>0</v>
      </c>
      <c r="KL97" s="91">
        <f t="shared" si="2603"/>
        <v>0</v>
      </c>
      <c r="KM97" s="91">
        <f t="shared" si="2603"/>
        <v>0</v>
      </c>
      <c r="KN97" s="91">
        <f t="shared" si="2603"/>
        <v>0</v>
      </c>
      <c r="KO97" s="91">
        <f t="shared" si="2603"/>
        <v>0</v>
      </c>
      <c r="KP97" s="91">
        <f t="shared" si="2603"/>
        <v>0</v>
      </c>
      <c r="KQ97" s="91">
        <f t="shared" si="2603"/>
        <v>0</v>
      </c>
      <c r="KR97" s="91">
        <f t="shared" si="2603"/>
        <v>0</v>
      </c>
      <c r="KS97" s="91">
        <f t="shared" si="2603"/>
        <v>0</v>
      </c>
      <c r="KT97" s="91">
        <f t="shared" si="2603"/>
        <v>0</v>
      </c>
      <c r="KU97" s="91">
        <f t="shared" si="2603"/>
        <v>0</v>
      </c>
      <c r="KV97" s="91">
        <f t="shared" si="2603"/>
        <v>0</v>
      </c>
      <c r="KW97" s="91">
        <f t="shared" si="2603"/>
        <v>0</v>
      </c>
      <c r="KX97" s="91">
        <f t="shared" si="2603"/>
        <v>0</v>
      </c>
      <c r="KY97" s="91">
        <f t="shared" si="2603"/>
        <v>0</v>
      </c>
      <c r="KZ97" s="91">
        <f t="shared" si="2603"/>
        <v>0</v>
      </c>
      <c r="LA97" s="91">
        <f t="shared" si="2603"/>
        <v>0</v>
      </c>
      <c r="LB97" s="91">
        <f t="shared" si="2603"/>
        <v>0</v>
      </c>
      <c r="LC97" s="91">
        <f t="shared" si="2603"/>
        <v>0</v>
      </c>
      <c r="LD97" s="91">
        <f t="shared" si="2603"/>
        <v>0</v>
      </c>
      <c r="LE97" s="91">
        <f t="shared" si="2603"/>
        <v>0</v>
      </c>
      <c r="LF97" s="91">
        <f t="shared" si="2603"/>
        <v>0</v>
      </c>
      <c r="LG97" s="91">
        <f t="shared" si="2603"/>
        <v>0</v>
      </c>
      <c r="LH97" s="91">
        <f t="shared" si="2603"/>
        <v>0</v>
      </c>
      <c r="LI97" s="91">
        <f t="shared" si="2603"/>
        <v>0</v>
      </c>
      <c r="LJ97" s="91">
        <f t="shared" si="2603"/>
        <v>0</v>
      </c>
      <c r="LK97" s="91">
        <f t="shared" si="2603"/>
        <v>0</v>
      </c>
      <c r="LL97" s="91">
        <f t="shared" si="2603"/>
        <v>0</v>
      </c>
      <c r="LM97" s="91">
        <f t="shared" si="2603"/>
        <v>0</v>
      </c>
      <c r="LN97" s="91">
        <f t="shared" si="2603"/>
        <v>0</v>
      </c>
      <c r="LO97" s="91">
        <f t="shared" si="2603"/>
        <v>0</v>
      </c>
      <c r="LP97" s="91">
        <f t="shared" si="2603"/>
        <v>0</v>
      </c>
      <c r="LQ97" s="91">
        <f t="shared" si="2603"/>
        <v>0</v>
      </c>
      <c r="LR97" s="91">
        <f t="shared" si="2603"/>
        <v>0</v>
      </c>
      <c r="LS97" s="91">
        <f t="shared" si="2603"/>
        <v>0</v>
      </c>
      <c r="LT97" s="91">
        <f t="shared" si="2603"/>
        <v>0</v>
      </c>
      <c r="LU97" s="91">
        <f t="shared" si="2603"/>
        <v>0</v>
      </c>
      <c r="LV97" s="91">
        <f t="shared" si="2603"/>
        <v>0</v>
      </c>
      <c r="LW97" s="91">
        <f t="shared" si="2603"/>
        <v>0</v>
      </c>
      <c r="LX97" s="91">
        <f t="shared" si="2603"/>
        <v>0</v>
      </c>
      <c r="LY97" s="91">
        <f t="shared" si="2603"/>
        <v>0</v>
      </c>
      <c r="LZ97" s="91">
        <f t="shared" ref="LZ97:NM97" si="2604">(SUM(LZ81:LZ85)&gt;0)*$G$13/12*(1+$O96)^(LZ93-1)</f>
        <v>0</v>
      </c>
      <c r="MA97" s="91">
        <f t="shared" si="2604"/>
        <v>0</v>
      </c>
      <c r="MB97" s="91">
        <f t="shared" si="2604"/>
        <v>0</v>
      </c>
      <c r="MC97" s="91">
        <f t="shared" si="2604"/>
        <v>0</v>
      </c>
      <c r="MD97" s="91">
        <f t="shared" si="2604"/>
        <v>0</v>
      </c>
      <c r="ME97" s="91">
        <f t="shared" si="2604"/>
        <v>0</v>
      </c>
      <c r="MF97" s="91">
        <f t="shared" si="2604"/>
        <v>0</v>
      </c>
      <c r="MG97" s="91">
        <f t="shared" si="2604"/>
        <v>0</v>
      </c>
      <c r="MH97" s="91">
        <f t="shared" si="2604"/>
        <v>0</v>
      </c>
      <c r="MI97" s="91">
        <f t="shared" si="2604"/>
        <v>0</v>
      </c>
      <c r="MJ97" s="91">
        <f t="shared" si="2604"/>
        <v>0</v>
      </c>
      <c r="MK97" s="91">
        <f t="shared" si="2604"/>
        <v>0</v>
      </c>
      <c r="ML97" s="91">
        <f t="shared" si="2604"/>
        <v>0</v>
      </c>
      <c r="MM97" s="91">
        <f t="shared" si="2604"/>
        <v>0</v>
      </c>
      <c r="MN97" s="91">
        <f t="shared" si="2604"/>
        <v>0</v>
      </c>
      <c r="MO97" s="91">
        <f t="shared" si="2604"/>
        <v>0</v>
      </c>
      <c r="MP97" s="91">
        <f t="shared" si="2604"/>
        <v>0</v>
      </c>
      <c r="MQ97" s="91">
        <f t="shared" si="2604"/>
        <v>0</v>
      </c>
      <c r="MR97" s="91">
        <f t="shared" si="2604"/>
        <v>0</v>
      </c>
      <c r="MS97" s="91">
        <f t="shared" si="2604"/>
        <v>0</v>
      </c>
      <c r="MT97" s="91">
        <f t="shared" si="2604"/>
        <v>0</v>
      </c>
      <c r="MU97" s="91">
        <f t="shared" si="2604"/>
        <v>0</v>
      </c>
      <c r="MV97" s="91">
        <f t="shared" si="2604"/>
        <v>0</v>
      </c>
      <c r="MW97" s="91">
        <f t="shared" si="2604"/>
        <v>0</v>
      </c>
      <c r="MX97" s="91">
        <f t="shared" si="2604"/>
        <v>0</v>
      </c>
      <c r="MY97" s="91">
        <f t="shared" si="2604"/>
        <v>0</v>
      </c>
      <c r="MZ97" s="91">
        <f t="shared" si="2604"/>
        <v>0</v>
      </c>
      <c r="NA97" s="91">
        <f t="shared" si="2604"/>
        <v>0</v>
      </c>
      <c r="NB97" s="91">
        <f t="shared" si="2604"/>
        <v>0</v>
      </c>
      <c r="NC97" s="91">
        <f t="shared" si="2604"/>
        <v>0</v>
      </c>
      <c r="ND97" s="91">
        <f t="shared" si="2604"/>
        <v>0</v>
      </c>
      <c r="NE97" s="91">
        <f t="shared" si="2604"/>
        <v>0</v>
      </c>
      <c r="NF97" s="91">
        <f t="shared" si="2604"/>
        <v>0</v>
      </c>
      <c r="NG97" s="91">
        <f t="shared" si="2604"/>
        <v>0</v>
      </c>
      <c r="NH97" s="91">
        <f t="shared" si="2604"/>
        <v>0</v>
      </c>
      <c r="NI97" s="91">
        <f t="shared" si="2604"/>
        <v>0</v>
      </c>
      <c r="NJ97" s="91">
        <f t="shared" si="2604"/>
        <v>0</v>
      </c>
      <c r="NK97" s="91">
        <f t="shared" si="2604"/>
        <v>0</v>
      </c>
      <c r="NL97" s="91">
        <f t="shared" si="2604"/>
        <v>0</v>
      </c>
      <c r="NM97" s="91">
        <f t="shared" si="2604"/>
        <v>0</v>
      </c>
    </row>
    <row r="98" spans="12:377" x14ac:dyDescent="0.25">
      <c r="P98" s="76" t="s">
        <v>214</v>
      </c>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c r="CW98" s="6"/>
      <c r="CX98" s="6"/>
      <c r="CY98" s="6"/>
      <c r="CZ98" s="6"/>
      <c r="DA98" s="6"/>
      <c r="DB98" s="6"/>
      <c r="DC98" s="6"/>
      <c r="DD98" s="6"/>
      <c r="DE98" s="6"/>
      <c r="DF98" s="6"/>
      <c r="DG98" s="6"/>
      <c r="DH98" s="6"/>
      <c r="DI98" s="6"/>
      <c r="DJ98" s="6"/>
      <c r="DK98" s="6"/>
      <c r="DL98" s="6"/>
      <c r="DM98" s="6"/>
      <c r="DN98" s="6"/>
      <c r="DO98" s="6"/>
      <c r="DP98" s="6"/>
      <c r="DQ98" s="6"/>
      <c r="DR98" s="6"/>
      <c r="DS98" s="6"/>
      <c r="DT98" s="6"/>
      <c r="DU98" s="6"/>
      <c r="DV98" s="6"/>
      <c r="DW98" s="6"/>
      <c r="DX98" s="6"/>
      <c r="DY98" s="6"/>
      <c r="DZ98" s="6"/>
      <c r="EA98" s="6"/>
      <c r="EB98" s="6"/>
      <c r="EC98" s="6"/>
      <c r="ED98" s="6"/>
      <c r="EE98" s="6"/>
      <c r="EF98" s="6"/>
      <c r="EG98" s="6"/>
      <c r="EH98" s="6"/>
      <c r="EI98" s="6"/>
      <c r="EJ98" s="6"/>
      <c r="EK98" s="6"/>
      <c r="EL98" s="6"/>
      <c r="EM98" s="6"/>
      <c r="EN98" s="6"/>
      <c r="EO98" s="6"/>
      <c r="EP98" s="6"/>
      <c r="EQ98" s="6"/>
      <c r="ER98" s="6"/>
      <c r="ES98" s="6"/>
      <c r="ET98" s="6"/>
      <c r="EU98" s="6"/>
      <c r="EV98" s="6"/>
      <c r="EW98" s="6"/>
      <c r="EX98" s="6"/>
      <c r="EY98" s="6"/>
      <c r="EZ98" s="6"/>
      <c r="FA98" s="6"/>
      <c r="FB98" s="6"/>
      <c r="FC98" s="6"/>
      <c r="FD98" s="6"/>
      <c r="FE98" s="6"/>
      <c r="FF98" s="6"/>
      <c r="FG98" s="6"/>
      <c r="FH98" s="6"/>
      <c r="FI98" s="6"/>
      <c r="FJ98" s="6"/>
      <c r="FK98" s="6"/>
      <c r="FL98" s="6"/>
      <c r="FM98" s="6"/>
      <c r="FN98" s="6"/>
      <c r="FO98" s="6"/>
      <c r="FP98" s="6"/>
      <c r="FQ98" s="6"/>
      <c r="FR98" s="6"/>
      <c r="FS98" s="6"/>
      <c r="FT98" s="6"/>
      <c r="FU98" s="6"/>
      <c r="FV98" s="6"/>
      <c r="FW98" s="6"/>
      <c r="FX98" s="6"/>
      <c r="FY98" s="6"/>
      <c r="FZ98" s="6"/>
      <c r="GA98" s="6"/>
      <c r="GB98" s="6"/>
      <c r="GC98" s="6"/>
      <c r="GD98" s="6"/>
      <c r="GE98" s="6"/>
      <c r="GF98" s="6"/>
      <c r="GG98" s="6"/>
      <c r="GH98" s="6"/>
      <c r="GI98" s="6"/>
      <c r="GJ98" s="6"/>
      <c r="GK98" s="6"/>
      <c r="GL98" s="6"/>
      <c r="GM98" s="6"/>
      <c r="GN98" s="6"/>
      <c r="GO98" s="6"/>
      <c r="GP98" s="6"/>
      <c r="GQ98" s="6"/>
      <c r="GR98" s="6"/>
      <c r="GS98" s="6"/>
      <c r="GT98" s="6"/>
      <c r="GU98" s="6"/>
      <c r="GV98" s="6"/>
      <c r="GW98" s="6"/>
      <c r="GX98" s="6"/>
      <c r="GY98" s="6"/>
      <c r="GZ98" s="6"/>
      <c r="HA98" s="6"/>
      <c r="HB98" s="6"/>
      <c r="HC98" s="6"/>
      <c r="HD98" s="6"/>
      <c r="HE98" s="6"/>
      <c r="HF98" s="6"/>
      <c r="HG98" s="6"/>
      <c r="HH98" s="6"/>
      <c r="HI98" s="6"/>
      <c r="HJ98" s="6"/>
      <c r="HK98" s="6"/>
      <c r="HL98" s="6"/>
      <c r="HM98" s="6"/>
      <c r="HN98" s="6"/>
      <c r="HO98" s="6"/>
      <c r="HP98" s="6"/>
      <c r="HQ98" s="6"/>
      <c r="HR98" s="6"/>
      <c r="HS98" s="6"/>
      <c r="HT98" s="6"/>
      <c r="HU98" s="6"/>
      <c r="HV98" s="6"/>
      <c r="HW98" s="6"/>
      <c r="HX98" s="6"/>
      <c r="HY98" s="6"/>
      <c r="HZ98" s="6"/>
      <c r="IA98" s="6"/>
      <c r="IB98" s="6"/>
      <c r="IC98" s="6"/>
      <c r="ID98" s="6"/>
      <c r="IE98" s="6"/>
      <c r="IF98" s="6"/>
      <c r="IG98" s="6"/>
      <c r="IH98" s="6"/>
      <c r="II98" s="6"/>
      <c r="IJ98" s="6"/>
      <c r="IK98" s="6"/>
      <c r="IL98" s="6"/>
      <c r="IM98" s="6"/>
      <c r="IN98" s="6"/>
      <c r="IO98" s="6"/>
      <c r="IP98" s="6"/>
      <c r="IQ98" s="6"/>
      <c r="IR98" s="6"/>
      <c r="IS98" s="6"/>
      <c r="IT98" s="6"/>
      <c r="IU98" s="6"/>
      <c r="IV98" s="6"/>
      <c r="IW98" s="6"/>
      <c r="IX98" s="6"/>
      <c r="IY98" s="6"/>
      <c r="IZ98" s="6"/>
      <c r="JA98" s="6"/>
      <c r="JB98" s="6"/>
      <c r="JC98" s="6"/>
      <c r="JD98" s="6"/>
      <c r="JE98" s="6"/>
      <c r="JF98" s="6"/>
      <c r="JG98" s="6"/>
      <c r="JH98" s="6"/>
      <c r="JI98" s="6"/>
      <c r="JJ98" s="6"/>
      <c r="JK98" s="6"/>
      <c r="JL98" s="6"/>
      <c r="JM98" s="6"/>
      <c r="JN98" s="6"/>
      <c r="JO98" s="6"/>
      <c r="JP98" s="6"/>
      <c r="JQ98" s="6"/>
      <c r="JR98" s="6"/>
      <c r="JS98" s="6"/>
      <c r="JT98" s="6"/>
      <c r="JU98" s="6"/>
      <c r="JV98" s="6"/>
      <c r="JW98" s="6"/>
      <c r="JX98" s="6"/>
      <c r="JY98" s="6"/>
      <c r="JZ98" s="6"/>
      <c r="KA98" s="6"/>
      <c r="KB98" s="6"/>
      <c r="KC98" s="6"/>
      <c r="KD98" s="6"/>
      <c r="KE98" s="6"/>
      <c r="KF98" s="6"/>
      <c r="KG98" s="6"/>
      <c r="KH98" s="6"/>
      <c r="KI98" s="6"/>
      <c r="KJ98" s="6"/>
      <c r="KK98" s="6"/>
      <c r="KL98" s="6"/>
      <c r="KM98" s="6"/>
      <c r="KN98" s="6"/>
      <c r="KO98" s="6"/>
      <c r="KP98" s="6"/>
      <c r="KQ98" s="6"/>
      <c r="KR98" s="6"/>
      <c r="KS98" s="6"/>
      <c r="KT98" s="6"/>
      <c r="KU98" s="6"/>
      <c r="KV98" s="6"/>
      <c r="KW98" s="6"/>
      <c r="KX98" s="6"/>
      <c r="KY98" s="6"/>
      <c r="KZ98" s="6"/>
      <c r="LA98" s="6"/>
      <c r="LB98" s="6"/>
      <c r="LC98" s="6"/>
      <c r="LD98" s="6"/>
      <c r="LE98" s="6"/>
      <c r="LF98" s="6"/>
      <c r="LG98" s="6"/>
      <c r="LH98" s="6"/>
      <c r="LI98" s="6"/>
      <c r="LJ98" s="6"/>
      <c r="LK98" s="6"/>
      <c r="LL98" s="6"/>
      <c r="LM98" s="6"/>
      <c r="LN98" s="6"/>
      <c r="LO98" s="6"/>
      <c r="LP98" s="6"/>
      <c r="LQ98" s="6"/>
      <c r="LR98" s="6"/>
      <c r="LS98" s="6"/>
      <c r="LT98" s="6"/>
      <c r="LU98" s="6"/>
      <c r="LV98" s="6"/>
      <c r="LW98" s="6"/>
      <c r="LX98" s="6"/>
      <c r="LY98" s="6"/>
      <c r="LZ98" s="6"/>
      <c r="MA98" s="6"/>
      <c r="MB98" s="6"/>
      <c r="MC98" s="6"/>
      <c r="MD98" s="6"/>
      <c r="ME98" s="6"/>
      <c r="MF98" s="6"/>
      <c r="MG98" s="6"/>
      <c r="MH98" s="6"/>
      <c r="MI98" s="6"/>
      <c r="MJ98" s="6"/>
      <c r="MK98" s="6"/>
      <c r="ML98" s="6"/>
      <c r="MM98" s="6"/>
      <c r="MN98" s="6"/>
      <c r="MO98" s="6"/>
      <c r="MP98" s="6"/>
      <c r="MQ98" s="6"/>
      <c r="MR98" s="6"/>
      <c r="MS98" s="6"/>
      <c r="MT98" s="6"/>
      <c r="MU98" s="6"/>
      <c r="MV98" s="6"/>
      <c r="MW98" s="6"/>
      <c r="MX98" s="6"/>
      <c r="MY98" s="6"/>
      <c r="MZ98" s="6"/>
      <c r="NA98" s="6"/>
      <c r="NB98" s="6"/>
      <c r="NC98" s="6"/>
      <c r="ND98" s="6"/>
      <c r="NE98" s="6"/>
      <c r="NF98" s="6"/>
      <c r="NG98" s="6"/>
      <c r="NH98" s="6"/>
      <c r="NI98" s="6"/>
      <c r="NJ98" s="6"/>
      <c r="NK98" s="6"/>
      <c r="NL98" s="6"/>
      <c r="NM98" s="6"/>
    </row>
    <row r="99" spans="12:377" x14ac:dyDescent="0.25">
      <c r="P99" s="12" t="s">
        <v>131</v>
      </c>
      <c r="Q99" s="7">
        <f>ROUNDUP(Q100/12,0)</f>
        <v>0</v>
      </c>
      <c r="R99" s="7">
        <f t="shared" ref="R99" si="2605">ROUNDUP(R100/12,0)</f>
        <v>1</v>
      </c>
      <c r="S99" s="7">
        <f t="shared" ref="S99" si="2606">ROUNDUP(S100/12,0)</f>
        <v>1</v>
      </c>
      <c r="T99" s="7">
        <f t="shared" ref="T99" si="2607">ROUNDUP(T100/12,0)</f>
        <v>1</v>
      </c>
      <c r="U99" s="7">
        <f t="shared" ref="U99" si="2608">ROUNDUP(U100/12,0)</f>
        <v>1</v>
      </c>
      <c r="V99" s="7">
        <f t="shared" ref="V99" si="2609">ROUNDUP(V100/12,0)</f>
        <v>1</v>
      </c>
      <c r="W99" s="7">
        <f t="shared" ref="W99" si="2610">ROUNDUP(W100/12,0)</f>
        <v>1</v>
      </c>
      <c r="X99" s="7">
        <f t="shared" ref="X99" si="2611">ROUNDUP(X100/12,0)</f>
        <v>1</v>
      </c>
      <c r="Y99" s="7">
        <f t="shared" ref="Y99" si="2612">ROUNDUP(Y100/12,0)</f>
        <v>1</v>
      </c>
      <c r="Z99" s="7">
        <f t="shared" ref="Z99" si="2613">ROUNDUP(Z100/12,0)</f>
        <v>1</v>
      </c>
      <c r="AA99" s="7">
        <f t="shared" ref="AA99" si="2614">ROUNDUP(AA100/12,0)</f>
        <v>1</v>
      </c>
      <c r="AB99" s="7">
        <f t="shared" ref="AB99" si="2615">ROUNDUP(AB100/12,0)</f>
        <v>1</v>
      </c>
      <c r="AC99" s="7">
        <f t="shared" ref="AC99" si="2616">ROUNDUP(AC100/12,0)</f>
        <v>1</v>
      </c>
      <c r="AD99" s="7">
        <f t="shared" ref="AD99" si="2617">ROUNDUP(AD100/12,0)</f>
        <v>2</v>
      </c>
      <c r="AE99" s="7">
        <f t="shared" ref="AE99" si="2618">ROUNDUP(AE100/12,0)</f>
        <v>2</v>
      </c>
      <c r="AF99" s="7">
        <f t="shared" ref="AF99" si="2619">ROUNDUP(AF100/12,0)</f>
        <v>2</v>
      </c>
      <c r="AG99" s="7">
        <f t="shared" ref="AG99" si="2620">ROUNDUP(AG100/12,0)</f>
        <v>2</v>
      </c>
      <c r="AH99" s="7">
        <f t="shared" ref="AH99" si="2621">ROUNDUP(AH100/12,0)</f>
        <v>2</v>
      </c>
      <c r="AI99" s="7">
        <f t="shared" ref="AI99" si="2622">ROUNDUP(AI100/12,0)</f>
        <v>2</v>
      </c>
      <c r="AJ99" s="7">
        <f t="shared" ref="AJ99" si="2623">ROUNDUP(AJ100/12,0)</f>
        <v>2</v>
      </c>
      <c r="AK99" s="7">
        <f t="shared" ref="AK99" si="2624">ROUNDUP(AK100/12,0)</f>
        <v>2</v>
      </c>
      <c r="AL99" s="7">
        <f t="shared" ref="AL99" si="2625">ROUNDUP(AL100/12,0)</f>
        <v>2</v>
      </c>
      <c r="AM99" s="7">
        <f t="shared" ref="AM99" si="2626">ROUNDUP(AM100/12,0)</f>
        <v>2</v>
      </c>
      <c r="AN99" s="7">
        <f t="shared" ref="AN99" si="2627">ROUNDUP(AN100/12,0)</f>
        <v>2</v>
      </c>
      <c r="AO99" s="7">
        <f t="shared" ref="AO99" si="2628">ROUNDUP(AO100/12,0)</f>
        <v>2</v>
      </c>
      <c r="AP99" s="7">
        <f t="shared" ref="AP99" si="2629">ROUNDUP(AP100/12,0)</f>
        <v>3</v>
      </c>
      <c r="AQ99" s="7">
        <f t="shared" ref="AQ99" si="2630">ROUNDUP(AQ100/12,0)</f>
        <v>3</v>
      </c>
      <c r="AR99" s="7">
        <f t="shared" ref="AR99" si="2631">ROUNDUP(AR100/12,0)</f>
        <v>3</v>
      </c>
      <c r="AS99" s="7">
        <f t="shared" ref="AS99" si="2632">ROUNDUP(AS100/12,0)</f>
        <v>3</v>
      </c>
      <c r="AT99" s="7">
        <f t="shared" ref="AT99" si="2633">ROUNDUP(AT100/12,0)</f>
        <v>3</v>
      </c>
      <c r="AU99" s="7">
        <f t="shared" ref="AU99" si="2634">ROUNDUP(AU100/12,0)</f>
        <v>3</v>
      </c>
      <c r="AV99" s="7">
        <f t="shared" ref="AV99" si="2635">ROUNDUP(AV100/12,0)</f>
        <v>3</v>
      </c>
      <c r="AW99" s="7">
        <f t="shared" ref="AW99" si="2636">ROUNDUP(AW100/12,0)</f>
        <v>3</v>
      </c>
      <c r="AX99" s="7">
        <f t="shared" ref="AX99" si="2637">ROUNDUP(AX100/12,0)</f>
        <v>3</v>
      </c>
      <c r="AY99" s="7">
        <f t="shared" ref="AY99" si="2638">ROUNDUP(AY100/12,0)</f>
        <v>3</v>
      </c>
      <c r="AZ99" s="7">
        <f t="shared" ref="AZ99" si="2639">ROUNDUP(AZ100/12,0)</f>
        <v>3</v>
      </c>
      <c r="BA99" s="7">
        <f t="shared" ref="BA99" si="2640">ROUNDUP(BA100/12,0)</f>
        <v>3</v>
      </c>
      <c r="BB99" s="7">
        <f t="shared" ref="BB99" si="2641">ROUNDUP(BB100/12,0)</f>
        <v>4</v>
      </c>
      <c r="BC99" s="7">
        <f t="shared" ref="BC99" si="2642">ROUNDUP(BC100/12,0)</f>
        <v>4</v>
      </c>
      <c r="BD99" s="7">
        <f t="shared" ref="BD99" si="2643">ROUNDUP(BD100/12,0)</f>
        <v>4</v>
      </c>
      <c r="BE99" s="7">
        <f t="shared" ref="BE99" si="2644">ROUNDUP(BE100/12,0)</f>
        <v>4</v>
      </c>
      <c r="BF99" s="7">
        <f t="shared" ref="BF99" si="2645">ROUNDUP(BF100/12,0)</f>
        <v>4</v>
      </c>
      <c r="BG99" s="7">
        <f t="shared" ref="BG99" si="2646">ROUNDUP(BG100/12,0)</f>
        <v>4</v>
      </c>
      <c r="BH99" s="7">
        <f t="shared" ref="BH99" si="2647">ROUNDUP(BH100/12,0)</f>
        <v>4</v>
      </c>
      <c r="BI99" s="7">
        <f t="shared" ref="BI99" si="2648">ROUNDUP(BI100/12,0)</f>
        <v>4</v>
      </c>
      <c r="BJ99" s="7">
        <f t="shared" ref="BJ99" si="2649">ROUNDUP(BJ100/12,0)</f>
        <v>4</v>
      </c>
      <c r="BK99" s="7">
        <f t="shared" ref="BK99" si="2650">ROUNDUP(BK100/12,0)</f>
        <v>4</v>
      </c>
      <c r="BL99" s="7">
        <f t="shared" ref="BL99" si="2651">ROUNDUP(BL100/12,0)</f>
        <v>4</v>
      </c>
      <c r="BM99" s="7">
        <f t="shared" ref="BM99" si="2652">ROUNDUP(BM100/12,0)</f>
        <v>4</v>
      </c>
      <c r="BN99" s="7">
        <f t="shared" ref="BN99" si="2653">ROUNDUP(BN100/12,0)</f>
        <v>5</v>
      </c>
      <c r="BO99" s="7">
        <f t="shared" ref="BO99" si="2654">ROUNDUP(BO100/12,0)</f>
        <v>5</v>
      </c>
      <c r="BP99" s="7">
        <f t="shared" ref="BP99" si="2655">ROUNDUP(BP100/12,0)</f>
        <v>5</v>
      </c>
      <c r="BQ99" s="7">
        <f t="shared" ref="BQ99" si="2656">ROUNDUP(BQ100/12,0)</f>
        <v>5</v>
      </c>
      <c r="BR99" s="7">
        <f t="shared" ref="BR99" si="2657">ROUNDUP(BR100/12,0)</f>
        <v>5</v>
      </c>
      <c r="BS99" s="7">
        <f t="shared" ref="BS99" si="2658">ROUNDUP(BS100/12,0)</f>
        <v>5</v>
      </c>
      <c r="BT99" s="7">
        <f t="shared" ref="BT99" si="2659">ROUNDUP(BT100/12,0)</f>
        <v>5</v>
      </c>
      <c r="BU99" s="7">
        <f t="shared" ref="BU99" si="2660">ROUNDUP(BU100/12,0)</f>
        <v>5</v>
      </c>
      <c r="BV99" s="7">
        <f t="shared" ref="BV99" si="2661">ROUNDUP(BV100/12,0)</f>
        <v>5</v>
      </c>
      <c r="BW99" s="7">
        <f t="shared" ref="BW99" si="2662">ROUNDUP(BW100/12,0)</f>
        <v>5</v>
      </c>
      <c r="BX99" s="7">
        <f t="shared" ref="BX99" si="2663">ROUNDUP(BX100/12,0)</f>
        <v>5</v>
      </c>
      <c r="BY99" s="7">
        <f t="shared" ref="BY99" si="2664">ROUNDUP(BY100/12,0)</f>
        <v>5</v>
      </c>
      <c r="BZ99" s="7">
        <f t="shared" ref="BZ99" si="2665">ROUNDUP(BZ100/12,0)</f>
        <v>6</v>
      </c>
      <c r="CA99" s="7">
        <f t="shared" ref="CA99" si="2666">ROUNDUP(CA100/12,0)</f>
        <v>6</v>
      </c>
      <c r="CB99" s="7">
        <f t="shared" ref="CB99" si="2667">ROUNDUP(CB100/12,0)</f>
        <v>6</v>
      </c>
      <c r="CC99" s="7">
        <f t="shared" ref="CC99" si="2668">ROUNDUP(CC100/12,0)</f>
        <v>6</v>
      </c>
      <c r="CD99" s="7">
        <f t="shared" ref="CD99" si="2669">ROUNDUP(CD100/12,0)</f>
        <v>6</v>
      </c>
      <c r="CE99" s="7">
        <f t="shared" ref="CE99" si="2670">ROUNDUP(CE100/12,0)</f>
        <v>6</v>
      </c>
      <c r="CF99" s="7">
        <f t="shared" ref="CF99" si="2671">ROUNDUP(CF100/12,0)</f>
        <v>6</v>
      </c>
      <c r="CG99" s="7">
        <f t="shared" ref="CG99" si="2672">ROUNDUP(CG100/12,0)</f>
        <v>6</v>
      </c>
      <c r="CH99" s="7">
        <f t="shared" ref="CH99" si="2673">ROUNDUP(CH100/12,0)</f>
        <v>6</v>
      </c>
      <c r="CI99" s="7">
        <f t="shared" ref="CI99" si="2674">ROUNDUP(CI100/12,0)</f>
        <v>6</v>
      </c>
      <c r="CJ99" s="7">
        <f t="shared" ref="CJ99" si="2675">ROUNDUP(CJ100/12,0)</f>
        <v>6</v>
      </c>
      <c r="CK99" s="7">
        <f t="shared" ref="CK99" si="2676">ROUNDUP(CK100/12,0)</f>
        <v>6</v>
      </c>
      <c r="CL99" s="7">
        <f t="shared" ref="CL99" si="2677">ROUNDUP(CL100/12,0)</f>
        <v>7</v>
      </c>
      <c r="CM99" s="7">
        <f t="shared" ref="CM99" si="2678">ROUNDUP(CM100/12,0)</f>
        <v>7</v>
      </c>
      <c r="CN99" s="7">
        <f t="shared" ref="CN99" si="2679">ROUNDUP(CN100/12,0)</f>
        <v>7</v>
      </c>
      <c r="CO99" s="7">
        <f t="shared" ref="CO99" si="2680">ROUNDUP(CO100/12,0)</f>
        <v>7</v>
      </c>
      <c r="CP99" s="7">
        <f t="shared" ref="CP99" si="2681">ROUNDUP(CP100/12,0)</f>
        <v>7</v>
      </c>
      <c r="CQ99" s="7">
        <f t="shared" ref="CQ99" si="2682">ROUNDUP(CQ100/12,0)</f>
        <v>7</v>
      </c>
      <c r="CR99" s="7">
        <f t="shared" ref="CR99" si="2683">ROUNDUP(CR100/12,0)</f>
        <v>7</v>
      </c>
      <c r="CS99" s="7">
        <f t="shared" ref="CS99" si="2684">ROUNDUP(CS100/12,0)</f>
        <v>7</v>
      </c>
      <c r="CT99" s="7">
        <f t="shared" ref="CT99" si="2685">ROUNDUP(CT100/12,0)</f>
        <v>7</v>
      </c>
      <c r="CU99" s="7">
        <f t="shared" ref="CU99" si="2686">ROUNDUP(CU100/12,0)</f>
        <v>7</v>
      </c>
      <c r="CV99" s="7">
        <f t="shared" ref="CV99" si="2687">ROUNDUP(CV100/12,0)</f>
        <v>7</v>
      </c>
      <c r="CW99" s="7">
        <f t="shared" ref="CW99" si="2688">ROUNDUP(CW100/12,0)</f>
        <v>7</v>
      </c>
      <c r="CX99" s="7">
        <f t="shared" ref="CX99" si="2689">ROUNDUP(CX100/12,0)</f>
        <v>8</v>
      </c>
      <c r="CY99" s="7">
        <f t="shared" ref="CY99" si="2690">ROUNDUP(CY100/12,0)</f>
        <v>8</v>
      </c>
      <c r="CZ99" s="7">
        <f t="shared" ref="CZ99" si="2691">ROUNDUP(CZ100/12,0)</f>
        <v>8</v>
      </c>
      <c r="DA99" s="7">
        <f t="shared" ref="DA99" si="2692">ROUNDUP(DA100/12,0)</f>
        <v>8</v>
      </c>
      <c r="DB99" s="7">
        <f t="shared" ref="DB99" si="2693">ROUNDUP(DB100/12,0)</f>
        <v>8</v>
      </c>
      <c r="DC99" s="7">
        <f t="shared" ref="DC99" si="2694">ROUNDUP(DC100/12,0)</f>
        <v>8</v>
      </c>
      <c r="DD99" s="7">
        <f t="shared" ref="DD99" si="2695">ROUNDUP(DD100/12,0)</f>
        <v>8</v>
      </c>
      <c r="DE99" s="7">
        <f t="shared" ref="DE99" si="2696">ROUNDUP(DE100/12,0)</f>
        <v>8</v>
      </c>
      <c r="DF99" s="7">
        <f t="shared" ref="DF99" si="2697">ROUNDUP(DF100/12,0)</f>
        <v>8</v>
      </c>
      <c r="DG99" s="7">
        <f t="shared" ref="DG99" si="2698">ROUNDUP(DG100/12,0)</f>
        <v>8</v>
      </c>
      <c r="DH99" s="7">
        <f t="shared" ref="DH99" si="2699">ROUNDUP(DH100/12,0)</f>
        <v>8</v>
      </c>
      <c r="DI99" s="7">
        <f t="shared" ref="DI99" si="2700">ROUNDUP(DI100/12,0)</f>
        <v>8</v>
      </c>
      <c r="DJ99" s="7">
        <f t="shared" ref="DJ99" si="2701">ROUNDUP(DJ100/12,0)</f>
        <v>9</v>
      </c>
      <c r="DK99" s="7">
        <f t="shared" ref="DK99" si="2702">ROUNDUP(DK100/12,0)</f>
        <v>9</v>
      </c>
      <c r="DL99" s="7">
        <f t="shared" ref="DL99" si="2703">ROUNDUP(DL100/12,0)</f>
        <v>9</v>
      </c>
      <c r="DM99" s="7">
        <f t="shared" ref="DM99" si="2704">ROUNDUP(DM100/12,0)</f>
        <v>9</v>
      </c>
      <c r="DN99" s="7">
        <f t="shared" ref="DN99" si="2705">ROUNDUP(DN100/12,0)</f>
        <v>9</v>
      </c>
      <c r="DO99" s="7">
        <f t="shared" ref="DO99" si="2706">ROUNDUP(DO100/12,0)</f>
        <v>9</v>
      </c>
      <c r="DP99" s="7">
        <f t="shared" ref="DP99" si="2707">ROUNDUP(DP100/12,0)</f>
        <v>9</v>
      </c>
      <c r="DQ99" s="7">
        <f t="shared" ref="DQ99" si="2708">ROUNDUP(DQ100/12,0)</f>
        <v>9</v>
      </c>
      <c r="DR99" s="7">
        <f t="shared" ref="DR99" si="2709">ROUNDUP(DR100/12,0)</f>
        <v>9</v>
      </c>
      <c r="DS99" s="7">
        <f t="shared" ref="DS99" si="2710">ROUNDUP(DS100/12,0)</f>
        <v>9</v>
      </c>
      <c r="DT99" s="7">
        <f t="shared" ref="DT99" si="2711">ROUNDUP(DT100/12,0)</f>
        <v>9</v>
      </c>
      <c r="DU99" s="7">
        <f t="shared" ref="DU99" si="2712">ROUNDUP(DU100/12,0)</f>
        <v>9</v>
      </c>
      <c r="DV99" s="7">
        <f t="shared" ref="DV99" si="2713">ROUNDUP(DV100/12,0)</f>
        <v>10</v>
      </c>
      <c r="DW99" s="7">
        <f t="shared" ref="DW99" si="2714">ROUNDUP(DW100/12,0)</f>
        <v>10</v>
      </c>
      <c r="DX99" s="7">
        <f t="shared" ref="DX99" si="2715">ROUNDUP(DX100/12,0)</f>
        <v>10</v>
      </c>
      <c r="DY99" s="7">
        <f t="shared" ref="DY99" si="2716">ROUNDUP(DY100/12,0)</f>
        <v>10</v>
      </c>
      <c r="DZ99" s="7">
        <f t="shared" ref="DZ99" si="2717">ROUNDUP(DZ100/12,0)</f>
        <v>10</v>
      </c>
      <c r="EA99" s="7">
        <f t="shared" ref="EA99" si="2718">ROUNDUP(EA100/12,0)</f>
        <v>10</v>
      </c>
      <c r="EB99" s="7">
        <f t="shared" ref="EB99" si="2719">ROUNDUP(EB100/12,0)</f>
        <v>10</v>
      </c>
      <c r="EC99" s="7">
        <f t="shared" ref="EC99" si="2720">ROUNDUP(EC100/12,0)</f>
        <v>10</v>
      </c>
      <c r="ED99" s="7">
        <f t="shared" ref="ED99" si="2721">ROUNDUP(ED100/12,0)</f>
        <v>10</v>
      </c>
      <c r="EE99" s="7">
        <f t="shared" ref="EE99" si="2722">ROUNDUP(EE100/12,0)</f>
        <v>10</v>
      </c>
      <c r="EF99" s="7">
        <f t="shared" ref="EF99" si="2723">ROUNDUP(EF100/12,0)</f>
        <v>10</v>
      </c>
      <c r="EG99" s="7">
        <f t="shared" ref="EG99" si="2724">ROUNDUP(EG100/12,0)</f>
        <v>10</v>
      </c>
      <c r="EH99" s="7">
        <f t="shared" ref="EH99" si="2725">ROUNDUP(EH100/12,0)</f>
        <v>11</v>
      </c>
      <c r="EI99" s="7">
        <f t="shared" ref="EI99" si="2726">ROUNDUP(EI100/12,0)</f>
        <v>11</v>
      </c>
      <c r="EJ99" s="7">
        <f t="shared" ref="EJ99" si="2727">ROUNDUP(EJ100/12,0)</f>
        <v>11</v>
      </c>
      <c r="EK99" s="7">
        <f t="shared" ref="EK99" si="2728">ROUNDUP(EK100/12,0)</f>
        <v>11</v>
      </c>
      <c r="EL99" s="7">
        <f t="shared" ref="EL99" si="2729">ROUNDUP(EL100/12,0)</f>
        <v>11</v>
      </c>
      <c r="EM99" s="7">
        <f t="shared" ref="EM99" si="2730">ROUNDUP(EM100/12,0)</f>
        <v>11</v>
      </c>
      <c r="EN99" s="7">
        <f t="shared" ref="EN99" si="2731">ROUNDUP(EN100/12,0)</f>
        <v>11</v>
      </c>
      <c r="EO99" s="7">
        <f t="shared" ref="EO99" si="2732">ROUNDUP(EO100/12,0)</f>
        <v>11</v>
      </c>
      <c r="EP99" s="7">
        <f t="shared" ref="EP99" si="2733">ROUNDUP(EP100/12,0)</f>
        <v>11</v>
      </c>
      <c r="EQ99" s="7">
        <f t="shared" ref="EQ99" si="2734">ROUNDUP(EQ100/12,0)</f>
        <v>11</v>
      </c>
      <c r="ER99" s="7">
        <f t="shared" ref="ER99" si="2735">ROUNDUP(ER100/12,0)</f>
        <v>11</v>
      </c>
      <c r="ES99" s="7">
        <f t="shared" ref="ES99" si="2736">ROUNDUP(ES100/12,0)</f>
        <v>11</v>
      </c>
      <c r="ET99" s="7">
        <f t="shared" ref="ET99" si="2737">ROUNDUP(ET100/12,0)</f>
        <v>12</v>
      </c>
      <c r="EU99" s="7">
        <f t="shared" ref="EU99" si="2738">ROUNDUP(EU100/12,0)</f>
        <v>12</v>
      </c>
      <c r="EV99" s="7">
        <f t="shared" ref="EV99" si="2739">ROUNDUP(EV100/12,0)</f>
        <v>12</v>
      </c>
      <c r="EW99" s="7">
        <f t="shared" ref="EW99" si="2740">ROUNDUP(EW100/12,0)</f>
        <v>12</v>
      </c>
      <c r="EX99" s="7">
        <f t="shared" ref="EX99" si="2741">ROUNDUP(EX100/12,0)</f>
        <v>12</v>
      </c>
      <c r="EY99" s="7">
        <f t="shared" ref="EY99" si="2742">ROUNDUP(EY100/12,0)</f>
        <v>12</v>
      </c>
      <c r="EZ99" s="7">
        <f t="shared" ref="EZ99" si="2743">ROUNDUP(EZ100/12,0)</f>
        <v>12</v>
      </c>
      <c r="FA99" s="7">
        <f t="shared" ref="FA99" si="2744">ROUNDUP(FA100/12,0)</f>
        <v>12</v>
      </c>
      <c r="FB99" s="7">
        <f t="shared" ref="FB99" si="2745">ROUNDUP(FB100/12,0)</f>
        <v>12</v>
      </c>
      <c r="FC99" s="7">
        <f t="shared" ref="FC99" si="2746">ROUNDUP(FC100/12,0)</f>
        <v>12</v>
      </c>
      <c r="FD99" s="7">
        <f t="shared" ref="FD99" si="2747">ROUNDUP(FD100/12,0)</f>
        <v>12</v>
      </c>
      <c r="FE99" s="7">
        <f t="shared" ref="FE99" si="2748">ROUNDUP(FE100/12,0)</f>
        <v>12</v>
      </c>
      <c r="FF99" s="7">
        <f t="shared" ref="FF99" si="2749">ROUNDUP(FF100/12,0)</f>
        <v>13</v>
      </c>
      <c r="FG99" s="7">
        <f t="shared" ref="FG99" si="2750">ROUNDUP(FG100/12,0)</f>
        <v>13</v>
      </c>
      <c r="FH99" s="7">
        <f t="shared" ref="FH99" si="2751">ROUNDUP(FH100/12,0)</f>
        <v>13</v>
      </c>
      <c r="FI99" s="7">
        <f t="shared" ref="FI99" si="2752">ROUNDUP(FI100/12,0)</f>
        <v>13</v>
      </c>
      <c r="FJ99" s="7">
        <f t="shared" ref="FJ99" si="2753">ROUNDUP(FJ100/12,0)</f>
        <v>13</v>
      </c>
      <c r="FK99" s="7">
        <f t="shared" ref="FK99" si="2754">ROUNDUP(FK100/12,0)</f>
        <v>13</v>
      </c>
      <c r="FL99" s="7">
        <f t="shared" ref="FL99" si="2755">ROUNDUP(FL100/12,0)</f>
        <v>13</v>
      </c>
      <c r="FM99" s="7">
        <f t="shared" ref="FM99" si="2756">ROUNDUP(FM100/12,0)</f>
        <v>13</v>
      </c>
      <c r="FN99" s="7">
        <f t="shared" ref="FN99" si="2757">ROUNDUP(FN100/12,0)</f>
        <v>13</v>
      </c>
      <c r="FO99" s="7">
        <f t="shared" ref="FO99" si="2758">ROUNDUP(FO100/12,0)</f>
        <v>13</v>
      </c>
      <c r="FP99" s="7">
        <f t="shared" ref="FP99" si="2759">ROUNDUP(FP100/12,0)</f>
        <v>13</v>
      </c>
      <c r="FQ99" s="7">
        <f t="shared" ref="FQ99" si="2760">ROUNDUP(FQ100/12,0)</f>
        <v>13</v>
      </c>
      <c r="FR99" s="7">
        <f t="shared" ref="FR99" si="2761">ROUNDUP(FR100/12,0)</f>
        <v>14</v>
      </c>
      <c r="FS99" s="7">
        <f t="shared" ref="FS99" si="2762">ROUNDUP(FS100/12,0)</f>
        <v>14</v>
      </c>
      <c r="FT99" s="7">
        <f t="shared" ref="FT99" si="2763">ROUNDUP(FT100/12,0)</f>
        <v>14</v>
      </c>
      <c r="FU99" s="7">
        <f t="shared" ref="FU99" si="2764">ROUNDUP(FU100/12,0)</f>
        <v>14</v>
      </c>
      <c r="FV99" s="7">
        <f t="shared" ref="FV99" si="2765">ROUNDUP(FV100/12,0)</f>
        <v>14</v>
      </c>
      <c r="FW99" s="7">
        <f t="shared" ref="FW99" si="2766">ROUNDUP(FW100/12,0)</f>
        <v>14</v>
      </c>
      <c r="FX99" s="7">
        <f t="shared" ref="FX99" si="2767">ROUNDUP(FX100/12,0)</f>
        <v>14</v>
      </c>
      <c r="FY99" s="7">
        <f t="shared" ref="FY99" si="2768">ROUNDUP(FY100/12,0)</f>
        <v>14</v>
      </c>
      <c r="FZ99" s="7">
        <f t="shared" ref="FZ99" si="2769">ROUNDUP(FZ100/12,0)</f>
        <v>14</v>
      </c>
      <c r="GA99" s="7">
        <f t="shared" ref="GA99" si="2770">ROUNDUP(GA100/12,0)</f>
        <v>14</v>
      </c>
      <c r="GB99" s="7">
        <f t="shared" ref="GB99" si="2771">ROUNDUP(GB100/12,0)</f>
        <v>14</v>
      </c>
      <c r="GC99" s="7">
        <f t="shared" ref="GC99" si="2772">ROUNDUP(GC100/12,0)</f>
        <v>14</v>
      </c>
      <c r="GD99" s="7">
        <f t="shared" ref="GD99" si="2773">ROUNDUP(GD100/12,0)</f>
        <v>15</v>
      </c>
      <c r="GE99" s="7">
        <f t="shared" ref="GE99" si="2774">ROUNDUP(GE100/12,0)</f>
        <v>15</v>
      </c>
      <c r="GF99" s="7">
        <f t="shared" ref="GF99" si="2775">ROUNDUP(GF100/12,0)</f>
        <v>15</v>
      </c>
      <c r="GG99" s="7">
        <f t="shared" ref="GG99" si="2776">ROUNDUP(GG100/12,0)</f>
        <v>15</v>
      </c>
      <c r="GH99" s="7">
        <f t="shared" ref="GH99" si="2777">ROUNDUP(GH100/12,0)</f>
        <v>15</v>
      </c>
      <c r="GI99" s="7">
        <f t="shared" ref="GI99" si="2778">ROUNDUP(GI100/12,0)</f>
        <v>15</v>
      </c>
      <c r="GJ99" s="7">
        <f t="shared" ref="GJ99" si="2779">ROUNDUP(GJ100/12,0)</f>
        <v>15</v>
      </c>
      <c r="GK99" s="7">
        <f t="shared" ref="GK99" si="2780">ROUNDUP(GK100/12,0)</f>
        <v>15</v>
      </c>
      <c r="GL99" s="7">
        <f t="shared" ref="GL99" si="2781">ROUNDUP(GL100/12,0)</f>
        <v>15</v>
      </c>
      <c r="GM99" s="7">
        <f t="shared" ref="GM99" si="2782">ROUNDUP(GM100/12,0)</f>
        <v>15</v>
      </c>
      <c r="GN99" s="7">
        <f t="shared" ref="GN99" si="2783">ROUNDUP(GN100/12,0)</f>
        <v>15</v>
      </c>
      <c r="GO99" s="7">
        <f t="shared" ref="GO99" si="2784">ROUNDUP(GO100/12,0)</f>
        <v>15</v>
      </c>
      <c r="GP99" s="7">
        <f t="shared" ref="GP99" si="2785">ROUNDUP(GP100/12,0)</f>
        <v>16</v>
      </c>
      <c r="GQ99" s="7">
        <f t="shared" ref="GQ99" si="2786">ROUNDUP(GQ100/12,0)</f>
        <v>16</v>
      </c>
      <c r="GR99" s="7">
        <f t="shared" ref="GR99" si="2787">ROUNDUP(GR100/12,0)</f>
        <v>16</v>
      </c>
      <c r="GS99" s="7">
        <f t="shared" ref="GS99" si="2788">ROUNDUP(GS100/12,0)</f>
        <v>16</v>
      </c>
      <c r="GT99" s="7">
        <f t="shared" ref="GT99" si="2789">ROUNDUP(GT100/12,0)</f>
        <v>16</v>
      </c>
      <c r="GU99" s="7">
        <f t="shared" ref="GU99" si="2790">ROUNDUP(GU100/12,0)</f>
        <v>16</v>
      </c>
      <c r="GV99" s="7">
        <f t="shared" ref="GV99" si="2791">ROUNDUP(GV100/12,0)</f>
        <v>16</v>
      </c>
      <c r="GW99" s="7">
        <f t="shared" ref="GW99" si="2792">ROUNDUP(GW100/12,0)</f>
        <v>16</v>
      </c>
      <c r="GX99" s="7">
        <f t="shared" ref="GX99" si="2793">ROUNDUP(GX100/12,0)</f>
        <v>16</v>
      </c>
      <c r="GY99" s="7">
        <f t="shared" ref="GY99" si="2794">ROUNDUP(GY100/12,0)</f>
        <v>16</v>
      </c>
      <c r="GZ99" s="7">
        <f t="shared" ref="GZ99" si="2795">ROUNDUP(GZ100/12,0)</f>
        <v>16</v>
      </c>
      <c r="HA99" s="7">
        <f t="shared" ref="HA99" si="2796">ROUNDUP(HA100/12,0)</f>
        <v>16</v>
      </c>
      <c r="HB99" s="7">
        <f t="shared" ref="HB99" si="2797">ROUNDUP(HB100/12,0)</f>
        <v>17</v>
      </c>
      <c r="HC99" s="7">
        <f t="shared" ref="HC99" si="2798">ROUNDUP(HC100/12,0)</f>
        <v>17</v>
      </c>
      <c r="HD99" s="7">
        <f t="shared" ref="HD99" si="2799">ROUNDUP(HD100/12,0)</f>
        <v>17</v>
      </c>
      <c r="HE99" s="7">
        <f t="shared" ref="HE99" si="2800">ROUNDUP(HE100/12,0)</f>
        <v>17</v>
      </c>
      <c r="HF99" s="7">
        <f t="shared" ref="HF99" si="2801">ROUNDUP(HF100/12,0)</f>
        <v>17</v>
      </c>
      <c r="HG99" s="7">
        <f t="shared" ref="HG99" si="2802">ROUNDUP(HG100/12,0)</f>
        <v>17</v>
      </c>
      <c r="HH99" s="7">
        <f t="shared" ref="HH99" si="2803">ROUNDUP(HH100/12,0)</f>
        <v>17</v>
      </c>
      <c r="HI99" s="7">
        <f t="shared" ref="HI99" si="2804">ROUNDUP(HI100/12,0)</f>
        <v>17</v>
      </c>
      <c r="HJ99" s="7">
        <f t="shared" ref="HJ99" si="2805">ROUNDUP(HJ100/12,0)</f>
        <v>17</v>
      </c>
      <c r="HK99" s="7">
        <f t="shared" ref="HK99" si="2806">ROUNDUP(HK100/12,0)</f>
        <v>17</v>
      </c>
      <c r="HL99" s="7">
        <f t="shared" ref="HL99" si="2807">ROUNDUP(HL100/12,0)</f>
        <v>17</v>
      </c>
      <c r="HM99" s="7">
        <f t="shared" ref="HM99" si="2808">ROUNDUP(HM100/12,0)</f>
        <v>17</v>
      </c>
      <c r="HN99" s="7">
        <f t="shared" ref="HN99" si="2809">ROUNDUP(HN100/12,0)</f>
        <v>18</v>
      </c>
      <c r="HO99" s="7">
        <f t="shared" ref="HO99" si="2810">ROUNDUP(HO100/12,0)</f>
        <v>18</v>
      </c>
      <c r="HP99" s="7">
        <f t="shared" ref="HP99" si="2811">ROUNDUP(HP100/12,0)</f>
        <v>18</v>
      </c>
      <c r="HQ99" s="7">
        <f t="shared" ref="HQ99" si="2812">ROUNDUP(HQ100/12,0)</f>
        <v>18</v>
      </c>
      <c r="HR99" s="7">
        <f t="shared" ref="HR99" si="2813">ROUNDUP(HR100/12,0)</f>
        <v>18</v>
      </c>
      <c r="HS99" s="7">
        <f t="shared" ref="HS99" si="2814">ROUNDUP(HS100/12,0)</f>
        <v>18</v>
      </c>
      <c r="HT99" s="7">
        <f t="shared" ref="HT99" si="2815">ROUNDUP(HT100/12,0)</f>
        <v>18</v>
      </c>
      <c r="HU99" s="7">
        <f t="shared" ref="HU99" si="2816">ROUNDUP(HU100/12,0)</f>
        <v>18</v>
      </c>
      <c r="HV99" s="7">
        <f t="shared" ref="HV99" si="2817">ROUNDUP(HV100/12,0)</f>
        <v>18</v>
      </c>
      <c r="HW99" s="7">
        <f t="shared" ref="HW99" si="2818">ROUNDUP(HW100/12,0)</f>
        <v>18</v>
      </c>
      <c r="HX99" s="7">
        <f t="shared" ref="HX99" si="2819">ROUNDUP(HX100/12,0)</f>
        <v>18</v>
      </c>
      <c r="HY99" s="7">
        <f t="shared" ref="HY99" si="2820">ROUNDUP(HY100/12,0)</f>
        <v>18</v>
      </c>
      <c r="HZ99" s="7">
        <f t="shared" ref="HZ99" si="2821">ROUNDUP(HZ100/12,0)</f>
        <v>19</v>
      </c>
      <c r="IA99" s="7">
        <f t="shared" ref="IA99" si="2822">ROUNDUP(IA100/12,0)</f>
        <v>19</v>
      </c>
      <c r="IB99" s="7">
        <f t="shared" ref="IB99" si="2823">ROUNDUP(IB100/12,0)</f>
        <v>19</v>
      </c>
      <c r="IC99" s="7">
        <f t="shared" ref="IC99" si="2824">ROUNDUP(IC100/12,0)</f>
        <v>19</v>
      </c>
      <c r="ID99" s="7">
        <f t="shared" ref="ID99" si="2825">ROUNDUP(ID100/12,0)</f>
        <v>19</v>
      </c>
      <c r="IE99" s="7">
        <f t="shared" ref="IE99" si="2826">ROUNDUP(IE100/12,0)</f>
        <v>19</v>
      </c>
      <c r="IF99" s="7">
        <f t="shared" ref="IF99" si="2827">ROUNDUP(IF100/12,0)</f>
        <v>19</v>
      </c>
      <c r="IG99" s="7">
        <f t="shared" ref="IG99" si="2828">ROUNDUP(IG100/12,0)</f>
        <v>19</v>
      </c>
      <c r="IH99" s="7">
        <f t="shared" ref="IH99" si="2829">ROUNDUP(IH100/12,0)</f>
        <v>19</v>
      </c>
      <c r="II99" s="7">
        <f t="shared" ref="II99" si="2830">ROUNDUP(II100/12,0)</f>
        <v>19</v>
      </c>
      <c r="IJ99" s="7">
        <f t="shared" ref="IJ99" si="2831">ROUNDUP(IJ100/12,0)</f>
        <v>19</v>
      </c>
      <c r="IK99" s="7">
        <f t="shared" ref="IK99" si="2832">ROUNDUP(IK100/12,0)</f>
        <v>19</v>
      </c>
      <c r="IL99" s="7">
        <f t="shared" ref="IL99" si="2833">ROUNDUP(IL100/12,0)</f>
        <v>20</v>
      </c>
      <c r="IM99" s="7">
        <f t="shared" ref="IM99" si="2834">ROUNDUP(IM100/12,0)</f>
        <v>20</v>
      </c>
      <c r="IN99" s="7">
        <f t="shared" ref="IN99" si="2835">ROUNDUP(IN100/12,0)</f>
        <v>20</v>
      </c>
      <c r="IO99" s="7">
        <f t="shared" ref="IO99" si="2836">ROUNDUP(IO100/12,0)</f>
        <v>20</v>
      </c>
      <c r="IP99" s="7">
        <f t="shared" ref="IP99" si="2837">ROUNDUP(IP100/12,0)</f>
        <v>20</v>
      </c>
      <c r="IQ99" s="7">
        <f t="shared" ref="IQ99" si="2838">ROUNDUP(IQ100/12,0)</f>
        <v>20</v>
      </c>
      <c r="IR99" s="7">
        <f t="shared" ref="IR99" si="2839">ROUNDUP(IR100/12,0)</f>
        <v>20</v>
      </c>
      <c r="IS99" s="7">
        <f t="shared" ref="IS99" si="2840">ROUNDUP(IS100/12,0)</f>
        <v>20</v>
      </c>
      <c r="IT99" s="7">
        <f t="shared" ref="IT99" si="2841">ROUNDUP(IT100/12,0)</f>
        <v>20</v>
      </c>
      <c r="IU99" s="7">
        <f t="shared" ref="IU99" si="2842">ROUNDUP(IU100/12,0)</f>
        <v>20</v>
      </c>
      <c r="IV99" s="7">
        <f t="shared" ref="IV99" si="2843">ROUNDUP(IV100/12,0)</f>
        <v>20</v>
      </c>
      <c r="IW99" s="7">
        <f t="shared" ref="IW99" si="2844">ROUNDUP(IW100/12,0)</f>
        <v>20</v>
      </c>
      <c r="IX99" s="7">
        <f t="shared" ref="IX99" si="2845">ROUNDUP(IX100/12,0)</f>
        <v>21</v>
      </c>
      <c r="IY99" s="7">
        <f t="shared" ref="IY99" si="2846">ROUNDUP(IY100/12,0)</f>
        <v>21</v>
      </c>
      <c r="IZ99" s="7">
        <f t="shared" ref="IZ99" si="2847">ROUNDUP(IZ100/12,0)</f>
        <v>21</v>
      </c>
      <c r="JA99" s="7">
        <f t="shared" ref="JA99" si="2848">ROUNDUP(JA100/12,0)</f>
        <v>21</v>
      </c>
      <c r="JB99" s="7">
        <f t="shared" ref="JB99" si="2849">ROUNDUP(JB100/12,0)</f>
        <v>21</v>
      </c>
      <c r="JC99" s="7">
        <f t="shared" ref="JC99" si="2850">ROUNDUP(JC100/12,0)</f>
        <v>21</v>
      </c>
      <c r="JD99" s="7">
        <f t="shared" ref="JD99" si="2851">ROUNDUP(JD100/12,0)</f>
        <v>21</v>
      </c>
      <c r="JE99" s="7">
        <f t="shared" ref="JE99" si="2852">ROUNDUP(JE100/12,0)</f>
        <v>21</v>
      </c>
      <c r="JF99" s="7">
        <f t="shared" ref="JF99" si="2853">ROUNDUP(JF100/12,0)</f>
        <v>21</v>
      </c>
      <c r="JG99" s="7">
        <f t="shared" ref="JG99" si="2854">ROUNDUP(JG100/12,0)</f>
        <v>21</v>
      </c>
      <c r="JH99" s="7">
        <f t="shared" ref="JH99" si="2855">ROUNDUP(JH100/12,0)</f>
        <v>21</v>
      </c>
      <c r="JI99" s="7">
        <f t="shared" ref="JI99" si="2856">ROUNDUP(JI100/12,0)</f>
        <v>21</v>
      </c>
      <c r="JJ99" s="7">
        <f t="shared" ref="JJ99" si="2857">ROUNDUP(JJ100/12,0)</f>
        <v>22</v>
      </c>
      <c r="JK99" s="7">
        <f t="shared" ref="JK99" si="2858">ROUNDUP(JK100/12,0)</f>
        <v>22</v>
      </c>
      <c r="JL99" s="7">
        <f t="shared" ref="JL99" si="2859">ROUNDUP(JL100/12,0)</f>
        <v>22</v>
      </c>
      <c r="JM99" s="7">
        <f t="shared" ref="JM99" si="2860">ROUNDUP(JM100/12,0)</f>
        <v>22</v>
      </c>
      <c r="JN99" s="7">
        <f t="shared" ref="JN99" si="2861">ROUNDUP(JN100/12,0)</f>
        <v>22</v>
      </c>
      <c r="JO99" s="7">
        <f t="shared" ref="JO99" si="2862">ROUNDUP(JO100/12,0)</f>
        <v>22</v>
      </c>
      <c r="JP99" s="7">
        <f t="shared" ref="JP99" si="2863">ROUNDUP(JP100/12,0)</f>
        <v>22</v>
      </c>
      <c r="JQ99" s="7">
        <f t="shared" ref="JQ99" si="2864">ROUNDUP(JQ100/12,0)</f>
        <v>22</v>
      </c>
      <c r="JR99" s="7">
        <f t="shared" ref="JR99" si="2865">ROUNDUP(JR100/12,0)</f>
        <v>22</v>
      </c>
      <c r="JS99" s="7">
        <f t="shared" ref="JS99" si="2866">ROUNDUP(JS100/12,0)</f>
        <v>22</v>
      </c>
      <c r="JT99" s="7">
        <f t="shared" ref="JT99" si="2867">ROUNDUP(JT100/12,0)</f>
        <v>22</v>
      </c>
      <c r="JU99" s="7">
        <f t="shared" ref="JU99" si="2868">ROUNDUP(JU100/12,0)</f>
        <v>22</v>
      </c>
      <c r="JV99" s="7">
        <f t="shared" ref="JV99" si="2869">ROUNDUP(JV100/12,0)</f>
        <v>23</v>
      </c>
      <c r="JW99" s="7">
        <f t="shared" ref="JW99" si="2870">ROUNDUP(JW100/12,0)</f>
        <v>23</v>
      </c>
      <c r="JX99" s="7">
        <f t="shared" ref="JX99" si="2871">ROUNDUP(JX100/12,0)</f>
        <v>23</v>
      </c>
      <c r="JY99" s="7">
        <f t="shared" ref="JY99" si="2872">ROUNDUP(JY100/12,0)</f>
        <v>23</v>
      </c>
      <c r="JZ99" s="7">
        <f t="shared" ref="JZ99" si="2873">ROUNDUP(JZ100/12,0)</f>
        <v>23</v>
      </c>
      <c r="KA99" s="7">
        <f t="shared" ref="KA99" si="2874">ROUNDUP(KA100/12,0)</f>
        <v>23</v>
      </c>
      <c r="KB99" s="7">
        <f t="shared" ref="KB99" si="2875">ROUNDUP(KB100/12,0)</f>
        <v>23</v>
      </c>
      <c r="KC99" s="7">
        <f t="shared" ref="KC99" si="2876">ROUNDUP(KC100/12,0)</f>
        <v>23</v>
      </c>
      <c r="KD99" s="7">
        <f t="shared" ref="KD99" si="2877">ROUNDUP(KD100/12,0)</f>
        <v>23</v>
      </c>
      <c r="KE99" s="7">
        <f t="shared" ref="KE99" si="2878">ROUNDUP(KE100/12,0)</f>
        <v>23</v>
      </c>
      <c r="KF99" s="7">
        <f t="shared" ref="KF99" si="2879">ROUNDUP(KF100/12,0)</f>
        <v>23</v>
      </c>
      <c r="KG99" s="7">
        <f t="shared" ref="KG99" si="2880">ROUNDUP(KG100/12,0)</f>
        <v>23</v>
      </c>
      <c r="KH99" s="7">
        <f t="shared" ref="KH99" si="2881">ROUNDUP(KH100/12,0)</f>
        <v>24</v>
      </c>
      <c r="KI99" s="7">
        <f t="shared" ref="KI99" si="2882">ROUNDUP(KI100/12,0)</f>
        <v>24</v>
      </c>
      <c r="KJ99" s="7">
        <f t="shared" ref="KJ99" si="2883">ROUNDUP(KJ100/12,0)</f>
        <v>24</v>
      </c>
      <c r="KK99" s="7">
        <f t="shared" ref="KK99" si="2884">ROUNDUP(KK100/12,0)</f>
        <v>24</v>
      </c>
      <c r="KL99" s="7">
        <f t="shared" ref="KL99" si="2885">ROUNDUP(KL100/12,0)</f>
        <v>24</v>
      </c>
      <c r="KM99" s="7">
        <f t="shared" ref="KM99" si="2886">ROUNDUP(KM100/12,0)</f>
        <v>24</v>
      </c>
      <c r="KN99" s="7">
        <f t="shared" ref="KN99" si="2887">ROUNDUP(KN100/12,0)</f>
        <v>24</v>
      </c>
      <c r="KO99" s="7">
        <f t="shared" ref="KO99" si="2888">ROUNDUP(KO100/12,0)</f>
        <v>24</v>
      </c>
      <c r="KP99" s="7">
        <f t="shared" ref="KP99" si="2889">ROUNDUP(KP100/12,0)</f>
        <v>24</v>
      </c>
      <c r="KQ99" s="7">
        <f t="shared" ref="KQ99" si="2890">ROUNDUP(KQ100/12,0)</f>
        <v>24</v>
      </c>
      <c r="KR99" s="7">
        <f t="shared" ref="KR99" si="2891">ROUNDUP(KR100/12,0)</f>
        <v>24</v>
      </c>
      <c r="KS99" s="7">
        <f t="shared" ref="KS99" si="2892">ROUNDUP(KS100/12,0)</f>
        <v>24</v>
      </c>
      <c r="KT99" s="7">
        <f t="shared" ref="KT99" si="2893">ROUNDUP(KT100/12,0)</f>
        <v>25</v>
      </c>
      <c r="KU99" s="7">
        <f t="shared" ref="KU99" si="2894">ROUNDUP(KU100/12,0)</f>
        <v>25</v>
      </c>
      <c r="KV99" s="7">
        <f t="shared" ref="KV99" si="2895">ROUNDUP(KV100/12,0)</f>
        <v>25</v>
      </c>
      <c r="KW99" s="7">
        <f t="shared" ref="KW99" si="2896">ROUNDUP(KW100/12,0)</f>
        <v>25</v>
      </c>
      <c r="KX99" s="7">
        <f t="shared" ref="KX99" si="2897">ROUNDUP(KX100/12,0)</f>
        <v>25</v>
      </c>
      <c r="KY99" s="7">
        <f t="shared" ref="KY99" si="2898">ROUNDUP(KY100/12,0)</f>
        <v>25</v>
      </c>
      <c r="KZ99" s="7">
        <f t="shared" ref="KZ99" si="2899">ROUNDUP(KZ100/12,0)</f>
        <v>25</v>
      </c>
      <c r="LA99" s="7">
        <f t="shared" ref="LA99" si="2900">ROUNDUP(LA100/12,0)</f>
        <v>25</v>
      </c>
      <c r="LB99" s="7">
        <f t="shared" ref="LB99" si="2901">ROUNDUP(LB100/12,0)</f>
        <v>25</v>
      </c>
      <c r="LC99" s="7">
        <f t="shared" ref="LC99" si="2902">ROUNDUP(LC100/12,0)</f>
        <v>25</v>
      </c>
      <c r="LD99" s="7">
        <f t="shared" ref="LD99" si="2903">ROUNDUP(LD100/12,0)</f>
        <v>25</v>
      </c>
      <c r="LE99" s="7">
        <f t="shared" ref="LE99" si="2904">ROUNDUP(LE100/12,0)</f>
        <v>25</v>
      </c>
      <c r="LF99" s="7">
        <f t="shared" ref="LF99" si="2905">ROUNDUP(LF100/12,0)</f>
        <v>26</v>
      </c>
      <c r="LG99" s="7">
        <f t="shared" ref="LG99" si="2906">ROUNDUP(LG100/12,0)</f>
        <v>26</v>
      </c>
      <c r="LH99" s="7">
        <f t="shared" ref="LH99" si="2907">ROUNDUP(LH100/12,0)</f>
        <v>26</v>
      </c>
      <c r="LI99" s="7">
        <f t="shared" ref="LI99" si="2908">ROUNDUP(LI100/12,0)</f>
        <v>26</v>
      </c>
      <c r="LJ99" s="7">
        <f t="shared" ref="LJ99" si="2909">ROUNDUP(LJ100/12,0)</f>
        <v>26</v>
      </c>
      <c r="LK99" s="7">
        <f t="shared" ref="LK99" si="2910">ROUNDUP(LK100/12,0)</f>
        <v>26</v>
      </c>
      <c r="LL99" s="7">
        <f t="shared" ref="LL99" si="2911">ROUNDUP(LL100/12,0)</f>
        <v>26</v>
      </c>
      <c r="LM99" s="7">
        <f t="shared" ref="LM99" si="2912">ROUNDUP(LM100/12,0)</f>
        <v>26</v>
      </c>
      <c r="LN99" s="7">
        <f t="shared" ref="LN99" si="2913">ROUNDUP(LN100/12,0)</f>
        <v>26</v>
      </c>
      <c r="LO99" s="7">
        <f t="shared" ref="LO99" si="2914">ROUNDUP(LO100/12,0)</f>
        <v>26</v>
      </c>
      <c r="LP99" s="7">
        <f t="shared" ref="LP99" si="2915">ROUNDUP(LP100/12,0)</f>
        <v>26</v>
      </c>
      <c r="LQ99" s="7">
        <f t="shared" ref="LQ99" si="2916">ROUNDUP(LQ100/12,0)</f>
        <v>26</v>
      </c>
      <c r="LR99" s="7">
        <f t="shared" ref="LR99" si="2917">ROUNDUP(LR100/12,0)</f>
        <v>27</v>
      </c>
      <c r="LS99" s="7">
        <f t="shared" ref="LS99" si="2918">ROUNDUP(LS100/12,0)</f>
        <v>27</v>
      </c>
      <c r="LT99" s="7">
        <f t="shared" ref="LT99" si="2919">ROUNDUP(LT100/12,0)</f>
        <v>27</v>
      </c>
      <c r="LU99" s="7">
        <f t="shared" ref="LU99" si="2920">ROUNDUP(LU100/12,0)</f>
        <v>27</v>
      </c>
      <c r="LV99" s="7">
        <f t="shared" ref="LV99" si="2921">ROUNDUP(LV100/12,0)</f>
        <v>27</v>
      </c>
      <c r="LW99" s="7">
        <f t="shared" ref="LW99" si="2922">ROUNDUP(LW100/12,0)</f>
        <v>27</v>
      </c>
      <c r="LX99" s="7">
        <f t="shared" ref="LX99" si="2923">ROUNDUP(LX100/12,0)</f>
        <v>27</v>
      </c>
      <c r="LY99" s="7">
        <f t="shared" ref="LY99" si="2924">ROUNDUP(LY100/12,0)</f>
        <v>27</v>
      </c>
      <c r="LZ99" s="7">
        <f t="shared" ref="LZ99" si="2925">ROUNDUP(LZ100/12,0)</f>
        <v>27</v>
      </c>
      <c r="MA99" s="7">
        <f t="shared" ref="MA99" si="2926">ROUNDUP(MA100/12,0)</f>
        <v>27</v>
      </c>
      <c r="MB99" s="7">
        <f t="shared" ref="MB99" si="2927">ROUNDUP(MB100/12,0)</f>
        <v>27</v>
      </c>
      <c r="MC99" s="7">
        <f t="shared" ref="MC99" si="2928">ROUNDUP(MC100/12,0)</f>
        <v>27</v>
      </c>
      <c r="MD99" s="7">
        <f t="shared" ref="MD99" si="2929">ROUNDUP(MD100/12,0)</f>
        <v>28</v>
      </c>
      <c r="ME99" s="7">
        <f t="shared" ref="ME99" si="2930">ROUNDUP(ME100/12,0)</f>
        <v>28</v>
      </c>
      <c r="MF99" s="7">
        <f t="shared" ref="MF99" si="2931">ROUNDUP(MF100/12,0)</f>
        <v>28</v>
      </c>
      <c r="MG99" s="7">
        <f t="shared" ref="MG99" si="2932">ROUNDUP(MG100/12,0)</f>
        <v>28</v>
      </c>
      <c r="MH99" s="7">
        <f t="shared" ref="MH99" si="2933">ROUNDUP(MH100/12,0)</f>
        <v>28</v>
      </c>
      <c r="MI99" s="7">
        <f t="shared" ref="MI99" si="2934">ROUNDUP(MI100/12,0)</f>
        <v>28</v>
      </c>
      <c r="MJ99" s="7">
        <f t="shared" ref="MJ99" si="2935">ROUNDUP(MJ100/12,0)</f>
        <v>28</v>
      </c>
      <c r="MK99" s="7">
        <f t="shared" ref="MK99" si="2936">ROUNDUP(MK100/12,0)</f>
        <v>28</v>
      </c>
      <c r="ML99" s="7">
        <f t="shared" ref="ML99" si="2937">ROUNDUP(ML100/12,0)</f>
        <v>28</v>
      </c>
      <c r="MM99" s="7">
        <f t="shared" ref="MM99" si="2938">ROUNDUP(MM100/12,0)</f>
        <v>28</v>
      </c>
      <c r="MN99" s="7">
        <f t="shared" ref="MN99" si="2939">ROUNDUP(MN100/12,0)</f>
        <v>28</v>
      </c>
      <c r="MO99" s="7">
        <f t="shared" ref="MO99" si="2940">ROUNDUP(MO100/12,0)</f>
        <v>28</v>
      </c>
      <c r="MP99" s="7">
        <f t="shared" ref="MP99" si="2941">ROUNDUP(MP100/12,0)</f>
        <v>29</v>
      </c>
      <c r="MQ99" s="7">
        <f t="shared" ref="MQ99" si="2942">ROUNDUP(MQ100/12,0)</f>
        <v>29</v>
      </c>
      <c r="MR99" s="7">
        <f t="shared" ref="MR99" si="2943">ROUNDUP(MR100/12,0)</f>
        <v>29</v>
      </c>
      <c r="MS99" s="7">
        <f t="shared" ref="MS99" si="2944">ROUNDUP(MS100/12,0)</f>
        <v>29</v>
      </c>
      <c r="MT99" s="7">
        <f t="shared" ref="MT99" si="2945">ROUNDUP(MT100/12,0)</f>
        <v>29</v>
      </c>
      <c r="MU99" s="7">
        <f t="shared" ref="MU99" si="2946">ROUNDUP(MU100/12,0)</f>
        <v>29</v>
      </c>
      <c r="MV99" s="7">
        <f t="shared" ref="MV99" si="2947">ROUNDUP(MV100/12,0)</f>
        <v>29</v>
      </c>
      <c r="MW99" s="7">
        <f t="shared" ref="MW99" si="2948">ROUNDUP(MW100/12,0)</f>
        <v>29</v>
      </c>
      <c r="MX99" s="7">
        <f t="shared" ref="MX99" si="2949">ROUNDUP(MX100/12,0)</f>
        <v>29</v>
      </c>
      <c r="MY99" s="7">
        <f t="shared" ref="MY99" si="2950">ROUNDUP(MY100/12,0)</f>
        <v>29</v>
      </c>
      <c r="MZ99" s="7">
        <f t="shared" ref="MZ99" si="2951">ROUNDUP(MZ100/12,0)</f>
        <v>29</v>
      </c>
      <c r="NA99" s="7">
        <f t="shared" ref="NA99" si="2952">ROUNDUP(NA100/12,0)</f>
        <v>29</v>
      </c>
      <c r="NB99" s="7">
        <f t="shared" ref="NB99" si="2953">ROUNDUP(NB100/12,0)</f>
        <v>30</v>
      </c>
      <c r="NC99" s="7">
        <f t="shared" ref="NC99" si="2954">ROUNDUP(NC100/12,0)</f>
        <v>30</v>
      </c>
      <c r="ND99" s="7">
        <f t="shared" ref="ND99" si="2955">ROUNDUP(ND100/12,0)</f>
        <v>30</v>
      </c>
      <c r="NE99" s="7">
        <f t="shared" ref="NE99" si="2956">ROUNDUP(NE100/12,0)</f>
        <v>30</v>
      </c>
      <c r="NF99" s="7">
        <f t="shared" ref="NF99" si="2957">ROUNDUP(NF100/12,0)</f>
        <v>30</v>
      </c>
      <c r="NG99" s="7">
        <f t="shared" ref="NG99" si="2958">ROUNDUP(NG100/12,0)</f>
        <v>30</v>
      </c>
      <c r="NH99" s="7">
        <f t="shared" ref="NH99" si="2959">ROUNDUP(NH100/12,0)</f>
        <v>30</v>
      </c>
      <c r="NI99" s="7">
        <f t="shared" ref="NI99" si="2960">ROUNDUP(NI100/12,0)</f>
        <v>30</v>
      </c>
      <c r="NJ99" s="7">
        <f t="shared" ref="NJ99" si="2961">ROUNDUP(NJ100/12,0)</f>
        <v>30</v>
      </c>
      <c r="NK99" s="7">
        <f t="shared" ref="NK99" si="2962">ROUNDUP(NK100/12,0)</f>
        <v>30</v>
      </c>
      <c r="NL99" s="7">
        <f t="shared" ref="NL99" si="2963">ROUNDUP(NL100/12,0)</f>
        <v>30</v>
      </c>
      <c r="NM99" s="7">
        <f t="shared" ref="NM99" si="2964">ROUNDUP(NM100/12,0)</f>
        <v>30</v>
      </c>
    </row>
    <row r="100" spans="12:377" x14ac:dyDescent="0.25">
      <c r="P100" s="12" t="s">
        <v>123</v>
      </c>
      <c r="Q100" s="7">
        <v>0</v>
      </c>
      <c r="R100" s="7">
        <f>Q100+1</f>
        <v>1</v>
      </c>
      <c r="S100" s="7">
        <f t="shared" ref="S100:CD100" si="2965">R100+1</f>
        <v>2</v>
      </c>
      <c r="T100" s="7">
        <f t="shared" si="2965"/>
        <v>3</v>
      </c>
      <c r="U100" s="7">
        <f t="shared" si="2965"/>
        <v>4</v>
      </c>
      <c r="V100" s="7">
        <f t="shared" si="2965"/>
        <v>5</v>
      </c>
      <c r="W100" s="7">
        <f t="shared" si="2965"/>
        <v>6</v>
      </c>
      <c r="X100" s="7">
        <f t="shared" si="2965"/>
        <v>7</v>
      </c>
      <c r="Y100" s="7">
        <f t="shared" si="2965"/>
        <v>8</v>
      </c>
      <c r="Z100" s="7">
        <f t="shared" si="2965"/>
        <v>9</v>
      </c>
      <c r="AA100" s="7">
        <f t="shared" si="2965"/>
        <v>10</v>
      </c>
      <c r="AB100" s="7">
        <f t="shared" si="2965"/>
        <v>11</v>
      </c>
      <c r="AC100" s="7">
        <f t="shared" si="2965"/>
        <v>12</v>
      </c>
      <c r="AD100" s="7">
        <f t="shared" si="2965"/>
        <v>13</v>
      </c>
      <c r="AE100" s="7">
        <f t="shared" si="2965"/>
        <v>14</v>
      </c>
      <c r="AF100" s="7">
        <f t="shared" si="2965"/>
        <v>15</v>
      </c>
      <c r="AG100" s="7">
        <f t="shared" si="2965"/>
        <v>16</v>
      </c>
      <c r="AH100" s="7">
        <f t="shared" si="2965"/>
        <v>17</v>
      </c>
      <c r="AI100" s="7">
        <f t="shared" si="2965"/>
        <v>18</v>
      </c>
      <c r="AJ100" s="7">
        <f t="shared" si="2965"/>
        <v>19</v>
      </c>
      <c r="AK100" s="7">
        <f t="shared" si="2965"/>
        <v>20</v>
      </c>
      <c r="AL100" s="7">
        <f t="shared" si="2965"/>
        <v>21</v>
      </c>
      <c r="AM100" s="7">
        <f t="shared" si="2965"/>
        <v>22</v>
      </c>
      <c r="AN100" s="7">
        <f t="shared" si="2965"/>
        <v>23</v>
      </c>
      <c r="AO100" s="7">
        <f t="shared" si="2965"/>
        <v>24</v>
      </c>
      <c r="AP100" s="7">
        <f t="shared" si="2965"/>
        <v>25</v>
      </c>
      <c r="AQ100" s="7">
        <f t="shared" si="2965"/>
        <v>26</v>
      </c>
      <c r="AR100" s="7">
        <f t="shared" si="2965"/>
        <v>27</v>
      </c>
      <c r="AS100" s="7">
        <f t="shared" si="2965"/>
        <v>28</v>
      </c>
      <c r="AT100" s="7">
        <f t="shared" si="2965"/>
        <v>29</v>
      </c>
      <c r="AU100" s="7">
        <f t="shared" si="2965"/>
        <v>30</v>
      </c>
      <c r="AV100" s="7">
        <f t="shared" si="2965"/>
        <v>31</v>
      </c>
      <c r="AW100" s="7">
        <f t="shared" si="2965"/>
        <v>32</v>
      </c>
      <c r="AX100" s="7">
        <f t="shared" si="2965"/>
        <v>33</v>
      </c>
      <c r="AY100" s="7">
        <f t="shared" si="2965"/>
        <v>34</v>
      </c>
      <c r="AZ100" s="7">
        <f t="shared" si="2965"/>
        <v>35</v>
      </c>
      <c r="BA100" s="7">
        <f t="shared" si="2965"/>
        <v>36</v>
      </c>
      <c r="BB100" s="7">
        <f t="shared" si="2965"/>
        <v>37</v>
      </c>
      <c r="BC100" s="7">
        <f t="shared" si="2965"/>
        <v>38</v>
      </c>
      <c r="BD100" s="7">
        <f t="shared" si="2965"/>
        <v>39</v>
      </c>
      <c r="BE100" s="7">
        <f t="shared" si="2965"/>
        <v>40</v>
      </c>
      <c r="BF100" s="7">
        <f t="shared" si="2965"/>
        <v>41</v>
      </c>
      <c r="BG100" s="7">
        <f t="shared" si="2965"/>
        <v>42</v>
      </c>
      <c r="BH100" s="7">
        <f t="shared" si="2965"/>
        <v>43</v>
      </c>
      <c r="BI100" s="7">
        <f t="shared" si="2965"/>
        <v>44</v>
      </c>
      <c r="BJ100" s="7">
        <f t="shared" si="2965"/>
        <v>45</v>
      </c>
      <c r="BK100" s="7">
        <f t="shared" si="2965"/>
        <v>46</v>
      </c>
      <c r="BL100" s="7">
        <f t="shared" si="2965"/>
        <v>47</v>
      </c>
      <c r="BM100" s="7">
        <f t="shared" si="2965"/>
        <v>48</v>
      </c>
      <c r="BN100" s="7">
        <f t="shared" si="2965"/>
        <v>49</v>
      </c>
      <c r="BO100" s="7">
        <f t="shared" si="2965"/>
        <v>50</v>
      </c>
      <c r="BP100" s="7">
        <f t="shared" si="2965"/>
        <v>51</v>
      </c>
      <c r="BQ100" s="7">
        <f t="shared" si="2965"/>
        <v>52</v>
      </c>
      <c r="BR100" s="7">
        <f t="shared" si="2965"/>
        <v>53</v>
      </c>
      <c r="BS100" s="7">
        <f t="shared" si="2965"/>
        <v>54</v>
      </c>
      <c r="BT100" s="7">
        <f t="shared" si="2965"/>
        <v>55</v>
      </c>
      <c r="BU100" s="7">
        <f t="shared" si="2965"/>
        <v>56</v>
      </c>
      <c r="BV100" s="7">
        <f t="shared" si="2965"/>
        <v>57</v>
      </c>
      <c r="BW100" s="7">
        <f t="shared" si="2965"/>
        <v>58</v>
      </c>
      <c r="BX100" s="7">
        <f t="shared" si="2965"/>
        <v>59</v>
      </c>
      <c r="BY100" s="7">
        <f t="shared" si="2965"/>
        <v>60</v>
      </c>
      <c r="BZ100" s="7">
        <f t="shared" si="2965"/>
        <v>61</v>
      </c>
      <c r="CA100" s="7">
        <f t="shared" si="2965"/>
        <v>62</v>
      </c>
      <c r="CB100" s="7">
        <f t="shared" si="2965"/>
        <v>63</v>
      </c>
      <c r="CC100" s="7">
        <f t="shared" si="2965"/>
        <v>64</v>
      </c>
      <c r="CD100" s="7">
        <f t="shared" si="2965"/>
        <v>65</v>
      </c>
      <c r="CE100" s="7">
        <f t="shared" ref="CE100:EP100" si="2966">CD100+1</f>
        <v>66</v>
      </c>
      <c r="CF100" s="7">
        <f t="shared" si="2966"/>
        <v>67</v>
      </c>
      <c r="CG100" s="7">
        <f t="shared" si="2966"/>
        <v>68</v>
      </c>
      <c r="CH100" s="7">
        <f t="shared" si="2966"/>
        <v>69</v>
      </c>
      <c r="CI100" s="7">
        <f t="shared" si="2966"/>
        <v>70</v>
      </c>
      <c r="CJ100" s="7">
        <f t="shared" si="2966"/>
        <v>71</v>
      </c>
      <c r="CK100" s="7">
        <f t="shared" si="2966"/>
        <v>72</v>
      </c>
      <c r="CL100" s="7">
        <f t="shared" si="2966"/>
        <v>73</v>
      </c>
      <c r="CM100" s="7">
        <f t="shared" si="2966"/>
        <v>74</v>
      </c>
      <c r="CN100" s="7">
        <f t="shared" si="2966"/>
        <v>75</v>
      </c>
      <c r="CO100" s="7">
        <f t="shared" si="2966"/>
        <v>76</v>
      </c>
      <c r="CP100" s="7">
        <f t="shared" si="2966"/>
        <v>77</v>
      </c>
      <c r="CQ100" s="7">
        <f t="shared" si="2966"/>
        <v>78</v>
      </c>
      <c r="CR100" s="7">
        <f t="shared" si="2966"/>
        <v>79</v>
      </c>
      <c r="CS100" s="7">
        <f t="shared" si="2966"/>
        <v>80</v>
      </c>
      <c r="CT100" s="7">
        <f t="shared" si="2966"/>
        <v>81</v>
      </c>
      <c r="CU100" s="7">
        <f t="shared" si="2966"/>
        <v>82</v>
      </c>
      <c r="CV100" s="7">
        <f t="shared" si="2966"/>
        <v>83</v>
      </c>
      <c r="CW100" s="7">
        <f t="shared" si="2966"/>
        <v>84</v>
      </c>
      <c r="CX100" s="7">
        <f t="shared" si="2966"/>
        <v>85</v>
      </c>
      <c r="CY100" s="7">
        <f t="shared" si="2966"/>
        <v>86</v>
      </c>
      <c r="CZ100" s="7">
        <f t="shared" si="2966"/>
        <v>87</v>
      </c>
      <c r="DA100" s="7">
        <f t="shared" si="2966"/>
        <v>88</v>
      </c>
      <c r="DB100" s="7">
        <f t="shared" si="2966"/>
        <v>89</v>
      </c>
      <c r="DC100" s="7">
        <f t="shared" si="2966"/>
        <v>90</v>
      </c>
      <c r="DD100" s="7">
        <f t="shared" si="2966"/>
        <v>91</v>
      </c>
      <c r="DE100" s="7">
        <f t="shared" si="2966"/>
        <v>92</v>
      </c>
      <c r="DF100" s="7">
        <f t="shared" si="2966"/>
        <v>93</v>
      </c>
      <c r="DG100" s="7">
        <f t="shared" si="2966"/>
        <v>94</v>
      </c>
      <c r="DH100" s="7">
        <f t="shared" si="2966"/>
        <v>95</v>
      </c>
      <c r="DI100" s="7">
        <f t="shared" si="2966"/>
        <v>96</v>
      </c>
      <c r="DJ100" s="7">
        <f t="shared" si="2966"/>
        <v>97</v>
      </c>
      <c r="DK100" s="7">
        <f t="shared" si="2966"/>
        <v>98</v>
      </c>
      <c r="DL100" s="7">
        <f t="shared" si="2966"/>
        <v>99</v>
      </c>
      <c r="DM100" s="7">
        <f t="shared" si="2966"/>
        <v>100</v>
      </c>
      <c r="DN100" s="7">
        <f t="shared" si="2966"/>
        <v>101</v>
      </c>
      <c r="DO100" s="7">
        <f t="shared" si="2966"/>
        <v>102</v>
      </c>
      <c r="DP100" s="7">
        <f t="shared" si="2966"/>
        <v>103</v>
      </c>
      <c r="DQ100" s="7">
        <f t="shared" si="2966"/>
        <v>104</v>
      </c>
      <c r="DR100" s="7">
        <f t="shared" si="2966"/>
        <v>105</v>
      </c>
      <c r="DS100" s="7">
        <f t="shared" si="2966"/>
        <v>106</v>
      </c>
      <c r="DT100" s="7">
        <f t="shared" si="2966"/>
        <v>107</v>
      </c>
      <c r="DU100" s="7">
        <f t="shared" si="2966"/>
        <v>108</v>
      </c>
      <c r="DV100" s="7">
        <f t="shared" si="2966"/>
        <v>109</v>
      </c>
      <c r="DW100" s="7">
        <f t="shared" si="2966"/>
        <v>110</v>
      </c>
      <c r="DX100" s="7">
        <f t="shared" si="2966"/>
        <v>111</v>
      </c>
      <c r="DY100" s="7">
        <f t="shared" si="2966"/>
        <v>112</v>
      </c>
      <c r="DZ100" s="7">
        <f t="shared" si="2966"/>
        <v>113</v>
      </c>
      <c r="EA100" s="7">
        <f t="shared" si="2966"/>
        <v>114</v>
      </c>
      <c r="EB100" s="7">
        <f t="shared" si="2966"/>
        <v>115</v>
      </c>
      <c r="EC100" s="7">
        <f t="shared" si="2966"/>
        <v>116</v>
      </c>
      <c r="ED100" s="7">
        <f t="shared" si="2966"/>
        <v>117</v>
      </c>
      <c r="EE100" s="7">
        <f t="shared" si="2966"/>
        <v>118</v>
      </c>
      <c r="EF100" s="7">
        <f t="shared" si="2966"/>
        <v>119</v>
      </c>
      <c r="EG100" s="7">
        <f t="shared" si="2966"/>
        <v>120</v>
      </c>
      <c r="EH100" s="7">
        <f t="shared" si="2966"/>
        <v>121</v>
      </c>
      <c r="EI100" s="7">
        <f t="shared" si="2966"/>
        <v>122</v>
      </c>
      <c r="EJ100" s="7">
        <f t="shared" si="2966"/>
        <v>123</v>
      </c>
      <c r="EK100" s="7">
        <f t="shared" si="2966"/>
        <v>124</v>
      </c>
      <c r="EL100" s="7">
        <f t="shared" si="2966"/>
        <v>125</v>
      </c>
      <c r="EM100" s="7">
        <f t="shared" si="2966"/>
        <v>126</v>
      </c>
      <c r="EN100" s="7">
        <f t="shared" si="2966"/>
        <v>127</v>
      </c>
      <c r="EO100" s="7">
        <f t="shared" si="2966"/>
        <v>128</v>
      </c>
      <c r="EP100" s="7">
        <f t="shared" si="2966"/>
        <v>129</v>
      </c>
      <c r="EQ100" s="7">
        <f t="shared" ref="EQ100:HB100" si="2967">EP100+1</f>
        <v>130</v>
      </c>
      <c r="ER100" s="7">
        <f t="shared" si="2967"/>
        <v>131</v>
      </c>
      <c r="ES100" s="7">
        <f t="shared" si="2967"/>
        <v>132</v>
      </c>
      <c r="ET100" s="7">
        <f t="shared" si="2967"/>
        <v>133</v>
      </c>
      <c r="EU100" s="7">
        <f t="shared" si="2967"/>
        <v>134</v>
      </c>
      <c r="EV100" s="7">
        <f t="shared" si="2967"/>
        <v>135</v>
      </c>
      <c r="EW100" s="7">
        <f t="shared" si="2967"/>
        <v>136</v>
      </c>
      <c r="EX100" s="7">
        <f t="shared" si="2967"/>
        <v>137</v>
      </c>
      <c r="EY100" s="7">
        <f t="shared" si="2967"/>
        <v>138</v>
      </c>
      <c r="EZ100" s="7">
        <f t="shared" si="2967"/>
        <v>139</v>
      </c>
      <c r="FA100" s="7">
        <f t="shared" si="2967"/>
        <v>140</v>
      </c>
      <c r="FB100" s="7">
        <f t="shared" si="2967"/>
        <v>141</v>
      </c>
      <c r="FC100" s="7">
        <f t="shared" si="2967"/>
        <v>142</v>
      </c>
      <c r="FD100" s="7">
        <f t="shared" si="2967"/>
        <v>143</v>
      </c>
      <c r="FE100" s="7">
        <f t="shared" si="2967"/>
        <v>144</v>
      </c>
      <c r="FF100" s="7">
        <f t="shared" si="2967"/>
        <v>145</v>
      </c>
      <c r="FG100" s="7">
        <f t="shared" si="2967"/>
        <v>146</v>
      </c>
      <c r="FH100" s="7">
        <f t="shared" si="2967"/>
        <v>147</v>
      </c>
      <c r="FI100" s="7">
        <f t="shared" si="2967"/>
        <v>148</v>
      </c>
      <c r="FJ100" s="7">
        <f t="shared" si="2967"/>
        <v>149</v>
      </c>
      <c r="FK100" s="7">
        <f t="shared" si="2967"/>
        <v>150</v>
      </c>
      <c r="FL100" s="7">
        <f t="shared" si="2967"/>
        <v>151</v>
      </c>
      <c r="FM100" s="7">
        <f t="shared" si="2967"/>
        <v>152</v>
      </c>
      <c r="FN100" s="7">
        <f t="shared" si="2967"/>
        <v>153</v>
      </c>
      <c r="FO100" s="7">
        <f t="shared" si="2967"/>
        <v>154</v>
      </c>
      <c r="FP100" s="7">
        <f t="shared" si="2967"/>
        <v>155</v>
      </c>
      <c r="FQ100" s="7">
        <f t="shared" si="2967"/>
        <v>156</v>
      </c>
      <c r="FR100" s="7">
        <f t="shared" si="2967"/>
        <v>157</v>
      </c>
      <c r="FS100" s="7">
        <f t="shared" si="2967"/>
        <v>158</v>
      </c>
      <c r="FT100" s="7">
        <f t="shared" si="2967"/>
        <v>159</v>
      </c>
      <c r="FU100" s="7">
        <f t="shared" si="2967"/>
        <v>160</v>
      </c>
      <c r="FV100" s="7">
        <f t="shared" si="2967"/>
        <v>161</v>
      </c>
      <c r="FW100" s="7">
        <f t="shared" si="2967"/>
        <v>162</v>
      </c>
      <c r="FX100" s="7">
        <f t="shared" si="2967"/>
        <v>163</v>
      </c>
      <c r="FY100" s="7">
        <f t="shared" si="2967"/>
        <v>164</v>
      </c>
      <c r="FZ100" s="7">
        <f t="shared" si="2967"/>
        <v>165</v>
      </c>
      <c r="GA100" s="7">
        <f t="shared" si="2967"/>
        <v>166</v>
      </c>
      <c r="GB100" s="7">
        <f t="shared" si="2967"/>
        <v>167</v>
      </c>
      <c r="GC100" s="7">
        <f t="shared" si="2967"/>
        <v>168</v>
      </c>
      <c r="GD100" s="7">
        <f t="shared" si="2967"/>
        <v>169</v>
      </c>
      <c r="GE100" s="7">
        <f t="shared" si="2967"/>
        <v>170</v>
      </c>
      <c r="GF100" s="7">
        <f t="shared" si="2967"/>
        <v>171</v>
      </c>
      <c r="GG100" s="7">
        <f t="shared" si="2967"/>
        <v>172</v>
      </c>
      <c r="GH100" s="7">
        <f t="shared" si="2967"/>
        <v>173</v>
      </c>
      <c r="GI100" s="7">
        <f t="shared" si="2967"/>
        <v>174</v>
      </c>
      <c r="GJ100" s="7">
        <f t="shared" si="2967"/>
        <v>175</v>
      </c>
      <c r="GK100" s="7">
        <f t="shared" si="2967"/>
        <v>176</v>
      </c>
      <c r="GL100" s="7">
        <f t="shared" si="2967"/>
        <v>177</v>
      </c>
      <c r="GM100" s="7">
        <f t="shared" si="2967"/>
        <v>178</v>
      </c>
      <c r="GN100" s="7">
        <f t="shared" si="2967"/>
        <v>179</v>
      </c>
      <c r="GO100" s="7">
        <f t="shared" si="2967"/>
        <v>180</v>
      </c>
      <c r="GP100" s="7">
        <f t="shared" si="2967"/>
        <v>181</v>
      </c>
      <c r="GQ100" s="7">
        <f t="shared" si="2967"/>
        <v>182</v>
      </c>
      <c r="GR100" s="7">
        <f t="shared" si="2967"/>
        <v>183</v>
      </c>
      <c r="GS100" s="7">
        <f t="shared" si="2967"/>
        <v>184</v>
      </c>
      <c r="GT100" s="7">
        <f t="shared" si="2967"/>
        <v>185</v>
      </c>
      <c r="GU100" s="7">
        <f t="shared" si="2967"/>
        <v>186</v>
      </c>
      <c r="GV100" s="7">
        <f t="shared" si="2967"/>
        <v>187</v>
      </c>
      <c r="GW100" s="7">
        <f t="shared" si="2967"/>
        <v>188</v>
      </c>
      <c r="GX100" s="7">
        <f t="shared" si="2967"/>
        <v>189</v>
      </c>
      <c r="GY100" s="7">
        <f t="shared" si="2967"/>
        <v>190</v>
      </c>
      <c r="GZ100" s="7">
        <f t="shared" si="2967"/>
        <v>191</v>
      </c>
      <c r="HA100" s="7">
        <f t="shared" si="2967"/>
        <v>192</v>
      </c>
      <c r="HB100" s="7">
        <f t="shared" si="2967"/>
        <v>193</v>
      </c>
      <c r="HC100" s="7">
        <f t="shared" ref="HC100:JN100" si="2968">HB100+1</f>
        <v>194</v>
      </c>
      <c r="HD100" s="7">
        <f t="shared" si="2968"/>
        <v>195</v>
      </c>
      <c r="HE100" s="7">
        <f t="shared" si="2968"/>
        <v>196</v>
      </c>
      <c r="HF100" s="7">
        <f t="shared" si="2968"/>
        <v>197</v>
      </c>
      <c r="HG100" s="7">
        <f t="shared" si="2968"/>
        <v>198</v>
      </c>
      <c r="HH100" s="7">
        <f t="shared" si="2968"/>
        <v>199</v>
      </c>
      <c r="HI100" s="7">
        <f t="shared" si="2968"/>
        <v>200</v>
      </c>
      <c r="HJ100" s="7">
        <f t="shared" si="2968"/>
        <v>201</v>
      </c>
      <c r="HK100" s="7">
        <f t="shared" si="2968"/>
        <v>202</v>
      </c>
      <c r="HL100" s="7">
        <f t="shared" si="2968"/>
        <v>203</v>
      </c>
      <c r="HM100" s="7">
        <f t="shared" si="2968"/>
        <v>204</v>
      </c>
      <c r="HN100" s="7">
        <f t="shared" si="2968"/>
        <v>205</v>
      </c>
      <c r="HO100" s="7">
        <f t="shared" si="2968"/>
        <v>206</v>
      </c>
      <c r="HP100" s="7">
        <f t="shared" si="2968"/>
        <v>207</v>
      </c>
      <c r="HQ100" s="7">
        <f t="shared" si="2968"/>
        <v>208</v>
      </c>
      <c r="HR100" s="7">
        <f t="shared" si="2968"/>
        <v>209</v>
      </c>
      <c r="HS100" s="7">
        <f t="shared" si="2968"/>
        <v>210</v>
      </c>
      <c r="HT100" s="7">
        <f t="shared" si="2968"/>
        <v>211</v>
      </c>
      <c r="HU100" s="7">
        <f t="shared" si="2968"/>
        <v>212</v>
      </c>
      <c r="HV100" s="7">
        <f t="shared" si="2968"/>
        <v>213</v>
      </c>
      <c r="HW100" s="7">
        <f t="shared" si="2968"/>
        <v>214</v>
      </c>
      <c r="HX100" s="7">
        <f t="shared" si="2968"/>
        <v>215</v>
      </c>
      <c r="HY100" s="7">
        <f t="shared" si="2968"/>
        <v>216</v>
      </c>
      <c r="HZ100" s="7">
        <f t="shared" si="2968"/>
        <v>217</v>
      </c>
      <c r="IA100" s="7">
        <f t="shared" si="2968"/>
        <v>218</v>
      </c>
      <c r="IB100" s="7">
        <f t="shared" si="2968"/>
        <v>219</v>
      </c>
      <c r="IC100" s="7">
        <f t="shared" si="2968"/>
        <v>220</v>
      </c>
      <c r="ID100" s="7">
        <f t="shared" si="2968"/>
        <v>221</v>
      </c>
      <c r="IE100" s="7">
        <f t="shared" si="2968"/>
        <v>222</v>
      </c>
      <c r="IF100" s="7">
        <f t="shared" si="2968"/>
        <v>223</v>
      </c>
      <c r="IG100" s="7">
        <f t="shared" si="2968"/>
        <v>224</v>
      </c>
      <c r="IH100" s="7">
        <f t="shared" si="2968"/>
        <v>225</v>
      </c>
      <c r="II100" s="7">
        <f t="shared" si="2968"/>
        <v>226</v>
      </c>
      <c r="IJ100" s="7">
        <f t="shared" si="2968"/>
        <v>227</v>
      </c>
      <c r="IK100" s="7">
        <f t="shared" si="2968"/>
        <v>228</v>
      </c>
      <c r="IL100" s="7">
        <f t="shared" si="2968"/>
        <v>229</v>
      </c>
      <c r="IM100" s="7">
        <f t="shared" si="2968"/>
        <v>230</v>
      </c>
      <c r="IN100" s="7">
        <f t="shared" si="2968"/>
        <v>231</v>
      </c>
      <c r="IO100" s="7">
        <f t="shared" si="2968"/>
        <v>232</v>
      </c>
      <c r="IP100" s="7">
        <f t="shared" si="2968"/>
        <v>233</v>
      </c>
      <c r="IQ100" s="7">
        <f t="shared" si="2968"/>
        <v>234</v>
      </c>
      <c r="IR100" s="7">
        <f t="shared" si="2968"/>
        <v>235</v>
      </c>
      <c r="IS100" s="7">
        <f t="shared" si="2968"/>
        <v>236</v>
      </c>
      <c r="IT100" s="7">
        <f t="shared" si="2968"/>
        <v>237</v>
      </c>
      <c r="IU100" s="7">
        <f t="shared" si="2968"/>
        <v>238</v>
      </c>
      <c r="IV100" s="7">
        <f t="shared" si="2968"/>
        <v>239</v>
      </c>
      <c r="IW100" s="7">
        <f t="shared" si="2968"/>
        <v>240</v>
      </c>
      <c r="IX100" s="7">
        <f t="shared" si="2968"/>
        <v>241</v>
      </c>
      <c r="IY100" s="7">
        <f t="shared" si="2968"/>
        <v>242</v>
      </c>
      <c r="IZ100" s="7">
        <f t="shared" si="2968"/>
        <v>243</v>
      </c>
      <c r="JA100" s="7">
        <f t="shared" si="2968"/>
        <v>244</v>
      </c>
      <c r="JB100" s="7">
        <f t="shared" si="2968"/>
        <v>245</v>
      </c>
      <c r="JC100" s="7">
        <f t="shared" si="2968"/>
        <v>246</v>
      </c>
      <c r="JD100" s="7">
        <f t="shared" si="2968"/>
        <v>247</v>
      </c>
      <c r="JE100" s="7">
        <f t="shared" si="2968"/>
        <v>248</v>
      </c>
      <c r="JF100" s="7">
        <f t="shared" si="2968"/>
        <v>249</v>
      </c>
      <c r="JG100" s="7">
        <f t="shared" si="2968"/>
        <v>250</v>
      </c>
      <c r="JH100" s="7">
        <f t="shared" si="2968"/>
        <v>251</v>
      </c>
      <c r="JI100" s="7">
        <f t="shared" si="2968"/>
        <v>252</v>
      </c>
      <c r="JJ100" s="7">
        <f t="shared" si="2968"/>
        <v>253</v>
      </c>
      <c r="JK100" s="7">
        <f t="shared" si="2968"/>
        <v>254</v>
      </c>
      <c r="JL100" s="7">
        <f t="shared" si="2968"/>
        <v>255</v>
      </c>
      <c r="JM100" s="7">
        <f t="shared" si="2968"/>
        <v>256</v>
      </c>
      <c r="JN100" s="7">
        <f t="shared" si="2968"/>
        <v>257</v>
      </c>
      <c r="JO100" s="7">
        <f t="shared" ref="JO100:LZ100" si="2969">JN100+1</f>
        <v>258</v>
      </c>
      <c r="JP100" s="7">
        <f t="shared" si="2969"/>
        <v>259</v>
      </c>
      <c r="JQ100" s="7">
        <f t="shared" si="2969"/>
        <v>260</v>
      </c>
      <c r="JR100" s="7">
        <f t="shared" si="2969"/>
        <v>261</v>
      </c>
      <c r="JS100" s="7">
        <f t="shared" si="2969"/>
        <v>262</v>
      </c>
      <c r="JT100" s="7">
        <f t="shared" si="2969"/>
        <v>263</v>
      </c>
      <c r="JU100" s="7">
        <f t="shared" si="2969"/>
        <v>264</v>
      </c>
      <c r="JV100" s="7">
        <f t="shared" si="2969"/>
        <v>265</v>
      </c>
      <c r="JW100" s="7">
        <f t="shared" si="2969"/>
        <v>266</v>
      </c>
      <c r="JX100" s="7">
        <f t="shared" si="2969"/>
        <v>267</v>
      </c>
      <c r="JY100" s="7">
        <f t="shared" si="2969"/>
        <v>268</v>
      </c>
      <c r="JZ100" s="7">
        <f t="shared" si="2969"/>
        <v>269</v>
      </c>
      <c r="KA100" s="7">
        <f t="shared" si="2969"/>
        <v>270</v>
      </c>
      <c r="KB100" s="7">
        <f t="shared" si="2969"/>
        <v>271</v>
      </c>
      <c r="KC100" s="7">
        <f t="shared" si="2969"/>
        <v>272</v>
      </c>
      <c r="KD100" s="7">
        <f t="shared" si="2969"/>
        <v>273</v>
      </c>
      <c r="KE100" s="7">
        <f t="shared" si="2969"/>
        <v>274</v>
      </c>
      <c r="KF100" s="7">
        <f t="shared" si="2969"/>
        <v>275</v>
      </c>
      <c r="KG100" s="7">
        <f t="shared" si="2969"/>
        <v>276</v>
      </c>
      <c r="KH100" s="7">
        <f t="shared" si="2969"/>
        <v>277</v>
      </c>
      <c r="KI100" s="7">
        <f t="shared" si="2969"/>
        <v>278</v>
      </c>
      <c r="KJ100" s="7">
        <f t="shared" si="2969"/>
        <v>279</v>
      </c>
      <c r="KK100" s="7">
        <f t="shared" si="2969"/>
        <v>280</v>
      </c>
      <c r="KL100" s="7">
        <f t="shared" si="2969"/>
        <v>281</v>
      </c>
      <c r="KM100" s="7">
        <f t="shared" si="2969"/>
        <v>282</v>
      </c>
      <c r="KN100" s="7">
        <f t="shared" si="2969"/>
        <v>283</v>
      </c>
      <c r="KO100" s="7">
        <f t="shared" si="2969"/>
        <v>284</v>
      </c>
      <c r="KP100" s="7">
        <f t="shared" si="2969"/>
        <v>285</v>
      </c>
      <c r="KQ100" s="7">
        <f t="shared" si="2969"/>
        <v>286</v>
      </c>
      <c r="KR100" s="7">
        <f t="shared" si="2969"/>
        <v>287</v>
      </c>
      <c r="KS100" s="7">
        <f t="shared" si="2969"/>
        <v>288</v>
      </c>
      <c r="KT100" s="7">
        <f t="shared" si="2969"/>
        <v>289</v>
      </c>
      <c r="KU100" s="7">
        <f t="shared" si="2969"/>
        <v>290</v>
      </c>
      <c r="KV100" s="7">
        <f t="shared" si="2969"/>
        <v>291</v>
      </c>
      <c r="KW100" s="7">
        <f t="shared" si="2969"/>
        <v>292</v>
      </c>
      <c r="KX100" s="7">
        <f t="shared" si="2969"/>
        <v>293</v>
      </c>
      <c r="KY100" s="7">
        <f t="shared" si="2969"/>
        <v>294</v>
      </c>
      <c r="KZ100" s="7">
        <f t="shared" si="2969"/>
        <v>295</v>
      </c>
      <c r="LA100" s="7">
        <f t="shared" si="2969"/>
        <v>296</v>
      </c>
      <c r="LB100" s="7">
        <f t="shared" si="2969"/>
        <v>297</v>
      </c>
      <c r="LC100" s="7">
        <f t="shared" si="2969"/>
        <v>298</v>
      </c>
      <c r="LD100" s="7">
        <f t="shared" si="2969"/>
        <v>299</v>
      </c>
      <c r="LE100" s="7">
        <f t="shared" si="2969"/>
        <v>300</v>
      </c>
      <c r="LF100" s="7">
        <f t="shared" si="2969"/>
        <v>301</v>
      </c>
      <c r="LG100" s="7">
        <f t="shared" si="2969"/>
        <v>302</v>
      </c>
      <c r="LH100" s="7">
        <f t="shared" si="2969"/>
        <v>303</v>
      </c>
      <c r="LI100" s="7">
        <f t="shared" si="2969"/>
        <v>304</v>
      </c>
      <c r="LJ100" s="7">
        <f t="shared" si="2969"/>
        <v>305</v>
      </c>
      <c r="LK100" s="7">
        <f t="shared" si="2969"/>
        <v>306</v>
      </c>
      <c r="LL100" s="7">
        <f t="shared" si="2969"/>
        <v>307</v>
      </c>
      <c r="LM100" s="7">
        <f t="shared" si="2969"/>
        <v>308</v>
      </c>
      <c r="LN100" s="7">
        <f t="shared" si="2969"/>
        <v>309</v>
      </c>
      <c r="LO100" s="7">
        <f t="shared" si="2969"/>
        <v>310</v>
      </c>
      <c r="LP100" s="7">
        <f t="shared" si="2969"/>
        <v>311</v>
      </c>
      <c r="LQ100" s="7">
        <f t="shared" si="2969"/>
        <v>312</v>
      </c>
      <c r="LR100" s="7">
        <f t="shared" si="2969"/>
        <v>313</v>
      </c>
      <c r="LS100" s="7">
        <f t="shared" si="2969"/>
        <v>314</v>
      </c>
      <c r="LT100" s="7">
        <f t="shared" si="2969"/>
        <v>315</v>
      </c>
      <c r="LU100" s="7">
        <f t="shared" si="2969"/>
        <v>316</v>
      </c>
      <c r="LV100" s="7">
        <f t="shared" si="2969"/>
        <v>317</v>
      </c>
      <c r="LW100" s="7">
        <f t="shared" si="2969"/>
        <v>318</v>
      </c>
      <c r="LX100" s="7">
        <f t="shared" si="2969"/>
        <v>319</v>
      </c>
      <c r="LY100" s="7">
        <f t="shared" si="2969"/>
        <v>320</v>
      </c>
      <c r="LZ100" s="7">
        <f t="shared" si="2969"/>
        <v>321</v>
      </c>
      <c r="MA100" s="7">
        <f t="shared" ref="MA100:NM100" si="2970">LZ100+1</f>
        <v>322</v>
      </c>
      <c r="MB100" s="7">
        <f t="shared" si="2970"/>
        <v>323</v>
      </c>
      <c r="MC100" s="7">
        <f t="shared" si="2970"/>
        <v>324</v>
      </c>
      <c r="MD100" s="7">
        <f t="shared" si="2970"/>
        <v>325</v>
      </c>
      <c r="ME100" s="7">
        <f t="shared" si="2970"/>
        <v>326</v>
      </c>
      <c r="MF100" s="7">
        <f t="shared" si="2970"/>
        <v>327</v>
      </c>
      <c r="MG100" s="7">
        <f t="shared" si="2970"/>
        <v>328</v>
      </c>
      <c r="MH100" s="7">
        <f t="shared" si="2970"/>
        <v>329</v>
      </c>
      <c r="MI100" s="7">
        <f t="shared" si="2970"/>
        <v>330</v>
      </c>
      <c r="MJ100" s="7">
        <f t="shared" si="2970"/>
        <v>331</v>
      </c>
      <c r="MK100" s="7">
        <f t="shared" si="2970"/>
        <v>332</v>
      </c>
      <c r="ML100" s="7">
        <f t="shared" si="2970"/>
        <v>333</v>
      </c>
      <c r="MM100" s="7">
        <f t="shared" si="2970"/>
        <v>334</v>
      </c>
      <c r="MN100" s="7">
        <f t="shared" si="2970"/>
        <v>335</v>
      </c>
      <c r="MO100" s="7">
        <f t="shared" si="2970"/>
        <v>336</v>
      </c>
      <c r="MP100" s="7">
        <f t="shared" si="2970"/>
        <v>337</v>
      </c>
      <c r="MQ100" s="7">
        <f t="shared" si="2970"/>
        <v>338</v>
      </c>
      <c r="MR100" s="7">
        <f t="shared" si="2970"/>
        <v>339</v>
      </c>
      <c r="MS100" s="7">
        <f t="shared" si="2970"/>
        <v>340</v>
      </c>
      <c r="MT100" s="7">
        <f t="shared" si="2970"/>
        <v>341</v>
      </c>
      <c r="MU100" s="7">
        <f t="shared" si="2970"/>
        <v>342</v>
      </c>
      <c r="MV100" s="7">
        <f t="shared" si="2970"/>
        <v>343</v>
      </c>
      <c r="MW100" s="7">
        <f t="shared" si="2970"/>
        <v>344</v>
      </c>
      <c r="MX100" s="7">
        <f t="shared" si="2970"/>
        <v>345</v>
      </c>
      <c r="MY100" s="7">
        <f t="shared" si="2970"/>
        <v>346</v>
      </c>
      <c r="MZ100" s="7">
        <f t="shared" si="2970"/>
        <v>347</v>
      </c>
      <c r="NA100" s="7">
        <f t="shared" si="2970"/>
        <v>348</v>
      </c>
      <c r="NB100" s="7">
        <f t="shared" si="2970"/>
        <v>349</v>
      </c>
      <c r="NC100" s="7">
        <f t="shared" si="2970"/>
        <v>350</v>
      </c>
      <c r="ND100" s="7">
        <f t="shared" si="2970"/>
        <v>351</v>
      </c>
      <c r="NE100" s="7">
        <f t="shared" si="2970"/>
        <v>352</v>
      </c>
      <c r="NF100" s="7">
        <f t="shared" si="2970"/>
        <v>353</v>
      </c>
      <c r="NG100" s="7">
        <f t="shared" si="2970"/>
        <v>354</v>
      </c>
      <c r="NH100" s="7">
        <f t="shared" si="2970"/>
        <v>355</v>
      </c>
      <c r="NI100" s="7">
        <f t="shared" si="2970"/>
        <v>356</v>
      </c>
      <c r="NJ100" s="7">
        <f t="shared" si="2970"/>
        <v>357</v>
      </c>
      <c r="NK100" s="7">
        <f t="shared" si="2970"/>
        <v>358</v>
      </c>
      <c r="NL100" s="7">
        <f t="shared" si="2970"/>
        <v>359</v>
      </c>
      <c r="NM100" s="7">
        <f t="shared" si="2970"/>
        <v>360</v>
      </c>
    </row>
    <row r="101" spans="12:377" x14ac:dyDescent="0.25">
      <c r="L101" s="113"/>
      <c r="P101" s="64" t="s">
        <v>132</v>
      </c>
      <c r="Q101" s="65">
        <f>EOMONTH($G$7,Q100-2)+1</f>
        <v>44317</v>
      </c>
      <c r="R101" s="65">
        <f t="shared" ref="R101" si="2971">EOMONTH($G$7,R100-2)+1</f>
        <v>44348</v>
      </c>
      <c r="S101" s="65">
        <f t="shared" ref="S101" si="2972">EOMONTH($G$7,S100-2)+1</f>
        <v>44378</v>
      </c>
      <c r="T101" s="65">
        <f t="shared" ref="T101" si="2973">EOMONTH($G$7,T100-2)+1</f>
        <v>44409</v>
      </c>
      <c r="U101" s="65">
        <f t="shared" ref="U101" si="2974">EOMONTH($G$7,U100-2)+1</f>
        <v>44440</v>
      </c>
      <c r="V101" s="65">
        <f t="shared" ref="V101" si="2975">EOMONTH($G$7,V100-2)+1</f>
        <v>44470</v>
      </c>
      <c r="W101" s="65">
        <f t="shared" ref="W101" si="2976">EOMONTH($G$7,W100-2)+1</f>
        <v>44501</v>
      </c>
      <c r="X101" s="65">
        <f t="shared" ref="X101" si="2977">EOMONTH($G$7,X100-2)+1</f>
        <v>44531</v>
      </c>
      <c r="Y101" s="65">
        <f t="shared" ref="Y101" si="2978">EOMONTH($G$7,Y100-2)+1</f>
        <v>44562</v>
      </c>
      <c r="Z101" s="65">
        <f t="shared" ref="Z101" si="2979">EOMONTH($G$7,Z100-2)+1</f>
        <v>44593</v>
      </c>
      <c r="AA101" s="65">
        <f t="shared" ref="AA101" si="2980">EOMONTH($G$7,AA100-2)+1</f>
        <v>44621</v>
      </c>
      <c r="AB101" s="65">
        <f t="shared" ref="AB101" si="2981">EOMONTH($G$7,AB100-2)+1</f>
        <v>44652</v>
      </c>
      <c r="AC101" s="65">
        <f t="shared" ref="AC101" si="2982">EOMONTH($G$7,AC100-2)+1</f>
        <v>44682</v>
      </c>
      <c r="AD101" s="65">
        <f t="shared" ref="AD101" si="2983">EOMONTH($G$7,AD100-2)+1</f>
        <v>44713</v>
      </c>
      <c r="AE101" s="65">
        <f t="shared" ref="AE101" si="2984">EOMONTH($G$7,AE100-2)+1</f>
        <v>44743</v>
      </c>
      <c r="AF101" s="65">
        <f t="shared" ref="AF101" si="2985">EOMONTH($G$7,AF100-2)+1</f>
        <v>44774</v>
      </c>
      <c r="AG101" s="65">
        <f t="shared" ref="AG101" si="2986">EOMONTH($G$7,AG100-2)+1</f>
        <v>44805</v>
      </c>
      <c r="AH101" s="65">
        <f t="shared" ref="AH101" si="2987">EOMONTH($G$7,AH100-2)+1</f>
        <v>44835</v>
      </c>
      <c r="AI101" s="65">
        <f t="shared" ref="AI101" si="2988">EOMONTH($G$7,AI100-2)+1</f>
        <v>44866</v>
      </c>
      <c r="AJ101" s="65">
        <f t="shared" ref="AJ101" si="2989">EOMONTH($G$7,AJ100-2)+1</f>
        <v>44896</v>
      </c>
      <c r="AK101" s="65">
        <f t="shared" ref="AK101" si="2990">EOMONTH($G$7,AK100-2)+1</f>
        <v>44927</v>
      </c>
      <c r="AL101" s="65">
        <f t="shared" ref="AL101" si="2991">EOMONTH($G$7,AL100-2)+1</f>
        <v>44958</v>
      </c>
      <c r="AM101" s="65">
        <f t="shared" ref="AM101" si="2992">EOMONTH($G$7,AM100-2)+1</f>
        <v>44986</v>
      </c>
      <c r="AN101" s="65">
        <f t="shared" ref="AN101" si="2993">EOMONTH($G$7,AN100-2)+1</f>
        <v>45017</v>
      </c>
      <c r="AO101" s="65">
        <f t="shared" ref="AO101" si="2994">EOMONTH($G$7,AO100-2)+1</f>
        <v>45047</v>
      </c>
      <c r="AP101" s="65">
        <f t="shared" ref="AP101" si="2995">EOMONTH($G$7,AP100-2)+1</f>
        <v>45078</v>
      </c>
      <c r="AQ101" s="65">
        <f t="shared" ref="AQ101" si="2996">EOMONTH($G$7,AQ100-2)+1</f>
        <v>45108</v>
      </c>
      <c r="AR101" s="65">
        <f t="shared" ref="AR101" si="2997">EOMONTH($G$7,AR100-2)+1</f>
        <v>45139</v>
      </c>
      <c r="AS101" s="65">
        <f t="shared" ref="AS101" si="2998">EOMONTH($G$7,AS100-2)+1</f>
        <v>45170</v>
      </c>
      <c r="AT101" s="65">
        <f t="shared" ref="AT101" si="2999">EOMONTH($G$7,AT100-2)+1</f>
        <v>45200</v>
      </c>
      <c r="AU101" s="65">
        <f t="shared" ref="AU101" si="3000">EOMONTH($G$7,AU100-2)+1</f>
        <v>45231</v>
      </c>
      <c r="AV101" s="65">
        <f t="shared" ref="AV101" si="3001">EOMONTH($G$7,AV100-2)+1</f>
        <v>45261</v>
      </c>
      <c r="AW101" s="65">
        <f t="shared" ref="AW101" si="3002">EOMONTH($G$7,AW100-2)+1</f>
        <v>45292</v>
      </c>
      <c r="AX101" s="65">
        <f t="shared" ref="AX101" si="3003">EOMONTH($G$7,AX100-2)+1</f>
        <v>45323</v>
      </c>
      <c r="AY101" s="65">
        <f t="shared" ref="AY101" si="3004">EOMONTH($G$7,AY100-2)+1</f>
        <v>45352</v>
      </c>
      <c r="AZ101" s="65">
        <f t="shared" ref="AZ101" si="3005">EOMONTH($G$7,AZ100-2)+1</f>
        <v>45383</v>
      </c>
      <c r="BA101" s="65">
        <f t="shared" ref="BA101" si="3006">EOMONTH($G$7,BA100-2)+1</f>
        <v>45413</v>
      </c>
      <c r="BB101" s="65">
        <f t="shared" ref="BB101" si="3007">EOMONTH($G$7,BB100-2)+1</f>
        <v>45444</v>
      </c>
      <c r="BC101" s="65">
        <f t="shared" ref="BC101" si="3008">EOMONTH($G$7,BC100-2)+1</f>
        <v>45474</v>
      </c>
      <c r="BD101" s="65">
        <f t="shared" ref="BD101" si="3009">EOMONTH($G$7,BD100-2)+1</f>
        <v>45505</v>
      </c>
      <c r="BE101" s="65">
        <f t="shared" ref="BE101" si="3010">EOMONTH($G$7,BE100-2)+1</f>
        <v>45536</v>
      </c>
      <c r="BF101" s="65">
        <f t="shared" ref="BF101" si="3011">EOMONTH($G$7,BF100-2)+1</f>
        <v>45566</v>
      </c>
      <c r="BG101" s="65">
        <f t="shared" ref="BG101" si="3012">EOMONTH($G$7,BG100-2)+1</f>
        <v>45597</v>
      </c>
      <c r="BH101" s="65">
        <f t="shared" ref="BH101" si="3013">EOMONTH($G$7,BH100-2)+1</f>
        <v>45627</v>
      </c>
      <c r="BI101" s="65">
        <f t="shared" ref="BI101" si="3014">EOMONTH($G$7,BI100-2)+1</f>
        <v>45658</v>
      </c>
      <c r="BJ101" s="65">
        <f t="shared" ref="BJ101" si="3015">EOMONTH($G$7,BJ100-2)+1</f>
        <v>45689</v>
      </c>
      <c r="BK101" s="65">
        <f t="shared" ref="BK101" si="3016">EOMONTH($G$7,BK100-2)+1</f>
        <v>45717</v>
      </c>
      <c r="BL101" s="65">
        <f t="shared" ref="BL101" si="3017">EOMONTH($G$7,BL100-2)+1</f>
        <v>45748</v>
      </c>
      <c r="BM101" s="65">
        <f t="shared" ref="BM101" si="3018">EOMONTH($G$7,BM100-2)+1</f>
        <v>45778</v>
      </c>
      <c r="BN101" s="65">
        <f t="shared" ref="BN101" si="3019">EOMONTH($G$7,BN100-2)+1</f>
        <v>45809</v>
      </c>
      <c r="BO101" s="65">
        <f t="shared" ref="BO101" si="3020">EOMONTH($G$7,BO100-2)+1</f>
        <v>45839</v>
      </c>
      <c r="BP101" s="65">
        <f t="shared" ref="BP101" si="3021">EOMONTH($G$7,BP100-2)+1</f>
        <v>45870</v>
      </c>
      <c r="BQ101" s="65">
        <f t="shared" ref="BQ101" si="3022">EOMONTH($G$7,BQ100-2)+1</f>
        <v>45901</v>
      </c>
      <c r="BR101" s="65">
        <f t="shared" ref="BR101" si="3023">EOMONTH($G$7,BR100-2)+1</f>
        <v>45931</v>
      </c>
      <c r="BS101" s="65">
        <f t="shared" ref="BS101" si="3024">EOMONTH($G$7,BS100-2)+1</f>
        <v>45962</v>
      </c>
      <c r="BT101" s="65">
        <f t="shared" ref="BT101" si="3025">EOMONTH($G$7,BT100-2)+1</f>
        <v>45992</v>
      </c>
      <c r="BU101" s="65">
        <f t="shared" ref="BU101" si="3026">EOMONTH($G$7,BU100-2)+1</f>
        <v>46023</v>
      </c>
      <c r="BV101" s="65">
        <f t="shared" ref="BV101" si="3027">EOMONTH($G$7,BV100-2)+1</f>
        <v>46054</v>
      </c>
      <c r="BW101" s="65">
        <f t="shared" ref="BW101" si="3028">EOMONTH($G$7,BW100-2)+1</f>
        <v>46082</v>
      </c>
      <c r="BX101" s="65">
        <f t="shared" ref="BX101" si="3029">EOMONTH($G$7,BX100-2)+1</f>
        <v>46113</v>
      </c>
      <c r="BY101" s="65">
        <f t="shared" ref="BY101" si="3030">EOMONTH($G$7,BY100-2)+1</f>
        <v>46143</v>
      </c>
      <c r="BZ101" s="65">
        <f t="shared" ref="BZ101" si="3031">EOMONTH($G$7,BZ100-2)+1</f>
        <v>46174</v>
      </c>
      <c r="CA101" s="65">
        <f t="shared" ref="CA101" si="3032">EOMONTH($G$7,CA100-2)+1</f>
        <v>46204</v>
      </c>
      <c r="CB101" s="65">
        <f t="shared" ref="CB101" si="3033">EOMONTH($G$7,CB100-2)+1</f>
        <v>46235</v>
      </c>
      <c r="CC101" s="65">
        <f t="shared" ref="CC101" si="3034">EOMONTH($G$7,CC100-2)+1</f>
        <v>46266</v>
      </c>
      <c r="CD101" s="65">
        <f t="shared" ref="CD101" si="3035">EOMONTH($G$7,CD100-2)+1</f>
        <v>46296</v>
      </c>
      <c r="CE101" s="65">
        <f t="shared" ref="CE101" si="3036">EOMONTH($G$7,CE100-2)+1</f>
        <v>46327</v>
      </c>
      <c r="CF101" s="65">
        <f t="shared" ref="CF101" si="3037">EOMONTH($G$7,CF100-2)+1</f>
        <v>46357</v>
      </c>
      <c r="CG101" s="65">
        <f t="shared" ref="CG101" si="3038">EOMONTH($G$7,CG100-2)+1</f>
        <v>46388</v>
      </c>
      <c r="CH101" s="65">
        <f t="shared" ref="CH101" si="3039">EOMONTH($G$7,CH100-2)+1</f>
        <v>46419</v>
      </c>
      <c r="CI101" s="65">
        <f t="shared" ref="CI101" si="3040">EOMONTH($G$7,CI100-2)+1</f>
        <v>46447</v>
      </c>
      <c r="CJ101" s="65">
        <f t="shared" ref="CJ101" si="3041">EOMONTH($G$7,CJ100-2)+1</f>
        <v>46478</v>
      </c>
      <c r="CK101" s="65">
        <f t="shared" ref="CK101" si="3042">EOMONTH($G$7,CK100-2)+1</f>
        <v>46508</v>
      </c>
      <c r="CL101" s="65">
        <f t="shared" ref="CL101" si="3043">EOMONTH($G$7,CL100-2)+1</f>
        <v>46539</v>
      </c>
      <c r="CM101" s="65">
        <f t="shared" ref="CM101" si="3044">EOMONTH($G$7,CM100-2)+1</f>
        <v>46569</v>
      </c>
      <c r="CN101" s="65">
        <f t="shared" ref="CN101" si="3045">EOMONTH($G$7,CN100-2)+1</f>
        <v>46600</v>
      </c>
      <c r="CO101" s="65">
        <f t="shared" ref="CO101" si="3046">EOMONTH($G$7,CO100-2)+1</f>
        <v>46631</v>
      </c>
      <c r="CP101" s="65">
        <f t="shared" ref="CP101" si="3047">EOMONTH($G$7,CP100-2)+1</f>
        <v>46661</v>
      </c>
      <c r="CQ101" s="65">
        <f t="shared" ref="CQ101" si="3048">EOMONTH($G$7,CQ100-2)+1</f>
        <v>46692</v>
      </c>
      <c r="CR101" s="65">
        <f t="shared" ref="CR101" si="3049">EOMONTH($G$7,CR100-2)+1</f>
        <v>46722</v>
      </c>
      <c r="CS101" s="65">
        <f t="shared" ref="CS101" si="3050">EOMONTH($G$7,CS100-2)+1</f>
        <v>46753</v>
      </c>
      <c r="CT101" s="65">
        <f t="shared" ref="CT101" si="3051">EOMONTH($G$7,CT100-2)+1</f>
        <v>46784</v>
      </c>
      <c r="CU101" s="65">
        <f t="shared" ref="CU101" si="3052">EOMONTH($G$7,CU100-2)+1</f>
        <v>46813</v>
      </c>
      <c r="CV101" s="65">
        <f t="shared" ref="CV101" si="3053">EOMONTH($G$7,CV100-2)+1</f>
        <v>46844</v>
      </c>
      <c r="CW101" s="65">
        <f t="shared" ref="CW101" si="3054">EOMONTH($G$7,CW100-2)+1</f>
        <v>46874</v>
      </c>
      <c r="CX101" s="65">
        <f t="shared" ref="CX101" si="3055">EOMONTH($G$7,CX100-2)+1</f>
        <v>46905</v>
      </c>
      <c r="CY101" s="65">
        <f t="shared" ref="CY101" si="3056">EOMONTH($G$7,CY100-2)+1</f>
        <v>46935</v>
      </c>
      <c r="CZ101" s="65">
        <f t="shared" ref="CZ101" si="3057">EOMONTH($G$7,CZ100-2)+1</f>
        <v>46966</v>
      </c>
      <c r="DA101" s="65">
        <f t="shared" ref="DA101" si="3058">EOMONTH($G$7,DA100-2)+1</f>
        <v>46997</v>
      </c>
      <c r="DB101" s="65">
        <f t="shared" ref="DB101" si="3059">EOMONTH($G$7,DB100-2)+1</f>
        <v>47027</v>
      </c>
      <c r="DC101" s="65">
        <f t="shared" ref="DC101" si="3060">EOMONTH($G$7,DC100-2)+1</f>
        <v>47058</v>
      </c>
      <c r="DD101" s="65">
        <f t="shared" ref="DD101" si="3061">EOMONTH($G$7,DD100-2)+1</f>
        <v>47088</v>
      </c>
      <c r="DE101" s="65">
        <f t="shared" ref="DE101" si="3062">EOMONTH($G$7,DE100-2)+1</f>
        <v>47119</v>
      </c>
      <c r="DF101" s="65">
        <f t="shared" ref="DF101" si="3063">EOMONTH($G$7,DF100-2)+1</f>
        <v>47150</v>
      </c>
      <c r="DG101" s="65">
        <f t="shared" ref="DG101" si="3064">EOMONTH($G$7,DG100-2)+1</f>
        <v>47178</v>
      </c>
      <c r="DH101" s="65">
        <f t="shared" ref="DH101" si="3065">EOMONTH($G$7,DH100-2)+1</f>
        <v>47209</v>
      </c>
      <c r="DI101" s="65">
        <f t="shared" ref="DI101" si="3066">EOMONTH($G$7,DI100-2)+1</f>
        <v>47239</v>
      </c>
      <c r="DJ101" s="65">
        <f t="shared" ref="DJ101" si="3067">EOMONTH($G$7,DJ100-2)+1</f>
        <v>47270</v>
      </c>
      <c r="DK101" s="65">
        <f t="shared" ref="DK101" si="3068">EOMONTH($G$7,DK100-2)+1</f>
        <v>47300</v>
      </c>
      <c r="DL101" s="65">
        <f t="shared" ref="DL101" si="3069">EOMONTH($G$7,DL100-2)+1</f>
        <v>47331</v>
      </c>
      <c r="DM101" s="65">
        <f t="shared" ref="DM101" si="3070">EOMONTH($G$7,DM100-2)+1</f>
        <v>47362</v>
      </c>
      <c r="DN101" s="65">
        <f t="shared" ref="DN101" si="3071">EOMONTH($G$7,DN100-2)+1</f>
        <v>47392</v>
      </c>
      <c r="DO101" s="65">
        <f t="shared" ref="DO101" si="3072">EOMONTH($G$7,DO100-2)+1</f>
        <v>47423</v>
      </c>
      <c r="DP101" s="65">
        <f t="shared" ref="DP101" si="3073">EOMONTH($G$7,DP100-2)+1</f>
        <v>47453</v>
      </c>
      <c r="DQ101" s="65">
        <f t="shared" ref="DQ101" si="3074">EOMONTH($G$7,DQ100-2)+1</f>
        <v>47484</v>
      </c>
      <c r="DR101" s="65">
        <f t="shared" ref="DR101" si="3075">EOMONTH($G$7,DR100-2)+1</f>
        <v>47515</v>
      </c>
      <c r="DS101" s="65">
        <f t="shared" ref="DS101" si="3076">EOMONTH($G$7,DS100-2)+1</f>
        <v>47543</v>
      </c>
      <c r="DT101" s="65">
        <f t="shared" ref="DT101" si="3077">EOMONTH($G$7,DT100-2)+1</f>
        <v>47574</v>
      </c>
      <c r="DU101" s="65">
        <f t="shared" ref="DU101" si="3078">EOMONTH($G$7,DU100-2)+1</f>
        <v>47604</v>
      </c>
      <c r="DV101" s="65">
        <f t="shared" ref="DV101" si="3079">EOMONTH($G$7,DV100-2)+1</f>
        <v>47635</v>
      </c>
      <c r="DW101" s="65">
        <f t="shared" ref="DW101" si="3080">EOMONTH($G$7,DW100-2)+1</f>
        <v>47665</v>
      </c>
      <c r="DX101" s="65">
        <f t="shared" ref="DX101" si="3081">EOMONTH($G$7,DX100-2)+1</f>
        <v>47696</v>
      </c>
      <c r="DY101" s="65">
        <f t="shared" ref="DY101" si="3082">EOMONTH($G$7,DY100-2)+1</f>
        <v>47727</v>
      </c>
      <c r="DZ101" s="65">
        <f t="shared" ref="DZ101" si="3083">EOMONTH($G$7,DZ100-2)+1</f>
        <v>47757</v>
      </c>
      <c r="EA101" s="65">
        <f t="shared" ref="EA101" si="3084">EOMONTH($G$7,EA100-2)+1</f>
        <v>47788</v>
      </c>
      <c r="EB101" s="65">
        <f t="shared" ref="EB101" si="3085">EOMONTH($G$7,EB100-2)+1</f>
        <v>47818</v>
      </c>
      <c r="EC101" s="65">
        <f t="shared" ref="EC101" si="3086">EOMONTH($G$7,EC100-2)+1</f>
        <v>47849</v>
      </c>
      <c r="ED101" s="65">
        <f t="shared" ref="ED101" si="3087">EOMONTH($G$7,ED100-2)+1</f>
        <v>47880</v>
      </c>
      <c r="EE101" s="65">
        <f t="shared" ref="EE101" si="3088">EOMONTH($G$7,EE100-2)+1</f>
        <v>47908</v>
      </c>
      <c r="EF101" s="65">
        <f t="shared" ref="EF101" si="3089">EOMONTH($G$7,EF100-2)+1</f>
        <v>47939</v>
      </c>
      <c r="EG101" s="65">
        <f t="shared" ref="EG101" si="3090">EOMONTH($G$7,EG100-2)+1</f>
        <v>47969</v>
      </c>
      <c r="EH101" s="65">
        <f t="shared" ref="EH101" si="3091">EOMONTH($G$7,EH100-2)+1</f>
        <v>48000</v>
      </c>
      <c r="EI101" s="65">
        <f t="shared" ref="EI101" si="3092">EOMONTH($G$7,EI100-2)+1</f>
        <v>48030</v>
      </c>
      <c r="EJ101" s="65">
        <f t="shared" ref="EJ101" si="3093">EOMONTH($G$7,EJ100-2)+1</f>
        <v>48061</v>
      </c>
      <c r="EK101" s="65">
        <f t="shared" ref="EK101" si="3094">EOMONTH($G$7,EK100-2)+1</f>
        <v>48092</v>
      </c>
      <c r="EL101" s="65">
        <f t="shared" ref="EL101" si="3095">EOMONTH($G$7,EL100-2)+1</f>
        <v>48122</v>
      </c>
      <c r="EM101" s="65">
        <f t="shared" ref="EM101" si="3096">EOMONTH($G$7,EM100-2)+1</f>
        <v>48153</v>
      </c>
      <c r="EN101" s="65">
        <f t="shared" ref="EN101" si="3097">EOMONTH($G$7,EN100-2)+1</f>
        <v>48183</v>
      </c>
      <c r="EO101" s="65">
        <f t="shared" ref="EO101" si="3098">EOMONTH($G$7,EO100-2)+1</f>
        <v>48214</v>
      </c>
      <c r="EP101" s="65">
        <f t="shared" ref="EP101" si="3099">EOMONTH($G$7,EP100-2)+1</f>
        <v>48245</v>
      </c>
      <c r="EQ101" s="65">
        <f t="shared" ref="EQ101" si="3100">EOMONTH($G$7,EQ100-2)+1</f>
        <v>48274</v>
      </c>
      <c r="ER101" s="65">
        <f t="shared" ref="ER101" si="3101">EOMONTH($G$7,ER100-2)+1</f>
        <v>48305</v>
      </c>
      <c r="ES101" s="65">
        <f t="shared" ref="ES101" si="3102">EOMONTH($G$7,ES100-2)+1</f>
        <v>48335</v>
      </c>
      <c r="ET101" s="65">
        <f t="shared" ref="ET101" si="3103">EOMONTH($G$7,ET100-2)+1</f>
        <v>48366</v>
      </c>
      <c r="EU101" s="65">
        <f t="shared" ref="EU101" si="3104">EOMONTH($G$7,EU100-2)+1</f>
        <v>48396</v>
      </c>
      <c r="EV101" s="65">
        <f t="shared" ref="EV101" si="3105">EOMONTH($G$7,EV100-2)+1</f>
        <v>48427</v>
      </c>
      <c r="EW101" s="65">
        <f t="shared" ref="EW101" si="3106">EOMONTH($G$7,EW100-2)+1</f>
        <v>48458</v>
      </c>
      <c r="EX101" s="65">
        <f t="shared" ref="EX101" si="3107">EOMONTH($G$7,EX100-2)+1</f>
        <v>48488</v>
      </c>
      <c r="EY101" s="65">
        <f t="shared" ref="EY101" si="3108">EOMONTH($G$7,EY100-2)+1</f>
        <v>48519</v>
      </c>
      <c r="EZ101" s="65">
        <f t="shared" ref="EZ101" si="3109">EOMONTH($G$7,EZ100-2)+1</f>
        <v>48549</v>
      </c>
      <c r="FA101" s="65">
        <f t="shared" ref="FA101" si="3110">EOMONTH($G$7,FA100-2)+1</f>
        <v>48580</v>
      </c>
      <c r="FB101" s="65">
        <f t="shared" ref="FB101" si="3111">EOMONTH($G$7,FB100-2)+1</f>
        <v>48611</v>
      </c>
      <c r="FC101" s="65">
        <f t="shared" ref="FC101" si="3112">EOMONTH($G$7,FC100-2)+1</f>
        <v>48639</v>
      </c>
      <c r="FD101" s="65">
        <f t="shared" ref="FD101" si="3113">EOMONTH($G$7,FD100-2)+1</f>
        <v>48670</v>
      </c>
      <c r="FE101" s="65">
        <f t="shared" ref="FE101" si="3114">EOMONTH($G$7,FE100-2)+1</f>
        <v>48700</v>
      </c>
      <c r="FF101" s="65">
        <f t="shared" ref="FF101" si="3115">EOMONTH($G$7,FF100-2)+1</f>
        <v>48731</v>
      </c>
      <c r="FG101" s="65">
        <f t="shared" ref="FG101" si="3116">EOMONTH($G$7,FG100-2)+1</f>
        <v>48761</v>
      </c>
      <c r="FH101" s="65">
        <f t="shared" ref="FH101" si="3117">EOMONTH($G$7,FH100-2)+1</f>
        <v>48792</v>
      </c>
      <c r="FI101" s="65">
        <f t="shared" ref="FI101" si="3118">EOMONTH($G$7,FI100-2)+1</f>
        <v>48823</v>
      </c>
      <c r="FJ101" s="65">
        <f t="shared" ref="FJ101" si="3119">EOMONTH($G$7,FJ100-2)+1</f>
        <v>48853</v>
      </c>
      <c r="FK101" s="65">
        <f t="shared" ref="FK101" si="3120">EOMONTH($G$7,FK100-2)+1</f>
        <v>48884</v>
      </c>
      <c r="FL101" s="65">
        <f t="shared" ref="FL101" si="3121">EOMONTH($G$7,FL100-2)+1</f>
        <v>48914</v>
      </c>
      <c r="FM101" s="65">
        <f t="shared" ref="FM101" si="3122">EOMONTH($G$7,FM100-2)+1</f>
        <v>48945</v>
      </c>
      <c r="FN101" s="65">
        <f t="shared" ref="FN101" si="3123">EOMONTH($G$7,FN100-2)+1</f>
        <v>48976</v>
      </c>
      <c r="FO101" s="65">
        <f t="shared" ref="FO101" si="3124">EOMONTH($G$7,FO100-2)+1</f>
        <v>49004</v>
      </c>
      <c r="FP101" s="65">
        <f t="shared" ref="FP101" si="3125">EOMONTH($G$7,FP100-2)+1</f>
        <v>49035</v>
      </c>
      <c r="FQ101" s="65">
        <f t="shared" ref="FQ101" si="3126">EOMONTH($G$7,FQ100-2)+1</f>
        <v>49065</v>
      </c>
      <c r="FR101" s="65">
        <f t="shared" ref="FR101" si="3127">EOMONTH($G$7,FR100-2)+1</f>
        <v>49096</v>
      </c>
      <c r="FS101" s="65">
        <f t="shared" ref="FS101" si="3128">EOMONTH($G$7,FS100-2)+1</f>
        <v>49126</v>
      </c>
      <c r="FT101" s="65">
        <f t="shared" ref="FT101" si="3129">EOMONTH($G$7,FT100-2)+1</f>
        <v>49157</v>
      </c>
      <c r="FU101" s="65">
        <f t="shared" ref="FU101" si="3130">EOMONTH($G$7,FU100-2)+1</f>
        <v>49188</v>
      </c>
      <c r="FV101" s="65">
        <f t="shared" ref="FV101" si="3131">EOMONTH($G$7,FV100-2)+1</f>
        <v>49218</v>
      </c>
      <c r="FW101" s="65">
        <f t="shared" ref="FW101" si="3132">EOMONTH($G$7,FW100-2)+1</f>
        <v>49249</v>
      </c>
      <c r="FX101" s="65">
        <f t="shared" ref="FX101" si="3133">EOMONTH($G$7,FX100-2)+1</f>
        <v>49279</v>
      </c>
      <c r="FY101" s="65">
        <f t="shared" ref="FY101" si="3134">EOMONTH($G$7,FY100-2)+1</f>
        <v>49310</v>
      </c>
      <c r="FZ101" s="65">
        <f t="shared" ref="FZ101" si="3135">EOMONTH($G$7,FZ100-2)+1</f>
        <v>49341</v>
      </c>
      <c r="GA101" s="65">
        <f t="shared" ref="GA101" si="3136">EOMONTH($G$7,GA100-2)+1</f>
        <v>49369</v>
      </c>
      <c r="GB101" s="65">
        <f t="shared" ref="GB101" si="3137">EOMONTH($G$7,GB100-2)+1</f>
        <v>49400</v>
      </c>
      <c r="GC101" s="65">
        <f t="shared" ref="GC101" si="3138">EOMONTH($G$7,GC100-2)+1</f>
        <v>49430</v>
      </c>
      <c r="GD101" s="65">
        <f t="shared" ref="GD101" si="3139">EOMONTH($G$7,GD100-2)+1</f>
        <v>49461</v>
      </c>
      <c r="GE101" s="65">
        <f t="shared" ref="GE101" si="3140">EOMONTH($G$7,GE100-2)+1</f>
        <v>49491</v>
      </c>
      <c r="GF101" s="65">
        <f t="shared" ref="GF101" si="3141">EOMONTH($G$7,GF100-2)+1</f>
        <v>49522</v>
      </c>
      <c r="GG101" s="65">
        <f t="shared" ref="GG101" si="3142">EOMONTH($G$7,GG100-2)+1</f>
        <v>49553</v>
      </c>
      <c r="GH101" s="65">
        <f t="shared" ref="GH101" si="3143">EOMONTH($G$7,GH100-2)+1</f>
        <v>49583</v>
      </c>
      <c r="GI101" s="65">
        <f t="shared" ref="GI101" si="3144">EOMONTH($G$7,GI100-2)+1</f>
        <v>49614</v>
      </c>
      <c r="GJ101" s="65">
        <f t="shared" ref="GJ101" si="3145">EOMONTH($G$7,GJ100-2)+1</f>
        <v>49644</v>
      </c>
      <c r="GK101" s="65">
        <f t="shared" ref="GK101" si="3146">EOMONTH($G$7,GK100-2)+1</f>
        <v>49675</v>
      </c>
      <c r="GL101" s="65">
        <f t="shared" ref="GL101" si="3147">EOMONTH($G$7,GL100-2)+1</f>
        <v>49706</v>
      </c>
      <c r="GM101" s="65">
        <f t="shared" ref="GM101" si="3148">EOMONTH($G$7,GM100-2)+1</f>
        <v>49735</v>
      </c>
      <c r="GN101" s="65">
        <f t="shared" ref="GN101" si="3149">EOMONTH($G$7,GN100-2)+1</f>
        <v>49766</v>
      </c>
      <c r="GO101" s="65">
        <f t="shared" ref="GO101" si="3150">EOMONTH($G$7,GO100-2)+1</f>
        <v>49796</v>
      </c>
      <c r="GP101" s="65">
        <f t="shared" ref="GP101" si="3151">EOMONTH($G$7,GP100-2)+1</f>
        <v>49827</v>
      </c>
      <c r="GQ101" s="65">
        <f t="shared" ref="GQ101" si="3152">EOMONTH($G$7,GQ100-2)+1</f>
        <v>49857</v>
      </c>
      <c r="GR101" s="65">
        <f t="shared" ref="GR101" si="3153">EOMONTH($G$7,GR100-2)+1</f>
        <v>49888</v>
      </c>
      <c r="GS101" s="65">
        <f t="shared" ref="GS101" si="3154">EOMONTH($G$7,GS100-2)+1</f>
        <v>49919</v>
      </c>
      <c r="GT101" s="65">
        <f t="shared" ref="GT101" si="3155">EOMONTH($G$7,GT100-2)+1</f>
        <v>49949</v>
      </c>
      <c r="GU101" s="65">
        <f t="shared" ref="GU101" si="3156">EOMONTH($G$7,GU100-2)+1</f>
        <v>49980</v>
      </c>
      <c r="GV101" s="65">
        <f t="shared" ref="GV101" si="3157">EOMONTH($G$7,GV100-2)+1</f>
        <v>50010</v>
      </c>
      <c r="GW101" s="65">
        <f t="shared" ref="GW101" si="3158">EOMONTH($G$7,GW100-2)+1</f>
        <v>50041</v>
      </c>
      <c r="GX101" s="65">
        <f t="shared" ref="GX101" si="3159">EOMONTH($G$7,GX100-2)+1</f>
        <v>50072</v>
      </c>
      <c r="GY101" s="65">
        <f t="shared" ref="GY101" si="3160">EOMONTH($G$7,GY100-2)+1</f>
        <v>50100</v>
      </c>
      <c r="GZ101" s="65">
        <f t="shared" ref="GZ101" si="3161">EOMONTH($G$7,GZ100-2)+1</f>
        <v>50131</v>
      </c>
      <c r="HA101" s="65">
        <f t="shared" ref="HA101" si="3162">EOMONTH($G$7,HA100-2)+1</f>
        <v>50161</v>
      </c>
      <c r="HB101" s="65">
        <f t="shared" ref="HB101" si="3163">EOMONTH($G$7,HB100-2)+1</f>
        <v>50192</v>
      </c>
      <c r="HC101" s="65">
        <f t="shared" ref="HC101" si="3164">EOMONTH($G$7,HC100-2)+1</f>
        <v>50222</v>
      </c>
      <c r="HD101" s="65">
        <f t="shared" ref="HD101" si="3165">EOMONTH($G$7,HD100-2)+1</f>
        <v>50253</v>
      </c>
      <c r="HE101" s="65">
        <f t="shared" ref="HE101" si="3166">EOMONTH($G$7,HE100-2)+1</f>
        <v>50284</v>
      </c>
      <c r="HF101" s="65">
        <f t="shared" ref="HF101" si="3167">EOMONTH($G$7,HF100-2)+1</f>
        <v>50314</v>
      </c>
      <c r="HG101" s="65">
        <f t="shared" ref="HG101" si="3168">EOMONTH($G$7,HG100-2)+1</f>
        <v>50345</v>
      </c>
      <c r="HH101" s="65">
        <f t="shared" ref="HH101" si="3169">EOMONTH($G$7,HH100-2)+1</f>
        <v>50375</v>
      </c>
      <c r="HI101" s="65">
        <f t="shared" ref="HI101" si="3170">EOMONTH($G$7,HI100-2)+1</f>
        <v>50406</v>
      </c>
      <c r="HJ101" s="65">
        <f t="shared" ref="HJ101" si="3171">EOMONTH($G$7,HJ100-2)+1</f>
        <v>50437</v>
      </c>
      <c r="HK101" s="65">
        <f t="shared" ref="HK101" si="3172">EOMONTH($G$7,HK100-2)+1</f>
        <v>50465</v>
      </c>
      <c r="HL101" s="65">
        <f t="shared" ref="HL101" si="3173">EOMONTH($G$7,HL100-2)+1</f>
        <v>50496</v>
      </c>
      <c r="HM101" s="65">
        <f t="shared" ref="HM101" si="3174">EOMONTH($G$7,HM100-2)+1</f>
        <v>50526</v>
      </c>
      <c r="HN101" s="65">
        <f t="shared" ref="HN101" si="3175">EOMONTH($G$7,HN100-2)+1</f>
        <v>50557</v>
      </c>
      <c r="HO101" s="65">
        <f t="shared" ref="HO101" si="3176">EOMONTH($G$7,HO100-2)+1</f>
        <v>50587</v>
      </c>
      <c r="HP101" s="65">
        <f t="shared" ref="HP101" si="3177">EOMONTH($G$7,HP100-2)+1</f>
        <v>50618</v>
      </c>
      <c r="HQ101" s="65">
        <f t="shared" ref="HQ101" si="3178">EOMONTH($G$7,HQ100-2)+1</f>
        <v>50649</v>
      </c>
      <c r="HR101" s="65">
        <f t="shared" ref="HR101" si="3179">EOMONTH($G$7,HR100-2)+1</f>
        <v>50679</v>
      </c>
      <c r="HS101" s="65">
        <f t="shared" ref="HS101" si="3180">EOMONTH($G$7,HS100-2)+1</f>
        <v>50710</v>
      </c>
      <c r="HT101" s="65">
        <f t="shared" ref="HT101" si="3181">EOMONTH($G$7,HT100-2)+1</f>
        <v>50740</v>
      </c>
      <c r="HU101" s="65">
        <f t="shared" ref="HU101" si="3182">EOMONTH($G$7,HU100-2)+1</f>
        <v>50771</v>
      </c>
      <c r="HV101" s="65">
        <f t="shared" ref="HV101" si="3183">EOMONTH($G$7,HV100-2)+1</f>
        <v>50802</v>
      </c>
      <c r="HW101" s="65">
        <f t="shared" ref="HW101" si="3184">EOMONTH($G$7,HW100-2)+1</f>
        <v>50830</v>
      </c>
      <c r="HX101" s="65">
        <f t="shared" ref="HX101" si="3185">EOMONTH($G$7,HX100-2)+1</f>
        <v>50861</v>
      </c>
      <c r="HY101" s="65">
        <f t="shared" ref="HY101" si="3186">EOMONTH($G$7,HY100-2)+1</f>
        <v>50891</v>
      </c>
      <c r="HZ101" s="65">
        <f t="shared" ref="HZ101" si="3187">EOMONTH($G$7,HZ100-2)+1</f>
        <v>50922</v>
      </c>
      <c r="IA101" s="65">
        <f t="shared" ref="IA101" si="3188">EOMONTH($G$7,IA100-2)+1</f>
        <v>50952</v>
      </c>
      <c r="IB101" s="65">
        <f t="shared" ref="IB101" si="3189">EOMONTH($G$7,IB100-2)+1</f>
        <v>50983</v>
      </c>
      <c r="IC101" s="65">
        <f t="shared" ref="IC101" si="3190">EOMONTH($G$7,IC100-2)+1</f>
        <v>51014</v>
      </c>
      <c r="ID101" s="65">
        <f t="shared" ref="ID101" si="3191">EOMONTH($G$7,ID100-2)+1</f>
        <v>51044</v>
      </c>
      <c r="IE101" s="65">
        <f t="shared" ref="IE101" si="3192">EOMONTH($G$7,IE100-2)+1</f>
        <v>51075</v>
      </c>
      <c r="IF101" s="65">
        <f t="shared" ref="IF101" si="3193">EOMONTH($G$7,IF100-2)+1</f>
        <v>51105</v>
      </c>
      <c r="IG101" s="65">
        <f t="shared" ref="IG101" si="3194">EOMONTH($G$7,IG100-2)+1</f>
        <v>51136</v>
      </c>
      <c r="IH101" s="65">
        <f t="shared" ref="IH101" si="3195">EOMONTH($G$7,IH100-2)+1</f>
        <v>51167</v>
      </c>
      <c r="II101" s="65">
        <f t="shared" ref="II101" si="3196">EOMONTH($G$7,II100-2)+1</f>
        <v>51196</v>
      </c>
      <c r="IJ101" s="65">
        <f t="shared" ref="IJ101" si="3197">EOMONTH($G$7,IJ100-2)+1</f>
        <v>51227</v>
      </c>
      <c r="IK101" s="65">
        <f t="shared" ref="IK101" si="3198">EOMONTH($G$7,IK100-2)+1</f>
        <v>51257</v>
      </c>
      <c r="IL101" s="65">
        <f t="shared" ref="IL101" si="3199">EOMONTH($G$7,IL100-2)+1</f>
        <v>51288</v>
      </c>
      <c r="IM101" s="65">
        <f t="shared" ref="IM101" si="3200">EOMONTH($G$7,IM100-2)+1</f>
        <v>51318</v>
      </c>
      <c r="IN101" s="65">
        <f t="shared" ref="IN101" si="3201">EOMONTH($G$7,IN100-2)+1</f>
        <v>51349</v>
      </c>
      <c r="IO101" s="65">
        <f t="shared" ref="IO101" si="3202">EOMONTH($G$7,IO100-2)+1</f>
        <v>51380</v>
      </c>
      <c r="IP101" s="65">
        <f t="shared" ref="IP101" si="3203">EOMONTH($G$7,IP100-2)+1</f>
        <v>51410</v>
      </c>
      <c r="IQ101" s="65">
        <f t="shared" ref="IQ101" si="3204">EOMONTH($G$7,IQ100-2)+1</f>
        <v>51441</v>
      </c>
      <c r="IR101" s="65">
        <f t="shared" ref="IR101" si="3205">EOMONTH($G$7,IR100-2)+1</f>
        <v>51471</v>
      </c>
      <c r="IS101" s="65">
        <f t="shared" ref="IS101" si="3206">EOMONTH($G$7,IS100-2)+1</f>
        <v>51502</v>
      </c>
      <c r="IT101" s="65">
        <f t="shared" ref="IT101" si="3207">EOMONTH($G$7,IT100-2)+1</f>
        <v>51533</v>
      </c>
      <c r="IU101" s="65">
        <f t="shared" ref="IU101" si="3208">EOMONTH($G$7,IU100-2)+1</f>
        <v>51561</v>
      </c>
      <c r="IV101" s="65">
        <f t="shared" ref="IV101" si="3209">EOMONTH($G$7,IV100-2)+1</f>
        <v>51592</v>
      </c>
      <c r="IW101" s="65">
        <f t="shared" ref="IW101" si="3210">EOMONTH($G$7,IW100-2)+1</f>
        <v>51622</v>
      </c>
      <c r="IX101" s="65">
        <f t="shared" ref="IX101" si="3211">EOMONTH($G$7,IX100-2)+1</f>
        <v>51653</v>
      </c>
      <c r="IY101" s="65">
        <f t="shared" ref="IY101" si="3212">EOMONTH($G$7,IY100-2)+1</f>
        <v>51683</v>
      </c>
      <c r="IZ101" s="65">
        <f t="shared" ref="IZ101" si="3213">EOMONTH($G$7,IZ100-2)+1</f>
        <v>51714</v>
      </c>
      <c r="JA101" s="65">
        <f t="shared" ref="JA101" si="3214">EOMONTH($G$7,JA100-2)+1</f>
        <v>51745</v>
      </c>
      <c r="JB101" s="65">
        <f t="shared" ref="JB101" si="3215">EOMONTH($G$7,JB100-2)+1</f>
        <v>51775</v>
      </c>
      <c r="JC101" s="65">
        <f t="shared" ref="JC101" si="3216">EOMONTH($G$7,JC100-2)+1</f>
        <v>51806</v>
      </c>
      <c r="JD101" s="65">
        <f t="shared" ref="JD101" si="3217">EOMONTH($G$7,JD100-2)+1</f>
        <v>51836</v>
      </c>
      <c r="JE101" s="65">
        <f t="shared" ref="JE101" si="3218">EOMONTH($G$7,JE100-2)+1</f>
        <v>51867</v>
      </c>
      <c r="JF101" s="65">
        <f t="shared" ref="JF101" si="3219">EOMONTH($G$7,JF100-2)+1</f>
        <v>51898</v>
      </c>
      <c r="JG101" s="65">
        <f t="shared" ref="JG101" si="3220">EOMONTH($G$7,JG100-2)+1</f>
        <v>51926</v>
      </c>
      <c r="JH101" s="65">
        <f t="shared" ref="JH101" si="3221">EOMONTH($G$7,JH100-2)+1</f>
        <v>51957</v>
      </c>
      <c r="JI101" s="65">
        <f t="shared" ref="JI101" si="3222">EOMONTH($G$7,JI100-2)+1</f>
        <v>51987</v>
      </c>
      <c r="JJ101" s="65">
        <f t="shared" ref="JJ101" si="3223">EOMONTH($G$7,JJ100-2)+1</f>
        <v>52018</v>
      </c>
      <c r="JK101" s="65">
        <f t="shared" ref="JK101" si="3224">EOMONTH($G$7,JK100-2)+1</f>
        <v>52048</v>
      </c>
      <c r="JL101" s="65">
        <f t="shared" ref="JL101" si="3225">EOMONTH($G$7,JL100-2)+1</f>
        <v>52079</v>
      </c>
      <c r="JM101" s="65">
        <f t="shared" ref="JM101" si="3226">EOMONTH($G$7,JM100-2)+1</f>
        <v>52110</v>
      </c>
      <c r="JN101" s="65">
        <f t="shared" ref="JN101" si="3227">EOMONTH($G$7,JN100-2)+1</f>
        <v>52140</v>
      </c>
      <c r="JO101" s="65">
        <f t="shared" ref="JO101" si="3228">EOMONTH($G$7,JO100-2)+1</f>
        <v>52171</v>
      </c>
      <c r="JP101" s="65">
        <f t="shared" ref="JP101" si="3229">EOMONTH($G$7,JP100-2)+1</f>
        <v>52201</v>
      </c>
      <c r="JQ101" s="65">
        <f t="shared" ref="JQ101" si="3230">EOMONTH($G$7,JQ100-2)+1</f>
        <v>52232</v>
      </c>
      <c r="JR101" s="65">
        <f t="shared" ref="JR101" si="3231">EOMONTH($G$7,JR100-2)+1</f>
        <v>52263</v>
      </c>
      <c r="JS101" s="65">
        <f t="shared" ref="JS101" si="3232">EOMONTH($G$7,JS100-2)+1</f>
        <v>52291</v>
      </c>
      <c r="JT101" s="65">
        <f t="shared" ref="JT101" si="3233">EOMONTH($G$7,JT100-2)+1</f>
        <v>52322</v>
      </c>
      <c r="JU101" s="65">
        <f t="shared" ref="JU101" si="3234">EOMONTH($G$7,JU100-2)+1</f>
        <v>52352</v>
      </c>
      <c r="JV101" s="65">
        <f t="shared" ref="JV101" si="3235">EOMONTH($G$7,JV100-2)+1</f>
        <v>52383</v>
      </c>
      <c r="JW101" s="65">
        <f t="shared" ref="JW101" si="3236">EOMONTH($G$7,JW100-2)+1</f>
        <v>52413</v>
      </c>
      <c r="JX101" s="65">
        <f t="shared" ref="JX101" si="3237">EOMONTH($G$7,JX100-2)+1</f>
        <v>52444</v>
      </c>
      <c r="JY101" s="65">
        <f t="shared" ref="JY101" si="3238">EOMONTH($G$7,JY100-2)+1</f>
        <v>52475</v>
      </c>
      <c r="JZ101" s="65">
        <f t="shared" ref="JZ101" si="3239">EOMONTH($G$7,JZ100-2)+1</f>
        <v>52505</v>
      </c>
      <c r="KA101" s="65">
        <f t="shared" ref="KA101" si="3240">EOMONTH($G$7,KA100-2)+1</f>
        <v>52536</v>
      </c>
      <c r="KB101" s="65">
        <f t="shared" ref="KB101" si="3241">EOMONTH($G$7,KB100-2)+1</f>
        <v>52566</v>
      </c>
      <c r="KC101" s="65">
        <f t="shared" ref="KC101" si="3242">EOMONTH($G$7,KC100-2)+1</f>
        <v>52597</v>
      </c>
      <c r="KD101" s="65">
        <f t="shared" ref="KD101" si="3243">EOMONTH($G$7,KD100-2)+1</f>
        <v>52628</v>
      </c>
      <c r="KE101" s="65">
        <f t="shared" ref="KE101" si="3244">EOMONTH($G$7,KE100-2)+1</f>
        <v>52657</v>
      </c>
      <c r="KF101" s="65">
        <f t="shared" ref="KF101" si="3245">EOMONTH($G$7,KF100-2)+1</f>
        <v>52688</v>
      </c>
      <c r="KG101" s="65">
        <f t="shared" ref="KG101" si="3246">EOMONTH($G$7,KG100-2)+1</f>
        <v>52718</v>
      </c>
      <c r="KH101" s="65">
        <f t="shared" ref="KH101" si="3247">EOMONTH($G$7,KH100-2)+1</f>
        <v>52749</v>
      </c>
      <c r="KI101" s="65">
        <f t="shared" ref="KI101" si="3248">EOMONTH($G$7,KI100-2)+1</f>
        <v>52779</v>
      </c>
      <c r="KJ101" s="65">
        <f t="shared" ref="KJ101" si="3249">EOMONTH($G$7,KJ100-2)+1</f>
        <v>52810</v>
      </c>
      <c r="KK101" s="65">
        <f t="shared" ref="KK101" si="3250">EOMONTH($G$7,KK100-2)+1</f>
        <v>52841</v>
      </c>
      <c r="KL101" s="65">
        <f t="shared" ref="KL101" si="3251">EOMONTH($G$7,KL100-2)+1</f>
        <v>52871</v>
      </c>
      <c r="KM101" s="65">
        <f t="shared" ref="KM101" si="3252">EOMONTH($G$7,KM100-2)+1</f>
        <v>52902</v>
      </c>
      <c r="KN101" s="65">
        <f t="shared" ref="KN101" si="3253">EOMONTH($G$7,KN100-2)+1</f>
        <v>52932</v>
      </c>
      <c r="KO101" s="65">
        <f t="shared" ref="KO101" si="3254">EOMONTH($G$7,KO100-2)+1</f>
        <v>52963</v>
      </c>
      <c r="KP101" s="65">
        <f t="shared" ref="KP101" si="3255">EOMONTH($G$7,KP100-2)+1</f>
        <v>52994</v>
      </c>
      <c r="KQ101" s="65">
        <f t="shared" ref="KQ101" si="3256">EOMONTH($G$7,KQ100-2)+1</f>
        <v>53022</v>
      </c>
      <c r="KR101" s="65">
        <f t="shared" ref="KR101" si="3257">EOMONTH($G$7,KR100-2)+1</f>
        <v>53053</v>
      </c>
      <c r="KS101" s="65">
        <f t="shared" ref="KS101" si="3258">EOMONTH($G$7,KS100-2)+1</f>
        <v>53083</v>
      </c>
      <c r="KT101" s="65">
        <f t="shared" ref="KT101" si="3259">EOMONTH($G$7,KT100-2)+1</f>
        <v>53114</v>
      </c>
      <c r="KU101" s="65">
        <f t="shared" ref="KU101" si="3260">EOMONTH($G$7,KU100-2)+1</f>
        <v>53144</v>
      </c>
      <c r="KV101" s="65">
        <f t="shared" ref="KV101" si="3261">EOMONTH($G$7,KV100-2)+1</f>
        <v>53175</v>
      </c>
      <c r="KW101" s="65">
        <f t="shared" ref="KW101" si="3262">EOMONTH($G$7,KW100-2)+1</f>
        <v>53206</v>
      </c>
      <c r="KX101" s="65">
        <f t="shared" ref="KX101" si="3263">EOMONTH($G$7,KX100-2)+1</f>
        <v>53236</v>
      </c>
      <c r="KY101" s="65">
        <f t="shared" ref="KY101" si="3264">EOMONTH($G$7,KY100-2)+1</f>
        <v>53267</v>
      </c>
      <c r="KZ101" s="65">
        <f t="shared" ref="KZ101" si="3265">EOMONTH($G$7,KZ100-2)+1</f>
        <v>53297</v>
      </c>
      <c r="LA101" s="65">
        <f t="shared" ref="LA101" si="3266">EOMONTH($G$7,LA100-2)+1</f>
        <v>53328</v>
      </c>
      <c r="LB101" s="65">
        <f t="shared" ref="LB101" si="3267">EOMONTH($G$7,LB100-2)+1</f>
        <v>53359</v>
      </c>
      <c r="LC101" s="65">
        <f t="shared" ref="LC101" si="3268">EOMONTH($G$7,LC100-2)+1</f>
        <v>53387</v>
      </c>
      <c r="LD101" s="65">
        <f t="shared" ref="LD101" si="3269">EOMONTH($G$7,LD100-2)+1</f>
        <v>53418</v>
      </c>
      <c r="LE101" s="65">
        <f t="shared" ref="LE101" si="3270">EOMONTH($G$7,LE100-2)+1</f>
        <v>53448</v>
      </c>
      <c r="LF101" s="65">
        <f t="shared" ref="LF101" si="3271">EOMONTH($G$7,LF100-2)+1</f>
        <v>53479</v>
      </c>
      <c r="LG101" s="65">
        <f t="shared" ref="LG101" si="3272">EOMONTH($G$7,LG100-2)+1</f>
        <v>53509</v>
      </c>
      <c r="LH101" s="65">
        <f t="shared" ref="LH101" si="3273">EOMONTH($G$7,LH100-2)+1</f>
        <v>53540</v>
      </c>
      <c r="LI101" s="65">
        <f t="shared" ref="LI101" si="3274">EOMONTH($G$7,LI100-2)+1</f>
        <v>53571</v>
      </c>
      <c r="LJ101" s="65">
        <f t="shared" ref="LJ101" si="3275">EOMONTH($G$7,LJ100-2)+1</f>
        <v>53601</v>
      </c>
      <c r="LK101" s="65">
        <f t="shared" ref="LK101" si="3276">EOMONTH($G$7,LK100-2)+1</f>
        <v>53632</v>
      </c>
      <c r="LL101" s="65">
        <f t="shared" ref="LL101" si="3277">EOMONTH($G$7,LL100-2)+1</f>
        <v>53662</v>
      </c>
      <c r="LM101" s="65">
        <f t="shared" ref="LM101" si="3278">EOMONTH($G$7,LM100-2)+1</f>
        <v>53693</v>
      </c>
      <c r="LN101" s="65">
        <f t="shared" ref="LN101" si="3279">EOMONTH($G$7,LN100-2)+1</f>
        <v>53724</v>
      </c>
      <c r="LO101" s="65">
        <f t="shared" ref="LO101" si="3280">EOMONTH($G$7,LO100-2)+1</f>
        <v>53752</v>
      </c>
      <c r="LP101" s="65">
        <f t="shared" ref="LP101" si="3281">EOMONTH($G$7,LP100-2)+1</f>
        <v>53783</v>
      </c>
      <c r="LQ101" s="65">
        <f t="shared" ref="LQ101" si="3282">EOMONTH($G$7,LQ100-2)+1</f>
        <v>53813</v>
      </c>
      <c r="LR101" s="65">
        <f t="shared" ref="LR101" si="3283">EOMONTH($G$7,LR100-2)+1</f>
        <v>53844</v>
      </c>
      <c r="LS101" s="65">
        <f t="shared" ref="LS101" si="3284">EOMONTH($G$7,LS100-2)+1</f>
        <v>53874</v>
      </c>
      <c r="LT101" s="65">
        <f t="shared" ref="LT101" si="3285">EOMONTH($G$7,LT100-2)+1</f>
        <v>53905</v>
      </c>
      <c r="LU101" s="65">
        <f t="shared" ref="LU101" si="3286">EOMONTH($G$7,LU100-2)+1</f>
        <v>53936</v>
      </c>
      <c r="LV101" s="65">
        <f t="shared" ref="LV101" si="3287">EOMONTH($G$7,LV100-2)+1</f>
        <v>53966</v>
      </c>
      <c r="LW101" s="65">
        <f t="shared" ref="LW101" si="3288">EOMONTH($G$7,LW100-2)+1</f>
        <v>53997</v>
      </c>
      <c r="LX101" s="65">
        <f t="shared" ref="LX101" si="3289">EOMONTH($G$7,LX100-2)+1</f>
        <v>54027</v>
      </c>
      <c r="LY101" s="65">
        <f t="shared" ref="LY101" si="3290">EOMONTH($G$7,LY100-2)+1</f>
        <v>54058</v>
      </c>
      <c r="LZ101" s="65">
        <f t="shared" ref="LZ101" si="3291">EOMONTH($G$7,LZ100-2)+1</f>
        <v>54089</v>
      </c>
      <c r="MA101" s="65">
        <f t="shared" ref="MA101" si="3292">EOMONTH($G$7,MA100-2)+1</f>
        <v>54118</v>
      </c>
      <c r="MB101" s="65">
        <f t="shared" ref="MB101" si="3293">EOMONTH($G$7,MB100-2)+1</f>
        <v>54149</v>
      </c>
      <c r="MC101" s="65">
        <f t="shared" ref="MC101" si="3294">EOMONTH($G$7,MC100-2)+1</f>
        <v>54179</v>
      </c>
      <c r="MD101" s="65">
        <f t="shared" ref="MD101" si="3295">EOMONTH($G$7,MD100-2)+1</f>
        <v>54210</v>
      </c>
      <c r="ME101" s="65">
        <f t="shared" ref="ME101" si="3296">EOMONTH($G$7,ME100-2)+1</f>
        <v>54240</v>
      </c>
      <c r="MF101" s="65">
        <f t="shared" ref="MF101" si="3297">EOMONTH($G$7,MF100-2)+1</f>
        <v>54271</v>
      </c>
      <c r="MG101" s="65">
        <f t="shared" ref="MG101" si="3298">EOMONTH($G$7,MG100-2)+1</f>
        <v>54302</v>
      </c>
      <c r="MH101" s="65">
        <f t="shared" ref="MH101" si="3299">EOMONTH($G$7,MH100-2)+1</f>
        <v>54332</v>
      </c>
      <c r="MI101" s="65">
        <f t="shared" ref="MI101" si="3300">EOMONTH($G$7,MI100-2)+1</f>
        <v>54363</v>
      </c>
      <c r="MJ101" s="65">
        <f t="shared" ref="MJ101" si="3301">EOMONTH($G$7,MJ100-2)+1</f>
        <v>54393</v>
      </c>
      <c r="MK101" s="65">
        <f t="shared" ref="MK101" si="3302">EOMONTH($G$7,MK100-2)+1</f>
        <v>54424</v>
      </c>
      <c r="ML101" s="65">
        <f t="shared" ref="ML101" si="3303">EOMONTH($G$7,ML100-2)+1</f>
        <v>54455</v>
      </c>
      <c r="MM101" s="65">
        <f t="shared" ref="MM101" si="3304">EOMONTH($G$7,MM100-2)+1</f>
        <v>54483</v>
      </c>
      <c r="MN101" s="65">
        <f t="shared" ref="MN101" si="3305">EOMONTH($G$7,MN100-2)+1</f>
        <v>54514</v>
      </c>
      <c r="MO101" s="65">
        <f t="shared" ref="MO101" si="3306">EOMONTH($G$7,MO100-2)+1</f>
        <v>54544</v>
      </c>
      <c r="MP101" s="65">
        <f t="shared" ref="MP101" si="3307">EOMONTH($G$7,MP100-2)+1</f>
        <v>54575</v>
      </c>
      <c r="MQ101" s="65">
        <f t="shared" ref="MQ101" si="3308">EOMONTH($G$7,MQ100-2)+1</f>
        <v>54605</v>
      </c>
      <c r="MR101" s="65">
        <f t="shared" ref="MR101" si="3309">EOMONTH($G$7,MR100-2)+1</f>
        <v>54636</v>
      </c>
      <c r="MS101" s="65">
        <f t="shared" ref="MS101" si="3310">EOMONTH($G$7,MS100-2)+1</f>
        <v>54667</v>
      </c>
      <c r="MT101" s="65">
        <f t="shared" ref="MT101" si="3311">EOMONTH($G$7,MT100-2)+1</f>
        <v>54697</v>
      </c>
      <c r="MU101" s="65">
        <f t="shared" ref="MU101" si="3312">EOMONTH($G$7,MU100-2)+1</f>
        <v>54728</v>
      </c>
      <c r="MV101" s="65">
        <f t="shared" ref="MV101" si="3313">EOMONTH($G$7,MV100-2)+1</f>
        <v>54758</v>
      </c>
      <c r="MW101" s="65">
        <f t="shared" ref="MW101" si="3314">EOMONTH($G$7,MW100-2)+1</f>
        <v>54789</v>
      </c>
      <c r="MX101" s="65">
        <f t="shared" ref="MX101" si="3315">EOMONTH($G$7,MX100-2)+1</f>
        <v>54820</v>
      </c>
      <c r="MY101" s="65">
        <f t="shared" ref="MY101" si="3316">EOMONTH($G$7,MY100-2)+1</f>
        <v>54848</v>
      </c>
      <c r="MZ101" s="65">
        <f t="shared" ref="MZ101" si="3317">EOMONTH($G$7,MZ100-2)+1</f>
        <v>54879</v>
      </c>
      <c r="NA101" s="65">
        <f t="shared" ref="NA101" si="3318">EOMONTH($G$7,NA100-2)+1</f>
        <v>54909</v>
      </c>
      <c r="NB101" s="65">
        <f t="shared" ref="NB101" si="3319">EOMONTH($G$7,NB100-2)+1</f>
        <v>54940</v>
      </c>
      <c r="NC101" s="65">
        <f t="shared" ref="NC101" si="3320">EOMONTH($G$7,NC100-2)+1</f>
        <v>54970</v>
      </c>
      <c r="ND101" s="65">
        <f t="shared" ref="ND101" si="3321">EOMONTH($G$7,ND100-2)+1</f>
        <v>55001</v>
      </c>
      <c r="NE101" s="65">
        <f t="shared" ref="NE101" si="3322">EOMONTH($G$7,NE100-2)+1</f>
        <v>55032</v>
      </c>
      <c r="NF101" s="65">
        <f t="shared" ref="NF101" si="3323">EOMONTH($G$7,NF100-2)+1</f>
        <v>55062</v>
      </c>
      <c r="NG101" s="65">
        <f t="shared" ref="NG101" si="3324">EOMONTH($G$7,NG100-2)+1</f>
        <v>55093</v>
      </c>
      <c r="NH101" s="65">
        <f t="shared" ref="NH101" si="3325">EOMONTH($G$7,NH100-2)+1</f>
        <v>55123</v>
      </c>
      <c r="NI101" s="65">
        <f t="shared" ref="NI101" si="3326">EOMONTH($G$7,NI100-2)+1</f>
        <v>55154</v>
      </c>
      <c r="NJ101" s="65">
        <f t="shared" ref="NJ101" si="3327">EOMONTH($G$7,NJ100-2)+1</f>
        <v>55185</v>
      </c>
      <c r="NK101" s="65">
        <f t="shared" ref="NK101" si="3328">EOMONTH($G$7,NK100-2)+1</f>
        <v>55213</v>
      </c>
      <c r="NL101" s="65">
        <f t="shared" ref="NL101" si="3329">EOMONTH($G$7,NL100-2)+1</f>
        <v>55244</v>
      </c>
      <c r="NM101" s="65">
        <f t="shared" ref="NM101" si="3330">EOMONTH($G$7,NM100-2)+1</f>
        <v>55274</v>
      </c>
    </row>
    <row r="102" spans="12:377" x14ac:dyDescent="0.25">
      <c r="O102" s="78">
        <f>$G$22</f>
        <v>0</v>
      </c>
      <c r="P102" s="75" t="s">
        <v>218</v>
      </c>
      <c r="Q102" s="120">
        <v>0</v>
      </c>
      <c r="R102" s="91">
        <f t="shared" ref="R102:CC102" si="3331">(SUM(R$81:R$85)&gt;0)*$G$20/12*(1+$O102)^(R99-1)</f>
        <v>7312.5</v>
      </c>
      <c r="S102" s="91">
        <f t="shared" si="3331"/>
        <v>7312.5</v>
      </c>
      <c r="T102" s="91">
        <f t="shared" si="3331"/>
        <v>7312.5</v>
      </c>
      <c r="U102" s="91">
        <f t="shared" si="3331"/>
        <v>7312.5</v>
      </c>
      <c r="V102" s="91">
        <f t="shared" si="3331"/>
        <v>7312.5</v>
      </c>
      <c r="W102" s="91">
        <f t="shared" si="3331"/>
        <v>7312.5</v>
      </c>
      <c r="X102" s="91">
        <f t="shared" si="3331"/>
        <v>7312.5</v>
      </c>
      <c r="Y102" s="91">
        <f t="shared" si="3331"/>
        <v>7312.5</v>
      </c>
      <c r="Z102" s="91">
        <f t="shared" si="3331"/>
        <v>7312.5</v>
      </c>
      <c r="AA102" s="91">
        <f t="shared" si="3331"/>
        <v>7312.5</v>
      </c>
      <c r="AB102" s="91">
        <f t="shared" si="3331"/>
        <v>7312.5</v>
      </c>
      <c r="AC102" s="91">
        <f t="shared" si="3331"/>
        <v>7312.5</v>
      </c>
      <c r="AD102" s="91">
        <f t="shared" si="3331"/>
        <v>7312.5</v>
      </c>
      <c r="AE102" s="91">
        <f t="shared" si="3331"/>
        <v>7312.5</v>
      </c>
      <c r="AF102" s="91">
        <f t="shared" si="3331"/>
        <v>7312.5</v>
      </c>
      <c r="AG102" s="91">
        <f t="shared" si="3331"/>
        <v>7312.5</v>
      </c>
      <c r="AH102" s="91">
        <f t="shared" si="3331"/>
        <v>7312.5</v>
      </c>
      <c r="AI102" s="91">
        <f t="shared" si="3331"/>
        <v>7312.5</v>
      </c>
      <c r="AJ102" s="91">
        <f t="shared" si="3331"/>
        <v>7312.5</v>
      </c>
      <c r="AK102" s="91">
        <f t="shared" si="3331"/>
        <v>7312.5</v>
      </c>
      <c r="AL102" s="91">
        <f t="shared" si="3331"/>
        <v>7312.5</v>
      </c>
      <c r="AM102" s="91">
        <f t="shared" si="3331"/>
        <v>7312.5</v>
      </c>
      <c r="AN102" s="91">
        <f t="shared" si="3331"/>
        <v>7312.5</v>
      </c>
      <c r="AO102" s="91">
        <f t="shared" si="3331"/>
        <v>7312.5</v>
      </c>
      <c r="AP102" s="91">
        <f t="shared" si="3331"/>
        <v>7312.5</v>
      </c>
      <c r="AQ102" s="91">
        <f t="shared" si="3331"/>
        <v>7312.5</v>
      </c>
      <c r="AR102" s="91">
        <f t="shared" si="3331"/>
        <v>7312.5</v>
      </c>
      <c r="AS102" s="91">
        <f t="shared" si="3331"/>
        <v>7312.5</v>
      </c>
      <c r="AT102" s="91">
        <f t="shared" si="3331"/>
        <v>7312.5</v>
      </c>
      <c r="AU102" s="91">
        <f t="shared" si="3331"/>
        <v>7312.5</v>
      </c>
      <c r="AV102" s="91">
        <f t="shared" si="3331"/>
        <v>7312.5</v>
      </c>
      <c r="AW102" s="91">
        <f t="shared" si="3331"/>
        <v>7312.5</v>
      </c>
      <c r="AX102" s="91">
        <f t="shared" si="3331"/>
        <v>7312.5</v>
      </c>
      <c r="AY102" s="91">
        <f t="shared" si="3331"/>
        <v>7312.5</v>
      </c>
      <c r="AZ102" s="91">
        <f t="shared" si="3331"/>
        <v>7312.5</v>
      </c>
      <c r="BA102" s="91">
        <f t="shared" si="3331"/>
        <v>7312.5</v>
      </c>
      <c r="BB102" s="91">
        <f t="shared" si="3331"/>
        <v>7312.5</v>
      </c>
      <c r="BC102" s="91">
        <f t="shared" si="3331"/>
        <v>7312.5</v>
      </c>
      <c r="BD102" s="91">
        <f t="shared" si="3331"/>
        <v>7312.5</v>
      </c>
      <c r="BE102" s="91">
        <f t="shared" si="3331"/>
        <v>7312.5</v>
      </c>
      <c r="BF102" s="91">
        <f t="shared" si="3331"/>
        <v>7312.5</v>
      </c>
      <c r="BG102" s="91">
        <f t="shared" si="3331"/>
        <v>7312.5</v>
      </c>
      <c r="BH102" s="91">
        <f t="shared" si="3331"/>
        <v>7312.5</v>
      </c>
      <c r="BI102" s="91">
        <f t="shared" si="3331"/>
        <v>7312.5</v>
      </c>
      <c r="BJ102" s="91">
        <f t="shared" si="3331"/>
        <v>7312.5</v>
      </c>
      <c r="BK102" s="91">
        <f t="shared" si="3331"/>
        <v>7312.5</v>
      </c>
      <c r="BL102" s="91">
        <f t="shared" si="3331"/>
        <v>7312.5</v>
      </c>
      <c r="BM102" s="91">
        <f t="shared" si="3331"/>
        <v>7312.5</v>
      </c>
      <c r="BN102" s="91">
        <f t="shared" si="3331"/>
        <v>7312.5</v>
      </c>
      <c r="BO102" s="91">
        <f t="shared" si="3331"/>
        <v>7312.5</v>
      </c>
      <c r="BP102" s="91">
        <f t="shared" si="3331"/>
        <v>7312.5</v>
      </c>
      <c r="BQ102" s="91">
        <f t="shared" si="3331"/>
        <v>7312.5</v>
      </c>
      <c r="BR102" s="91">
        <f t="shared" si="3331"/>
        <v>7312.5</v>
      </c>
      <c r="BS102" s="91">
        <f t="shared" si="3331"/>
        <v>7312.5</v>
      </c>
      <c r="BT102" s="91">
        <f t="shared" si="3331"/>
        <v>7312.5</v>
      </c>
      <c r="BU102" s="91">
        <f t="shared" si="3331"/>
        <v>7312.5</v>
      </c>
      <c r="BV102" s="91">
        <f t="shared" si="3331"/>
        <v>7312.5</v>
      </c>
      <c r="BW102" s="91">
        <f t="shared" si="3331"/>
        <v>7312.5</v>
      </c>
      <c r="BX102" s="91">
        <f t="shared" si="3331"/>
        <v>7312.5</v>
      </c>
      <c r="BY102" s="91">
        <f t="shared" si="3331"/>
        <v>7312.5</v>
      </c>
      <c r="BZ102" s="91">
        <f t="shared" si="3331"/>
        <v>7312.5</v>
      </c>
      <c r="CA102" s="91">
        <f t="shared" si="3331"/>
        <v>7312.5</v>
      </c>
      <c r="CB102" s="91">
        <f t="shared" si="3331"/>
        <v>7312.5</v>
      </c>
      <c r="CC102" s="91">
        <f t="shared" si="3331"/>
        <v>7312.5</v>
      </c>
      <c r="CD102" s="91">
        <f t="shared" ref="CD102:EO102" si="3332">(SUM(CD$81:CD$85)&gt;0)*$G$20/12*(1+$O102)^(CD99-1)</f>
        <v>7312.5</v>
      </c>
      <c r="CE102" s="91">
        <f t="shared" si="3332"/>
        <v>7312.5</v>
      </c>
      <c r="CF102" s="91">
        <f t="shared" si="3332"/>
        <v>7312.5</v>
      </c>
      <c r="CG102" s="91">
        <f t="shared" si="3332"/>
        <v>7312.5</v>
      </c>
      <c r="CH102" s="91">
        <f t="shared" si="3332"/>
        <v>7312.5</v>
      </c>
      <c r="CI102" s="91">
        <f t="shared" si="3332"/>
        <v>7312.5</v>
      </c>
      <c r="CJ102" s="91">
        <f t="shared" si="3332"/>
        <v>7312.5</v>
      </c>
      <c r="CK102" s="91">
        <f t="shared" si="3332"/>
        <v>7312.5</v>
      </c>
      <c r="CL102" s="91">
        <f t="shared" si="3332"/>
        <v>7312.5</v>
      </c>
      <c r="CM102" s="91">
        <f t="shared" si="3332"/>
        <v>7312.5</v>
      </c>
      <c r="CN102" s="91">
        <f t="shared" si="3332"/>
        <v>7312.5</v>
      </c>
      <c r="CO102" s="91">
        <f t="shared" si="3332"/>
        <v>7312.5</v>
      </c>
      <c r="CP102" s="91">
        <f t="shared" si="3332"/>
        <v>7312.5</v>
      </c>
      <c r="CQ102" s="91">
        <f t="shared" si="3332"/>
        <v>7312.5</v>
      </c>
      <c r="CR102" s="91">
        <f t="shared" si="3332"/>
        <v>7312.5</v>
      </c>
      <c r="CS102" s="91">
        <f t="shared" si="3332"/>
        <v>7312.5</v>
      </c>
      <c r="CT102" s="91">
        <f t="shared" si="3332"/>
        <v>7312.5</v>
      </c>
      <c r="CU102" s="91">
        <f t="shared" si="3332"/>
        <v>7312.5</v>
      </c>
      <c r="CV102" s="91">
        <f t="shared" si="3332"/>
        <v>7312.5</v>
      </c>
      <c r="CW102" s="91">
        <f t="shared" si="3332"/>
        <v>7312.5</v>
      </c>
      <c r="CX102" s="91">
        <f t="shared" si="3332"/>
        <v>7312.5</v>
      </c>
      <c r="CY102" s="91">
        <f t="shared" si="3332"/>
        <v>7312.5</v>
      </c>
      <c r="CZ102" s="91">
        <f t="shared" si="3332"/>
        <v>7312.5</v>
      </c>
      <c r="DA102" s="91">
        <f t="shared" si="3332"/>
        <v>7312.5</v>
      </c>
      <c r="DB102" s="91">
        <f t="shared" si="3332"/>
        <v>7312.5</v>
      </c>
      <c r="DC102" s="91">
        <f t="shared" si="3332"/>
        <v>7312.5</v>
      </c>
      <c r="DD102" s="91">
        <f t="shared" si="3332"/>
        <v>7312.5</v>
      </c>
      <c r="DE102" s="91">
        <f t="shared" si="3332"/>
        <v>7312.5</v>
      </c>
      <c r="DF102" s="91">
        <f t="shared" si="3332"/>
        <v>7312.5</v>
      </c>
      <c r="DG102" s="91">
        <f t="shared" si="3332"/>
        <v>7312.5</v>
      </c>
      <c r="DH102" s="91">
        <f t="shared" si="3332"/>
        <v>7312.5</v>
      </c>
      <c r="DI102" s="91">
        <f t="shared" si="3332"/>
        <v>7312.5</v>
      </c>
      <c r="DJ102" s="91">
        <f t="shared" si="3332"/>
        <v>7312.5</v>
      </c>
      <c r="DK102" s="91">
        <f t="shared" si="3332"/>
        <v>7312.5</v>
      </c>
      <c r="DL102" s="91">
        <f t="shared" si="3332"/>
        <v>7312.5</v>
      </c>
      <c r="DM102" s="91">
        <f t="shared" si="3332"/>
        <v>7312.5</v>
      </c>
      <c r="DN102" s="91">
        <f t="shared" si="3332"/>
        <v>7312.5</v>
      </c>
      <c r="DO102" s="91">
        <f t="shared" si="3332"/>
        <v>7312.5</v>
      </c>
      <c r="DP102" s="91">
        <f t="shared" si="3332"/>
        <v>7312.5</v>
      </c>
      <c r="DQ102" s="91">
        <f t="shared" si="3332"/>
        <v>7312.5</v>
      </c>
      <c r="DR102" s="91">
        <f t="shared" si="3332"/>
        <v>7312.5</v>
      </c>
      <c r="DS102" s="91">
        <f t="shared" si="3332"/>
        <v>7312.5</v>
      </c>
      <c r="DT102" s="91">
        <f t="shared" si="3332"/>
        <v>7312.5</v>
      </c>
      <c r="DU102" s="91">
        <f t="shared" si="3332"/>
        <v>7312.5</v>
      </c>
      <c r="DV102" s="91">
        <f t="shared" si="3332"/>
        <v>7312.5</v>
      </c>
      <c r="DW102" s="91">
        <f t="shared" si="3332"/>
        <v>7312.5</v>
      </c>
      <c r="DX102" s="91">
        <f t="shared" si="3332"/>
        <v>7312.5</v>
      </c>
      <c r="DY102" s="91">
        <f t="shared" si="3332"/>
        <v>7312.5</v>
      </c>
      <c r="DZ102" s="91">
        <f t="shared" si="3332"/>
        <v>7312.5</v>
      </c>
      <c r="EA102" s="91">
        <f t="shared" si="3332"/>
        <v>7312.5</v>
      </c>
      <c r="EB102" s="91">
        <f t="shared" si="3332"/>
        <v>7312.5</v>
      </c>
      <c r="EC102" s="91">
        <f t="shared" si="3332"/>
        <v>7312.5</v>
      </c>
      <c r="ED102" s="91">
        <f t="shared" si="3332"/>
        <v>7312.5</v>
      </c>
      <c r="EE102" s="91">
        <f t="shared" si="3332"/>
        <v>7312.5</v>
      </c>
      <c r="EF102" s="91">
        <f t="shared" si="3332"/>
        <v>7312.5</v>
      </c>
      <c r="EG102" s="91">
        <f t="shared" si="3332"/>
        <v>7312.5</v>
      </c>
      <c r="EH102" s="91">
        <f t="shared" si="3332"/>
        <v>7312.5</v>
      </c>
      <c r="EI102" s="91">
        <f t="shared" si="3332"/>
        <v>7312.5</v>
      </c>
      <c r="EJ102" s="91">
        <f t="shared" si="3332"/>
        <v>7312.5</v>
      </c>
      <c r="EK102" s="91">
        <f t="shared" si="3332"/>
        <v>7312.5</v>
      </c>
      <c r="EL102" s="91">
        <f t="shared" si="3332"/>
        <v>7312.5</v>
      </c>
      <c r="EM102" s="91">
        <f t="shared" si="3332"/>
        <v>7312.5</v>
      </c>
      <c r="EN102" s="91">
        <f t="shared" si="3332"/>
        <v>7312.5</v>
      </c>
      <c r="EO102" s="91">
        <f t="shared" si="3332"/>
        <v>7312.5</v>
      </c>
      <c r="EP102" s="91">
        <f t="shared" ref="EP102:HA102" si="3333">(SUM(EP$81:EP$85)&gt;0)*$G$20/12*(1+$O102)^(EP99-1)</f>
        <v>7312.5</v>
      </c>
      <c r="EQ102" s="91">
        <f t="shared" si="3333"/>
        <v>7312.5</v>
      </c>
      <c r="ER102" s="91">
        <f t="shared" si="3333"/>
        <v>7312.5</v>
      </c>
      <c r="ES102" s="91">
        <f t="shared" si="3333"/>
        <v>7312.5</v>
      </c>
      <c r="ET102" s="91">
        <f t="shared" si="3333"/>
        <v>7312.5</v>
      </c>
      <c r="EU102" s="91">
        <f t="shared" si="3333"/>
        <v>7312.5</v>
      </c>
      <c r="EV102" s="91">
        <f t="shared" si="3333"/>
        <v>7312.5</v>
      </c>
      <c r="EW102" s="91">
        <f t="shared" si="3333"/>
        <v>7312.5</v>
      </c>
      <c r="EX102" s="91">
        <f t="shared" si="3333"/>
        <v>7312.5</v>
      </c>
      <c r="EY102" s="91">
        <f t="shared" si="3333"/>
        <v>7312.5</v>
      </c>
      <c r="EZ102" s="91">
        <f t="shared" si="3333"/>
        <v>7312.5</v>
      </c>
      <c r="FA102" s="91">
        <f t="shared" si="3333"/>
        <v>7312.5</v>
      </c>
      <c r="FB102" s="91">
        <f t="shared" si="3333"/>
        <v>7312.5</v>
      </c>
      <c r="FC102" s="91">
        <f t="shared" si="3333"/>
        <v>7312.5</v>
      </c>
      <c r="FD102" s="91">
        <f t="shared" si="3333"/>
        <v>7312.5</v>
      </c>
      <c r="FE102" s="91">
        <f t="shared" si="3333"/>
        <v>7312.5</v>
      </c>
      <c r="FF102" s="91">
        <f t="shared" si="3333"/>
        <v>7312.5</v>
      </c>
      <c r="FG102" s="91">
        <f t="shared" si="3333"/>
        <v>7312.5</v>
      </c>
      <c r="FH102" s="91">
        <f t="shared" si="3333"/>
        <v>7312.5</v>
      </c>
      <c r="FI102" s="91">
        <f t="shared" si="3333"/>
        <v>7312.5</v>
      </c>
      <c r="FJ102" s="91">
        <f t="shared" si="3333"/>
        <v>7312.5</v>
      </c>
      <c r="FK102" s="91">
        <f t="shared" si="3333"/>
        <v>7312.5</v>
      </c>
      <c r="FL102" s="91">
        <f t="shared" si="3333"/>
        <v>7312.5</v>
      </c>
      <c r="FM102" s="91">
        <f t="shared" si="3333"/>
        <v>7312.5</v>
      </c>
      <c r="FN102" s="91">
        <f t="shared" si="3333"/>
        <v>7312.5</v>
      </c>
      <c r="FO102" s="91">
        <f t="shared" si="3333"/>
        <v>7312.5</v>
      </c>
      <c r="FP102" s="91">
        <f t="shared" si="3333"/>
        <v>7312.5</v>
      </c>
      <c r="FQ102" s="91">
        <f t="shared" si="3333"/>
        <v>7312.5</v>
      </c>
      <c r="FR102" s="91">
        <f t="shared" si="3333"/>
        <v>7312.5</v>
      </c>
      <c r="FS102" s="91">
        <f t="shared" si="3333"/>
        <v>7312.5</v>
      </c>
      <c r="FT102" s="91">
        <f t="shared" si="3333"/>
        <v>7312.5</v>
      </c>
      <c r="FU102" s="91">
        <f t="shared" si="3333"/>
        <v>7312.5</v>
      </c>
      <c r="FV102" s="91">
        <f t="shared" si="3333"/>
        <v>7312.5</v>
      </c>
      <c r="FW102" s="91">
        <f t="shared" si="3333"/>
        <v>7312.5</v>
      </c>
      <c r="FX102" s="91">
        <f t="shared" si="3333"/>
        <v>7312.5</v>
      </c>
      <c r="FY102" s="91">
        <f t="shared" si="3333"/>
        <v>7312.5</v>
      </c>
      <c r="FZ102" s="91">
        <f t="shared" si="3333"/>
        <v>7312.5</v>
      </c>
      <c r="GA102" s="91">
        <f t="shared" si="3333"/>
        <v>7312.5</v>
      </c>
      <c r="GB102" s="91">
        <f t="shared" si="3333"/>
        <v>7312.5</v>
      </c>
      <c r="GC102" s="91">
        <f t="shared" si="3333"/>
        <v>7312.5</v>
      </c>
      <c r="GD102" s="91">
        <f t="shared" si="3333"/>
        <v>7312.5</v>
      </c>
      <c r="GE102" s="91">
        <f t="shared" si="3333"/>
        <v>7312.5</v>
      </c>
      <c r="GF102" s="91">
        <f t="shared" si="3333"/>
        <v>7312.5</v>
      </c>
      <c r="GG102" s="91">
        <f t="shared" si="3333"/>
        <v>7312.5</v>
      </c>
      <c r="GH102" s="91">
        <f t="shared" si="3333"/>
        <v>7312.5</v>
      </c>
      <c r="GI102" s="91">
        <f t="shared" si="3333"/>
        <v>7312.5</v>
      </c>
      <c r="GJ102" s="91">
        <f t="shared" si="3333"/>
        <v>7312.5</v>
      </c>
      <c r="GK102" s="91">
        <f t="shared" si="3333"/>
        <v>7312.5</v>
      </c>
      <c r="GL102" s="91">
        <f t="shared" si="3333"/>
        <v>7312.5</v>
      </c>
      <c r="GM102" s="91">
        <f t="shared" si="3333"/>
        <v>7312.5</v>
      </c>
      <c r="GN102" s="91">
        <f t="shared" si="3333"/>
        <v>7312.5</v>
      </c>
      <c r="GO102" s="91">
        <f t="shared" si="3333"/>
        <v>7312.5</v>
      </c>
      <c r="GP102" s="91">
        <f t="shared" si="3333"/>
        <v>7312.5</v>
      </c>
      <c r="GQ102" s="91">
        <f t="shared" si="3333"/>
        <v>7312.5</v>
      </c>
      <c r="GR102" s="91">
        <f t="shared" si="3333"/>
        <v>7312.5</v>
      </c>
      <c r="GS102" s="91">
        <f t="shared" si="3333"/>
        <v>7312.5</v>
      </c>
      <c r="GT102" s="91">
        <f t="shared" si="3333"/>
        <v>7312.5</v>
      </c>
      <c r="GU102" s="91">
        <f t="shared" si="3333"/>
        <v>7312.5</v>
      </c>
      <c r="GV102" s="91">
        <f t="shared" si="3333"/>
        <v>7312.5</v>
      </c>
      <c r="GW102" s="91">
        <f t="shared" si="3333"/>
        <v>7312.5</v>
      </c>
      <c r="GX102" s="91">
        <f t="shared" si="3333"/>
        <v>7312.5</v>
      </c>
      <c r="GY102" s="91">
        <f t="shared" si="3333"/>
        <v>7312.5</v>
      </c>
      <c r="GZ102" s="91">
        <f t="shared" si="3333"/>
        <v>7312.5</v>
      </c>
      <c r="HA102" s="91">
        <f t="shared" si="3333"/>
        <v>7312.5</v>
      </c>
      <c r="HB102" s="91">
        <f t="shared" ref="HB102:JM102" si="3334">(SUM(HB$81:HB$85)&gt;0)*$G$20/12*(1+$O102)^(HB99-1)</f>
        <v>7312.5</v>
      </c>
      <c r="HC102" s="91">
        <f t="shared" si="3334"/>
        <v>7312.5</v>
      </c>
      <c r="HD102" s="91">
        <f t="shared" si="3334"/>
        <v>7312.5</v>
      </c>
      <c r="HE102" s="91">
        <f t="shared" si="3334"/>
        <v>7312.5</v>
      </c>
      <c r="HF102" s="91">
        <f t="shared" si="3334"/>
        <v>7312.5</v>
      </c>
      <c r="HG102" s="91">
        <f t="shared" si="3334"/>
        <v>7312.5</v>
      </c>
      <c r="HH102" s="91">
        <f t="shared" si="3334"/>
        <v>7312.5</v>
      </c>
      <c r="HI102" s="91">
        <f t="shared" si="3334"/>
        <v>7312.5</v>
      </c>
      <c r="HJ102" s="91">
        <f t="shared" si="3334"/>
        <v>7312.5</v>
      </c>
      <c r="HK102" s="91">
        <f t="shared" si="3334"/>
        <v>7312.5</v>
      </c>
      <c r="HL102" s="91">
        <f t="shared" si="3334"/>
        <v>7312.5</v>
      </c>
      <c r="HM102" s="91">
        <f t="shared" si="3334"/>
        <v>7312.5</v>
      </c>
      <c r="HN102" s="91">
        <f t="shared" si="3334"/>
        <v>7312.5</v>
      </c>
      <c r="HO102" s="91">
        <f t="shared" si="3334"/>
        <v>7312.5</v>
      </c>
      <c r="HP102" s="91">
        <f t="shared" si="3334"/>
        <v>7312.5</v>
      </c>
      <c r="HQ102" s="91">
        <f t="shared" si="3334"/>
        <v>7312.5</v>
      </c>
      <c r="HR102" s="91">
        <f t="shared" si="3334"/>
        <v>7312.5</v>
      </c>
      <c r="HS102" s="91">
        <f t="shared" si="3334"/>
        <v>7312.5</v>
      </c>
      <c r="HT102" s="91">
        <f t="shared" si="3334"/>
        <v>7312.5</v>
      </c>
      <c r="HU102" s="91">
        <f t="shared" si="3334"/>
        <v>7312.5</v>
      </c>
      <c r="HV102" s="91">
        <f t="shared" si="3334"/>
        <v>7312.5</v>
      </c>
      <c r="HW102" s="91">
        <f t="shared" si="3334"/>
        <v>7312.5</v>
      </c>
      <c r="HX102" s="91">
        <f t="shared" si="3334"/>
        <v>7312.5</v>
      </c>
      <c r="HY102" s="91">
        <f t="shared" si="3334"/>
        <v>7312.5</v>
      </c>
      <c r="HZ102" s="91">
        <f t="shared" si="3334"/>
        <v>7312.5</v>
      </c>
      <c r="IA102" s="91">
        <f t="shared" si="3334"/>
        <v>7312.5</v>
      </c>
      <c r="IB102" s="91">
        <f t="shared" si="3334"/>
        <v>7312.5</v>
      </c>
      <c r="IC102" s="91">
        <f t="shared" si="3334"/>
        <v>7312.5</v>
      </c>
      <c r="ID102" s="91">
        <f t="shared" si="3334"/>
        <v>7312.5</v>
      </c>
      <c r="IE102" s="91">
        <f t="shared" si="3334"/>
        <v>7312.5</v>
      </c>
      <c r="IF102" s="91">
        <f t="shared" si="3334"/>
        <v>7312.5</v>
      </c>
      <c r="IG102" s="91">
        <f t="shared" si="3334"/>
        <v>7312.5</v>
      </c>
      <c r="IH102" s="91">
        <f t="shared" si="3334"/>
        <v>7312.5</v>
      </c>
      <c r="II102" s="91">
        <f t="shared" si="3334"/>
        <v>0</v>
      </c>
      <c r="IJ102" s="91">
        <f t="shared" si="3334"/>
        <v>0</v>
      </c>
      <c r="IK102" s="91">
        <f t="shared" si="3334"/>
        <v>0</v>
      </c>
      <c r="IL102" s="91">
        <f t="shared" si="3334"/>
        <v>0</v>
      </c>
      <c r="IM102" s="91">
        <f t="shared" si="3334"/>
        <v>0</v>
      </c>
      <c r="IN102" s="91">
        <f t="shared" si="3334"/>
        <v>0</v>
      </c>
      <c r="IO102" s="91">
        <f t="shared" si="3334"/>
        <v>0</v>
      </c>
      <c r="IP102" s="91">
        <f t="shared" si="3334"/>
        <v>0</v>
      </c>
      <c r="IQ102" s="91">
        <f t="shared" si="3334"/>
        <v>0</v>
      </c>
      <c r="IR102" s="91">
        <f t="shared" si="3334"/>
        <v>0</v>
      </c>
      <c r="IS102" s="91">
        <f t="shared" si="3334"/>
        <v>0</v>
      </c>
      <c r="IT102" s="91">
        <f t="shared" si="3334"/>
        <v>0</v>
      </c>
      <c r="IU102" s="91">
        <f t="shared" si="3334"/>
        <v>0</v>
      </c>
      <c r="IV102" s="91">
        <f t="shared" si="3334"/>
        <v>0</v>
      </c>
      <c r="IW102" s="91">
        <f t="shared" si="3334"/>
        <v>0</v>
      </c>
      <c r="IX102" s="91">
        <f t="shared" si="3334"/>
        <v>0</v>
      </c>
      <c r="IY102" s="91">
        <f t="shared" si="3334"/>
        <v>0</v>
      </c>
      <c r="IZ102" s="91">
        <f t="shared" si="3334"/>
        <v>0</v>
      </c>
      <c r="JA102" s="91">
        <f t="shared" si="3334"/>
        <v>0</v>
      </c>
      <c r="JB102" s="91">
        <f t="shared" si="3334"/>
        <v>0</v>
      </c>
      <c r="JC102" s="91">
        <f t="shared" si="3334"/>
        <v>0</v>
      </c>
      <c r="JD102" s="91">
        <f t="shared" si="3334"/>
        <v>0</v>
      </c>
      <c r="JE102" s="91">
        <f t="shared" si="3334"/>
        <v>0</v>
      </c>
      <c r="JF102" s="91">
        <f t="shared" si="3334"/>
        <v>0</v>
      </c>
      <c r="JG102" s="91">
        <f t="shared" si="3334"/>
        <v>0</v>
      </c>
      <c r="JH102" s="91">
        <f t="shared" si="3334"/>
        <v>0</v>
      </c>
      <c r="JI102" s="91">
        <f t="shared" si="3334"/>
        <v>0</v>
      </c>
      <c r="JJ102" s="91">
        <f t="shared" si="3334"/>
        <v>0</v>
      </c>
      <c r="JK102" s="91">
        <f t="shared" si="3334"/>
        <v>0</v>
      </c>
      <c r="JL102" s="91">
        <f t="shared" si="3334"/>
        <v>0</v>
      </c>
      <c r="JM102" s="91">
        <f t="shared" si="3334"/>
        <v>0</v>
      </c>
      <c r="JN102" s="91">
        <f t="shared" ref="JN102:LY102" si="3335">(SUM(JN$81:JN$85)&gt;0)*$G$20/12*(1+$O102)^(JN99-1)</f>
        <v>0</v>
      </c>
      <c r="JO102" s="91">
        <f t="shared" si="3335"/>
        <v>0</v>
      </c>
      <c r="JP102" s="91">
        <f t="shared" si="3335"/>
        <v>0</v>
      </c>
      <c r="JQ102" s="91">
        <f t="shared" si="3335"/>
        <v>0</v>
      </c>
      <c r="JR102" s="91">
        <f t="shared" si="3335"/>
        <v>0</v>
      </c>
      <c r="JS102" s="91">
        <f t="shared" si="3335"/>
        <v>0</v>
      </c>
      <c r="JT102" s="91">
        <f t="shared" si="3335"/>
        <v>0</v>
      </c>
      <c r="JU102" s="91">
        <f t="shared" si="3335"/>
        <v>0</v>
      </c>
      <c r="JV102" s="91">
        <f t="shared" si="3335"/>
        <v>0</v>
      </c>
      <c r="JW102" s="91">
        <f t="shared" si="3335"/>
        <v>0</v>
      </c>
      <c r="JX102" s="91">
        <f t="shared" si="3335"/>
        <v>0</v>
      </c>
      <c r="JY102" s="91">
        <f t="shared" si="3335"/>
        <v>0</v>
      </c>
      <c r="JZ102" s="91">
        <f t="shared" si="3335"/>
        <v>0</v>
      </c>
      <c r="KA102" s="91">
        <f t="shared" si="3335"/>
        <v>0</v>
      </c>
      <c r="KB102" s="91">
        <f t="shared" si="3335"/>
        <v>0</v>
      </c>
      <c r="KC102" s="91">
        <f t="shared" si="3335"/>
        <v>0</v>
      </c>
      <c r="KD102" s="91">
        <f t="shared" si="3335"/>
        <v>0</v>
      </c>
      <c r="KE102" s="91">
        <f t="shared" si="3335"/>
        <v>0</v>
      </c>
      <c r="KF102" s="91">
        <f t="shared" si="3335"/>
        <v>0</v>
      </c>
      <c r="KG102" s="91">
        <f t="shared" si="3335"/>
        <v>0</v>
      </c>
      <c r="KH102" s="91">
        <f t="shared" si="3335"/>
        <v>0</v>
      </c>
      <c r="KI102" s="91">
        <f t="shared" si="3335"/>
        <v>0</v>
      </c>
      <c r="KJ102" s="91">
        <f t="shared" si="3335"/>
        <v>0</v>
      </c>
      <c r="KK102" s="91">
        <f t="shared" si="3335"/>
        <v>0</v>
      </c>
      <c r="KL102" s="91">
        <f t="shared" si="3335"/>
        <v>0</v>
      </c>
      <c r="KM102" s="91">
        <f t="shared" si="3335"/>
        <v>0</v>
      </c>
      <c r="KN102" s="91">
        <f t="shared" si="3335"/>
        <v>0</v>
      </c>
      <c r="KO102" s="91">
        <f t="shared" si="3335"/>
        <v>0</v>
      </c>
      <c r="KP102" s="91">
        <f t="shared" si="3335"/>
        <v>0</v>
      </c>
      <c r="KQ102" s="91">
        <f t="shared" si="3335"/>
        <v>0</v>
      </c>
      <c r="KR102" s="91">
        <f t="shared" si="3335"/>
        <v>0</v>
      </c>
      <c r="KS102" s="91">
        <f t="shared" si="3335"/>
        <v>0</v>
      </c>
      <c r="KT102" s="91">
        <f t="shared" si="3335"/>
        <v>0</v>
      </c>
      <c r="KU102" s="91">
        <f t="shared" si="3335"/>
        <v>0</v>
      </c>
      <c r="KV102" s="91">
        <f t="shared" si="3335"/>
        <v>0</v>
      </c>
      <c r="KW102" s="91">
        <f t="shared" si="3335"/>
        <v>0</v>
      </c>
      <c r="KX102" s="91">
        <f t="shared" si="3335"/>
        <v>0</v>
      </c>
      <c r="KY102" s="91">
        <f t="shared" si="3335"/>
        <v>0</v>
      </c>
      <c r="KZ102" s="91">
        <f t="shared" si="3335"/>
        <v>0</v>
      </c>
      <c r="LA102" s="91">
        <f t="shared" si="3335"/>
        <v>0</v>
      </c>
      <c r="LB102" s="91">
        <f t="shared" si="3335"/>
        <v>0</v>
      </c>
      <c r="LC102" s="91">
        <f t="shared" si="3335"/>
        <v>0</v>
      </c>
      <c r="LD102" s="91">
        <f t="shared" si="3335"/>
        <v>0</v>
      </c>
      <c r="LE102" s="91">
        <f t="shared" si="3335"/>
        <v>0</v>
      </c>
      <c r="LF102" s="91">
        <f t="shared" si="3335"/>
        <v>0</v>
      </c>
      <c r="LG102" s="91">
        <f t="shared" si="3335"/>
        <v>0</v>
      </c>
      <c r="LH102" s="91">
        <f t="shared" si="3335"/>
        <v>0</v>
      </c>
      <c r="LI102" s="91">
        <f t="shared" si="3335"/>
        <v>0</v>
      </c>
      <c r="LJ102" s="91">
        <f t="shared" si="3335"/>
        <v>0</v>
      </c>
      <c r="LK102" s="91">
        <f t="shared" si="3335"/>
        <v>0</v>
      </c>
      <c r="LL102" s="91">
        <f t="shared" si="3335"/>
        <v>0</v>
      </c>
      <c r="LM102" s="91">
        <f t="shared" si="3335"/>
        <v>0</v>
      </c>
      <c r="LN102" s="91">
        <f t="shared" si="3335"/>
        <v>0</v>
      </c>
      <c r="LO102" s="91">
        <f t="shared" si="3335"/>
        <v>0</v>
      </c>
      <c r="LP102" s="91">
        <f t="shared" si="3335"/>
        <v>0</v>
      </c>
      <c r="LQ102" s="91">
        <f t="shared" si="3335"/>
        <v>0</v>
      </c>
      <c r="LR102" s="91">
        <f t="shared" si="3335"/>
        <v>0</v>
      </c>
      <c r="LS102" s="91">
        <f t="shared" si="3335"/>
        <v>0</v>
      </c>
      <c r="LT102" s="91">
        <f t="shared" si="3335"/>
        <v>0</v>
      </c>
      <c r="LU102" s="91">
        <f t="shared" si="3335"/>
        <v>0</v>
      </c>
      <c r="LV102" s="91">
        <f t="shared" si="3335"/>
        <v>0</v>
      </c>
      <c r="LW102" s="91">
        <f t="shared" si="3335"/>
        <v>0</v>
      </c>
      <c r="LX102" s="91">
        <f t="shared" si="3335"/>
        <v>0</v>
      </c>
      <c r="LY102" s="91">
        <f t="shared" si="3335"/>
        <v>0</v>
      </c>
      <c r="LZ102" s="91">
        <f t="shared" ref="LZ102:NM102" si="3336">(SUM(LZ$81:LZ$85)&gt;0)*$G$20/12*(1+$O102)^(LZ99-1)</f>
        <v>0</v>
      </c>
      <c r="MA102" s="91">
        <f t="shared" si="3336"/>
        <v>0</v>
      </c>
      <c r="MB102" s="91">
        <f t="shared" si="3336"/>
        <v>0</v>
      </c>
      <c r="MC102" s="91">
        <f t="shared" si="3336"/>
        <v>0</v>
      </c>
      <c r="MD102" s="91">
        <f t="shared" si="3336"/>
        <v>0</v>
      </c>
      <c r="ME102" s="91">
        <f t="shared" si="3336"/>
        <v>0</v>
      </c>
      <c r="MF102" s="91">
        <f t="shared" si="3336"/>
        <v>0</v>
      </c>
      <c r="MG102" s="91">
        <f t="shared" si="3336"/>
        <v>0</v>
      </c>
      <c r="MH102" s="91">
        <f t="shared" si="3336"/>
        <v>0</v>
      </c>
      <c r="MI102" s="91">
        <f t="shared" si="3336"/>
        <v>0</v>
      </c>
      <c r="MJ102" s="91">
        <f t="shared" si="3336"/>
        <v>0</v>
      </c>
      <c r="MK102" s="91">
        <f t="shared" si="3336"/>
        <v>0</v>
      </c>
      <c r="ML102" s="91">
        <f t="shared" si="3336"/>
        <v>0</v>
      </c>
      <c r="MM102" s="91">
        <f t="shared" si="3336"/>
        <v>0</v>
      </c>
      <c r="MN102" s="91">
        <f t="shared" si="3336"/>
        <v>0</v>
      </c>
      <c r="MO102" s="91">
        <f t="shared" si="3336"/>
        <v>0</v>
      </c>
      <c r="MP102" s="91">
        <f t="shared" si="3336"/>
        <v>0</v>
      </c>
      <c r="MQ102" s="91">
        <f t="shared" si="3336"/>
        <v>0</v>
      </c>
      <c r="MR102" s="91">
        <f t="shared" si="3336"/>
        <v>0</v>
      </c>
      <c r="MS102" s="91">
        <f t="shared" si="3336"/>
        <v>0</v>
      </c>
      <c r="MT102" s="91">
        <f t="shared" si="3336"/>
        <v>0</v>
      </c>
      <c r="MU102" s="91">
        <f t="shared" si="3336"/>
        <v>0</v>
      </c>
      <c r="MV102" s="91">
        <f t="shared" si="3336"/>
        <v>0</v>
      </c>
      <c r="MW102" s="91">
        <f t="shared" si="3336"/>
        <v>0</v>
      </c>
      <c r="MX102" s="91">
        <f t="shared" si="3336"/>
        <v>0</v>
      </c>
      <c r="MY102" s="91">
        <f t="shared" si="3336"/>
        <v>0</v>
      </c>
      <c r="MZ102" s="91">
        <f t="shared" si="3336"/>
        <v>0</v>
      </c>
      <c r="NA102" s="91">
        <f t="shared" si="3336"/>
        <v>0</v>
      </c>
      <c r="NB102" s="91">
        <f t="shared" si="3336"/>
        <v>0</v>
      </c>
      <c r="NC102" s="91">
        <f t="shared" si="3336"/>
        <v>0</v>
      </c>
      <c r="ND102" s="91">
        <f t="shared" si="3336"/>
        <v>0</v>
      </c>
      <c r="NE102" s="91">
        <f t="shared" si="3336"/>
        <v>0</v>
      </c>
      <c r="NF102" s="91">
        <f t="shared" si="3336"/>
        <v>0</v>
      </c>
      <c r="NG102" s="91">
        <f t="shared" si="3336"/>
        <v>0</v>
      </c>
      <c r="NH102" s="91">
        <f t="shared" si="3336"/>
        <v>0</v>
      </c>
      <c r="NI102" s="91">
        <f t="shared" si="3336"/>
        <v>0</v>
      </c>
      <c r="NJ102" s="91">
        <f t="shared" si="3336"/>
        <v>0</v>
      </c>
      <c r="NK102" s="91">
        <f t="shared" si="3336"/>
        <v>0</v>
      </c>
      <c r="NL102" s="91">
        <f t="shared" si="3336"/>
        <v>0</v>
      </c>
      <c r="NM102" s="91">
        <f t="shared" si="3336"/>
        <v>0</v>
      </c>
    </row>
    <row r="103" spans="12:377" x14ac:dyDescent="0.25">
      <c r="L103" s="113"/>
      <c r="P103" s="76" t="s">
        <v>215</v>
      </c>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c r="BN103" s="6"/>
      <c r="BO103" s="6"/>
      <c r="BP103" s="6"/>
      <c r="BQ103" s="6"/>
      <c r="BR103" s="6"/>
      <c r="BS103" s="6"/>
      <c r="BT103" s="6"/>
      <c r="BU103" s="6"/>
      <c r="BV103" s="6"/>
      <c r="BW103" s="6"/>
      <c r="BX103" s="6"/>
      <c r="BY103" s="6"/>
      <c r="BZ103" s="6"/>
      <c r="CA103" s="6"/>
      <c r="CB103" s="6"/>
      <c r="CC103" s="6"/>
      <c r="CD103" s="6"/>
      <c r="CE103" s="6"/>
      <c r="CF103" s="6"/>
      <c r="CG103" s="6"/>
      <c r="CH103" s="6"/>
      <c r="CI103" s="6"/>
      <c r="CJ103" s="6"/>
      <c r="CK103" s="6"/>
      <c r="CL103" s="6"/>
      <c r="CM103" s="6"/>
      <c r="CN103" s="6"/>
      <c r="CO103" s="6"/>
      <c r="CP103" s="6"/>
      <c r="CQ103" s="6"/>
      <c r="CR103" s="6"/>
      <c r="CS103" s="6"/>
      <c r="CT103" s="6"/>
      <c r="CU103" s="6"/>
      <c r="CV103" s="6"/>
      <c r="CW103" s="6"/>
      <c r="CX103" s="6"/>
      <c r="CY103" s="6"/>
      <c r="CZ103" s="6"/>
      <c r="DA103" s="6"/>
      <c r="DB103" s="6"/>
      <c r="DC103" s="6"/>
      <c r="DD103" s="6"/>
      <c r="DE103" s="6"/>
      <c r="DF103" s="6"/>
      <c r="DG103" s="6"/>
      <c r="DH103" s="6"/>
      <c r="DI103" s="6"/>
      <c r="DJ103" s="6"/>
      <c r="DK103" s="6"/>
      <c r="DL103" s="6"/>
      <c r="DM103" s="6"/>
      <c r="DN103" s="6"/>
      <c r="DO103" s="6"/>
      <c r="DP103" s="6"/>
      <c r="DQ103" s="6"/>
      <c r="DR103" s="6"/>
      <c r="DS103" s="6"/>
      <c r="DT103" s="6"/>
      <c r="DU103" s="6"/>
      <c r="DV103" s="6"/>
      <c r="DW103" s="6"/>
      <c r="DX103" s="6"/>
      <c r="DY103" s="6"/>
      <c r="DZ103" s="6"/>
      <c r="EA103" s="6"/>
      <c r="EB103" s="6"/>
      <c r="EC103" s="6"/>
      <c r="ED103" s="6"/>
      <c r="EE103" s="6"/>
      <c r="EF103" s="6"/>
      <c r="EG103" s="6"/>
      <c r="EH103" s="6"/>
      <c r="EI103" s="6"/>
      <c r="EJ103" s="6"/>
      <c r="EK103" s="6"/>
      <c r="EL103" s="6"/>
      <c r="EM103" s="6"/>
      <c r="EN103" s="6"/>
      <c r="EO103" s="6"/>
      <c r="EP103" s="6"/>
      <c r="EQ103" s="6"/>
      <c r="ER103" s="6"/>
      <c r="ES103" s="6"/>
      <c r="ET103" s="6"/>
      <c r="EU103" s="6"/>
      <c r="EV103" s="6"/>
      <c r="EW103" s="6"/>
      <c r="EX103" s="6"/>
      <c r="EY103" s="6"/>
      <c r="EZ103" s="6"/>
      <c r="FA103" s="6"/>
      <c r="FB103" s="6"/>
      <c r="FC103" s="6"/>
      <c r="FD103" s="6"/>
      <c r="FE103" s="6"/>
      <c r="FF103" s="6"/>
      <c r="FG103" s="6"/>
      <c r="FH103" s="6"/>
      <c r="FI103" s="6"/>
      <c r="FJ103" s="6"/>
      <c r="FK103" s="6"/>
      <c r="FL103" s="6"/>
      <c r="FM103" s="6"/>
      <c r="FN103" s="6"/>
      <c r="FO103" s="6"/>
      <c r="FP103" s="6"/>
      <c r="FQ103" s="6"/>
      <c r="FR103" s="6"/>
      <c r="FS103" s="6"/>
      <c r="FT103" s="6"/>
      <c r="FU103" s="6"/>
      <c r="FV103" s="6"/>
      <c r="FW103" s="6"/>
      <c r="FX103" s="6"/>
      <c r="FY103" s="6"/>
      <c r="FZ103" s="6"/>
      <c r="GA103" s="6"/>
      <c r="GB103" s="6"/>
      <c r="GC103" s="6"/>
      <c r="GD103" s="6"/>
      <c r="GE103" s="6"/>
      <c r="GF103" s="6"/>
      <c r="GG103" s="6"/>
      <c r="GH103" s="6"/>
      <c r="GI103" s="6"/>
      <c r="GJ103" s="6"/>
      <c r="GK103" s="6"/>
      <c r="GL103" s="6"/>
      <c r="GM103" s="6"/>
      <c r="GN103" s="6"/>
      <c r="GO103" s="6"/>
      <c r="GP103" s="6"/>
      <c r="GQ103" s="6"/>
      <c r="GR103" s="6"/>
      <c r="GS103" s="6"/>
      <c r="GT103" s="6"/>
      <c r="GU103" s="6"/>
      <c r="GV103" s="6"/>
      <c r="GW103" s="6"/>
      <c r="GX103" s="6"/>
      <c r="GY103" s="6"/>
      <c r="GZ103" s="6"/>
      <c r="HA103" s="6"/>
      <c r="HB103" s="6"/>
      <c r="HC103" s="6"/>
      <c r="HD103" s="6"/>
      <c r="HE103" s="6"/>
      <c r="HF103" s="6"/>
      <c r="HG103" s="6"/>
      <c r="HH103" s="6"/>
      <c r="HI103" s="6"/>
      <c r="HJ103" s="6"/>
      <c r="HK103" s="6"/>
      <c r="HL103" s="6"/>
      <c r="HM103" s="6"/>
      <c r="HN103" s="6"/>
      <c r="HO103" s="6"/>
      <c r="HP103" s="6"/>
      <c r="HQ103" s="6"/>
      <c r="HR103" s="6"/>
      <c r="HS103" s="6"/>
      <c r="HT103" s="6"/>
      <c r="HU103" s="6"/>
      <c r="HV103" s="6"/>
      <c r="HW103" s="6"/>
      <c r="HX103" s="6"/>
      <c r="HY103" s="6"/>
      <c r="HZ103" s="6"/>
      <c r="IA103" s="6"/>
      <c r="IB103" s="6"/>
      <c r="IC103" s="6"/>
      <c r="ID103" s="6"/>
      <c r="IE103" s="6"/>
      <c r="IF103" s="6"/>
      <c r="IG103" s="6"/>
      <c r="IH103" s="6"/>
      <c r="II103" s="6"/>
      <c r="IJ103" s="6"/>
      <c r="IK103" s="6"/>
      <c r="IL103" s="6"/>
      <c r="IM103" s="6"/>
      <c r="IN103" s="6"/>
      <c r="IO103" s="6"/>
      <c r="IP103" s="6"/>
      <c r="IQ103" s="6"/>
      <c r="IR103" s="6"/>
      <c r="IS103" s="6"/>
      <c r="IT103" s="6"/>
      <c r="IU103" s="6"/>
      <c r="IV103" s="6"/>
      <c r="IW103" s="6"/>
      <c r="IX103" s="6"/>
      <c r="IY103" s="6"/>
      <c r="IZ103" s="6"/>
      <c r="JA103" s="6"/>
      <c r="JB103" s="6"/>
      <c r="JC103" s="6"/>
      <c r="JD103" s="6"/>
      <c r="JE103" s="6"/>
      <c r="JF103" s="6"/>
      <c r="JG103" s="6"/>
      <c r="JH103" s="6"/>
      <c r="JI103" s="6"/>
      <c r="JJ103" s="6"/>
      <c r="JK103" s="6"/>
      <c r="JL103" s="6"/>
      <c r="JM103" s="6"/>
      <c r="JN103" s="6"/>
      <c r="JO103" s="6"/>
      <c r="JP103" s="6"/>
      <c r="JQ103" s="6"/>
      <c r="JR103" s="6"/>
      <c r="JS103" s="6"/>
      <c r="JT103" s="6"/>
      <c r="JU103" s="6"/>
      <c r="JV103" s="6"/>
      <c r="JW103" s="6"/>
      <c r="JX103" s="6"/>
      <c r="JY103" s="6"/>
      <c r="JZ103" s="6"/>
      <c r="KA103" s="6"/>
      <c r="KB103" s="6"/>
      <c r="KC103" s="6"/>
      <c r="KD103" s="6"/>
      <c r="KE103" s="6"/>
      <c r="KF103" s="6"/>
      <c r="KG103" s="6"/>
      <c r="KH103" s="6"/>
      <c r="KI103" s="6"/>
      <c r="KJ103" s="6"/>
      <c r="KK103" s="6"/>
      <c r="KL103" s="6"/>
      <c r="KM103" s="6"/>
      <c r="KN103" s="6"/>
      <c r="KO103" s="6"/>
      <c r="KP103" s="6"/>
      <c r="KQ103" s="6"/>
      <c r="KR103" s="6"/>
      <c r="KS103" s="6"/>
      <c r="KT103" s="6"/>
      <c r="KU103" s="6"/>
      <c r="KV103" s="6"/>
      <c r="KW103" s="6"/>
      <c r="KX103" s="6"/>
      <c r="KY103" s="6"/>
      <c r="KZ103" s="6"/>
      <c r="LA103" s="6"/>
      <c r="LB103" s="6"/>
      <c r="LC103" s="6"/>
      <c r="LD103" s="6"/>
      <c r="LE103" s="6"/>
      <c r="LF103" s="6"/>
      <c r="LG103" s="6"/>
      <c r="LH103" s="6"/>
      <c r="LI103" s="6"/>
      <c r="LJ103" s="6"/>
      <c r="LK103" s="6"/>
      <c r="LL103" s="6"/>
      <c r="LM103" s="6"/>
      <c r="LN103" s="6"/>
      <c r="LO103" s="6"/>
      <c r="LP103" s="6"/>
      <c r="LQ103" s="6"/>
      <c r="LR103" s="6"/>
      <c r="LS103" s="6"/>
      <c r="LT103" s="6"/>
      <c r="LU103" s="6"/>
      <c r="LV103" s="6"/>
      <c r="LW103" s="6"/>
      <c r="LX103" s="6"/>
      <c r="LY103" s="6"/>
      <c r="LZ103" s="6"/>
      <c r="MA103" s="6"/>
      <c r="MB103" s="6"/>
      <c r="MC103" s="6"/>
      <c r="MD103" s="6"/>
      <c r="ME103" s="6"/>
      <c r="MF103" s="6"/>
      <c r="MG103" s="6"/>
      <c r="MH103" s="6"/>
      <c r="MI103" s="6"/>
      <c r="MJ103" s="6"/>
      <c r="MK103" s="6"/>
      <c r="ML103" s="6"/>
      <c r="MM103" s="6"/>
      <c r="MN103" s="6"/>
      <c r="MO103" s="6"/>
      <c r="MP103" s="6"/>
      <c r="MQ103" s="6"/>
      <c r="MR103" s="6"/>
      <c r="MS103" s="6"/>
      <c r="MT103" s="6"/>
      <c r="MU103" s="6"/>
      <c r="MV103" s="6"/>
      <c r="MW103" s="6"/>
      <c r="MX103" s="6"/>
      <c r="MY103" s="6"/>
      <c r="MZ103" s="6"/>
      <c r="NA103" s="6"/>
      <c r="NB103" s="6"/>
      <c r="NC103" s="6"/>
      <c r="ND103" s="6"/>
      <c r="NE103" s="6"/>
      <c r="NF103" s="6"/>
      <c r="NG103" s="6"/>
      <c r="NH103" s="6"/>
      <c r="NI103" s="6"/>
      <c r="NJ103" s="6"/>
      <c r="NK103" s="6"/>
      <c r="NL103" s="6"/>
      <c r="NM103" s="6"/>
    </row>
    <row r="104" spans="12:377" x14ac:dyDescent="0.25">
      <c r="P104" s="12" t="s">
        <v>131</v>
      </c>
      <c r="Q104" s="7">
        <f>ROUNDUP(Q105/12,0)</f>
        <v>0</v>
      </c>
      <c r="R104" s="7">
        <f t="shared" ref="R104" si="3337">ROUNDUP(R105/12,0)</f>
        <v>1</v>
      </c>
      <c r="S104" s="7">
        <f t="shared" ref="S104" si="3338">ROUNDUP(S105/12,0)</f>
        <v>1</v>
      </c>
      <c r="T104" s="7">
        <f t="shared" ref="T104" si="3339">ROUNDUP(T105/12,0)</f>
        <v>1</v>
      </c>
      <c r="U104" s="7">
        <f t="shared" ref="U104" si="3340">ROUNDUP(U105/12,0)</f>
        <v>1</v>
      </c>
      <c r="V104" s="7">
        <f t="shared" ref="V104" si="3341">ROUNDUP(V105/12,0)</f>
        <v>1</v>
      </c>
      <c r="W104" s="7">
        <f t="shared" ref="W104" si="3342">ROUNDUP(W105/12,0)</f>
        <v>1</v>
      </c>
      <c r="X104" s="7">
        <f t="shared" ref="X104" si="3343">ROUNDUP(X105/12,0)</f>
        <v>1</v>
      </c>
      <c r="Y104" s="7">
        <f t="shared" ref="Y104" si="3344">ROUNDUP(Y105/12,0)</f>
        <v>1</v>
      </c>
      <c r="Z104" s="7">
        <f t="shared" ref="Z104" si="3345">ROUNDUP(Z105/12,0)</f>
        <v>1</v>
      </c>
      <c r="AA104" s="7">
        <f t="shared" ref="AA104" si="3346">ROUNDUP(AA105/12,0)</f>
        <v>1</v>
      </c>
      <c r="AB104" s="7">
        <f t="shared" ref="AB104" si="3347">ROUNDUP(AB105/12,0)</f>
        <v>1</v>
      </c>
      <c r="AC104" s="7">
        <f t="shared" ref="AC104" si="3348">ROUNDUP(AC105/12,0)</f>
        <v>1</v>
      </c>
      <c r="AD104" s="7">
        <f t="shared" ref="AD104" si="3349">ROUNDUP(AD105/12,0)</f>
        <v>2</v>
      </c>
      <c r="AE104" s="7">
        <f t="shared" ref="AE104" si="3350">ROUNDUP(AE105/12,0)</f>
        <v>2</v>
      </c>
      <c r="AF104" s="7">
        <f t="shared" ref="AF104" si="3351">ROUNDUP(AF105/12,0)</f>
        <v>2</v>
      </c>
      <c r="AG104" s="7">
        <f t="shared" ref="AG104" si="3352">ROUNDUP(AG105/12,0)</f>
        <v>2</v>
      </c>
      <c r="AH104" s="7">
        <f t="shared" ref="AH104" si="3353">ROUNDUP(AH105/12,0)</f>
        <v>2</v>
      </c>
      <c r="AI104" s="7">
        <f t="shared" ref="AI104" si="3354">ROUNDUP(AI105/12,0)</f>
        <v>2</v>
      </c>
      <c r="AJ104" s="7">
        <f t="shared" ref="AJ104" si="3355">ROUNDUP(AJ105/12,0)</f>
        <v>2</v>
      </c>
      <c r="AK104" s="7">
        <f t="shared" ref="AK104" si="3356">ROUNDUP(AK105/12,0)</f>
        <v>2</v>
      </c>
      <c r="AL104" s="7">
        <f t="shared" ref="AL104" si="3357">ROUNDUP(AL105/12,0)</f>
        <v>2</v>
      </c>
      <c r="AM104" s="7">
        <f t="shared" ref="AM104" si="3358">ROUNDUP(AM105/12,0)</f>
        <v>2</v>
      </c>
      <c r="AN104" s="7">
        <f t="shared" ref="AN104" si="3359">ROUNDUP(AN105/12,0)</f>
        <v>2</v>
      </c>
      <c r="AO104" s="7">
        <f t="shared" ref="AO104" si="3360">ROUNDUP(AO105/12,0)</f>
        <v>2</v>
      </c>
      <c r="AP104" s="7">
        <f t="shared" ref="AP104" si="3361">ROUNDUP(AP105/12,0)</f>
        <v>3</v>
      </c>
      <c r="AQ104" s="7">
        <f t="shared" ref="AQ104" si="3362">ROUNDUP(AQ105/12,0)</f>
        <v>3</v>
      </c>
      <c r="AR104" s="7">
        <f t="shared" ref="AR104" si="3363">ROUNDUP(AR105/12,0)</f>
        <v>3</v>
      </c>
      <c r="AS104" s="7">
        <f t="shared" ref="AS104" si="3364">ROUNDUP(AS105/12,0)</f>
        <v>3</v>
      </c>
      <c r="AT104" s="7">
        <f t="shared" ref="AT104" si="3365">ROUNDUP(AT105/12,0)</f>
        <v>3</v>
      </c>
      <c r="AU104" s="7">
        <f t="shared" ref="AU104" si="3366">ROUNDUP(AU105/12,0)</f>
        <v>3</v>
      </c>
      <c r="AV104" s="7">
        <f t="shared" ref="AV104" si="3367">ROUNDUP(AV105/12,0)</f>
        <v>3</v>
      </c>
      <c r="AW104" s="7">
        <f t="shared" ref="AW104" si="3368">ROUNDUP(AW105/12,0)</f>
        <v>3</v>
      </c>
      <c r="AX104" s="7">
        <f t="shared" ref="AX104" si="3369">ROUNDUP(AX105/12,0)</f>
        <v>3</v>
      </c>
      <c r="AY104" s="7">
        <f t="shared" ref="AY104" si="3370">ROUNDUP(AY105/12,0)</f>
        <v>3</v>
      </c>
      <c r="AZ104" s="7">
        <f t="shared" ref="AZ104" si="3371">ROUNDUP(AZ105/12,0)</f>
        <v>3</v>
      </c>
      <c r="BA104" s="7">
        <f t="shared" ref="BA104" si="3372">ROUNDUP(BA105/12,0)</f>
        <v>3</v>
      </c>
      <c r="BB104" s="7">
        <f t="shared" ref="BB104" si="3373">ROUNDUP(BB105/12,0)</f>
        <v>4</v>
      </c>
      <c r="BC104" s="7">
        <f t="shared" ref="BC104" si="3374">ROUNDUP(BC105/12,0)</f>
        <v>4</v>
      </c>
      <c r="BD104" s="7">
        <f t="shared" ref="BD104" si="3375">ROUNDUP(BD105/12,0)</f>
        <v>4</v>
      </c>
      <c r="BE104" s="7">
        <f t="shared" ref="BE104" si="3376">ROUNDUP(BE105/12,0)</f>
        <v>4</v>
      </c>
      <c r="BF104" s="7">
        <f t="shared" ref="BF104" si="3377">ROUNDUP(BF105/12,0)</f>
        <v>4</v>
      </c>
      <c r="BG104" s="7">
        <f t="shared" ref="BG104" si="3378">ROUNDUP(BG105/12,0)</f>
        <v>4</v>
      </c>
      <c r="BH104" s="7">
        <f t="shared" ref="BH104" si="3379">ROUNDUP(BH105/12,0)</f>
        <v>4</v>
      </c>
      <c r="BI104" s="7">
        <f t="shared" ref="BI104" si="3380">ROUNDUP(BI105/12,0)</f>
        <v>4</v>
      </c>
      <c r="BJ104" s="7">
        <f t="shared" ref="BJ104" si="3381">ROUNDUP(BJ105/12,0)</f>
        <v>4</v>
      </c>
      <c r="BK104" s="7">
        <f t="shared" ref="BK104" si="3382">ROUNDUP(BK105/12,0)</f>
        <v>4</v>
      </c>
      <c r="BL104" s="7">
        <f t="shared" ref="BL104" si="3383">ROUNDUP(BL105/12,0)</f>
        <v>4</v>
      </c>
      <c r="BM104" s="7">
        <f t="shared" ref="BM104" si="3384">ROUNDUP(BM105/12,0)</f>
        <v>4</v>
      </c>
      <c r="BN104" s="7">
        <f t="shared" ref="BN104" si="3385">ROUNDUP(BN105/12,0)</f>
        <v>5</v>
      </c>
      <c r="BO104" s="7">
        <f t="shared" ref="BO104" si="3386">ROUNDUP(BO105/12,0)</f>
        <v>5</v>
      </c>
      <c r="BP104" s="7">
        <f t="shared" ref="BP104" si="3387">ROUNDUP(BP105/12,0)</f>
        <v>5</v>
      </c>
      <c r="BQ104" s="7">
        <f t="shared" ref="BQ104" si="3388">ROUNDUP(BQ105/12,0)</f>
        <v>5</v>
      </c>
      <c r="BR104" s="7">
        <f t="shared" ref="BR104" si="3389">ROUNDUP(BR105/12,0)</f>
        <v>5</v>
      </c>
      <c r="BS104" s="7">
        <f t="shared" ref="BS104" si="3390">ROUNDUP(BS105/12,0)</f>
        <v>5</v>
      </c>
      <c r="BT104" s="7">
        <f t="shared" ref="BT104" si="3391">ROUNDUP(BT105/12,0)</f>
        <v>5</v>
      </c>
      <c r="BU104" s="7">
        <f t="shared" ref="BU104" si="3392">ROUNDUP(BU105/12,0)</f>
        <v>5</v>
      </c>
      <c r="BV104" s="7">
        <f t="shared" ref="BV104" si="3393">ROUNDUP(BV105/12,0)</f>
        <v>5</v>
      </c>
      <c r="BW104" s="7">
        <f t="shared" ref="BW104" si="3394">ROUNDUP(BW105/12,0)</f>
        <v>5</v>
      </c>
      <c r="BX104" s="7">
        <f t="shared" ref="BX104" si="3395">ROUNDUP(BX105/12,0)</f>
        <v>5</v>
      </c>
      <c r="BY104" s="7">
        <f t="shared" ref="BY104" si="3396">ROUNDUP(BY105/12,0)</f>
        <v>5</v>
      </c>
      <c r="BZ104" s="7">
        <f t="shared" ref="BZ104" si="3397">ROUNDUP(BZ105/12,0)</f>
        <v>6</v>
      </c>
      <c r="CA104" s="7">
        <f t="shared" ref="CA104" si="3398">ROUNDUP(CA105/12,0)</f>
        <v>6</v>
      </c>
      <c r="CB104" s="7">
        <f t="shared" ref="CB104" si="3399">ROUNDUP(CB105/12,0)</f>
        <v>6</v>
      </c>
      <c r="CC104" s="7">
        <f t="shared" ref="CC104" si="3400">ROUNDUP(CC105/12,0)</f>
        <v>6</v>
      </c>
      <c r="CD104" s="7">
        <f t="shared" ref="CD104" si="3401">ROUNDUP(CD105/12,0)</f>
        <v>6</v>
      </c>
      <c r="CE104" s="7">
        <f t="shared" ref="CE104" si="3402">ROUNDUP(CE105/12,0)</f>
        <v>6</v>
      </c>
      <c r="CF104" s="7">
        <f t="shared" ref="CF104" si="3403">ROUNDUP(CF105/12,0)</f>
        <v>6</v>
      </c>
      <c r="CG104" s="7">
        <f t="shared" ref="CG104" si="3404">ROUNDUP(CG105/12,0)</f>
        <v>6</v>
      </c>
      <c r="CH104" s="7">
        <f t="shared" ref="CH104" si="3405">ROUNDUP(CH105/12,0)</f>
        <v>6</v>
      </c>
      <c r="CI104" s="7">
        <f t="shared" ref="CI104" si="3406">ROUNDUP(CI105/12,0)</f>
        <v>6</v>
      </c>
      <c r="CJ104" s="7">
        <f t="shared" ref="CJ104" si="3407">ROUNDUP(CJ105/12,0)</f>
        <v>6</v>
      </c>
      <c r="CK104" s="7">
        <f t="shared" ref="CK104" si="3408">ROUNDUP(CK105/12,0)</f>
        <v>6</v>
      </c>
      <c r="CL104" s="7">
        <f t="shared" ref="CL104" si="3409">ROUNDUP(CL105/12,0)</f>
        <v>7</v>
      </c>
      <c r="CM104" s="7">
        <f t="shared" ref="CM104" si="3410">ROUNDUP(CM105/12,0)</f>
        <v>7</v>
      </c>
      <c r="CN104" s="7">
        <f t="shared" ref="CN104" si="3411">ROUNDUP(CN105/12,0)</f>
        <v>7</v>
      </c>
      <c r="CO104" s="7">
        <f t="shared" ref="CO104" si="3412">ROUNDUP(CO105/12,0)</f>
        <v>7</v>
      </c>
      <c r="CP104" s="7">
        <f t="shared" ref="CP104" si="3413">ROUNDUP(CP105/12,0)</f>
        <v>7</v>
      </c>
      <c r="CQ104" s="7">
        <f t="shared" ref="CQ104" si="3414">ROUNDUP(CQ105/12,0)</f>
        <v>7</v>
      </c>
      <c r="CR104" s="7">
        <f t="shared" ref="CR104" si="3415">ROUNDUP(CR105/12,0)</f>
        <v>7</v>
      </c>
      <c r="CS104" s="7">
        <f t="shared" ref="CS104" si="3416">ROUNDUP(CS105/12,0)</f>
        <v>7</v>
      </c>
      <c r="CT104" s="7">
        <f t="shared" ref="CT104" si="3417">ROUNDUP(CT105/12,0)</f>
        <v>7</v>
      </c>
      <c r="CU104" s="7">
        <f t="shared" ref="CU104" si="3418">ROUNDUP(CU105/12,0)</f>
        <v>7</v>
      </c>
      <c r="CV104" s="7">
        <f t="shared" ref="CV104" si="3419">ROUNDUP(CV105/12,0)</f>
        <v>7</v>
      </c>
      <c r="CW104" s="7">
        <f t="shared" ref="CW104" si="3420">ROUNDUP(CW105/12,0)</f>
        <v>7</v>
      </c>
      <c r="CX104" s="7">
        <f t="shared" ref="CX104" si="3421">ROUNDUP(CX105/12,0)</f>
        <v>8</v>
      </c>
      <c r="CY104" s="7">
        <f t="shared" ref="CY104" si="3422">ROUNDUP(CY105/12,0)</f>
        <v>8</v>
      </c>
      <c r="CZ104" s="7">
        <f t="shared" ref="CZ104" si="3423">ROUNDUP(CZ105/12,0)</f>
        <v>8</v>
      </c>
      <c r="DA104" s="7">
        <f t="shared" ref="DA104" si="3424">ROUNDUP(DA105/12,0)</f>
        <v>8</v>
      </c>
      <c r="DB104" s="7">
        <f t="shared" ref="DB104" si="3425">ROUNDUP(DB105/12,0)</f>
        <v>8</v>
      </c>
      <c r="DC104" s="7">
        <f t="shared" ref="DC104" si="3426">ROUNDUP(DC105/12,0)</f>
        <v>8</v>
      </c>
      <c r="DD104" s="7">
        <f t="shared" ref="DD104" si="3427">ROUNDUP(DD105/12,0)</f>
        <v>8</v>
      </c>
      <c r="DE104" s="7">
        <f t="shared" ref="DE104" si="3428">ROUNDUP(DE105/12,0)</f>
        <v>8</v>
      </c>
      <c r="DF104" s="7">
        <f t="shared" ref="DF104" si="3429">ROUNDUP(DF105/12,0)</f>
        <v>8</v>
      </c>
      <c r="DG104" s="7">
        <f t="shared" ref="DG104" si="3430">ROUNDUP(DG105/12,0)</f>
        <v>8</v>
      </c>
      <c r="DH104" s="7">
        <f t="shared" ref="DH104" si="3431">ROUNDUP(DH105/12,0)</f>
        <v>8</v>
      </c>
      <c r="DI104" s="7">
        <f t="shared" ref="DI104" si="3432">ROUNDUP(DI105/12,0)</f>
        <v>8</v>
      </c>
      <c r="DJ104" s="7">
        <f t="shared" ref="DJ104" si="3433">ROUNDUP(DJ105/12,0)</f>
        <v>9</v>
      </c>
      <c r="DK104" s="7">
        <f t="shared" ref="DK104" si="3434">ROUNDUP(DK105/12,0)</f>
        <v>9</v>
      </c>
      <c r="DL104" s="7">
        <f t="shared" ref="DL104" si="3435">ROUNDUP(DL105/12,0)</f>
        <v>9</v>
      </c>
      <c r="DM104" s="7">
        <f t="shared" ref="DM104" si="3436">ROUNDUP(DM105/12,0)</f>
        <v>9</v>
      </c>
      <c r="DN104" s="7">
        <f t="shared" ref="DN104" si="3437">ROUNDUP(DN105/12,0)</f>
        <v>9</v>
      </c>
      <c r="DO104" s="7">
        <f t="shared" ref="DO104" si="3438">ROUNDUP(DO105/12,0)</f>
        <v>9</v>
      </c>
      <c r="DP104" s="7">
        <f t="shared" ref="DP104" si="3439">ROUNDUP(DP105/12,0)</f>
        <v>9</v>
      </c>
      <c r="DQ104" s="7">
        <f t="shared" ref="DQ104" si="3440">ROUNDUP(DQ105/12,0)</f>
        <v>9</v>
      </c>
      <c r="DR104" s="7">
        <f t="shared" ref="DR104" si="3441">ROUNDUP(DR105/12,0)</f>
        <v>9</v>
      </c>
      <c r="DS104" s="7">
        <f t="shared" ref="DS104" si="3442">ROUNDUP(DS105/12,0)</f>
        <v>9</v>
      </c>
      <c r="DT104" s="7">
        <f t="shared" ref="DT104" si="3443">ROUNDUP(DT105/12,0)</f>
        <v>9</v>
      </c>
      <c r="DU104" s="7">
        <f t="shared" ref="DU104" si="3444">ROUNDUP(DU105/12,0)</f>
        <v>9</v>
      </c>
      <c r="DV104" s="7">
        <f t="shared" ref="DV104" si="3445">ROUNDUP(DV105/12,0)</f>
        <v>10</v>
      </c>
      <c r="DW104" s="7">
        <f t="shared" ref="DW104" si="3446">ROUNDUP(DW105/12,0)</f>
        <v>10</v>
      </c>
      <c r="DX104" s="7">
        <f t="shared" ref="DX104" si="3447">ROUNDUP(DX105/12,0)</f>
        <v>10</v>
      </c>
      <c r="DY104" s="7">
        <f t="shared" ref="DY104" si="3448">ROUNDUP(DY105/12,0)</f>
        <v>10</v>
      </c>
      <c r="DZ104" s="7">
        <f t="shared" ref="DZ104" si="3449">ROUNDUP(DZ105/12,0)</f>
        <v>10</v>
      </c>
      <c r="EA104" s="7">
        <f t="shared" ref="EA104" si="3450">ROUNDUP(EA105/12,0)</f>
        <v>10</v>
      </c>
      <c r="EB104" s="7">
        <f t="shared" ref="EB104" si="3451">ROUNDUP(EB105/12,0)</f>
        <v>10</v>
      </c>
      <c r="EC104" s="7">
        <f t="shared" ref="EC104" si="3452">ROUNDUP(EC105/12,0)</f>
        <v>10</v>
      </c>
      <c r="ED104" s="7">
        <f t="shared" ref="ED104" si="3453">ROUNDUP(ED105/12,0)</f>
        <v>10</v>
      </c>
      <c r="EE104" s="7">
        <f t="shared" ref="EE104" si="3454">ROUNDUP(EE105/12,0)</f>
        <v>10</v>
      </c>
      <c r="EF104" s="7">
        <f t="shared" ref="EF104" si="3455">ROUNDUP(EF105/12,0)</f>
        <v>10</v>
      </c>
      <c r="EG104" s="7">
        <f t="shared" ref="EG104" si="3456">ROUNDUP(EG105/12,0)</f>
        <v>10</v>
      </c>
      <c r="EH104" s="7">
        <f t="shared" ref="EH104" si="3457">ROUNDUP(EH105/12,0)</f>
        <v>11</v>
      </c>
      <c r="EI104" s="7">
        <f t="shared" ref="EI104" si="3458">ROUNDUP(EI105/12,0)</f>
        <v>11</v>
      </c>
      <c r="EJ104" s="7">
        <f t="shared" ref="EJ104" si="3459">ROUNDUP(EJ105/12,0)</f>
        <v>11</v>
      </c>
      <c r="EK104" s="7">
        <f t="shared" ref="EK104" si="3460">ROUNDUP(EK105/12,0)</f>
        <v>11</v>
      </c>
      <c r="EL104" s="7">
        <f t="shared" ref="EL104" si="3461">ROUNDUP(EL105/12,0)</f>
        <v>11</v>
      </c>
      <c r="EM104" s="7">
        <f t="shared" ref="EM104" si="3462">ROUNDUP(EM105/12,0)</f>
        <v>11</v>
      </c>
      <c r="EN104" s="7">
        <f t="shared" ref="EN104" si="3463">ROUNDUP(EN105/12,0)</f>
        <v>11</v>
      </c>
      <c r="EO104" s="7">
        <f t="shared" ref="EO104" si="3464">ROUNDUP(EO105/12,0)</f>
        <v>11</v>
      </c>
      <c r="EP104" s="7">
        <f t="shared" ref="EP104" si="3465">ROUNDUP(EP105/12,0)</f>
        <v>11</v>
      </c>
      <c r="EQ104" s="7">
        <f t="shared" ref="EQ104" si="3466">ROUNDUP(EQ105/12,0)</f>
        <v>11</v>
      </c>
      <c r="ER104" s="7">
        <f t="shared" ref="ER104" si="3467">ROUNDUP(ER105/12,0)</f>
        <v>11</v>
      </c>
      <c r="ES104" s="7">
        <f t="shared" ref="ES104" si="3468">ROUNDUP(ES105/12,0)</f>
        <v>11</v>
      </c>
      <c r="ET104" s="7">
        <f t="shared" ref="ET104" si="3469">ROUNDUP(ET105/12,0)</f>
        <v>12</v>
      </c>
      <c r="EU104" s="7">
        <f t="shared" ref="EU104" si="3470">ROUNDUP(EU105/12,0)</f>
        <v>12</v>
      </c>
      <c r="EV104" s="7">
        <f t="shared" ref="EV104" si="3471">ROUNDUP(EV105/12,0)</f>
        <v>12</v>
      </c>
      <c r="EW104" s="7">
        <f t="shared" ref="EW104" si="3472">ROUNDUP(EW105/12,0)</f>
        <v>12</v>
      </c>
      <c r="EX104" s="7">
        <f t="shared" ref="EX104" si="3473">ROUNDUP(EX105/12,0)</f>
        <v>12</v>
      </c>
      <c r="EY104" s="7">
        <f t="shared" ref="EY104" si="3474">ROUNDUP(EY105/12,0)</f>
        <v>12</v>
      </c>
      <c r="EZ104" s="7">
        <f t="shared" ref="EZ104" si="3475">ROUNDUP(EZ105/12,0)</f>
        <v>12</v>
      </c>
      <c r="FA104" s="7">
        <f t="shared" ref="FA104" si="3476">ROUNDUP(FA105/12,0)</f>
        <v>12</v>
      </c>
      <c r="FB104" s="7">
        <f t="shared" ref="FB104" si="3477">ROUNDUP(FB105/12,0)</f>
        <v>12</v>
      </c>
      <c r="FC104" s="7">
        <f t="shared" ref="FC104" si="3478">ROUNDUP(FC105/12,0)</f>
        <v>12</v>
      </c>
      <c r="FD104" s="7">
        <f t="shared" ref="FD104" si="3479">ROUNDUP(FD105/12,0)</f>
        <v>12</v>
      </c>
      <c r="FE104" s="7">
        <f t="shared" ref="FE104" si="3480">ROUNDUP(FE105/12,0)</f>
        <v>12</v>
      </c>
      <c r="FF104" s="7">
        <f t="shared" ref="FF104" si="3481">ROUNDUP(FF105/12,0)</f>
        <v>13</v>
      </c>
      <c r="FG104" s="7">
        <f t="shared" ref="FG104" si="3482">ROUNDUP(FG105/12,0)</f>
        <v>13</v>
      </c>
      <c r="FH104" s="7">
        <f t="shared" ref="FH104" si="3483">ROUNDUP(FH105/12,0)</f>
        <v>13</v>
      </c>
      <c r="FI104" s="7">
        <f t="shared" ref="FI104" si="3484">ROUNDUP(FI105/12,0)</f>
        <v>13</v>
      </c>
      <c r="FJ104" s="7">
        <f t="shared" ref="FJ104" si="3485">ROUNDUP(FJ105/12,0)</f>
        <v>13</v>
      </c>
      <c r="FK104" s="7">
        <f t="shared" ref="FK104" si="3486">ROUNDUP(FK105/12,0)</f>
        <v>13</v>
      </c>
      <c r="FL104" s="7">
        <f t="shared" ref="FL104" si="3487">ROUNDUP(FL105/12,0)</f>
        <v>13</v>
      </c>
      <c r="FM104" s="7">
        <f t="shared" ref="FM104" si="3488">ROUNDUP(FM105/12,0)</f>
        <v>13</v>
      </c>
      <c r="FN104" s="7">
        <f t="shared" ref="FN104" si="3489">ROUNDUP(FN105/12,0)</f>
        <v>13</v>
      </c>
      <c r="FO104" s="7">
        <f t="shared" ref="FO104" si="3490">ROUNDUP(FO105/12,0)</f>
        <v>13</v>
      </c>
      <c r="FP104" s="7">
        <f t="shared" ref="FP104" si="3491">ROUNDUP(FP105/12,0)</f>
        <v>13</v>
      </c>
      <c r="FQ104" s="7">
        <f t="shared" ref="FQ104" si="3492">ROUNDUP(FQ105/12,0)</f>
        <v>13</v>
      </c>
      <c r="FR104" s="7">
        <f t="shared" ref="FR104" si="3493">ROUNDUP(FR105/12,0)</f>
        <v>14</v>
      </c>
      <c r="FS104" s="7">
        <f t="shared" ref="FS104" si="3494">ROUNDUP(FS105/12,0)</f>
        <v>14</v>
      </c>
      <c r="FT104" s="7">
        <f t="shared" ref="FT104" si="3495">ROUNDUP(FT105/12,0)</f>
        <v>14</v>
      </c>
      <c r="FU104" s="7">
        <f t="shared" ref="FU104" si="3496">ROUNDUP(FU105/12,0)</f>
        <v>14</v>
      </c>
      <c r="FV104" s="7">
        <f t="shared" ref="FV104" si="3497">ROUNDUP(FV105/12,0)</f>
        <v>14</v>
      </c>
      <c r="FW104" s="7">
        <f t="shared" ref="FW104" si="3498">ROUNDUP(FW105/12,0)</f>
        <v>14</v>
      </c>
      <c r="FX104" s="7">
        <f t="shared" ref="FX104" si="3499">ROUNDUP(FX105/12,0)</f>
        <v>14</v>
      </c>
      <c r="FY104" s="7">
        <f t="shared" ref="FY104" si="3500">ROUNDUP(FY105/12,0)</f>
        <v>14</v>
      </c>
      <c r="FZ104" s="7">
        <f t="shared" ref="FZ104" si="3501">ROUNDUP(FZ105/12,0)</f>
        <v>14</v>
      </c>
      <c r="GA104" s="7">
        <f t="shared" ref="GA104" si="3502">ROUNDUP(GA105/12,0)</f>
        <v>14</v>
      </c>
      <c r="GB104" s="7">
        <f t="shared" ref="GB104" si="3503">ROUNDUP(GB105/12,0)</f>
        <v>14</v>
      </c>
      <c r="GC104" s="7">
        <f t="shared" ref="GC104" si="3504">ROUNDUP(GC105/12,0)</f>
        <v>14</v>
      </c>
      <c r="GD104" s="7">
        <f t="shared" ref="GD104" si="3505">ROUNDUP(GD105/12,0)</f>
        <v>15</v>
      </c>
      <c r="GE104" s="7">
        <f t="shared" ref="GE104" si="3506">ROUNDUP(GE105/12,0)</f>
        <v>15</v>
      </c>
      <c r="GF104" s="7">
        <f t="shared" ref="GF104" si="3507">ROUNDUP(GF105/12,0)</f>
        <v>15</v>
      </c>
      <c r="GG104" s="7">
        <f t="shared" ref="GG104" si="3508">ROUNDUP(GG105/12,0)</f>
        <v>15</v>
      </c>
      <c r="GH104" s="7">
        <f t="shared" ref="GH104" si="3509">ROUNDUP(GH105/12,0)</f>
        <v>15</v>
      </c>
      <c r="GI104" s="7">
        <f t="shared" ref="GI104" si="3510">ROUNDUP(GI105/12,0)</f>
        <v>15</v>
      </c>
      <c r="GJ104" s="7">
        <f t="shared" ref="GJ104" si="3511">ROUNDUP(GJ105/12,0)</f>
        <v>15</v>
      </c>
      <c r="GK104" s="7">
        <f t="shared" ref="GK104" si="3512">ROUNDUP(GK105/12,0)</f>
        <v>15</v>
      </c>
      <c r="GL104" s="7">
        <f t="shared" ref="GL104" si="3513">ROUNDUP(GL105/12,0)</f>
        <v>15</v>
      </c>
      <c r="GM104" s="7">
        <f t="shared" ref="GM104" si="3514">ROUNDUP(GM105/12,0)</f>
        <v>15</v>
      </c>
      <c r="GN104" s="7">
        <f t="shared" ref="GN104" si="3515">ROUNDUP(GN105/12,0)</f>
        <v>15</v>
      </c>
      <c r="GO104" s="7">
        <f t="shared" ref="GO104" si="3516">ROUNDUP(GO105/12,0)</f>
        <v>15</v>
      </c>
      <c r="GP104" s="7">
        <f t="shared" ref="GP104" si="3517">ROUNDUP(GP105/12,0)</f>
        <v>16</v>
      </c>
      <c r="GQ104" s="7">
        <f t="shared" ref="GQ104" si="3518">ROUNDUP(GQ105/12,0)</f>
        <v>16</v>
      </c>
      <c r="GR104" s="7">
        <f t="shared" ref="GR104" si="3519">ROUNDUP(GR105/12,0)</f>
        <v>16</v>
      </c>
      <c r="GS104" s="7">
        <f t="shared" ref="GS104" si="3520">ROUNDUP(GS105/12,0)</f>
        <v>16</v>
      </c>
      <c r="GT104" s="7">
        <f t="shared" ref="GT104" si="3521">ROUNDUP(GT105/12,0)</f>
        <v>16</v>
      </c>
      <c r="GU104" s="7">
        <f t="shared" ref="GU104" si="3522">ROUNDUP(GU105/12,0)</f>
        <v>16</v>
      </c>
      <c r="GV104" s="7">
        <f t="shared" ref="GV104" si="3523">ROUNDUP(GV105/12,0)</f>
        <v>16</v>
      </c>
      <c r="GW104" s="7">
        <f t="shared" ref="GW104" si="3524">ROUNDUP(GW105/12,0)</f>
        <v>16</v>
      </c>
      <c r="GX104" s="7">
        <f t="shared" ref="GX104" si="3525">ROUNDUP(GX105/12,0)</f>
        <v>16</v>
      </c>
      <c r="GY104" s="7">
        <f t="shared" ref="GY104" si="3526">ROUNDUP(GY105/12,0)</f>
        <v>16</v>
      </c>
      <c r="GZ104" s="7">
        <f t="shared" ref="GZ104" si="3527">ROUNDUP(GZ105/12,0)</f>
        <v>16</v>
      </c>
      <c r="HA104" s="7">
        <f t="shared" ref="HA104" si="3528">ROUNDUP(HA105/12,0)</f>
        <v>16</v>
      </c>
      <c r="HB104" s="7">
        <f t="shared" ref="HB104" si="3529">ROUNDUP(HB105/12,0)</f>
        <v>17</v>
      </c>
      <c r="HC104" s="7">
        <f t="shared" ref="HC104" si="3530">ROUNDUP(HC105/12,0)</f>
        <v>17</v>
      </c>
      <c r="HD104" s="7">
        <f t="shared" ref="HD104" si="3531">ROUNDUP(HD105/12,0)</f>
        <v>17</v>
      </c>
      <c r="HE104" s="7">
        <f t="shared" ref="HE104" si="3532">ROUNDUP(HE105/12,0)</f>
        <v>17</v>
      </c>
      <c r="HF104" s="7">
        <f t="shared" ref="HF104" si="3533">ROUNDUP(HF105/12,0)</f>
        <v>17</v>
      </c>
      <c r="HG104" s="7">
        <f t="shared" ref="HG104" si="3534">ROUNDUP(HG105/12,0)</f>
        <v>17</v>
      </c>
      <c r="HH104" s="7">
        <f t="shared" ref="HH104" si="3535">ROUNDUP(HH105/12,0)</f>
        <v>17</v>
      </c>
      <c r="HI104" s="7">
        <f t="shared" ref="HI104" si="3536">ROUNDUP(HI105/12,0)</f>
        <v>17</v>
      </c>
      <c r="HJ104" s="7">
        <f t="shared" ref="HJ104" si="3537">ROUNDUP(HJ105/12,0)</f>
        <v>17</v>
      </c>
      <c r="HK104" s="7">
        <f t="shared" ref="HK104" si="3538">ROUNDUP(HK105/12,0)</f>
        <v>17</v>
      </c>
      <c r="HL104" s="7">
        <f t="shared" ref="HL104" si="3539">ROUNDUP(HL105/12,0)</f>
        <v>17</v>
      </c>
      <c r="HM104" s="7">
        <f t="shared" ref="HM104" si="3540">ROUNDUP(HM105/12,0)</f>
        <v>17</v>
      </c>
      <c r="HN104" s="7">
        <f t="shared" ref="HN104" si="3541">ROUNDUP(HN105/12,0)</f>
        <v>18</v>
      </c>
      <c r="HO104" s="7">
        <f t="shared" ref="HO104" si="3542">ROUNDUP(HO105/12,0)</f>
        <v>18</v>
      </c>
      <c r="HP104" s="7">
        <f t="shared" ref="HP104" si="3543">ROUNDUP(HP105/12,0)</f>
        <v>18</v>
      </c>
      <c r="HQ104" s="7">
        <f t="shared" ref="HQ104" si="3544">ROUNDUP(HQ105/12,0)</f>
        <v>18</v>
      </c>
      <c r="HR104" s="7">
        <f t="shared" ref="HR104" si="3545">ROUNDUP(HR105/12,0)</f>
        <v>18</v>
      </c>
      <c r="HS104" s="7">
        <f t="shared" ref="HS104" si="3546">ROUNDUP(HS105/12,0)</f>
        <v>18</v>
      </c>
      <c r="HT104" s="7">
        <f t="shared" ref="HT104" si="3547">ROUNDUP(HT105/12,0)</f>
        <v>18</v>
      </c>
      <c r="HU104" s="7">
        <f t="shared" ref="HU104" si="3548">ROUNDUP(HU105/12,0)</f>
        <v>18</v>
      </c>
      <c r="HV104" s="7">
        <f t="shared" ref="HV104" si="3549">ROUNDUP(HV105/12,0)</f>
        <v>18</v>
      </c>
      <c r="HW104" s="7">
        <f t="shared" ref="HW104" si="3550">ROUNDUP(HW105/12,0)</f>
        <v>18</v>
      </c>
      <c r="HX104" s="7">
        <f t="shared" ref="HX104" si="3551">ROUNDUP(HX105/12,0)</f>
        <v>18</v>
      </c>
      <c r="HY104" s="7">
        <f t="shared" ref="HY104" si="3552">ROUNDUP(HY105/12,0)</f>
        <v>18</v>
      </c>
      <c r="HZ104" s="7">
        <f t="shared" ref="HZ104" si="3553">ROUNDUP(HZ105/12,0)</f>
        <v>19</v>
      </c>
      <c r="IA104" s="7">
        <f t="shared" ref="IA104" si="3554">ROUNDUP(IA105/12,0)</f>
        <v>19</v>
      </c>
      <c r="IB104" s="7">
        <f t="shared" ref="IB104" si="3555">ROUNDUP(IB105/12,0)</f>
        <v>19</v>
      </c>
      <c r="IC104" s="7">
        <f t="shared" ref="IC104" si="3556">ROUNDUP(IC105/12,0)</f>
        <v>19</v>
      </c>
      <c r="ID104" s="7">
        <f t="shared" ref="ID104" si="3557">ROUNDUP(ID105/12,0)</f>
        <v>19</v>
      </c>
      <c r="IE104" s="7">
        <f t="shared" ref="IE104" si="3558">ROUNDUP(IE105/12,0)</f>
        <v>19</v>
      </c>
      <c r="IF104" s="7">
        <f t="shared" ref="IF104" si="3559">ROUNDUP(IF105/12,0)</f>
        <v>19</v>
      </c>
      <c r="IG104" s="7">
        <f t="shared" ref="IG104" si="3560">ROUNDUP(IG105/12,0)</f>
        <v>19</v>
      </c>
      <c r="IH104" s="7">
        <f t="shared" ref="IH104" si="3561">ROUNDUP(IH105/12,0)</f>
        <v>19</v>
      </c>
      <c r="II104" s="7">
        <f t="shared" ref="II104" si="3562">ROUNDUP(II105/12,0)</f>
        <v>19</v>
      </c>
      <c r="IJ104" s="7">
        <f t="shared" ref="IJ104" si="3563">ROUNDUP(IJ105/12,0)</f>
        <v>19</v>
      </c>
      <c r="IK104" s="7">
        <f t="shared" ref="IK104" si="3564">ROUNDUP(IK105/12,0)</f>
        <v>19</v>
      </c>
      <c r="IL104" s="7">
        <f t="shared" ref="IL104" si="3565">ROUNDUP(IL105/12,0)</f>
        <v>20</v>
      </c>
      <c r="IM104" s="7">
        <f t="shared" ref="IM104" si="3566">ROUNDUP(IM105/12,0)</f>
        <v>20</v>
      </c>
      <c r="IN104" s="7">
        <f t="shared" ref="IN104" si="3567">ROUNDUP(IN105/12,0)</f>
        <v>20</v>
      </c>
      <c r="IO104" s="7">
        <f t="shared" ref="IO104" si="3568">ROUNDUP(IO105/12,0)</f>
        <v>20</v>
      </c>
      <c r="IP104" s="7">
        <f t="shared" ref="IP104" si="3569">ROUNDUP(IP105/12,0)</f>
        <v>20</v>
      </c>
      <c r="IQ104" s="7">
        <f t="shared" ref="IQ104" si="3570">ROUNDUP(IQ105/12,0)</f>
        <v>20</v>
      </c>
      <c r="IR104" s="7">
        <f t="shared" ref="IR104" si="3571">ROUNDUP(IR105/12,0)</f>
        <v>20</v>
      </c>
      <c r="IS104" s="7">
        <f t="shared" ref="IS104" si="3572">ROUNDUP(IS105/12,0)</f>
        <v>20</v>
      </c>
      <c r="IT104" s="7">
        <f t="shared" ref="IT104" si="3573">ROUNDUP(IT105/12,0)</f>
        <v>20</v>
      </c>
      <c r="IU104" s="7">
        <f t="shared" ref="IU104" si="3574">ROUNDUP(IU105/12,0)</f>
        <v>20</v>
      </c>
      <c r="IV104" s="7">
        <f t="shared" ref="IV104" si="3575">ROUNDUP(IV105/12,0)</f>
        <v>20</v>
      </c>
      <c r="IW104" s="7">
        <f t="shared" ref="IW104" si="3576">ROUNDUP(IW105/12,0)</f>
        <v>20</v>
      </c>
      <c r="IX104" s="7">
        <f t="shared" ref="IX104" si="3577">ROUNDUP(IX105/12,0)</f>
        <v>21</v>
      </c>
      <c r="IY104" s="7">
        <f t="shared" ref="IY104" si="3578">ROUNDUP(IY105/12,0)</f>
        <v>21</v>
      </c>
      <c r="IZ104" s="7">
        <f t="shared" ref="IZ104" si="3579">ROUNDUP(IZ105/12,0)</f>
        <v>21</v>
      </c>
      <c r="JA104" s="7">
        <f t="shared" ref="JA104" si="3580">ROUNDUP(JA105/12,0)</f>
        <v>21</v>
      </c>
      <c r="JB104" s="7">
        <f t="shared" ref="JB104" si="3581">ROUNDUP(JB105/12,0)</f>
        <v>21</v>
      </c>
      <c r="JC104" s="7">
        <f t="shared" ref="JC104" si="3582">ROUNDUP(JC105/12,0)</f>
        <v>21</v>
      </c>
      <c r="JD104" s="7">
        <f t="shared" ref="JD104" si="3583">ROUNDUP(JD105/12,0)</f>
        <v>21</v>
      </c>
      <c r="JE104" s="7">
        <f t="shared" ref="JE104" si="3584">ROUNDUP(JE105/12,0)</f>
        <v>21</v>
      </c>
      <c r="JF104" s="7">
        <f t="shared" ref="JF104" si="3585">ROUNDUP(JF105/12,0)</f>
        <v>21</v>
      </c>
      <c r="JG104" s="7">
        <f t="shared" ref="JG104" si="3586">ROUNDUP(JG105/12,0)</f>
        <v>21</v>
      </c>
      <c r="JH104" s="7">
        <f t="shared" ref="JH104" si="3587">ROUNDUP(JH105/12,0)</f>
        <v>21</v>
      </c>
      <c r="JI104" s="7">
        <f t="shared" ref="JI104" si="3588">ROUNDUP(JI105/12,0)</f>
        <v>21</v>
      </c>
      <c r="JJ104" s="7">
        <f t="shared" ref="JJ104" si="3589">ROUNDUP(JJ105/12,0)</f>
        <v>22</v>
      </c>
      <c r="JK104" s="7">
        <f t="shared" ref="JK104" si="3590">ROUNDUP(JK105/12,0)</f>
        <v>22</v>
      </c>
      <c r="JL104" s="7">
        <f t="shared" ref="JL104" si="3591">ROUNDUP(JL105/12,0)</f>
        <v>22</v>
      </c>
      <c r="JM104" s="7">
        <f t="shared" ref="JM104" si="3592">ROUNDUP(JM105/12,0)</f>
        <v>22</v>
      </c>
      <c r="JN104" s="7">
        <f t="shared" ref="JN104" si="3593">ROUNDUP(JN105/12,0)</f>
        <v>22</v>
      </c>
      <c r="JO104" s="7">
        <f t="shared" ref="JO104" si="3594">ROUNDUP(JO105/12,0)</f>
        <v>22</v>
      </c>
      <c r="JP104" s="7">
        <f t="shared" ref="JP104" si="3595">ROUNDUP(JP105/12,0)</f>
        <v>22</v>
      </c>
      <c r="JQ104" s="7">
        <f t="shared" ref="JQ104" si="3596">ROUNDUP(JQ105/12,0)</f>
        <v>22</v>
      </c>
      <c r="JR104" s="7">
        <f t="shared" ref="JR104" si="3597">ROUNDUP(JR105/12,0)</f>
        <v>22</v>
      </c>
      <c r="JS104" s="7">
        <f t="shared" ref="JS104" si="3598">ROUNDUP(JS105/12,0)</f>
        <v>22</v>
      </c>
      <c r="JT104" s="7">
        <f t="shared" ref="JT104" si="3599">ROUNDUP(JT105/12,0)</f>
        <v>22</v>
      </c>
      <c r="JU104" s="7">
        <f t="shared" ref="JU104" si="3600">ROUNDUP(JU105/12,0)</f>
        <v>22</v>
      </c>
      <c r="JV104" s="7">
        <f t="shared" ref="JV104" si="3601">ROUNDUP(JV105/12,0)</f>
        <v>23</v>
      </c>
      <c r="JW104" s="7">
        <f t="shared" ref="JW104" si="3602">ROUNDUP(JW105/12,0)</f>
        <v>23</v>
      </c>
      <c r="JX104" s="7">
        <f t="shared" ref="JX104" si="3603">ROUNDUP(JX105/12,0)</f>
        <v>23</v>
      </c>
      <c r="JY104" s="7">
        <f t="shared" ref="JY104" si="3604">ROUNDUP(JY105/12,0)</f>
        <v>23</v>
      </c>
      <c r="JZ104" s="7">
        <f t="shared" ref="JZ104" si="3605">ROUNDUP(JZ105/12,0)</f>
        <v>23</v>
      </c>
      <c r="KA104" s="7">
        <f t="shared" ref="KA104" si="3606">ROUNDUP(KA105/12,0)</f>
        <v>23</v>
      </c>
      <c r="KB104" s="7">
        <f t="shared" ref="KB104" si="3607">ROUNDUP(KB105/12,0)</f>
        <v>23</v>
      </c>
      <c r="KC104" s="7">
        <f t="shared" ref="KC104" si="3608">ROUNDUP(KC105/12,0)</f>
        <v>23</v>
      </c>
      <c r="KD104" s="7">
        <f t="shared" ref="KD104" si="3609">ROUNDUP(KD105/12,0)</f>
        <v>23</v>
      </c>
      <c r="KE104" s="7">
        <f t="shared" ref="KE104" si="3610">ROUNDUP(KE105/12,0)</f>
        <v>23</v>
      </c>
      <c r="KF104" s="7">
        <f t="shared" ref="KF104" si="3611">ROUNDUP(KF105/12,0)</f>
        <v>23</v>
      </c>
      <c r="KG104" s="7">
        <f t="shared" ref="KG104" si="3612">ROUNDUP(KG105/12,0)</f>
        <v>23</v>
      </c>
      <c r="KH104" s="7">
        <f t="shared" ref="KH104" si="3613">ROUNDUP(KH105/12,0)</f>
        <v>24</v>
      </c>
      <c r="KI104" s="7">
        <f t="shared" ref="KI104" si="3614">ROUNDUP(KI105/12,0)</f>
        <v>24</v>
      </c>
      <c r="KJ104" s="7">
        <f t="shared" ref="KJ104" si="3615">ROUNDUP(KJ105/12,0)</f>
        <v>24</v>
      </c>
      <c r="KK104" s="7">
        <f t="shared" ref="KK104" si="3616">ROUNDUP(KK105/12,0)</f>
        <v>24</v>
      </c>
      <c r="KL104" s="7">
        <f t="shared" ref="KL104" si="3617">ROUNDUP(KL105/12,0)</f>
        <v>24</v>
      </c>
      <c r="KM104" s="7">
        <f t="shared" ref="KM104" si="3618">ROUNDUP(KM105/12,0)</f>
        <v>24</v>
      </c>
      <c r="KN104" s="7">
        <f t="shared" ref="KN104" si="3619">ROUNDUP(KN105/12,0)</f>
        <v>24</v>
      </c>
      <c r="KO104" s="7">
        <f t="shared" ref="KO104" si="3620">ROUNDUP(KO105/12,0)</f>
        <v>24</v>
      </c>
      <c r="KP104" s="7">
        <f t="shared" ref="KP104" si="3621">ROUNDUP(KP105/12,0)</f>
        <v>24</v>
      </c>
      <c r="KQ104" s="7">
        <f t="shared" ref="KQ104" si="3622">ROUNDUP(KQ105/12,0)</f>
        <v>24</v>
      </c>
      <c r="KR104" s="7">
        <f t="shared" ref="KR104" si="3623">ROUNDUP(KR105/12,0)</f>
        <v>24</v>
      </c>
      <c r="KS104" s="7">
        <f t="shared" ref="KS104" si="3624">ROUNDUP(KS105/12,0)</f>
        <v>24</v>
      </c>
      <c r="KT104" s="7">
        <f t="shared" ref="KT104" si="3625">ROUNDUP(KT105/12,0)</f>
        <v>25</v>
      </c>
      <c r="KU104" s="7">
        <f t="shared" ref="KU104" si="3626">ROUNDUP(KU105/12,0)</f>
        <v>25</v>
      </c>
      <c r="KV104" s="7">
        <f t="shared" ref="KV104" si="3627">ROUNDUP(KV105/12,0)</f>
        <v>25</v>
      </c>
      <c r="KW104" s="7">
        <f t="shared" ref="KW104" si="3628">ROUNDUP(KW105/12,0)</f>
        <v>25</v>
      </c>
      <c r="KX104" s="7">
        <f t="shared" ref="KX104" si="3629">ROUNDUP(KX105/12,0)</f>
        <v>25</v>
      </c>
      <c r="KY104" s="7">
        <f t="shared" ref="KY104" si="3630">ROUNDUP(KY105/12,0)</f>
        <v>25</v>
      </c>
      <c r="KZ104" s="7">
        <f t="shared" ref="KZ104" si="3631">ROUNDUP(KZ105/12,0)</f>
        <v>25</v>
      </c>
      <c r="LA104" s="7">
        <f t="shared" ref="LA104" si="3632">ROUNDUP(LA105/12,0)</f>
        <v>25</v>
      </c>
      <c r="LB104" s="7">
        <f t="shared" ref="LB104" si="3633">ROUNDUP(LB105/12,0)</f>
        <v>25</v>
      </c>
      <c r="LC104" s="7">
        <f t="shared" ref="LC104" si="3634">ROUNDUP(LC105/12,0)</f>
        <v>25</v>
      </c>
      <c r="LD104" s="7">
        <f t="shared" ref="LD104" si="3635">ROUNDUP(LD105/12,0)</f>
        <v>25</v>
      </c>
      <c r="LE104" s="7">
        <f t="shared" ref="LE104" si="3636">ROUNDUP(LE105/12,0)</f>
        <v>25</v>
      </c>
      <c r="LF104" s="7">
        <f t="shared" ref="LF104" si="3637">ROUNDUP(LF105/12,0)</f>
        <v>26</v>
      </c>
      <c r="LG104" s="7">
        <f t="shared" ref="LG104" si="3638">ROUNDUP(LG105/12,0)</f>
        <v>26</v>
      </c>
      <c r="LH104" s="7">
        <f t="shared" ref="LH104" si="3639">ROUNDUP(LH105/12,0)</f>
        <v>26</v>
      </c>
      <c r="LI104" s="7">
        <f t="shared" ref="LI104" si="3640">ROUNDUP(LI105/12,0)</f>
        <v>26</v>
      </c>
      <c r="LJ104" s="7">
        <f t="shared" ref="LJ104" si="3641">ROUNDUP(LJ105/12,0)</f>
        <v>26</v>
      </c>
      <c r="LK104" s="7">
        <f t="shared" ref="LK104" si="3642">ROUNDUP(LK105/12,0)</f>
        <v>26</v>
      </c>
      <c r="LL104" s="7">
        <f t="shared" ref="LL104" si="3643">ROUNDUP(LL105/12,0)</f>
        <v>26</v>
      </c>
      <c r="LM104" s="7">
        <f t="shared" ref="LM104" si="3644">ROUNDUP(LM105/12,0)</f>
        <v>26</v>
      </c>
      <c r="LN104" s="7">
        <f t="shared" ref="LN104" si="3645">ROUNDUP(LN105/12,0)</f>
        <v>26</v>
      </c>
      <c r="LO104" s="7">
        <f t="shared" ref="LO104" si="3646">ROUNDUP(LO105/12,0)</f>
        <v>26</v>
      </c>
      <c r="LP104" s="7">
        <f t="shared" ref="LP104" si="3647">ROUNDUP(LP105/12,0)</f>
        <v>26</v>
      </c>
      <c r="LQ104" s="7">
        <f t="shared" ref="LQ104" si="3648">ROUNDUP(LQ105/12,0)</f>
        <v>26</v>
      </c>
      <c r="LR104" s="7">
        <f t="shared" ref="LR104" si="3649">ROUNDUP(LR105/12,0)</f>
        <v>27</v>
      </c>
      <c r="LS104" s="7">
        <f t="shared" ref="LS104" si="3650">ROUNDUP(LS105/12,0)</f>
        <v>27</v>
      </c>
      <c r="LT104" s="7">
        <f t="shared" ref="LT104" si="3651">ROUNDUP(LT105/12,0)</f>
        <v>27</v>
      </c>
      <c r="LU104" s="7">
        <f t="shared" ref="LU104" si="3652">ROUNDUP(LU105/12,0)</f>
        <v>27</v>
      </c>
      <c r="LV104" s="7">
        <f t="shared" ref="LV104" si="3653">ROUNDUP(LV105/12,0)</f>
        <v>27</v>
      </c>
      <c r="LW104" s="7">
        <f t="shared" ref="LW104" si="3654">ROUNDUP(LW105/12,0)</f>
        <v>27</v>
      </c>
      <c r="LX104" s="7">
        <f t="shared" ref="LX104" si="3655">ROUNDUP(LX105/12,0)</f>
        <v>27</v>
      </c>
      <c r="LY104" s="7">
        <f t="shared" ref="LY104" si="3656">ROUNDUP(LY105/12,0)</f>
        <v>27</v>
      </c>
      <c r="LZ104" s="7">
        <f t="shared" ref="LZ104" si="3657">ROUNDUP(LZ105/12,0)</f>
        <v>27</v>
      </c>
      <c r="MA104" s="7">
        <f t="shared" ref="MA104" si="3658">ROUNDUP(MA105/12,0)</f>
        <v>27</v>
      </c>
      <c r="MB104" s="7">
        <f t="shared" ref="MB104" si="3659">ROUNDUP(MB105/12,0)</f>
        <v>27</v>
      </c>
      <c r="MC104" s="7">
        <f t="shared" ref="MC104" si="3660">ROUNDUP(MC105/12,0)</f>
        <v>27</v>
      </c>
      <c r="MD104" s="7">
        <f t="shared" ref="MD104" si="3661">ROUNDUP(MD105/12,0)</f>
        <v>28</v>
      </c>
      <c r="ME104" s="7">
        <f t="shared" ref="ME104" si="3662">ROUNDUP(ME105/12,0)</f>
        <v>28</v>
      </c>
      <c r="MF104" s="7">
        <f t="shared" ref="MF104" si="3663">ROUNDUP(MF105/12,0)</f>
        <v>28</v>
      </c>
      <c r="MG104" s="7">
        <f t="shared" ref="MG104" si="3664">ROUNDUP(MG105/12,0)</f>
        <v>28</v>
      </c>
      <c r="MH104" s="7">
        <f t="shared" ref="MH104" si="3665">ROUNDUP(MH105/12,0)</f>
        <v>28</v>
      </c>
      <c r="MI104" s="7">
        <f t="shared" ref="MI104" si="3666">ROUNDUP(MI105/12,0)</f>
        <v>28</v>
      </c>
      <c r="MJ104" s="7">
        <f t="shared" ref="MJ104" si="3667">ROUNDUP(MJ105/12,0)</f>
        <v>28</v>
      </c>
      <c r="MK104" s="7">
        <f t="shared" ref="MK104" si="3668">ROUNDUP(MK105/12,0)</f>
        <v>28</v>
      </c>
      <c r="ML104" s="7">
        <f t="shared" ref="ML104" si="3669">ROUNDUP(ML105/12,0)</f>
        <v>28</v>
      </c>
      <c r="MM104" s="7">
        <f t="shared" ref="MM104" si="3670">ROUNDUP(MM105/12,0)</f>
        <v>28</v>
      </c>
      <c r="MN104" s="7">
        <f t="shared" ref="MN104" si="3671">ROUNDUP(MN105/12,0)</f>
        <v>28</v>
      </c>
      <c r="MO104" s="7">
        <f t="shared" ref="MO104" si="3672">ROUNDUP(MO105/12,0)</f>
        <v>28</v>
      </c>
      <c r="MP104" s="7">
        <f t="shared" ref="MP104" si="3673">ROUNDUP(MP105/12,0)</f>
        <v>29</v>
      </c>
      <c r="MQ104" s="7">
        <f t="shared" ref="MQ104" si="3674">ROUNDUP(MQ105/12,0)</f>
        <v>29</v>
      </c>
      <c r="MR104" s="7">
        <f t="shared" ref="MR104" si="3675">ROUNDUP(MR105/12,0)</f>
        <v>29</v>
      </c>
      <c r="MS104" s="7">
        <f t="shared" ref="MS104" si="3676">ROUNDUP(MS105/12,0)</f>
        <v>29</v>
      </c>
      <c r="MT104" s="7">
        <f t="shared" ref="MT104" si="3677">ROUNDUP(MT105/12,0)</f>
        <v>29</v>
      </c>
      <c r="MU104" s="7">
        <f t="shared" ref="MU104" si="3678">ROUNDUP(MU105/12,0)</f>
        <v>29</v>
      </c>
      <c r="MV104" s="7">
        <f t="shared" ref="MV104" si="3679">ROUNDUP(MV105/12,0)</f>
        <v>29</v>
      </c>
      <c r="MW104" s="7">
        <f t="shared" ref="MW104" si="3680">ROUNDUP(MW105/12,0)</f>
        <v>29</v>
      </c>
      <c r="MX104" s="7">
        <f t="shared" ref="MX104" si="3681">ROUNDUP(MX105/12,0)</f>
        <v>29</v>
      </c>
      <c r="MY104" s="7">
        <f t="shared" ref="MY104" si="3682">ROUNDUP(MY105/12,0)</f>
        <v>29</v>
      </c>
      <c r="MZ104" s="7">
        <f t="shared" ref="MZ104" si="3683">ROUNDUP(MZ105/12,0)</f>
        <v>29</v>
      </c>
      <c r="NA104" s="7">
        <f t="shared" ref="NA104" si="3684">ROUNDUP(NA105/12,0)</f>
        <v>29</v>
      </c>
      <c r="NB104" s="7">
        <f t="shared" ref="NB104" si="3685">ROUNDUP(NB105/12,0)</f>
        <v>30</v>
      </c>
      <c r="NC104" s="7">
        <f t="shared" ref="NC104" si="3686">ROUNDUP(NC105/12,0)</f>
        <v>30</v>
      </c>
      <c r="ND104" s="7">
        <f t="shared" ref="ND104" si="3687">ROUNDUP(ND105/12,0)</f>
        <v>30</v>
      </c>
      <c r="NE104" s="7">
        <f t="shared" ref="NE104" si="3688">ROUNDUP(NE105/12,0)</f>
        <v>30</v>
      </c>
      <c r="NF104" s="7">
        <f t="shared" ref="NF104" si="3689">ROUNDUP(NF105/12,0)</f>
        <v>30</v>
      </c>
      <c r="NG104" s="7">
        <f t="shared" ref="NG104" si="3690">ROUNDUP(NG105/12,0)</f>
        <v>30</v>
      </c>
      <c r="NH104" s="7">
        <f t="shared" ref="NH104" si="3691">ROUNDUP(NH105/12,0)</f>
        <v>30</v>
      </c>
      <c r="NI104" s="7">
        <f t="shared" ref="NI104" si="3692">ROUNDUP(NI105/12,0)</f>
        <v>30</v>
      </c>
      <c r="NJ104" s="7">
        <f t="shared" ref="NJ104" si="3693">ROUNDUP(NJ105/12,0)</f>
        <v>30</v>
      </c>
      <c r="NK104" s="7">
        <f t="shared" ref="NK104" si="3694">ROUNDUP(NK105/12,0)</f>
        <v>30</v>
      </c>
      <c r="NL104" s="7">
        <f t="shared" ref="NL104" si="3695">ROUNDUP(NL105/12,0)</f>
        <v>30</v>
      </c>
      <c r="NM104" s="7">
        <f t="shared" ref="NM104" si="3696">ROUNDUP(NM105/12,0)</f>
        <v>30</v>
      </c>
    </row>
    <row r="105" spans="12:377" x14ac:dyDescent="0.25">
      <c r="P105" s="12" t="s">
        <v>123</v>
      </c>
      <c r="Q105" s="7">
        <v>0</v>
      </c>
      <c r="R105" s="7">
        <f>Q105+1</f>
        <v>1</v>
      </c>
      <c r="S105" s="7">
        <f t="shared" ref="S105:CD105" si="3697">R105+1</f>
        <v>2</v>
      </c>
      <c r="T105" s="7">
        <f t="shared" si="3697"/>
        <v>3</v>
      </c>
      <c r="U105" s="7">
        <f t="shared" si="3697"/>
        <v>4</v>
      </c>
      <c r="V105" s="7">
        <f t="shared" si="3697"/>
        <v>5</v>
      </c>
      <c r="W105" s="7">
        <f t="shared" si="3697"/>
        <v>6</v>
      </c>
      <c r="X105" s="7">
        <f t="shared" si="3697"/>
        <v>7</v>
      </c>
      <c r="Y105" s="7">
        <f t="shared" si="3697"/>
        <v>8</v>
      </c>
      <c r="Z105" s="7">
        <f t="shared" si="3697"/>
        <v>9</v>
      </c>
      <c r="AA105" s="7">
        <f t="shared" si="3697"/>
        <v>10</v>
      </c>
      <c r="AB105" s="7">
        <f t="shared" si="3697"/>
        <v>11</v>
      </c>
      <c r="AC105" s="7">
        <f t="shared" si="3697"/>
        <v>12</v>
      </c>
      <c r="AD105" s="7">
        <f t="shared" si="3697"/>
        <v>13</v>
      </c>
      <c r="AE105" s="7">
        <f t="shared" si="3697"/>
        <v>14</v>
      </c>
      <c r="AF105" s="7">
        <f t="shared" si="3697"/>
        <v>15</v>
      </c>
      <c r="AG105" s="7">
        <f t="shared" si="3697"/>
        <v>16</v>
      </c>
      <c r="AH105" s="7">
        <f t="shared" si="3697"/>
        <v>17</v>
      </c>
      <c r="AI105" s="7">
        <f t="shared" si="3697"/>
        <v>18</v>
      </c>
      <c r="AJ105" s="7">
        <f t="shared" si="3697"/>
        <v>19</v>
      </c>
      <c r="AK105" s="7">
        <f t="shared" si="3697"/>
        <v>20</v>
      </c>
      <c r="AL105" s="7">
        <f t="shared" si="3697"/>
        <v>21</v>
      </c>
      <c r="AM105" s="7">
        <f t="shared" si="3697"/>
        <v>22</v>
      </c>
      <c r="AN105" s="7">
        <f t="shared" si="3697"/>
        <v>23</v>
      </c>
      <c r="AO105" s="7">
        <f t="shared" si="3697"/>
        <v>24</v>
      </c>
      <c r="AP105" s="7">
        <f t="shared" si="3697"/>
        <v>25</v>
      </c>
      <c r="AQ105" s="7">
        <f t="shared" si="3697"/>
        <v>26</v>
      </c>
      <c r="AR105" s="7">
        <f t="shared" si="3697"/>
        <v>27</v>
      </c>
      <c r="AS105" s="7">
        <f t="shared" si="3697"/>
        <v>28</v>
      </c>
      <c r="AT105" s="7">
        <f t="shared" si="3697"/>
        <v>29</v>
      </c>
      <c r="AU105" s="7">
        <f t="shared" si="3697"/>
        <v>30</v>
      </c>
      <c r="AV105" s="7">
        <f t="shared" si="3697"/>
        <v>31</v>
      </c>
      <c r="AW105" s="7">
        <f t="shared" si="3697"/>
        <v>32</v>
      </c>
      <c r="AX105" s="7">
        <f t="shared" si="3697"/>
        <v>33</v>
      </c>
      <c r="AY105" s="7">
        <f t="shared" si="3697"/>
        <v>34</v>
      </c>
      <c r="AZ105" s="7">
        <f t="shared" si="3697"/>
        <v>35</v>
      </c>
      <c r="BA105" s="7">
        <f t="shared" si="3697"/>
        <v>36</v>
      </c>
      <c r="BB105" s="7">
        <f t="shared" si="3697"/>
        <v>37</v>
      </c>
      <c r="BC105" s="7">
        <f t="shared" si="3697"/>
        <v>38</v>
      </c>
      <c r="BD105" s="7">
        <f t="shared" si="3697"/>
        <v>39</v>
      </c>
      <c r="BE105" s="7">
        <f t="shared" si="3697"/>
        <v>40</v>
      </c>
      <c r="BF105" s="7">
        <f t="shared" si="3697"/>
        <v>41</v>
      </c>
      <c r="BG105" s="7">
        <f t="shared" si="3697"/>
        <v>42</v>
      </c>
      <c r="BH105" s="7">
        <f t="shared" si="3697"/>
        <v>43</v>
      </c>
      <c r="BI105" s="7">
        <f t="shared" si="3697"/>
        <v>44</v>
      </c>
      <c r="BJ105" s="7">
        <f t="shared" si="3697"/>
        <v>45</v>
      </c>
      <c r="BK105" s="7">
        <f t="shared" si="3697"/>
        <v>46</v>
      </c>
      <c r="BL105" s="7">
        <f t="shared" si="3697"/>
        <v>47</v>
      </c>
      <c r="BM105" s="7">
        <f t="shared" si="3697"/>
        <v>48</v>
      </c>
      <c r="BN105" s="7">
        <f t="shared" si="3697"/>
        <v>49</v>
      </c>
      <c r="BO105" s="7">
        <f t="shared" si="3697"/>
        <v>50</v>
      </c>
      <c r="BP105" s="7">
        <f t="shared" si="3697"/>
        <v>51</v>
      </c>
      <c r="BQ105" s="7">
        <f t="shared" si="3697"/>
        <v>52</v>
      </c>
      <c r="BR105" s="7">
        <f t="shared" si="3697"/>
        <v>53</v>
      </c>
      <c r="BS105" s="7">
        <f t="shared" si="3697"/>
        <v>54</v>
      </c>
      <c r="BT105" s="7">
        <f t="shared" si="3697"/>
        <v>55</v>
      </c>
      <c r="BU105" s="7">
        <f t="shared" si="3697"/>
        <v>56</v>
      </c>
      <c r="BV105" s="7">
        <f t="shared" si="3697"/>
        <v>57</v>
      </c>
      <c r="BW105" s="7">
        <f t="shared" si="3697"/>
        <v>58</v>
      </c>
      <c r="BX105" s="7">
        <f t="shared" si="3697"/>
        <v>59</v>
      </c>
      <c r="BY105" s="7">
        <f t="shared" si="3697"/>
        <v>60</v>
      </c>
      <c r="BZ105" s="7">
        <f t="shared" si="3697"/>
        <v>61</v>
      </c>
      <c r="CA105" s="7">
        <f t="shared" si="3697"/>
        <v>62</v>
      </c>
      <c r="CB105" s="7">
        <f t="shared" si="3697"/>
        <v>63</v>
      </c>
      <c r="CC105" s="7">
        <f t="shared" si="3697"/>
        <v>64</v>
      </c>
      <c r="CD105" s="7">
        <f t="shared" si="3697"/>
        <v>65</v>
      </c>
      <c r="CE105" s="7">
        <f t="shared" ref="CE105:EP105" si="3698">CD105+1</f>
        <v>66</v>
      </c>
      <c r="CF105" s="7">
        <f t="shared" si="3698"/>
        <v>67</v>
      </c>
      <c r="CG105" s="7">
        <f t="shared" si="3698"/>
        <v>68</v>
      </c>
      <c r="CH105" s="7">
        <f t="shared" si="3698"/>
        <v>69</v>
      </c>
      <c r="CI105" s="7">
        <f t="shared" si="3698"/>
        <v>70</v>
      </c>
      <c r="CJ105" s="7">
        <f t="shared" si="3698"/>
        <v>71</v>
      </c>
      <c r="CK105" s="7">
        <f t="shared" si="3698"/>
        <v>72</v>
      </c>
      <c r="CL105" s="7">
        <f t="shared" si="3698"/>
        <v>73</v>
      </c>
      <c r="CM105" s="7">
        <f t="shared" si="3698"/>
        <v>74</v>
      </c>
      <c r="CN105" s="7">
        <f t="shared" si="3698"/>
        <v>75</v>
      </c>
      <c r="CO105" s="7">
        <f t="shared" si="3698"/>
        <v>76</v>
      </c>
      <c r="CP105" s="7">
        <f t="shared" si="3698"/>
        <v>77</v>
      </c>
      <c r="CQ105" s="7">
        <f t="shared" si="3698"/>
        <v>78</v>
      </c>
      <c r="CR105" s="7">
        <f t="shared" si="3698"/>
        <v>79</v>
      </c>
      <c r="CS105" s="7">
        <f t="shared" si="3698"/>
        <v>80</v>
      </c>
      <c r="CT105" s="7">
        <f t="shared" si="3698"/>
        <v>81</v>
      </c>
      <c r="CU105" s="7">
        <f t="shared" si="3698"/>
        <v>82</v>
      </c>
      <c r="CV105" s="7">
        <f t="shared" si="3698"/>
        <v>83</v>
      </c>
      <c r="CW105" s="7">
        <f t="shared" si="3698"/>
        <v>84</v>
      </c>
      <c r="CX105" s="7">
        <f t="shared" si="3698"/>
        <v>85</v>
      </c>
      <c r="CY105" s="7">
        <f t="shared" si="3698"/>
        <v>86</v>
      </c>
      <c r="CZ105" s="7">
        <f t="shared" si="3698"/>
        <v>87</v>
      </c>
      <c r="DA105" s="7">
        <f t="shared" si="3698"/>
        <v>88</v>
      </c>
      <c r="DB105" s="7">
        <f t="shared" si="3698"/>
        <v>89</v>
      </c>
      <c r="DC105" s="7">
        <f t="shared" si="3698"/>
        <v>90</v>
      </c>
      <c r="DD105" s="7">
        <f t="shared" si="3698"/>
        <v>91</v>
      </c>
      <c r="DE105" s="7">
        <f t="shared" si="3698"/>
        <v>92</v>
      </c>
      <c r="DF105" s="7">
        <f t="shared" si="3698"/>
        <v>93</v>
      </c>
      <c r="DG105" s="7">
        <f t="shared" si="3698"/>
        <v>94</v>
      </c>
      <c r="DH105" s="7">
        <f t="shared" si="3698"/>
        <v>95</v>
      </c>
      <c r="DI105" s="7">
        <f t="shared" si="3698"/>
        <v>96</v>
      </c>
      <c r="DJ105" s="7">
        <f t="shared" si="3698"/>
        <v>97</v>
      </c>
      <c r="DK105" s="7">
        <f t="shared" si="3698"/>
        <v>98</v>
      </c>
      <c r="DL105" s="7">
        <f t="shared" si="3698"/>
        <v>99</v>
      </c>
      <c r="DM105" s="7">
        <f t="shared" si="3698"/>
        <v>100</v>
      </c>
      <c r="DN105" s="7">
        <f t="shared" si="3698"/>
        <v>101</v>
      </c>
      <c r="DO105" s="7">
        <f t="shared" si="3698"/>
        <v>102</v>
      </c>
      <c r="DP105" s="7">
        <f t="shared" si="3698"/>
        <v>103</v>
      </c>
      <c r="DQ105" s="7">
        <f t="shared" si="3698"/>
        <v>104</v>
      </c>
      <c r="DR105" s="7">
        <f t="shared" si="3698"/>
        <v>105</v>
      </c>
      <c r="DS105" s="7">
        <f t="shared" si="3698"/>
        <v>106</v>
      </c>
      <c r="DT105" s="7">
        <f t="shared" si="3698"/>
        <v>107</v>
      </c>
      <c r="DU105" s="7">
        <f t="shared" si="3698"/>
        <v>108</v>
      </c>
      <c r="DV105" s="7">
        <f t="shared" si="3698"/>
        <v>109</v>
      </c>
      <c r="DW105" s="7">
        <f t="shared" si="3698"/>
        <v>110</v>
      </c>
      <c r="DX105" s="7">
        <f t="shared" si="3698"/>
        <v>111</v>
      </c>
      <c r="DY105" s="7">
        <f t="shared" si="3698"/>
        <v>112</v>
      </c>
      <c r="DZ105" s="7">
        <f t="shared" si="3698"/>
        <v>113</v>
      </c>
      <c r="EA105" s="7">
        <f t="shared" si="3698"/>
        <v>114</v>
      </c>
      <c r="EB105" s="7">
        <f t="shared" si="3698"/>
        <v>115</v>
      </c>
      <c r="EC105" s="7">
        <f t="shared" si="3698"/>
        <v>116</v>
      </c>
      <c r="ED105" s="7">
        <f t="shared" si="3698"/>
        <v>117</v>
      </c>
      <c r="EE105" s="7">
        <f t="shared" si="3698"/>
        <v>118</v>
      </c>
      <c r="EF105" s="7">
        <f t="shared" si="3698"/>
        <v>119</v>
      </c>
      <c r="EG105" s="7">
        <f t="shared" si="3698"/>
        <v>120</v>
      </c>
      <c r="EH105" s="7">
        <f t="shared" si="3698"/>
        <v>121</v>
      </c>
      <c r="EI105" s="7">
        <f t="shared" si="3698"/>
        <v>122</v>
      </c>
      <c r="EJ105" s="7">
        <f t="shared" si="3698"/>
        <v>123</v>
      </c>
      <c r="EK105" s="7">
        <f t="shared" si="3698"/>
        <v>124</v>
      </c>
      <c r="EL105" s="7">
        <f t="shared" si="3698"/>
        <v>125</v>
      </c>
      <c r="EM105" s="7">
        <f t="shared" si="3698"/>
        <v>126</v>
      </c>
      <c r="EN105" s="7">
        <f t="shared" si="3698"/>
        <v>127</v>
      </c>
      <c r="EO105" s="7">
        <f t="shared" si="3698"/>
        <v>128</v>
      </c>
      <c r="EP105" s="7">
        <f t="shared" si="3698"/>
        <v>129</v>
      </c>
      <c r="EQ105" s="7">
        <f t="shared" ref="EQ105:HB105" si="3699">EP105+1</f>
        <v>130</v>
      </c>
      <c r="ER105" s="7">
        <f t="shared" si="3699"/>
        <v>131</v>
      </c>
      <c r="ES105" s="7">
        <f t="shared" si="3699"/>
        <v>132</v>
      </c>
      <c r="ET105" s="7">
        <f t="shared" si="3699"/>
        <v>133</v>
      </c>
      <c r="EU105" s="7">
        <f t="shared" si="3699"/>
        <v>134</v>
      </c>
      <c r="EV105" s="7">
        <f t="shared" si="3699"/>
        <v>135</v>
      </c>
      <c r="EW105" s="7">
        <f t="shared" si="3699"/>
        <v>136</v>
      </c>
      <c r="EX105" s="7">
        <f t="shared" si="3699"/>
        <v>137</v>
      </c>
      <c r="EY105" s="7">
        <f t="shared" si="3699"/>
        <v>138</v>
      </c>
      <c r="EZ105" s="7">
        <f t="shared" si="3699"/>
        <v>139</v>
      </c>
      <c r="FA105" s="7">
        <f t="shared" si="3699"/>
        <v>140</v>
      </c>
      <c r="FB105" s="7">
        <f t="shared" si="3699"/>
        <v>141</v>
      </c>
      <c r="FC105" s="7">
        <f t="shared" si="3699"/>
        <v>142</v>
      </c>
      <c r="FD105" s="7">
        <f t="shared" si="3699"/>
        <v>143</v>
      </c>
      <c r="FE105" s="7">
        <f t="shared" si="3699"/>
        <v>144</v>
      </c>
      <c r="FF105" s="7">
        <f t="shared" si="3699"/>
        <v>145</v>
      </c>
      <c r="FG105" s="7">
        <f t="shared" si="3699"/>
        <v>146</v>
      </c>
      <c r="FH105" s="7">
        <f t="shared" si="3699"/>
        <v>147</v>
      </c>
      <c r="FI105" s="7">
        <f t="shared" si="3699"/>
        <v>148</v>
      </c>
      <c r="FJ105" s="7">
        <f t="shared" si="3699"/>
        <v>149</v>
      </c>
      <c r="FK105" s="7">
        <f t="shared" si="3699"/>
        <v>150</v>
      </c>
      <c r="FL105" s="7">
        <f t="shared" si="3699"/>
        <v>151</v>
      </c>
      <c r="FM105" s="7">
        <f t="shared" si="3699"/>
        <v>152</v>
      </c>
      <c r="FN105" s="7">
        <f t="shared" si="3699"/>
        <v>153</v>
      </c>
      <c r="FO105" s="7">
        <f t="shared" si="3699"/>
        <v>154</v>
      </c>
      <c r="FP105" s="7">
        <f t="shared" si="3699"/>
        <v>155</v>
      </c>
      <c r="FQ105" s="7">
        <f t="shared" si="3699"/>
        <v>156</v>
      </c>
      <c r="FR105" s="7">
        <f t="shared" si="3699"/>
        <v>157</v>
      </c>
      <c r="FS105" s="7">
        <f t="shared" si="3699"/>
        <v>158</v>
      </c>
      <c r="FT105" s="7">
        <f t="shared" si="3699"/>
        <v>159</v>
      </c>
      <c r="FU105" s="7">
        <f t="shared" si="3699"/>
        <v>160</v>
      </c>
      <c r="FV105" s="7">
        <f t="shared" si="3699"/>
        <v>161</v>
      </c>
      <c r="FW105" s="7">
        <f t="shared" si="3699"/>
        <v>162</v>
      </c>
      <c r="FX105" s="7">
        <f t="shared" si="3699"/>
        <v>163</v>
      </c>
      <c r="FY105" s="7">
        <f t="shared" si="3699"/>
        <v>164</v>
      </c>
      <c r="FZ105" s="7">
        <f t="shared" si="3699"/>
        <v>165</v>
      </c>
      <c r="GA105" s="7">
        <f t="shared" si="3699"/>
        <v>166</v>
      </c>
      <c r="GB105" s="7">
        <f t="shared" si="3699"/>
        <v>167</v>
      </c>
      <c r="GC105" s="7">
        <f t="shared" si="3699"/>
        <v>168</v>
      </c>
      <c r="GD105" s="7">
        <f t="shared" si="3699"/>
        <v>169</v>
      </c>
      <c r="GE105" s="7">
        <f t="shared" si="3699"/>
        <v>170</v>
      </c>
      <c r="GF105" s="7">
        <f t="shared" si="3699"/>
        <v>171</v>
      </c>
      <c r="GG105" s="7">
        <f t="shared" si="3699"/>
        <v>172</v>
      </c>
      <c r="GH105" s="7">
        <f t="shared" si="3699"/>
        <v>173</v>
      </c>
      <c r="GI105" s="7">
        <f t="shared" si="3699"/>
        <v>174</v>
      </c>
      <c r="GJ105" s="7">
        <f t="shared" si="3699"/>
        <v>175</v>
      </c>
      <c r="GK105" s="7">
        <f t="shared" si="3699"/>
        <v>176</v>
      </c>
      <c r="GL105" s="7">
        <f t="shared" si="3699"/>
        <v>177</v>
      </c>
      <c r="GM105" s="7">
        <f t="shared" si="3699"/>
        <v>178</v>
      </c>
      <c r="GN105" s="7">
        <f t="shared" si="3699"/>
        <v>179</v>
      </c>
      <c r="GO105" s="7">
        <f t="shared" si="3699"/>
        <v>180</v>
      </c>
      <c r="GP105" s="7">
        <f t="shared" si="3699"/>
        <v>181</v>
      </c>
      <c r="GQ105" s="7">
        <f t="shared" si="3699"/>
        <v>182</v>
      </c>
      <c r="GR105" s="7">
        <f t="shared" si="3699"/>
        <v>183</v>
      </c>
      <c r="GS105" s="7">
        <f t="shared" si="3699"/>
        <v>184</v>
      </c>
      <c r="GT105" s="7">
        <f t="shared" si="3699"/>
        <v>185</v>
      </c>
      <c r="GU105" s="7">
        <f t="shared" si="3699"/>
        <v>186</v>
      </c>
      <c r="GV105" s="7">
        <f t="shared" si="3699"/>
        <v>187</v>
      </c>
      <c r="GW105" s="7">
        <f t="shared" si="3699"/>
        <v>188</v>
      </c>
      <c r="GX105" s="7">
        <f t="shared" si="3699"/>
        <v>189</v>
      </c>
      <c r="GY105" s="7">
        <f t="shared" si="3699"/>
        <v>190</v>
      </c>
      <c r="GZ105" s="7">
        <f t="shared" si="3699"/>
        <v>191</v>
      </c>
      <c r="HA105" s="7">
        <f t="shared" si="3699"/>
        <v>192</v>
      </c>
      <c r="HB105" s="7">
        <f t="shared" si="3699"/>
        <v>193</v>
      </c>
      <c r="HC105" s="7">
        <f t="shared" ref="HC105:JN105" si="3700">HB105+1</f>
        <v>194</v>
      </c>
      <c r="HD105" s="7">
        <f t="shared" si="3700"/>
        <v>195</v>
      </c>
      <c r="HE105" s="7">
        <f t="shared" si="3700"/>
        <v>196</v>
      </c>
      <c r="HF105" s="7">
        <f t="shared" si="3700"/>
        <v>197</v>
      </c>
      <c r="HG105" s="7">
        <f t="shared" si="3700"/>
        <v>198</v>
      </c>
      <c r="HH105" s="7">
        <f t="shared" si="3700"/>
        <v>199</v>
      </c>
      <c r="HI105" s="7">
        <f t="shared" si="3700"/>
        <v>200</v>
      </c>
      <c r="HJ105" s="7">
        <f t="shared" si="3700"/>
        <v>201</v>
      </c>
      <c r="HK105" s="7">
        <f t="shared" si="3700"/>
        <v>202</v>
      </c>
      <c r="HL105" s="7">
        <f t="shared" si="3700"/>
        <v>203</v>
      </c>
      <c r="HM105" s="7">
        <f t="shared" si="3700"/>
        <v>204</v>
      </c>
      <c r="HN105" s="7">
        <f t="shared" si="3700"/>
        <v>205</v>
      </c>
      <c r="HO105" s="7">
        <f t="shared" si="3700"/>
        <v>206</v>
      </c>
      <c r="HP105" s="7">
        <f t="shared" si="3700"/>
        <v>207</v>
      </c>
      <c r="HQ105" s="7">
        <f t="shared" si="3700"/>
        <v>208</v>
      </c>
      <c r="HR105" s="7">
        <f t="shared" si="3700"/>
        <v>209</v>
      </c>
      <c r="HS105" s="7">
        <f t="shared" si="3700"/>
        <v>210</v>
      </c>
      <c r="HT105" s="7">
        <f t="shared" si="3700"/>
        <v>211</v>
      </c>
      <c r="HU105" s="7">
        <f t="shared" si="3700"/>
        <v>212</v>
      </c>
      <c r="HV105" s="7">
        <f t="shared" si="3700"/>
        <v>213</v>
      </c>
      <c r="HW105" s="7">
        <f t="shared" si="3700"/>
        <v>214</v>
      </c>
      <c r="HX105" s="7">
        <f t="shared" si="3700"/>
        <v>215</v>
      </c>
      <c r="HY105" s="7">
        <f t="shared" si="3700"/>
        <v>216</v>
      </c>
      <c r="HZ105" s="7">
        <f t="shared" si="3700"/>
        <v>217</v>
      </c>
      <c r="IA105" s="7">
        <f t="shared" si="3700"/>
        <v>218</v>
      </c>
      <c r="IB105" s="7">
        <f t="shared" si="3700"/>
        <v>219</v>
      </c>
      <c r="IC105" s="7">
        <f t="shared" si="3700"/>
        <v>220</v>
      </c>
      <c r="ID105" s="7">
        <f t="shared" si="3700"/>
        <v>221</v>
      </c>
      <c r="IE105" s="7">
        <f t="shared" si="3700"/>
        <v>222</v>
      </c>
      <c r="IF105" s="7">
        <f t="shared" si="3700"/>
        <v>223</v>
      </c>
      <c r="IG105" s="7">
        <f t="shared" si="3700"/>
        <v>224</v>
      </c>
      <c r="IH105" s="7">
        <f t="shared" si="3700"/>
        <v>225</v>
      </c>
      <c r="II105" s="7">
        <f t="shared" si="3700"/>
        <v>226</v>
      </c>
      <c r="IJ105" s="7">
        <f t="shared" si="3700"/>
        <v>227</v>
      </c>
      <c r="IK105" s="7">
        <f t="shared" si="3700"/>
        <v>228</v>
      </c>
      <c r="IL105" s="7">
        <f t="shared" si="3700"/>
        <v>229</v>
      </c>
      <c r="IM105" s="7">
        <f t="shared" si="3700"/>
        <v>230</v>
      </c>
      <c r="IN105" s="7">
        <f t="shared" si="3700"/>
        <v>231</v>
      </c>
      <c r="IO105" s="7">
        <f t="shared" si="3700"/>
        <v>232</v>
      </c>
      <c r="IP105" s="7">
        <f t="shared" si="3700"/>
        <v>233</v>
      </c>
      <c r="IQ105" s="7">
        <f t="shared" si="3700"/>
        <v>234</v>
      </c>
      <c r="IR105" s="7">
        <f t="shared" si="3700"/>
        <v>235</v>
      </c>
      <c r="IS105" s="7">
        <f t="shared" si="3700"/>
        <v>236</v>
      </c>
      <c r="IT105" s="7">
        <f t="shared" si="3700"/>
        <v>237</v>
      </c>
      <c r="IU105" s="7">
        <f t="shared" si="3700"/>
        <v>238</v>
      </c>
      <c r="IV105" s="7">
        <f t="shared" si="3700"/>
        <v>239</v>
      </c>
      <c r="IW105" s="7">
        <f t="shared" si="3700"/>
        <v>240</v>
      </c>
      <c r="IX105" s="7">
        <f t="shared" si="3700"/>
        <v>241</v>
      </c>
      <c r="IY105" s="7">
        <f t="shared" si="3700"/>
        <v>242</v>
      </c>
      <c r="IZ105" s="7">
        <f t="shared" si="3700"/>
        <v>243</v>
      </c>
      <c r="JA105" s="7">
        <f t="shared" si="3700"/>
        <v>244</v>
      </c>
      <c r="JB105" s="7">
        <f t="shared" si="3700"/>
        <v>245</v>
      </c>
      <c r="JC105" s="7">
        <f t="shared" si="3700"/>
        <v>246</v>
      </c>
      <c r="JD105" s="7">
        <f t="shared" si="3700"/>
        <v>247</v>
      </c>
      <c r="JE105" s="7">
        <f t="shared" si="3700"/>
        <v>248</v>
      </c>
      <c r="JF105" s="7">
        <f t="shared" si="3700"/>
        <v>249</v>
      </c>
      <c r="JG105" s="7">
        <f t="shared" si="3700"/>
        <v>250</v>
      </c>
      <c r="JH105" s="7">
        <f t="shared" si="3700"/>
        <v>251</v>
      </c>
      <c r="JI105" s="7">
        <f t="shared" si="3700"/>
        <v>252</v>
      </c>
      <c r="JJ105" s="7">
        <f t="shared" si="3700"/>
        <v>253</v>
      </c>
      <c r="JK105" s="7">
        <f t="shared" si="3700"/>
        <v>254</v>
      </c>
      <c r="JL105" s="7">
        <f t="shared" si="3700"/>
        <v>255</v>
      </c>
      <c r="JM105" s="7">
        <f t="shared" si="3700"/>
        <v>256</v>
      </c>
      <c r="JN105" s="7">
        <f t="shared" si="3700"/>
        <v>257</v>
      </c>
      <c r="JO105" s="7">
        <f t="shared" ref="JO105:LZ105" si="3701">JN105+1</f>
        <v>258</v>
      </c>
      <c r="JP105" s="7">
        <f t="shared" si="3701"/>
        <v>259</v>
      </c>
      <c r="JQ105" s="7">
        <f t="shared" si="3701"/>
        <v>260</v>
      </c>
      <c r="JR105" s="7">
        <f t="shared" si="3701"/>
        <v>261</v>
      </c>
      <c r="JS105" s="7">
        <f t="shared" si="3701"/>
        <v>262</v>
      </c>
      <c r="JT105" s="7">
        <f t="shared" si="3701"/>
        <v>263</v>
      </c>
      <c r="JU105" s="7">
        <f t="shared" si="3701"/>
        <v>264</v>
      </c>
      <c r="JV105" s="7">
        <f t="shared" si="3701"/>
        <v>265</v>
      </c>
      <c r="JW105" s="7">
        <f t="shared" si="3701"/>
        <v>266</v>
      </c>
      <c r="JX105" s="7">
        <f t="shared" si="3701"/>
        <v>267</v>
      </c>
      <c r="JY105" s="7">
        <f t="shared" si="3701"/>
        <v>268</v>
      </c>
      <c r="JZ105" s="7">
        <f t="shared" si="3701"/>
        <v>269</v>
      </c>
      <c r="KA105" s="7">
        <f t="shared" si="3701"/>
        <v>270</v>
      </c>
      <c r="KB105" s="7">
        <f t="shared" si="3701"/>
        <v>271</v>
      </c>
      <c r="KC105" s="7">
        <f t="shared" si="3701"/>
        <v>272</v>
      </c>
      <c r="KD105" s="7">
        <f t="shared" si="3701"/>
        <v>273</v>
      </c>
      <c r="KE105" s="7">
        <f t="shared" si="3701"/>
        <v>274</v>
      </c>
      <c r="KF105" s="7">
        <f t="shared" si="3701"/>
        <v>275</v>
      </c>
      <c r="KG105" s="7">
        <f t="shared" si="3701"/>
        <v>276</v>
      </c>
      <c r="KH105" s="7">
        <f t="shared" si="3701"/>
        <v>277</v>
      </c>
      <c r="KI105" s="7">
        <f t="shared" si="3701"/>
        <v>278</v>
      </c>
      <c r="KJ105" s="7">
        <f t="shared" si="3701"/>
        <v>279</v>
      </c>
      <c r="KK105" s="7">
        <f t="shared" si="3701"/>
        <v>280</v>
      </c>
      <c r="KL105" s="7">
        <f t="shared" si="3701"/>
        <v>281</v>
      </c>
      <c r="KM105" s="7">
        <f t="shared" si="3701"/>
        <v>282</v>
      </c>
      <c r="KN105" s="7">
        <f t="shared" si="3701"/>
        <v>283</v>
      </c>
      <c r="KO105" s="7">
        <f t="shared" si="3701"/>
        <v>284</v>
      </c>
      <c r="KP105" s="7">
        <f t="shared" si="3701"/>
        <v>285</v>
      </c>
      <c r="KQ105" s="7">
        <f t="shared" si="3701"/>
        <v>286</v>
      </c>
      <c r="KR105" s="7">
        <f t="shared" si="3701"/>
        <v>287</v>
      </c>
      <c r="KS105" s="7">
        <f t="shared" si="3701"/>
        <v>288</v>
      </c>
      <c r="KT105" s="7">
        <f t="shared" si="3701"/>
        <v>289</v>
      </c>
      <c r="KU105" s="7">
        <f t="shared" si="3701"/>
        <v>290</v>
      </c>
      <c r="KV105" s="7">
        <f t="shared" si="3701"/>
        <v>291</v>
      </c>
      <c r="KW105" s="7">
        <f t="shared" si="3701"/>
        <v>292</v>
      </c>
      <c r="KX105" s="7">
        <f t="shared" si="3701"/>
        <v>293</v>
      </c>
      <c r="KY105" s="7">
        <f t="shared" si="3701"/>
        <v>294</v>
      </c>
      <c r="KZ105" s="7">
        <f t="shared" si="3701"/>
        <v>295</v>
      </c>
      <c r="LA105" s="7">
        <f t="shared" si="3701"/>
        <v>296</v>
      </c>
      <c r="LB105" s="7">
        <f t="shared" si="3701"/>
        <v>297</v>
      </c>
      <c r="LC105" s="7">
        <f t="shared" si="3701"/>
        <v>298</v>
      </c>
      <c r="LD105" s="7">
        <f t="shared" si="3701"/>
        <v>299</v>
      </c>
      <c r="LE105" s="7">
        <f t="shared" si="3701"/>
        <v>300</v>
      </c>
      <c r="LF105" s="7">
        <f t="shared" si="3701"/>
        <v>301</v>
      </c>
      <c r="LG105" s="7">
        <f t="shared" si="3701"/>
        <v>302</v>
      </c>
      <c r="LH105" s="7">
        <f t="shared" si="3701"/>
        <v>303</v>
      </c>
      <c r="LI105" s="7">
        <f t="shared" si="3701"/>
        <v>304</v>
      </c>
      <c r="LJ105" s="7">
        <f t="shared" si="3701"/>
        <v>305</v>
      </c>
      <c r="LK105" s="7">
        <f t="shared" si="3701"/>
        <v>306</v>
      </c>
      <c r="LL105" s="7">
        <f t="shared" si="3701"/>
        <v>307</v>
      </c>
      <c r="LM105" s="7">
        <f t="shared" si="3701"/>
        <v>308</v>
      </c>
      <c r="LN105" s="7">
        <f t="shared" si="3701"/>
        <v>309</v>
      </c>
      <c r="LO105" s="7">
        <f t="shared" si="3701"/>
        <v>310</v>
      </c>
      <c r="LP105" s="7">
        <f t="shared" si="3701"/>
        <v>311</v>
      </c>
      <c r="LQ105" s="7">
        <f t="shared" si="3701"/>
        <v>312</v>
      </c>
      <c r="LR105" s="7">
        <f t="shared" si="3701"/>
        <v>313</v>
      </c>
      <c r="LS105" s="7">
        <f t="shared" si="3701"/>
        <v>314</v>
      </c>
      <c r="LT105" s="7">
        <f t="shared" si="3701"/>
        <v>315</v>
      </c>
      <c r="LU105" s="7">
        <f t="shared" si="3701"/>
        <v>316</v>
      </c>
      <c r="LV105" s="7">
        <f t="shared" si="3701"/>
        <v>317</v>
      </c>
      <c r="LW105" s="7">
        <f t="shared" si="3701"/>
        <v>318</v>
      </c>
      <c r="LX105" s="7">
        <f t="shared" si="3701"/>
        <v>319</v>
      </c>
      <c r="LY105" s="7">
        <f t="shared" si="3701"/>
        <v>320</v>
      </c>
      <c r="LZ105" s="7">
        <f t="shared" si="3701"/>
        <v>321</v>
      </c>
      <c r="MA105" s="7">
        <f t="shared" ref="MA105:NM105" si="3702">LZ105+1</f>
        <v>322</v>
      </c>
      <c r="MB105" s="7">
        <f t="shared" si="3702"/>
        <v>323</v>
      </c>
      <c r="MC105" s="7">
        <f t="shared" si="3702"/>
        <v>324</v>
      </c>
      <c r="MD105" s="7">
        <f t="shared" si="3702"/>
        <v>325</v>
      </c>
      <c r="ME105" s="7">
        <f t="shared" si="3702"/>
        <v>326</v>
      </c>
      <c r="MF105" s="7">
        <f t="shared" si="3702"/>
        <v>327</v>
      </c>
      <c r="MG105" s="7">
        <f t="shared" si="3702"/>
        <v>328</v>
      </c>
      <c r="MH105" s="7">
        <f t="shared" si="3702"/>
        <v>329</v>
      </c>
      <c r="MI105" s="7">
        <f t="shared" si="3702"/>
        <v>330</v>
      </c>
      <c r="MJ105" s="7">
        <f t="shared" si="3702"/>
        <v>331</v>
      </c>
      <c r="MK105" s="7">
        <f t="shared" si="3702"/>
        <v>332</v>
      </c>
      <c r="ML105" s="7">
        <f t="shared" si="3702"/>
        <v>333</v>
      </c>
      <c r="MM105" s="7">
        <f t="shared" si="3702"/>
        <v>334</v>
      </c>
      <c r="MN105" s="7">
        <f t="shared" si="3702"/>
        <v>335</v>
      </c>
      <c r="MO105" s="7">
        <f t="shared" si="3702"/>
        <v>336</v>
      </c>
      <c r="MP105" s="7">
        <f t="shared" si="3702"/>
        <v>337</v>
      </c>
      <c r="MQ105" s="7">
        <f t="shared" si="3702"/>
        <v>338</v>
      </c>
      <c r="MR105" s="7">
        <f t="shared" si="3702"/>
        <v>339</v>
      </c>
      <c r="MS105" s="7">
        <f t="shared" si="3702"/>
        <v>340</v>
      </c>
      <c r="MT105" s="7">
        <f t="shared" si="3702"/>
        <v>341</v>
      </c>
      <c r="MU105" s="7">
        <f t="shared" si="3702"/>
        <v>342</v>
      </c>
      <c r="MV105" s="7">
        <f t="shared" si="3702"/>
        <v>343</v>
      </c>
      <c r="MW105" s="7">
        <f t="shared" si="3702"/>
        <v>344</v>
      </c>
      <c r="MX105" s="7">
        <f t="shared" si="3702"/>
        <v>345</v>
      </c>
      <c r="MY105" s="7">
        <f t="shared" si="3702"/>
        <v>346</v>
      </c>
      <c r="MZ105" s="7">
        <f t="shared" si="3702"/>
        <v>347</v>
      </c>
      <c r="NA105" s="7">
        <f t="shared" si="3702"/>
        <v>348</v>
      </c>
      <c r="NB105" s="7">
        <f t="shared" si="3702"/>
        <v>349</v>
      </c>
      <c r="NC105" s="7">
        <f t="shared" si="3702"/>
        <v>350</v>
      </c>
      <c r="ND105" s="7">
        <f t="shared" si="3702"/>
        <v>351</v>
      </c>
      <c r="NE105" s="7">
        <f t="shared" si="3702"/>
        <v>352</v>
      </c>
      <c r="NF105" s="7">
        <f t="shared" si="3702"/>
        <v>353</v>
      </c>
      <c r="NG105" s="7">
        <f t="shared" si="3702"/>
        <v>354</v>
      </c>
      <c r="NH105" s="7">
        <f t="shared" si="3702"/>
        <v>355</v>
      </c>
      <c r="NI105" s="7">
        <f t="shared" si="3702"/>
        <v>356</v>
      </c>
      <c r="NJ105" s="7">
        <f t="shared" si="3702"/>
        <v>357</v>
      </c>
      <c r="NK105" s="7">
        <f t="shared" si="3702"/>
        <v>358</v>
      </c>
      <c r="NL105" s="7">
        <f t="shared" si="3702"/>
        <v>359</v>
      </c>
      <c r="NM105" s="7">
        <f t="shared" si="3702"/>
        <v>360</v>
      </c>
    </row>
    <row r="106" spans="12:377" x14ac:dyDescent="0.25">
      <c r="P106" s="64" t="s">
        <v>132</v>
      </c>
      <c r="Q106" s="65">
        <f>EOMONTH($G$7,Q105-2)+1</f>
        <v>44317</v>
      </c>
      <c r="R106" s="65">
        <f t="shared" ref="R106" si="3703">EOMONTH($G$7,R105-2)+1</f>
        <v>44348</v>
      </c>
      <c r="S106" s="65">
        <f t="shared" ref="S106" si="3704">EOMONTH($G$7,S105-2)+1</f>
        <v>44378</v>
      </c>
      <c r="T106" s="65">
        <f t="shared" ref="T106" si="3705">EOMONTH($G$7,T105-2)+1</f>
        <v>44409</v>
      </c>
      <c r="U106" s="65">
        <f t="shared" ref="U106" si="3706">EOMONTH($G$7,U105-2)+1</f>
        <v>44440</v>
      </c>
      <c r="V106" s="65">
        <f t="shared" ref="V106" si="3707">EOMONTH($G$7,V105-2)+1</f>
        <v>44470</v>
      </c>
      <c r="W106" s="65">
        <f t="shared" ref="W106" si="3708">EOMONTH($G$7,W105-2)+1</f>
        <v>44501</v>
      </c>
      <c r="X106" s="65">
        <f t="shared" ref="X106" si="3709">EOMONTH($G$7,X105-2)+1</f>
        <v>44531</v>
      </c>
      <c r="Y106" s="65">
        <f t="shared" ref="Y106" si="3710">EOMONTH($G$7,Y105-2)+1</f>
        <v>44562</v>
      </c>
      <c r="Z106" s="65">
        <f t="shared" ref="Z106" si="3711">EOMONTH($G$7,Z105-2)+1</f>
        <v>44593</v>
      </c>
      <c r="AA106" s="65">
        <f t="shared" ref="AA106" si="3712">EOMONTH($G$7,AA105-2)+1</f>
        <v>44621</v>
      </c>
      <c r="AB106" s="65">
        <f t="shared" ref="AB106" si="3713">EOMONTH($G$7,AB105-2)+1</f>
        <v>44652</v>
      </c>
      <c r="AC106" s="65">
        <f t="shared" ref="AC106" si="3714">EOMONTH($G$7,AC105-2)+1</f>
        <v>44682</v>
      </c>
      <c r="AD106" s="65">
        <f t="shared" ref="AD106" si="3715">EOMONTH($G$7,AD105-2)+1</f>
        <v>44713</v>
      </c>
      <c r="AE106" s="65">
        <f t="shared" ref="AE106" si="3716">EOMONTH($G$7,AE105-2)+1</f>
        <v>44743</v>
      </c>
      <c r="AF106" s="65">
        <f t="shared" ref="AF106" si="3717">EOMONTH($G$7,AF105-2)+1</f>
        <v>44774</v>
      </c>
      <c r="AG106" s="65">
        <f t="shared" ref="AG106" si="3718">EOMONTH($G$7,AG105-2)+1</f>
        <v>44805</v>
      </c>
      <c r="AH106" s="65">
        <f t="shared" ref="AH106" si="3719">EOMONTH($G$7,AH105-2)+1</f>
        <v>44835</v>
      </c>
      <c r="AI106" s="65">
        <f t="shared" ref="AI106" si="3720">EOMONTH($G$7,AI105-2)+1</f>
        <v>44866</v>
      </c>
      <c r="AJ106" s="65">
        <f t="shared" ref="AJ106" si="3721">EOMONTH($G$7,AJ105-2)+1</f>
        <v>44896</v>
      </c>
      <c r="AK106" s="65">
        <f t="shared" ref="AK106" si="3722">EOMONTH($G$7,AK105-2)+1</f>
        <v>44927</v>
      </c>
      <c r="AL106" s="65">
        <f t="shared" ref="AL106" si="3723">EOMONTH($G$7,AL105-2)+1</f>
        <v>44958</v>
      </c>
      <c r="AM106" s="65">
        <f t="shared" ref="AM106" si="3724">EOMONTH($G$7,AM105-2)+1</f>
        <v>44986</v>
      </c>
      <c r="AN106" s="65">
        <f t="shared" ref="AN106" si="3725">EOMONTH($G$7,AN105-2)+1</f>
        <v>45017</v>
      </c>
      <c r="AO106" s="65">
        <f t="shared" ref="AO106" si="3726">EOMONTH($G$7,AO105-2)+1</f>
        <v>45047</v>
      </c>
      <c r="AP106" s="65">
        <f t="shared" ref="AP106" si="3727">EOMONTH($G$7,AP105-2)+1</f>
        <v>45078</v>
      </c>
      <c r="AQ106" s="65">
        <f t="shared" ref="AQ106" si="3728">EOMONTH($G$7,AQ105-2)+1</f>
        <v>45108</v>
      </c>
      <c r="AR106" s="65">
        <f t="shared" ref="AR106" si="3729">EOMONTH($G$7,AR105-2)+1</f>
        <v>45139</v>
      </c>
      <c r="AS106" s="65">
        <f t="shared" ref="AS106" si="3730">EOMONTH($G$7,AS105-2)+1</f>
        <v>45170</v>
      </c>
      <c r="AT106" s="65">
        <f t="shared" ref="AT106" si="3731">EOMONTH($G$7,AT105-2)+1</f>
        <v>45200</v>
      </c>
      <c r="AU106" s="65">
        <f t="shared" ref="AU106" si="3732">EOMONTH($G$7,AU105-2)+1</f>
        <v>45231</v>
      </c>
      <c r="AV106" s="65">
        <f t="shared" ref="AV106" si="3733">EOMONTH($G$7,AV105-2)+1</f>
        <v>45261</v>
      </c>
      <c r="AW106" s="65">
        <f t="shared" ref="AW106" si="3734">EOMONTH($G$7,AW105-2)+1</f>
        <v>45292</v>
      </c>
      <c r="AX106" s="65">
        <f t="shared" ref="AX106" si="3735">EOMONTH($G$7,AX105-2)+1</f>
        <v>45323</v>
      </c>
      <c r="AY106" s="65">
        <f t="shared" ref="AY106" si="3736">EOMONTH($G$7,AY105-2)+1</f>
        <v>45352</v>
      </c>
      <c r="AZ106" s="65">
        <f t="shared" ref="AZ106" si="3737">EOMONTH($G$7,AZ105-2)+1</f>
        <v>45383</v>
      </c>
      <c r="BA106" s="65">
        <f t="shared" ref="BA106" si="3738">EOMONTH($G$7,BA105-2)+1</f>
        <v>45413</v>
      </c>
      <c r="BB106" s="65">
        <f t="shared" ref="BB106" si="3739">EOMONTH($G$7,BB105-2)+1</f>
        <v>45444</v>
      </c>
      <c r="BC106" s="65">
        <f t="shared" ref="BC106" si="3740">EOMONTH($G$7,BC105-2)+1</f>
        <v>45474</v>
      </c>
      <c r="BD106" s="65">
        <f t="shared" ref="BD106" si="3741">EOMONTH($G$7,BD105-2)+1</f>
        <v>45505</v>
      </c>
      <c r="BE106" s="65">
        <f t="shared" ref="BE106" si="3742">EOMONTH($G$7,BE105-2)+1</f>
        <v>45536</v>
      </c>
      <c r="BF106" s="65">
        <f t="shared" ref="BF106" si="3743">EOMONTH($G$7,BF105-2)+1</f>
        <v>45566</v>
      </c>
      <c r="BG106" s="65">
        <f t="shared" ref="BG106" si="3744">EOMONTH($G$7,BG105-2)+1</f>
        <v>45597</v>
      </c>
      <c r="BH106" s="65">
        <f t="shared" ref="BH106" si="3745">EOMONTH($G$7,BH105-2)+1</f>
        <v>45627</v>
      </c>
      <c r="BI106" s="65">
        <f t="shared" ref="BI106" si="3746">EOMONTH($G$7,BI105-2)+1</f>
        <v>45658</v>
      </c>
      <c r="BJ106" s="65">
        <f t="shared" ref="BJ106" si="3747">EOMONTH($G$7,BJ105-2)+1</f>
        <v>45689</v>
      </c>
      <c r="BK106" s="65">
        <f t="shared" ref="BK106" si="3748">EOMONTH($G$7,BK105-2)+1</f>
        <v>45717</v>
      </c>
      <c r="BL106" s="65">
        <f t="shared" ref="BL106" si="3749">EOMONTH($G$7,BL105-2)+1</f>
        <v>45748</v>
      </c>
      <c r="BM106" s="65">
        <f t="shared" ref="BM106" si="3750">EOMONTH($G$7,BM105-2)+1</f>
        <v>45778</v>
      </c>
      <c r="BN106" s="65">
        <f t="shared" ref="BN106" si="3751">EOMONTH($G$7,BN105-2)+1</f>
        <v>45809</v>
      </c>
      <c r="BO106" s="65">
        <f t="shared" ref="BO106" si="3752">EOMONTH($G$7,BO105-2)+1</f>
        <v>45839</v>
      </c>
      <c r="BP106" s="65">
        <f t="shared" ref="BP106" si="3753">EOMONTH($G$7,BP105-2)+1</f>
        <v>45870</v>
      </c>
      <c r="BQ106" s="65">
        <f t="shared" ref="BQ106" si="3754">EOMONTH($G$7,BQ105-2)+1</f>
        <v>45901</v>
      </c>
      <c r="BR106" s="65">
        <f t="shared" ref="BR106" si="3755">EOMONTH($G$7,BR105-2)+1</f>
        <v>45931</v>
      </c>
      <c r="BS106" s="65">
        <f t="shared" ref="BS106" si="3756">EOMONTH($G$7,BS105-2)+1</f>
        <v>45962</v>
      </c>
      <c r="BT106" s="65">
        <f t="shared" ref="BT106" si="3757">EOMONTH($G$7,BT105-2)+1</f>
        <v>45992</v>
      </c>
      <c r="BU106" s="65">
        <f t="shared" ref="BU106" si="3758">EOMONTH($G$7,BU105-2)+1</f>
        <v>46023</v>
      </c>
      <c r="BV106" s="65">
        <f t="shared" ref="BV106" si="3759">EOMONTH($G$7,BV105-2)+1</f>
        <v>46054</v>
      </c>
      <c r="BW106" s="65">
        <f t="shared" ref="BW106" si="3760">EOMONTH($G$7,BW105-2)+1</f>
        <v>46082</v>
      </c>
      <c r="BX106" s="65">
        <f t="shared" ref="BX106" si="3761">EOMONTH($G$7,BX105-2)+1</f>
        <v>46113</v>
      </c>
      <c r="BY106" s="65">
        <f t="shared" ref="BY106" si="3762">EOMONTH($G$7,BY105-2)+1</f>
        <v>46143</v>
      </c>
      <c r="BZ106" s="65">
        <f t="shared" ref="BZ106" si="3763">EOMONTH($G$7,BZ105-2)+1</f>
        <v>46174</v>
      </c>
      <c r="CA106" s="65">
        <f t="shared" ref="CA106" si="3764">EOMONTH($G$7,CA105-2)+1</f>
        <v>46204</v>
      </c>
      <c r="CB106" s="65">
        <f t="shared" ref="CB106" si="3765">EOMONTH($G$7,CB105-2)+1</f>
        <v>46235</v>
      </c>
      <c r="CC106" s="65">
        <f t="shared" ref="CC106" si="3766">EOMONTH($G$7,CC105-2)+1</f>
        <v>46266</v>
      </c>
      <c r="CD106" s="65">
        <f t="shared" ref="CD106" si="3767">EOMONTH($G$7,CD105-2)+1</f>
        <v>46296</v>
      </c>
      <c r="CE106" s="65">
        <f t="shared" ref="CE106" si="3768">EOMONTH($G$7,CE105-2)+1</f>
        <v>46327</v>
      </c>
      <c r="CF106" s="65">
        <f t="shared" ref="CF106" si="3769">EOMONTH($G$7,CF105-2)+1</f>
        <v>46357</v>
      </c>
      <c r="CG106" s="65">
        <f t="shared" ref="CG106" si="3770">EOMONTH($G$7,CG105-2)+1</f>
        <v>46388</v>
      </c>
      <c r="CH106" s="65">
        <f t="shared" ref="CH106" si="3771">EOMONTH($G$7,CH105-2)+1</f>
        <v>46419</v>
      </c>
      <c r="CI106" s="65">
        <f t="shared" ref="CI106" si="3772">EOMONTH($G$7,CI105-2)+1</f>
        <v>46447</v>
      </c>
      <c r="CJ106" s="65">
        <f t="shared" ref="CJ106" si="3773">EOMONTH($G$7,CJ105-2)+1</f>
        <v>46478</v>
      </c>
      <c r="CK106" s="65">
        <f t="shared" ref="CK106" si="3774">EOMONTH($G$7,CK105-2)+1</f>
        <v>46508</v>
      </c>
      <c r="CL106" s="65">
        <f t="shared" ref="CL106" si="3775">EOMONTH($G$7,CL105-2)+1</f>
        <v>46539</v>
      </c>
      <c r="CM106" s="65">
        <f t="shared" ref="CM106" si="3776">EOMONTH($G$7,CM105-2)+1</f>
        <v>46569</v>
      </c>
      <c r="CN106" s="65">
        <f t="shared" ref="CN106" si="3777">EOMONTH($G$7,CN105-2)+1</f>
        <v>46600</v>
      </c>
      <c r="CO106" s="65">
        <f t="shared" ref="CO106" si="3778">EOMONTH($G$7,CO105-2)+1</f>
        <v>46631</v>
      </c>
      <c r="CP106" s="65">
        <f t="shared" ref="CP106" si="3779">EOMONTH($G$7,CP105-2)+1</f>
        <v>46661</v>
      </c>
      <c r="CQ106" s="65">
        <f t="shared" ref="CQ106" si="3780">EOMONTH($G$7,CQ105-2)+1</f>
        <v>46692</v>
      </c>
      <c r="CR106" s="65">
        <f t="shared" ref="CR106" si="3781">EOMONTH($G$7,CR105-2)+1</f>
        <v>46722</v>
      </c>
      <c r="CS106" s="65">
        <f t="shared" ref="CS106" si="3782">EOMONTH($G$7,CS105-2)+1</f>
        <v>46753</v>
      </c>
      <c r="CT106" s="65">
        <f t="shared" ref="CT106" si="3783">EOMONTH($G$7,CT105-2)+1</f>
        <v>46784</v>
      </c>
      <c r="CU106" s="65">
        <f t="shared" ref="CU106" si="3784">EOMONTH($G$7,CU105-2)+1</f>
        <v>46813</v>
      </c>
      <c r="CV106" s="65">
        <f t="shared" ref="CV106" si="3785">EOMONTH($G$7,CV105-2)+1</f>
        <v>46844</v>
      </c>
      <c r="CW106" s="65">
        <f t="shared" ref="CW106" si="3786">EOMONTH($G$7,CW105-2)+1</f>
        <v>46874</v>
      </c>
      <c r="CX106" s="65">
        <f t="shared" ref="CX106" si="3787">EOMONTH($G$7,CX105-2)+1</f>
        <v>46905</v>
      </c>
      <c r="CY106" s="65">
        <f t="shared" ref="CY106" si="3788">EOMONTH($G$7,CY105-2)+1</f>
        <v>46935</v>
      </c>
      <c r="CZ106" s="65">
        <f t="shared" ref="CZ106" si="3789">EOMONTH($G$7,CZ105-2)+1</f>
        <v>46966</v>
      </c>
      <c r="DA106" s="65">
        <f t="shared" ref="DA106" si="3790">EOMONTH($G$7,DA105-2)+1</f>
        <v>46997</v>
      </c>
      <c r="DB106" s="65">
        <f t="shared" ref="DB106" si="3791">EOMONTH($G$7,DB105-2)+1</f>
        <v>47027</v>
      </c>
      <c r="DC106" s="65">
        <f t="shared" ref="DC106" si="3792">EOMONTH($G$7,DC105-2)+1</f>
        <v>47058</v>
      </c>
      <c r="DD106" s="65">
        <f t="shared" ref="DD106" si="3793">EOMONTH($G$7,DD105-2)+1</f>
        <v>47088</v>
      </c>
      <c r="DE106" s="65">
        <f t="shared" ref="DE106" si="3794">EOMONTH($G$7,DE105-2)+1</f>
        <v>47119</v>
      </c>
      <c r="DF106" s="65">
        <f t="shared" ref="DF106" si="3795">EOMONTH($G$7,DF105-2)+1</f>
        <v>47150</v>
      </c>
      <c r="DG106" s="65">
        <f t="shared" ref="DG106" si="3796">EOMONTH($G$7,DG105-2)+1</f>
        <v>47178</v>
      </c>
      <c r="DH106" s="65">
        <f t="shared" ref="DH106" si="3797">EOMONTH($G$7,DH105-2)+1</f>
        <v>47209</v>
      </c>
      <c r="DI106" s="65">
        <f t="shared" ref="DI106" si="3798">EOMONTH($G$7,DI105-2)+1</f>
        <v>47239</v>
      </c>
      <c r="DJ106" s="65">
        <f t="shared" ref="DJ106" si="3799">EOMONTH($G$7,DJ105-2)+1</f>
        <v>47270</v>
      </c>
      <c r="DK106" s="65">
        <f t="shared" ref="DK106" si="3800">EOMONTH($G$7,DK105-2)+1</f>
        <v>47300</v>
      </c>
      <c r="DL106" s="65">
        <f t="shared" ref="DL106" si="3801">EOMONTH($G$7,DL105-2)+1</f>
        <v>47331</v>
      </c>
      <c r="DM106" s="65">
        <f t="shared" ref="DM106" si="3802">EOMONTH($G$7,DM105-2)+1</f>
        <v>47362</v>
      </c>
      <c r="DN106" s="65">
        <f t="shared" ref="DN106" si="3803">EOMONTH($G$7,DN105-2)+1</f>
        <v>47392</v>
      </c>
      <c r="DO106" s="65">
        <f t="shared" ref="DO106" si="3804">EOMONTH($G$7,DO105-2)+1</f>
        <v>47423</v>
      </c>
      <c r="DP106" s="65">
        <f t="shared" ref="DP106" si="3805">EOMONTH($G$7,DP105-2)+1</f>
        <v>47453</v>
      </c>
      <c r="DQ106" s="65">
        <f t="shared" ref="DQ106" si="3806">EOMONTH($G$7,DQ105-2)+1</f>
        <v>47484</v>
      </c>
      <c r="DR106" s="65">
        <f t="shared" ref="DR106" si="3807">EOMONTH($G$7,DR105-2)+1</f>
        <v>47515</v>
      </c>
      <c r="DS106" s="65">
        <f t="shared" ref="DS106" si="3808">EOMONTH($G$7,DS105-2)+1</f>
        <v>47543</v>
      </c>
      <c r="DT106" s="65">
        <f t="shared" ref="DT106" si="3809">EOMONTH($G$7,DT105-2)+1</f>
        <v>47574</v>
      </c>
      <c r="DU106" s="65">
        <f t="shared" ref="DU106" si="3810">EOMONTH($G$7,DU105-2)+1</f>
        <v>47604</v>
      </c>
      <c r="DV106" s="65">
        <f t="shared" ref="DV106" si="3811">EOMONTH($G$7,DV105-2)+1</f>
        <v>47635</v>
      </c>
      <c r="DW106" s="65">
        <f t="shared" ref="DW106" si="3812">EOMONTH($G$7,DW105-2)+1</f>
        <v>47665</v>
      </c>
      <c r="DX106" s="65">
        <f t="shared" ref="DX106" si="3813">EOMONTH($G$7,DX105-2)+1</f>
        <v>47696</v>
      </c>
      <c r="DY106" s="65">
        <f t="shared" ref="DY106" si="3814">EOMONTH($G$7,DY105-2)+1</f>
        <v>47727</v>
      </c>
      <c r="DZ106" s="65">
        <f t="shared" ref="DZ106" si="3815">EOMONTH($G$7,DZ105-2)+1</f>
        <v>47757</v>
      </c>
      <c r="EA106" s="65">
        <f t="shared" ref="EA106" si="3816">EOMONTH($G$7,EA105-2)+1</f>
        <v>47788</v>
      </c>
      <c r="EB106" s="65">
        <f t="shared" ref="EB106" si="3817">EOMONTH($G$7,EB105-2)+1</f>
        <v>47818</v>
      </c>
      <c r="EC106" s="65">
        <f t="shared" ref="EC106" si="3818">EOMONTH($G$7,EC105-2)+1</f>
        <v>47849</v>
      </c>
      <c r="ED106" s="65">
        <f t="shared" ref="ED106" si="3819">EOMONTH($G$7,ED105-2)+1</f>
        <v>47880</v>
      </c>
      <c r="EE106" s="65">
        <f t="shared" ref="EE106" si="3820">EOMONTH($G$7,EE105-2)+1</f>
        <v>47908</v>
      </c>
      <c r="EF106" s="65">
        <f t="shared" ref="EF106" si="3821">EOMONTH($G$7,EF105-2)+1</f>
        <v>47939</v>
      </c>
      <c r="EG106" s="65">
        <f t="shared" ref="EG106" si="3822">EOMONTH($G$7,EG105-2)+1</f>
        <v>47969</v>
      </c>
      <c r="EH106" s="65">
        <f t="shared" ref="EH106" si="3823">EOMONTH($G$7,EH105-2)+1</f>
        <v>48000</v>
      </c>
      <c r="EI106" s="65">
        <f t="shared" ref="EI106" si="3824">EOMONTH($G$7,EI105-2)+1</f>
        <v>48030</v>
      </c>
      <c r="EJ106" s="65">
        <f t="shared" ref="EJ106" si="3825">EOMONTH($G$7,EJ105-2)+1</f>
        <v>48061</v>
      </c>
      <c r="EK106" s="65">
        <f t="shared" ref="EK106" si="3826">EOMONTH($G$7,EK105-2)+1</f>
        <v>48092</v>
      </c>
      <c r="EL106" s="65">
        <f t="shared" ref="EL106" si="3827">EOMONTH($G$7,EL105-2)+1</f>
        <v>48122</v>
      </c>
      <c r="EM106" s="65">
        <f t="shared" ref="EM106" si="3828">EOMONTH($G$7,EM105-2)+1</f>
        <v>48153</v>
      </c>
      <c r="EN106" s="65">
        <f t="shared" ref="EN106" si="3829">EOMONTH($G$7,EN105-2)+1</f>
        <v>48183</v>
      </c>
      <c r="EO106" s="65">
        <f t="shared" ref="EO106" si="3830">EOMONTH($G$7,EO105-2)+1</f>
        <v>48214</v>
      </c>
      <c r="EP106" s="65">
        <f t="shared" ref="EP106" si="3831">EOMONTH($G$7,EP105-2)+1</f>
        <v>48245</v>
      </c>
      <c r="EQ106" s="65">
        <f t="shared" ref="EQ106" si="3832">EOMONTH($G$7,EQ105-2)+1</f>
        <v>48274</v>
      </c>
      <c r="ER106" s="65">
        <f t="shared" ref="ER106" si="3833">EOMONTH($G$7,ER105-2)+1</f>
        <v>48305</v>
      </c>
      <c r="ES106" s="65">
        <f t="shared" ref="ES106" si="3834">EOMONTH($G$7,ES105-2)+1</f>
        <v>48335</v>
      </c>
      <c r="ET106" s="65">
        <f t="shared" ref="ET106" si="3835">EOMONTH($G$7,ET105-2)+1</f>
        <v>48366</v>
      </c>
      <c r="EU106" s="65">
        <f t="shared" ref="EU106" si="3836">EOMONTH($G$7,EU105-2)+1</f>
        <v>48396</v>
      </c>
      <c r="EV106" s="65">
        <f t="shared" ref="EV106" si="3837">EOMONTH($G$7,EV105-2)+1</f>
        <v>48427</v>
      </c>
      <c r="EW106" s="65">
        <f t="shared" ref="EW106" si="3838">EOMONTH($G$7,EW105-2)+1</f>
        <v>48458</v>
      </c>
      <c r="EX106" s="65">
        <f t="shared" ref="EX106" si="3839">EOMONTH($G$7,EX105-2)+1</f>
        <v>48488</v>
      </c>
      <c r="EY106" s="65">
        <f t="shared" ref="EY106" si="3840">EOMONTH($G$7,EY105-2)+1</f>
        <v>48519</v>
      </c>
      <c r="EZ106" s="65">
        <f t="shared" ref="EZ106" si="3841">EOMONTH($G$7,EZ105-2)+1</f>
        <v>48549</v>
      </c>
      <c r="FA106" s="65">
        <f t="shared" ref="FA106" si="3842">EOMONTH($G$7,FA105-2)+1</f>
        <v>48580</v>
      </c>
      <c r="FB106" s="65">
        <f t="shared" ref="FB106" si="3843">EOMONTH($G$7,FB105-2)+1</f>
        <v>48611</v>
      </c>
      <c r="FC106" s="65">
        <f t="shared" ref="FC106" si="3844">EOMONTH($G$7,FC105-2)+1</f>
        <v>48639</v>
      </c>
      <c r="FD106" s="65">
        <f t="shared" ref="FD106" si="3845">EOMONTH($G$7,FD105-2)+1</f>
        <v>48670</v>
      </c>
      <c r="FE106" s="65">
        <f t="shared" ref="FE106" si="3846">EOMONTH($G$7,FE105-2)+1</f>
        <v>48700</v>
      </c>
      <c r="FF106" s="65">
        <f t="shared" ref="FF106" si="3847">EOMONTH($G$7,FF105-2)+1</f>
        <v>48731</v>
      </c>
      <c r="FG106" s="65">
        <f t="shared" ref="FG106" si="3848">EOMONTH($G$7,FG105-2)+1</f>
        <v>48761</v>
      </c>
      <c r="FH106" s="65">
        <f t="shared" ref="FH106" si="3849">EOMONTH($G$7,FH105-2)+1</f>
        <v>48792</v>
      </c>
      <c r="FI106" s="65">
        <f t="shared" ref="FI106" si="3850">EOMONTH($G$7,FI105-2)+1</f>
        <v>48823</v>
      </c>
      <c r="FJ106" s="65">
        <f t="shared" ref="FJ106" si="3851">EOMONTH($G$7,FJ105-2)+1</f>
        <v>48853</v>
      </c>
      <c r="FK106" s="65">
        <f t="shared" ref="FK106" si="3852">EOMONTH($G$7,FK105-2)+1</f>
        <v>48884</v>
      </c>
      <c r="FL106" s="65">
        <f t="shared" ref="FL106" si="3853">EOMONTH($G$7,FL105-2)+1</f>
        <v>48914</v>
      </c>
      <c r="FM106" s="65">
        <f t="shared" ref="FM106" si="3854">EOMONTH($G$7,FM105-2)+1</f>
        <v>48945</v>
      </c>
      <c r="FN106" s="65">
        <f t="shared" ref="FN106" si="3855">EOMONTH($G$7,FN105-2)+1</f>
        <v>48976</v>
      </c>
      <c r="FO106" s="65">
        <f t="shared" ref="FO106" si="3856">EOMONTH($G$7,FO105-2)+1</f>
        <v>49004</v>
      </c>
      <c r="FP106" s="65">
        <f t="shared" ref="FP106" si="3857">EOMONTH($G$7,FP105-2)+1</f>
        <v>49035</v>
      </c>
      <c r="FQ106" s="65">
        <f t="shared" ref="FQ106" si="3858">EOMONTH($G$7,FQ105-2)+1</f>
        <v>49065</v>
      </c>
      <c r="FR106" s="65">
        <f t="shared" ref="FR106" si="3859">EOMONTH($G$7,FR105-2)+1</f>
        <v>49096</v>
      </c>
      <c r="FS106" s="65">
        <f t="shared" ref="FS106" si="3860">EOMONTH($G$7,FS105-2)+1</f>
        <v>49126</v>
      </c>
      <c r="FT106" s="65">
        <f t="shared" ref="FT106" si="3861">EOMONTH($G$7,FT105-2)+1</f>
        <v>49157</v>
      </c>
      <c r="FU106" s="65">
        <f t="shared" ref="FU106" si="3862">EOMONTH($G$7,FU105-2)+1</f>
        <v>49188</v>
      </c>
      <c r="FV106" s="65">
        <f t="shared" ref="FV106" si="3863">EOMONTH($G$7,FV105-2)+1</f>
        <v>49218</v>
      </c>
      <c r="FW106" s="65">
        <f t="shared" ref="FW106" si="3864">EOMONTH($G$7,FW105-2)+1</f>
        <v>49249</v>
      </c>
      <c r="FX106" s="65">
        <f t="shared" ref="FX106" si="3865">EOMONTH($G$7,FX105-2)+1</f>
        <v>49279</v>
      </c>
      <c r="FY106" s="65">
        <f t="shared" ref="FY106" si="3866">EOMONTH($G$7,FY105-2)+1</f>
        <v>49310</v>
      </c>
      <c r="FZ106" s="65">
        <f t="shared" ref="FZ106" si="3867">EOMONTH($G$7,FZ105-2)+1</f>
        <v>49341</v>
      </c>
      <c r="GA106" s="65">
        <f t="shared" ref="GA106" si="3868">EOMONTH($G$7,GA105-2)+1</f>
        <v>49369</v>
      </c>
      <c r="GB106" s="65">
        <f t="shared" ref="GB106" si="3869">EOMONTH($G$7,GB105-2)+1</f>
        <v>49400</v>
      </c>
      <c r="GC106" s="65">
        <f t="shared" ref="GC106" si="3870">EOMONTH($G$7,GC105-2)+1</f>
        <v>49430</v>
      </c>
      <c r="GD106" s="65">
        <f t="shared" ref="GD106" si="3871">EOMONTH($G$7,GD105-2)+1</f>
        <v>49461</v>
      </c>
      <c r="GE106" s="65">
        <f t="shared" ref="GE106" si="3872">EOMONTH($G$7,GE105-2)+1</f>
        <v>49491</v>
      </c>
      <c r="GF106" s="65">
        <f t="shared" ref="GF106" si="3873">EOMONTH($G$7,GF105-2)+1</f>
        <v>49522</v>
      </c>
      <c r="GG106" s="65">
        <f t="shared" ref="GG106" si="3874">EOMONTH($G$7,GG105-2)+1</f>
        <v>49553</v>
      </c>
      <c r="GH106" s="65">
        <f t="shared" ref="GH106" si="3875">EOMONTH($G$7,GH105-2)+1</f>
        <v>49583</v>
      </c>
      <c r="GI106" s="65">
        <f t="shared" ref="GI106" si="3876">EOMONTH($G$7,GI105-2)+1</f>
        <v>49614</v>
      </c>
      <c r="GJ106" s="65">
        <f t="shared" ref="GJ106" si="3877">EOMONTH($G$7,GJ105-2)+1</f>
        <v>49644</v>
      </c>
      <c r="GK106" s="65">
        <f t="shared" ref="GK106" si="3878">EOMONTH($G$7,GK105-2)+1</f>
        <v>49675</v>
      </c>
      <c r="GL106" s="65">
        <f t="shared" ref="GL106" si="3879">EOMONTH($G$7,GL105-2)+1</f>
        <v>49706</v>
      </c>
      <c r="GM106" s="65">
        <f t="shared" ref="GM106" si="3880">EOMONTH($G$7,GM105-2)+1</f>
        <v>49735</v>
      </c>
      <c r="GN106" s="65">
        <f t="shared" ref="GN106" si="3881">EOMONTH($G$7,GN105-2)+1</f>
        <v>49766</v>
      </c>
      <c r="GO106" s="65">
        <f t="shared" ref="GO106" si="3882">EOMONTH($G$7,GO105-2)+1</f>
        <v>49796</v>
      </c>
      <c r="GP106" s="65">
        <f t="shared" ref="GP106" si="3883">EOMONTH($G$7,GP105-2)+1</f>
        <v>49827</v>
      </c>
      <c r="GQ106" s="65">
        <f t="shared" ref="GQ106" si="3884">EOMONTH($G$7,GQ105-2)+1</f>
        <v>49857</v>
      </c>
      <c r="GR106" s="65">
        <f t="shared" ref="GR106" si="3885">EOMONTH($G$7,GR105-2)+1</f>
        <v>49888</v>
      </c>
      <c r="GS106" s="65">
        <f t="shared" ref="GS106" si="3886">EOMONTH($G$7,GS105-2)+1</f>
        <v>49919</v>
      </c>
      <c r="GT106" s="65">
        <f t="shared" ref="GT106" si="3887">EOMONTH($G$7,GT105-2)+1</f>
        <v>49949</v>
      </c>
      <c r="GU106" s="65">
        <f t="shared" ref="GU106" si="3888">EOMONTH($G$7,GU105-2)+1</f>
        <v>49980</v>
      </c>
      <c r="GV106" s="65">
        <f t="shared" ref="GV106" si="3889">EOMONTH($G$7,GV105-2)+1</f>
        <v>50010</v>
      </c>
      <c r="GW106" s="65">
        <f t="shared" ref="GW106" si="3890">EOMONTH($G$7,GW105-2)+1</f>
        <v>50041</v>
      </c>
      <c r="GX106" s="65">
        <f t="shared" ref="GX106" si="3891">EOMONTH($G$7,GX105-2)+1</f>
        <v>50072</v>
      </c>
      <c r="GY106" s="65">
        <f t="shared" ref="GY106" si="3892">EOMONTH($G$7,GY105-2)+1</f>
        <v>50100</v>
      </c>
      <c r="GZ106" s="65">
        <f t="shared" ref="GZ106" si="3893">EOMONTH($G$7,GZ105-2)+1</f>
        <v>50131</v>
      </c>
      <c r="HA106" s="65">
        <f t="shared" ref="HA106" si="3894">EOMONTH($G$7,HA105-2)+1</f>
        <v>50161</v>
      </c>
      <c r="HB106" s="65">
        <f t="shared" ref="HB106" si="3895">EOMONTH($G$7,HB105-2)+1</f>
        <v>50192</v>
      </c>
      <c r="HC106" s="65">
        <f t="shared" ref="HC106" si="3896">EOMONTH($G$7,HC105-2)+1</f>
        <v>50222</v>
      </c>
      <c r="HD106" s="65">
        <f t="shared" ref="HD106" si="3897">EOMONTH($G$7,HD105-2)+1</f>
        <v>50253</v>
      </c>
      <c r="HE106" s="65">
        <f t="shared" ref="HE106" si="3898">EOMONTH($G$7,HE105-2)+1</f>
        <v>50284</v>
      </c>
      <c r="HF106" s="65">
        <f t="shared" ref="HF106" si="3899">EOMONTH($G$7,HF105-2)+1</f>
        <v>50314</v>
      </c>
      <c r="HG106" s="65">
        <f t="shared" ref="HG106" si="3900">EOMONTH($G$7,HG105-2)+1</f>
        <v>50345</v>
      </c>
      <c r="HH106" s="65">
        <f t="shared" ref="HH106" si="3901">EOMONTH($G$7,HH105-2)+1</f>
        <v>50375</v>
      </c>
      <c r="HI106" s="65">
        <f t="shared" ref="HI106" si="3902">EOMONTH($G$7,HI105-2)+1</f>
        <v>50406</v>
      </c>
      <c r="HJ106" s="65">
        <f t="shared" ref="HJ106" si="3903">EOMONTH($G$7,HJ105-2)+1</f>
        <v>50437</v>
      </c>
      <c r="HK106" s="65">
        <f t="shared" ref="HK106" si="3904">EOMONTH($G$7,HK105-2)+1</f>
        <v>50465</v>
      </c>
      <c r="HL106" s="65">
        <f t="shared" ref="HL106" si="3905">EOMONTH($G$7,HL105-2)+1</f>
        <v>50496</v>
      </c>
      <c r="HM106" s="65">
        <f t="shared" ref="HM106" si="3906">EOMONTH($G$7,HM105-2)+1</f>
        <v>50526</v>
      </c>
      <c r="HN106" s="65">
        <f t="shared" ref="HN106" si="3907">EOMONTH($G$7,HN105-2)+1</f>
        <v>50557</v>
      </c>
      <c r="HO106" s="65">
        <f t="shared" ref="HO106" si="3908">EOMONTH($G$7,HO105-2)+1</f>
        <v>50587</v>
      </c>
      <c r="HP106" s="65">
        <f t="shared" ref="HP106" si="3909">EOMONTH($G$7,HP105-2)+1</f>
        <v>50618</v>
      </c>
      <c r="HQ106" s="65">
        <f t="shared" ref="HQ106" si="3910">EOMONTH($G$7,HQ105-2)+1</f>
        <v>50649</v>
      </c>
      <c r="HR106" s="65">
        <f t="shared" ref="HR106" si="3911">EOMONTH($G$7,HR105-2)+1</f>
        <v>50679</v>
      </c>
      <c r="HS106" s="65">
        <f t="shared" ref="HS106" si="3912">EOMONTH($G$7,HS105-2)+1</f>
        <v>50710</v>
      </c>
      <c r="HT106" s="65">
        <f t="shared" ref="HT106" si="3913">EOMONTH($G$7,HT105-2)+1</f>
        <v>50740</v>
      </c>
      <c r="HU106" s="65">
        <f t="shared" ref="HU106" si="3914">EOMONTH($G$7,HU105-2)+1</f>
        <v>50771</v>
      </c>
      <c r="HV106" s="65">
        <f t="shared" ref="HV106" si="3915">EOMONTH($G$7,HV105-2)+1</f>
        <v>50802</v>
      </c>
      <c r="HW106" s="65">
        <f t="shared" ref="HW106" si="3916">EOMONTH($G$7,HW105-2)+1</f>
        <v>50830</v>
      </c>
      <c r="HX106" s="65">
        <f t="shared" ref="HX106" si="3917">EOMONTH($G$7,HX105-2)+1</f>
        <v>50861</v>
      </c>
      <c r="HY106" s="65">
        <f t="shared" ref="HY106" si="3918">EOMONTH($G$7,HY105-2)+1</f>
        <v>50891</v>
      </c>
      <c r="HZ106" s="65">
        <f t="shared" ref="HZ106" si="3919">EOMONTH($G$7,HZ105-2)+1</f>
        <v>50922</v>
      </c>
      <c r="IA106" s="65">
        <f t="shared" ref="IA106" si="3920">EOMONTH($G$7,IA105-2)+1</f>
        <v>50952</v>
      </c>
      <c r="IB106" s="65">
        <f t="shared" ref="IB106" si="3921">EOMONTH($G$7,IB105-2)+1</f>
        <v>50983</v>
      </c>
      <c r="IC106" s="65">
        <f t="shared" ref="IC106" si="3922">EOMONTH($G$7,IC105-2)+1</f>
        <v>51014</v>
      </c>
      <c r="ID106" s="65">
        <f t="shared" ref="ID106" si="3923">EOMONTH($G$7,ID105-2)+1</f>
        <v>51044</v>
      </c>
      <c r="IE106" s="65">
        <f t="shared" ref="IE106" si="3924">EOMONTH($G$7,IE105-2)+1</f>
        <v>51075</v>
      </c>
      <c r="IF106" s="65">
        <f t="shared" ref="IF106" si="3925">EOMONTH($G$7,IF105-2)+1</f>
        <v>51105</v>
      </c>
      <c r="IG106" s="65">
        <f t="shared" ref="IG106" si="3926">EOMONTH($G$7,IG105-2)+1</f>
        <v>51136</v>
      </c>
      <c r="IH106" s="65">
        <f t="shared" ref="IH106" si="3927">EOMONTH($G$7,IH105-2)+1</f>
        <v>51167</v>
      </c>
      <c r="II106" s="65">
        <f t="shared" ref="II106" si="3928">EOMONTH($G$7,II105-2)+1</f>
        <v>51196</v>
      </c>
      <c r="IJ106" s="65">
        <f t="shared" ref="IJ106" si="3929">EOMONTH($G$7,IJ105-2)+1</f>
        <v>51227</v>
      </c>
      <c r="IK106" s="65">
        <f t="shared" ref="IK106" si="3930">EOMONTH($G$7,IK105-2)+1</f>
        <v>51257</v>
      </c>
      <c r="IL106" s="65">
        <f t="shared" ref="IL106" si="3931">EOMONTH($G$7,IL105-2)+1</f>
        <v>51288</v>
      </c>
      <c r="IM106" s="65">
        <f t="shared" ref="IM106" si="3932">EOMONTH($G$7,IM105-2)+1</f>
        <v>51318</v>
      </c>
      <c r="IN106" s="65">
        <f t="shared" ref="IN106" si="3933">EOMONTH($G$7,IN105-2)+1</f>
        <v>51349</v>
      </c>
      <c r="IO106" s="65">
        <f t="shared" ref="IO106" si="3934">EOMONTH($G$7,IO105-2)+1</f>
        <v>51380</v>
      </c>
      <c r="IP106" s="65">
        <f t="shared" ref="IP106" si="3935">EOMONTH($G$7,IP105-2)+1</f>
        <v>51410</v>
      </c>
      <c r="IQ106" s="65">
        <f t="shared" ref="IQ106" si="3936">EOMONTH($G$7,IQ105-2)+1</f>
        <v>51441</v>
      </c>
      <c r="IR106" s="65">
        <f t="shared" ref="IR106" si="3937">EOMONTH($G$7,IR105-2)+1</f>
        <v>51471</v>
      </c>
      <c r="IS106" s="65">
        <f t="shared" ref="IS106" si="3938">EOMONTH($G$7,IS105-2)+1</f>
        <v>51502</v>
      </c>
      <c r="IT106" s="65">
        <f t="shared" ref="IT106" si="3939">EOMONTH($G$7,IT105-2)+1</f>
        <v>51533</v>
      </c>
      <c r="IU106" s="65">
        <f t="shared" ref="IU106" si="3940">EOMONTH($G$7,IU105-2)+1</f>
        <v>51561</v>
      </c>
      <c r="IV106" s="65">
        <f t="shared" ref="IV106" si="3941">EOMONTH($G$7,IV105-2)+1</f>
        <v>51592</v>
      </c>
      <c r="IW106" s="65">
        <f t="shared" ref="IW106" si="3942">EOMONTH($G$7,IW105-2)+1</f>
        <v>51622</v>
      </c>
      <c r="IX106" s="65">
        <f t="shared" ref="IX106" si="3943">EOMONTH($G$7,IX105-2)+1</f>
        <v>51653</v>
      </c>
      <c r="IY106" s="65">
        <f t="shared" ref="IY106" si="3944">EOMONTH($G$7,IY105-2)+1</f>
        <v>51683</v>
      </c>
      <c r="IZ106" s="65">
        <f t="shared" ref="IZ106" si="3945">EOMONTH($G$7,IZ105-2)+1</f>
        <v>51714</v>
      </c>
      <c r="JA106" s="65">
        <f t="shared" ref="JA106" si="3946">EOMONTH($G$7,JA105-2)+1</f>
        <v>51745</v>
      </c>
      <c r="JB106" s="65">
        <f t="shared" ref="JB106" si="3947">EOMONTH($G$7,JB105-2)+1</f>
        <v>51775</v>
      </c>
      <c r="JC106" s="65">
        <f t="shared" ref="JC106" si="3948">EOMONTH($G$7,JC105-2)+1</f>
        <v>51806</v>
      </c>
      <c r="JD106" s="65">
        <f t="shared" ref="JD106" si="3949">EOMONTH($G$7,JD105-2)+1</f>
        <v>51836</v>
      </c>
      <c r="JE106" s="65">
        <f t="shared" ref="JE106" si="3950">EOMONTH($G$7,JE105-2)+1</f>
        <v>51867</v>
      </c>
      <c r="JF106" s="65">
        <f t="shared" ref="JF106" si="3951">EOMONTH($G$7,JF105-2)+1</f>
        <v>51898</v>
      </c>
      <c r="JG106" s="65">
        <f t="shared" ref="JG106" si="3952">EOMONTH($G$7,JG105-2)+1</f>
        <v>51926</v>
      </c>
      <c r="JH106" s="65">
        <f t="shared" ref="JH106" si="3953">EOMONTH($G$7,JH105-2)+1</f>
        <v>51957</v>
      </c>
      <c r="JI106" s="65">
        <f t="shared" ref="JI106" si="3954">EOMONTH($G$7,JI105-2)+1</f>
        <v>51987</v>
      </c>
      <c r="JJ106" s="65">
        <f t="shared" ref="JJ106" si="3955">EOMONTH($G$7,JJ105-2)+1</f>
        <v>52018</v>
      </c>
      <c r="JK106" s="65">
        <f t="shared" ref="JK106" si="3956">EOMONTH($G$7,JK105-2)+1</f>
        <v>52048</v>
      </c>
      <c r="JL106" s="65">
        <f t="shared" ref="JL106" si="3957">EOMONTH($G$7,JL105-2)+1</f>
        <v>52079</v>
      </c>
      <c r="JM106" s="65">
        <f t="shared" ref="JM106" si="3958">EOMONTH($G$7,JM105-2)+1</f>
        <v>52110</v>
      </c>
      <c r="JN106" s="65">
        <f t="shared" ref="JN106" si="3959">EOMONTH($G$7,JN105-2)+1</f>
        <v>52140</v>
      </c>
      <c r="JO106" s="65">
        <f t="shared" ref="JO106" si="3960">EOMONTH($G$7,JO105-2)+1</f>
        <v>52171</v>
      </c>
      <c r="JP106" s="65">
        <f t="shared" ref="JP106" si="3961">EOMONTH($G$7,JP105-2)+1</f>
        <v>52201</v>
      </c>
      <c r="JQ106" s="65">
        <f t="shared" ref="JQ106" si="3962">EOMONTH($G$7,JQ105-2)+1</f>
        <v>52232</v>
      </c>
      <c r="JR106" s="65">
        <f t="shared" ref="JR106" si="3963">EOMONTH($G$7,JR105-2)+1</f>
        <v>52263</v>
      </c>
      <c r="JS106" s="65">
        <f t="shared" ref="JS106" si="3964">EOMONTH($G$7,JS105-2)+1</f>
        <v>52291</v>
      </c>
      <c r="JT106" s="65">
        <f t="shared" ref="JT106" si="3965">EOMONTH($G$7,JT105-2)+1</f>
        <v>52322</v>
      </c>
      <c r="JU106" s="65">
        <f t="shared" ref="JU106" si="3966">EOMONTH($G$7,JU105-2)+1</f>
        <v>52352</v>
      </c>
      <c r="JV106" s="65">
        <f t="shared" ref="JV106" si="3967">EOMONTH($G$7,JV105-2)+1</f>
        <v>52383</v>
      </c>
      <c r="JW106" s="65">
        <f t="shared" ref="JW106" si="3968">EOMONTH($G$7,JW105-2)+1</f>
        <v>52413</v>
      </c>
      <c r="JX106" s="65">
        <f t="shared" ref="JX106" si="3969">EOMONTH($G$7,JX105-2)+1</f>
        <v>52444</v>
      </c>
      <c r="JY106" s="65">
        <f t="shared" ref="JY106" si="3970">EOMONTH($G$7,JY105-2)+1</f>
        <v>52475</v>
      </c>
      <c r="JZ106" s="65">
        <f t="shared" ref="JZ106" si="3971">EOMONTH($G$7,JZ105-2)+1</f>
        <v>52505</v>
      </c>
      <c r="KA106" s="65">
        <f t="shared" ref="KA106" si="3972">EOMONTH($G$7,KA105-2)+1</f>
        <v>52536</v>
      </c>
      <c r="KB106" s="65">
        <f t="shared" ref="KB106" si="3973">EOMONTH($G$7,KB105-2)+1</f>
        <v>52566</v>
      </c>
      <c r="KC106" s="65">
        <f t="shared" ref="KC106" si="3974">EOMONTH($G$7,KC105-2)+1</f>
        <v>52597</v>
      </c>
      <c r="KD106" s="65">
        <f t="shared" ref="KD106" si="3975">EOMONTH($G$7,KD105-2)+1</f>
        <v>52628</v>
      </c>
      <c r="KE106" s="65">
        <f t="shared" ref="KE106" si="3976">EOMONTH($G$7,KE105-2)+1</f>
        <v>52657</v>
      </c>
      <c r="KF106" s="65">
        <f t="shared" ref="KF106" si="3977">EOMONTH($G$7,KF105-2)+1</f>
        <v>52688</v>
      </c>
      <c r="KG106" s="65">
        <f t="shared" ref="KG106" si="3978">EOMONTH($G$7,KG105-2)+1</f>
        <v>52718</v>
      </c>
      <c r="KH106" s="65">
        <f t="shared" ref="KH106" si="3979">EOMONTH($G$7,KH105-2)+1</f>
        <v>52749</v>
      </c>
      <c r="KI106" s="65">
        <f t="shared" ref="KI106" si="3980">EOMONTH($G$7,KI105-2)+1</f>
        <v>52779</v>
      </c>
      <c r="KJ106" s="65">
        <f t="shared" ref="KJ106" si="3981">EOMONTH($G$7,KJ105-2)+1</f>
        <v>52810</v>
      </c>
      <c r="KK106" s="65">
        <f t="shared" ref="KK106" si="3982">EOMONTH($G$7,KK105-2)+1</f>
        <v>52841</v>
      </c>
      <c r="KL106" s="65">
        <f t="shared" ref="KL106" si="3983">EOMONTH($G$7,KL105-2)+1</f>
        <v>52871</v>
      </c>
      <c r="KM106" s="65">
        <f t="shared" ref="KM106" si="3984">EOMONTH($G$7,KM105-2)+1</f>
        <v>52902</v>
      </c>
      <c r="KN106" s="65">
        <f t="shared" ref="KN106" si="3985">EOMONTH($G$7,KN105-2)+1</f>
        <v>52932</v>
      </c>
      <c r="KO106" s="65">
        <f t="shared" ref="KO106" si="3986">EOMONTH($G$7,KO105-2)+1</f>
        <v>52963</v>
      </c>
      <c r="KP106" s="65">
        <f t="shared" ref="KP106" si="3987">EOMONTH($G$7,KP105-2)+1</f>
        <v>52994</v>
      </c>
      <c r="KQ106" s="65">
        <f t="shared" ref="KQ106" si="3988">EOMONTH($G$7,KQ105-2)+1</f>
        <v>53022</v>
      </c>
      <c r="KR106" s="65">
        <f t="shared" ref="KR106" si="3989">EOMONTH($G$7,KR105-2)+1</f>
        <v>53053</v>
      </c>
      <c r="KS106" s="65">
        <f t="shared" ref="KS106" si="3990">EOMONTH($G$7,KS105-2)+1</f>
        <v>53083</v>
      </c>
      <c r="KT106" s="65">
        <f t="shared" ref="KT106" si="3991">EOMONTH($G$7,KT105-2)+1</f>
        <v>53114</v>
      </c>
      <c r="KU106" s="65">
        <f t="shared" ref="KU106" si="3992">EOMONTH($G$7,KU105-2)+1</f>
        <v>53144</v>
      </c>
      <c r="KV106" s="65">
        <f t="shared" ref="KV106" si="3993">EOMONTH($G$7,KV105-2)+1</f>
        <v>53175</v>
      </c>
      <c r="KW106" s="65">
        <f t="shared" ref="KW106" si="3994">EOMONTH($G$7,KW105-2)+1</f>
        <v>53206</v>
      </c>
      <c r="KX106" s="65">
        <f t="shared" ref="KX106" si="3995">EOMONTH($G$7,KX105-2)+1</f>
        <v>53236</v>
      </c>
      <c r="KY106" s="65">
        <f t="shared" ref="KY106" si="3996">EOMONTH($G$7,KY105-2)+1</f>
        <v>53267</v>
      </c>
      <c r="KZ106" s="65">
        <f t="shared" ref="KZ106" si="3997">EOMONTH($G$7,KZ105-2)+1</f>
        <v>53297</v>
      </c>
      <c r="LA106" s="65">
        <f t="shared" ref="LA106" si="3998">EOMONTH($G$7,LA105-2)+1</f>
        <v>53328</v>
      </c>
      <c r="LB106" s="65">
        <f t="shared" ref="LB106" si="3999">EOMONTH($G$7,LB105-2)+1</f>
        <v>53359</v>
      </c>
      <c r="LC106" s="65">
        <f t="shared" ref="LC106" si="4000">EOMONTH($G$7,LC105-2)+1</f>
        <v>53387</v>
      </c>
      <c r="LD106" s="65">
        <f t="shared" ref="LD106" si="4001">EOMONTH($G$7,LD105-2)+1</f>
        <v>53418</v>
      </c>
      <c r="LE106" s="65">
        <f t="shared" ref="LE106" si="4002">EOMONTH($G$7,LE105-2)+1</f>
        <v>53448</v>
      </c>
      <c r="LF106" s="65">
        <f t="shared" ref="LF106" si="4003">EOMONTH($G$7,LF105-2)+1</f>
        <v>53479</v>
      </c>
      <c r="LG106" s="65">
        <f t="shared" ref="LG106" si="4004">EOMONTH($G$7,LG105-2)+1</f>
        <v>53509</v>
      </c>
      <c r="LH106" s="65">
        <f t="shared" ref="LH106" si="4005">EOMONTH($G$7,LH105-2)+1</f>
        <v>53540</v>
      </c>
      <c r="LI106" s="65">
        <f t="shared" ref="LI106" si="4006">EOMONTH($G$7,LI105-2)+1</f>
        <v>53571</v>
      </c>
      <c r="LJ106" s="65">
        <f t="shared" ref="LJ106" si="4007">EOMONTH($G$7,LJ105-2)+1</f>
        <v>53601</v>
      </c>
      <c r="LK106" s="65">
        <f t="shared" ref="LK106" si="4008">EOMONTH($G$7,LK105-2)+1</f>
        <v>53632</v>
      </c>
      <c r="LL106" s="65">
        <f t="shared" ref="LL106" si="4009">EOMONTH($G$7,LL105-2)+1</f>
        <v>53662</v>
      </c>
      <c r="LM106" s="65">
        <f t="shared" ref="LM106" si="4010">EOMONTH($G$7,LM105-2)+1</f>
        <v>53693</v>
      </c>
      <c r="LN106" s="65">
        <f t="shared" ref="LN106" si="4011">EOMONTH($G$7,LN105-2)+1</f>
        <v>53724</v>
      </c>
      <c r="LO106" s="65">
        <f t="shared" ref="LO106" si="4012">EOMONTH($G$7,LO105-2)+1</f>
        <v>53752</v>
      </c>
      <c r="LP106" s="65">
        <f t="shared" ref="LP106" si="4013">EOMONTH($G$7,LP105-2)+1</f>
        <v>53783</v>
      </c>
      <c r="LQ106" s="65">
        <f t="shared" ref="LQ106" si="4014">EOMONTH($G$7,LQ105-2)+1</f>
        <v>53813</v>
      </c>
      <c r="LR106" s="65">
        <f t="shared" ref="LR106" si="4015">EOMONTH($G$7,LR105-2)+1</f>
        <v>53844</v>
      </c>
      <c r="LS106" s="65">
        <f t="shared" ref="LS106" si="4016">EOMONTH($G$7,LS105-2)+1</f>
        <v>53874</v>
      </c>
      <c r="LT106" s="65">
        <f t="shared" ref="LT106" si="4017">EOMONTH($G$7,LT105-2)+1</f>
        <v>53905</v>
      </c>
      <c r="LU106" s="65">
        <f t="shared" ref="LU106" si="4018">EOMONTH($G$7,LU105-2)+1</f>
        <v>53936</v>
      </c>
      <c r="LV106" s="65">
        <f t="shared" ref="LV106" si="4019">EOMONTH($G$7,LV105-2)+1</f>
        <v>53966</v>
      </c>
      <c r="LW106" s="65">
        <f t="shared" ref="LW106" si="4020">EOMONTH($G$7,LW105-2)+1</f>
        <v>53997</v>
      </c>
      <c r="LX106" s="65">
        <f t="shared" ref="LX106" si="4021">EOMONTH($G$7,LX105-2)+1</f>
        <v>54027</v>
      </c>
      <c r="LY106" s="65">
        <f t="shared" ref="LY106" si="4022">EOMONTH($G$7,LY105-2)+1</f>
        <v>54058</v>
      </c>
      <c r="LZ106" s="65">
        <f t="shared" ref="LZ106" si="4023">EOMONTH($G$7,LZ105-2)+1</f>
        <v>54089</v>
      </c>
      <c r="MA106" s="65">
        <f t="shared" ref="MA106" si="4024">EOMONTH($G$7,MA105-2)+1</f>
        <v>54118</v>
      </c>
      <c r="MB106" s="65">
        <f t="shared" ref="MB106" si="4025">EOMONTH($G$7,MB105-2)+1</f>
        <v>54149</v>
      </c>
      <c r="MC106" s="65">
        <f t="shared" ref="MC106" si="4026">EOMONTH($G$7,MC105-2)+1</f>
        <v>54179</v>
      </c>
      <c r="MD106" s="65">
        <f t="shared" ref="MD106" si="4027">EOMONTH($G$7,MD105-2)+1</f>
        <v>54210</v>
      </c>
      <c r="ME106" s="65">
        <f t="shared" ref="ME106" si="4028">EOMONTH($G$7,ME105-2)+1</f>
        <v>54240</v>
      </c>
      <c r="MF106" s="65">
        <f t="shared" ref="MF106" si="4029">EOMONTH($G$7,MF105-2)+1</f>
        <v>54271</v>
      </c>
      <c r="MG106" s="65">
        <f t="shared" ref="MG106" si="4030">EOMONTH($G$7,MG105-2)+1</f>
        <v>54302</v>
      </c>
      <c r="MH106" s="65">
        <f t="shared" ref="MH106" si="4031">EOMONTH($G$7,MH105-2)+1</f>
        <v>54332</v>
      </c>
      <c r="MI106" s="65">
        <f t="shared" ref="MI106" si="4032">EOMONTH($G$7,MI105-2)+1</f>
        <v>54363</v>
      </c>
      <c r="MJ106" s="65">
        <f t="shared" ref="MJ106" si="4033">EOMONTH($G$7,MJ105-2)+1</f>
        <v>54393</v>
      </c>
      <c r="MK106" s="65">
        <f t="shared" ref="MK106" si="4034">EOMONTH($G$7,MK105-2)+1</f>
        <v>54424</v>
      </c>
      <c r="ML106" s="65">
        <f t="shared" ref="ML106" si="4035">EOMONTH($G$7,ML105-2)+1</f>
        <v>54455</v>
      </c>
      <c r="MM106" s="65">
        <f t="shared" ref="MM106" si="4036">EOMONTH($G$7,MM105-2)+1</f>
        <v>54483</v>
      </c>
      <c r="MN106" s="65">
        <f t="shared" ref="MN106" si="4037">EOMONTH($G$7,MN105-2)+1</f>
        <v>54514</v>
      </c>
      <c r="MO106" s="65">
        <f t="shared" ref="MO106" si="4038">EOMONTH($G$7,MO105-2)+1</f>
        <v>54544</v>
      </c>
      <c r="MP106" s="65">
        <f t="shared" ref="MP106" si="4039">EOMONTH($G$7,MP105-2)+1</f>
        <v>54575</v>
      </c>
      <c r="MQ106" s="65">
        <f t="shared" ref="MQ106" si="4040">EOMONTH($G$7,MQ105-2)+1</f>
        <v>54605</v>
      </c>
      <c r="MR106" s="65">
        <f t="shared" ref="MR106" si="4041">EOMONTH($G$7,MR105-2)+1</f>
        <v>54636</v>
      </c>
      <c r="MS106" s="65">
        <f t="shared" ref="MS106" si="4042">EOMONTH($G$7,MS105-2)+1</f>
        <v>54667</v>
      </c>
      <c r="MT106" s="65">
        <f t="shared" ref="MT106" si="4043">EOMONTH($G$7,MT105-2)+1</f>
        <v>54697</v>
      </c>
      <c r="MU106" s="65">
        <f t="shared" ref="MU106" si="4044">EOMONTH($G$7,MU105-2)+1</f>
        <v>54728</v>
      </c>
      <c r="MV106" s="65">
        <f t="shared" ref="MV106" si="4045">EOMONTH($G$7,MV105-2)+1</f>
        <v>54758</v>
      </c>
      <c r="MW106" s="65">
        <f t="shared" ref="MW106" si="4046">EOMONTH($G$7,MW105-2)+1</f>
        <v>54789</v>
      </c>
      <c r="MX106" s="65">
        <f t="shared" ref="MX106" si="4047">EOMONTH($G$7,MX105-2)+1</f>
        <v>54820</v>
      </c>
      <c r="MY106" s="65">
        <f t="shared" ref="MY106" si="4048">EOMONTH($G$7,MY105-2)+1</f>
        <v>54848</v>
      </c>
      <c r="MZ106" s="65">
        <f t="shared" ref="MZ106" si="4049">EOMONTH($G$7,MZ105-2)+1</f>
        <v>54879</v>
      </c>
      <c r="NA106" s="65">
        <f t="shared" ref="NA106" si="4050">EOMONTH($G$7,NA105-2)+1</f>
        <v>54909</v>
      </c>
      <c r="NB106" s="65">
        <f t="shared" ref="NB106" si="4051">EOMONTH($G$7,NB105-2)+1</f>
        <v>54940</v>
      </c>
      <c r="NC106" s="65">
        <f t="shared" ref="NC106" si="4052">EOMONTH($G$7,NC105-2)+1</f>
        <v>54970</v>
      </c>
      <c r="ND106" s="65">
        <f t="shared" ref="ND106" si="4053">EOMONTH($G$7,ND105-2)+1</f>
        <v>55001</v>
      </c>
      <c r="NE106" s="65">
        <f t="shared" ref="NE106" si="4054">EOMONTH($G$7,NE105-2)+1</f>
        <v>55032</v>
      </c>
      <c r="NF106" s="65">
        <f t="shared" ref="NF106" si="4055">EOMONTH($G$7,NF105-2)+1</f>
        <v>55062</v>
      </c>
      <c r="NG106" s="65">
        <f t="shared" ref="NG106" si="4056">EOMONTH($G$7,NG105-2)+1</f>
        <v>55093</v>
      </c>
      <c r="NH106" s="65">
        <f t="shared" ref="NH106" si="4057">EOMONTH($G$7,NH105-2)+1</f>
        <v>55123</v>
      </c>
      <c r="NI106" s="65">
        <f t="shared" ref="NI106" si="4058">EOMONTH($G$7,NI105-2)+1</f>
        <v>55154</v>
      </c>
      <c r="NJ106" s="65">
        <f t="shared" ref="NJ106" si="4059">EOMONTH($G$7,NJ105-2)+1</f>
        <v>55185</v>
      </c>
      <c r="NK106" s="65">
        <f t="shared" ref="NK106" si="4060">EOMONTH($G$7,NK105-2)+1</f>
        <v>55213</v>
      </c>
      <c r="NL106" s="65">
        <f t="shared" ref="NL106" si="4061">EOMONTH($G$7,NL105-2)+1</f>
        <v>55244</v>
      </c>
      <c r="NM106" s="65">
        <f t="shared" ref="NM106" si="4062">EOMONTH($G$7,NM105-2)+1</f>
        <v>55274</v>
      </c>
    </row>
    <row r="107" spans="12:377" x14ac:dyDescent="0.25">
      <c r="O107" s="78">
        <f>$O$102</f>
        <v>0</v>
      </c>
      <c r="P107" s="75" t="s">
        <v>217</v>
      </c>
      <c r="Q107" s="120">
        <v>0</v>
      </c>
      <c r="R107" s="91">
        <f t="shared" ref="R107:CC107" si="4063">(SUM(R$81:R$85)&gt;0)*$G$21/12*(1+$O107)^(R104-1)</f>
        <v>562.5</v>
      </c>
      <c r="S107" s="91">
        <f t="shared" si="4063"/>
        <v>562.5</v>
      </c>
      <c r="T107" s="91">
        <f t="shared" si="4063"/>
        <v>562.5</v>
      </c>
      <c r="U107" s="91">
        <f t="shared" si="4063"/>
        <v>562.5</v>
      </c>
      <c r="V107" s="91">
        <f t="shared" si="4063"/>
        <v>562.5</v>
      </c>
      <c r="W107" s="91">
        <f t="shared" si="4063"/>
        <v>562.5</v>
      </c>
      <c r="X107" s="91">
        <f t="shared" si="4063"/>
        <v>562.5</v>
      </c>
      <c r="Y107" s="91">
        <f t="shared" si="4063"/>
        <v>562.5</v>
      </c>
      <c r="Z107" s="91">
        <f t="shared" si="4063"/>
        <v>562.5</v>
      </c>
      <c r="AA107" s="91">
        <f t="shared" si="4063"/>
        <v>562.5</v>
      </c>
      <c r="AB107" s="91">
        <f t="shared" si="4063"/>
        <v>562.5</v>
      </c>
      <c r="AC107" s="91">
        <f t="shared" si="4063"/>
        <v>562.5</v>
      </c>
      <c r="AD107" s="91">
        <f t="shared" si="4063"/>
        <v>562.5</v>
      </c>
      <c r="AE107" s="91">
        <f t="shared" si="4063"/>
        <v>562.5</v>
      </c>
      <c r="AF107" s="91">
        <f t="shared" si="4063"/>
        <v>562.5</v>
      </c>
      <c r="AG107" s="91">
        <f t="shared" si="4063"/>
        <v>562.5</v>
      </c>
      <c r="AH107" s="91">
        <f t="shared" si="4063"/>
        <v>562.5</v>
      </c>
      <c r="AI107" s="91">
        <f t="shared" si="4063"/>
        <v>562.5</v>
      </c>
      <c r="AJ107" s="91">
        <f t="shared" si="4063"/>
        <v>562.5</v>
      </c>
      <c r="AK107" s="91">
        <f t="shared" si="4063"/>
        <v>562.5</v>
      </c>
      <c r="AL107" s="91">
        <f t="shared" si="4063"/>
        <v>562.5</v>
      </c>
      <c r="AM107" s="91">
        <f t="shared" si="4063"/>
        <v>562.5</v>
      </c>
      <c r="AN107" s="91">
        <f t="shared" si="4063"/>
        <v>562.5</v>
      </c>
      <c r="AO107" s="91">
        <f t="shared" si="4063"/>
        <v>562.5</v>
      </c>
      <c r="AP107" s="91">
        <f t="shared" si="4063"/>
        <v>562.5</v>
      </c>
      <c r="AQ107" s="91">
        <f t="shared" si="4063"/>
        <v>562.5</v>
      </c>
      <c r="AR107" s="91">
        <f t="shared" si="4063"/>
        <v>562.5</v>
      </c>
      <c r="AS107" s="91">
        <f t="shared" si="4063"/>
        <v>562.5</v>
      </c>
      <c r="AT107" s="91">
        <f t="shared" si="4063"/>
        <v>562.5</v>
      </c>
      <c r="AU107" s="91">
        <f t="shared" si="4063"/>
        <v>562.5</v>
      </c>
      <c r="AV107" s="91">
        <f t="shared" si="4063"/>
        <v>562.5</v>
      </c>
      <c r="AW107" s="91">
        <f t="shared" si="4063"/>
        <v>562.5</v>
      </c>
      <c r="AX107" s="91">
        <f t="shared" si="4063"/>
        <v>562.5</v>
      </c>
      <c r="AY107" s="91">
        <f t="shared" si="4063"/>
        <v>562.5</v>
      </c>
      <c r="AZ107" s="91">
        <f t="shared" si="4063"/>
        <v>562.5</v>
      </c>
      <c r="BA107" s="91">
        <f t="shared" si="4063"/>
        <v>562.5</v>
      </c>
      <c r="BB107" s="91">
        <f t="shared" si="4063"/>
        <v>562.5</v>
      </c>
      <c r="BC107" s="91">
        <f t="shared" si="4063"/>
        <v>562.5</v>
      </c>
      <c r="BD107" s="91">
        <f t="shared" si="4063"/>
        <v>562.5</v>
      </c>
      <c r="BE107" s="91">
        <f t="shared" si="4063"/>
        <v>562.5</v>
      </c>
      <c r="BF107" s="91">
        <f t="shared" si="4063"/>
        <v>562.5</v>
      </c>
      <c r="BG107" s="91">
        <f t="shared" si="4063"/>
        <v>562.5</v>
      </c>
      <c r="BH107" s="91">
        <f t="shared" si="4063"/>
        <v>562.5</v>
      </c>
      <c r="BI107" s="91">
        <f t="shared" si="4063"/>
        <v>562.5</v>
      </c>
      <c r="BJ107" s="91">
        <f t="shared" si="4063"/>
        <v>562.5</v>
      </c>
      <c r="BK107" s="91">
        <f t="shared" si="4063"/>
        <v>562.5</v>
      </c>
      <c r="BL107" s="91">
        <f t="shared" si="4063"/>
        <v>562.5</v>
      </c>
      <c r="BM107" s="91">
        <f t="shared" si="4063"/>
        <v>562.5</v>
      </c>
      <c r="BN107" s="91">
        <f t="shared" si="4063"/>
        <v>562.5</v>
      </c>
      <c r="BO107" s="91">
        <f t="shared" si="4063"/>
        <v>562.5</v>
      </c>
      <c r="BP107" s="91">
        <f t="shared" si="4063"/>
        <v>562.5</v>
      </c>
      <c r="BQ107" s="91">
        <f t="shared" si="4063"/>
        <v>562.5</v>
      </c>
      <c r="BR107" s="91">
        <f t="shared" si="4063"/>
        <v>562.5</v>
      </c>
      <c r="BS107" s="91">
        <f t="shared" si="4063"/>
        <v>562.5</v>
      </c>
      <c r="BT107" s="91">
        <f t="shared" si="4063"/>
        <v>562.5</v>
      </c>
      <c r="BU107" s="91">
        <f t="shared" si="4063"/>
        <v>562.5</v>
      </c>
      <c r="BV107" s="91">
        <f t="shared" si="4063"/>
        <v>562.5</v>
      </c>
      <c r="BW107" s="91">
        <f t="shared" si="4063"/>
        <v>562.5</v>
      </c>
      <c r="BX107" s="91">
        <f t="shared" si="4063"/>
        <v>562.5</v>
      </c>
      <c r="BY107" s="91">
        <f t="shared" si="4063"/>
        <v>562.5</v>
      </c>
      <c r="BZ107" s="91">
        <f t="shared" si="4063"/>
        <v>562.5</v>
      </c>
      <c r="CA107" s="91">
        <f t="shared" si="4063"/>
        <v>562.5</v>
      </c>
      <c r="CB107" s="91">
        <f t="shared" si="4063"/>
        <v>562.5</v>
      </c>
      <c r="CC107" s="91">
        <f t="shared" si="4063"/>
        <v>562.5</v>
      </c>
      <c r="CD107" s="91">
        <f t="shared" ref="CD107:EO107" si="4064">(SUM(CD$81:CD$85)&gt;0)*$G$21/12*(1+$O107)^(CD104-1)</f>
        <v>562.5</v>
      </c>
      <c r="CE107" s="91">
        <f t="shared" si="4064"/>
        <v>562.5</v>
      </c>
      <c r="CF107" s="91">
        <f t="shared" si="4064"/>
        <v>562.5</v>
      </c>
      <c r="CG107" s="91">
        <f t="shared" si="4064"/>
        <v>562.5</v>
      </c>
      <c r="CH107" s="91">
        <f t="shared" si="4064"/>
        <v>562.5</v>
      </c>
      <c r="CI107" s="91">
        <f t="shared" si="4064"/>
        <v>562.5</v>
      </c>
      <c r="CJ107" s="91">
        <f t="shared" si="4064"/>
        <v>562.5</v>
      </c>
      <c r="CK107" s="91">
        <f t="shared" si="4064"/>
        <v>562.5</v>
      </c>
      <c r="CL107" s="91">
        <f t="shared" si="4064"/>
        <v>562.5</v>
      </c>
      <c r="CM107" s="91">
        <f t="shared" si="4064"/>
        <v>562.5</v>
      </c>
      <c r="CN107" s="91">
        <f t="shared" si="4064"/>
        <v>562.5</v>
      </c>
      <c r="CO107" s="91">
        <f t="shared" si="4064"/>
        <v>562.5</v>
      </c>
      <c r="CP107" s="91">
        <f t="shared" si="4064"/>
        <v>562.5</v>
      </c>
      <c r="CQ107" s="91">
        <f t="shared" si="4064"/>
        <v>562.5</v>
      </c>
      <c r="CR107" s="91">
        <f t="shared" si="4064"/>
        <v>562.5</v>
      </c>
      <c r="CS107" s="91">
        <f t="shared" si="4064"/>
        <v>562.5</v>
      </c>
      <c r="CT107" s="91">
        <f t="shared" si="4064"/>
        <v>562.5</v>
      </c>
      <c r="CU107" s="91">
        <f t="shared" si="4064"/>
        <v>562.5</v>
      </c>
      <c r="CV107" s="91">
        <f t="shared" si="4064"/>
        <v>562.5</v>
      </c>
      <c r="CW107" s="91">
        <f t="shared" si="4064"/>
        <v>562.5</v>
      </c>
      <c r="CX107" s="91">
        <f t="shared" si="4064"/>
        <v>562.5</v>
      </c>
      <c r="CY107" s="91">
        <f t="shared" si="4064"/>
        <v>562.5</v>
      </c>
      <c r="CZ107" s="91">
        <f t="shared" si="4064"/>
        <v>562.5</v>
      </c>
      <c r="DA107" s="91">
        <f t="shared" si="4064"/>
        <v>562.5</v>
      </c>
      <c r="DB107" s="91">
        <f t="shared" si="4064"/>
        <v>562.5</v>
      </c>
      <c r="DC107" s="91">
        <f t="shared" si="4064"/>
        <v>562.5</v>
      </c>
      <c r="DD107" s="91">
        <f t="shared" si="4064"/>
        <v>562.5</v>
      </c>
      <c r="DE107" s="91">
        <f t="shared" si="4064"/>
        <v>562.5</v>
      </c>
      <c r="DF107" s="91">
        <f t="shared" si="4064"/>
        <v>562.5</v>
      </c>
      <c r="DG107" s="91">
        <f t="shared" si="4064"/>
        <v>562.5</v>
      </c>
      <c r="DH107" s="91">
        <f t="shared" si="4064"/>
        <v>562.5</v>
      </c>
      <c r="DI107" s="91">
        <f t="shared" si="4064"/>
        <v>562.5</v>
      </c>
      <c r="DJ107" s="91">
        <f t="shared" si="4064"/>
        <v>562.5</v>
      </c>
      <c r="DK107" s="91">
        <f t="shared" si="4064"/>
        <v>562.5</v>
      </c>
      <c r="DL107" s="91">
        <f t="shared" si="4064"/>
        <v>562.5</v>
      </c>
      <c r="DM107" s="91">
        <f t="shared" si="4064"/>
        <v>562.5</v>
      </c>
      <c r="DN107" s="91">
        <f t="shared" si="4064"/>
        <v>562.5</v>
      </c>
      <c r="DO107" s="91">
        <f t="shared" si="4064"/>
        <v>562.5</v>
      </c>
      <c r="DP107" s="91">
        <f t="shared" si="4064"/>
        <v>562.5</v>
      </c>
      <c r="DQ107" s="91">
        <f t="shared" si="4064"/>
        <v>562.5</v>
      </c>
      <c r="DR107" s="91">
        <f t="shared" si="4064"/>
        <v>562.5</v>
      </c>
      <c r="DS107" s="91">
        <f t="shared" si="4064"/>
        <v>562.5</v>
      </c>
      <c r="DT107" s="91">
        <f t="shared" si="4064"/>
        <v>562.5</v>
      </c>
      <c r="DU107" s="91">
        <f t="shared" si="4064"/>
        <v>562.5</v>
      </c>
      <c r="DV107" s="91">
        <f t="shared" si="4064"/>
        <v>562.5</v>
      </c>
      <c r="DW107" s="91">
        <f t="shared" si="4064"/>
        <v>562.5</v>
      </c>
      <c r="DX107" s="91">
        <f t="shared" si="4064"/>
        <v>562.5</v>
      </c>
      <c r="DY107" s="91">
        <f t="shared" si="4064"/>
        <v>562.5</v>
      </c>
      <c r="DZ107" s="91">
        <f t="shared" si="4064"/>
        <v>562.5</v>
      </c>
      <c r="EA107" s="91">
        <f t="shared" si="4064"/>
        <v>562.5</v>
      </c>
      <c r="EB107" s="91">
        <f t="shared" si="4064"/>
        <v>562.5</v>
      </c>
      <c r="EC107" s="91">
        <f t="shared" si="4064"/>
        <v>562.5</v>
      </c>
      <c r="ED107" s="91">
        <f t="shared" si="4064"/>
        <v>562.5</v>
      </c>
      <c r="EE107" s="91">
        <f t="shared" si="4064"/>
        <v>562.5</v>
      </c>
      <c r="EF107" s="91">
        <f t="shared" si="4064"/>
        <v>562.5</v>
      </c>
      <c r="EG107" s="91">
        <f t="shared" si="4064"/>
        <v>562.5</v>
      </c>
      <c r="EH107" s="91">
        <f t="shared" si="4064"/>
        <v>562.5</v>
      </c>
      <c r="EI107" s="91">
        <f t="shared" si="4064"/>
        <v>562.5</v>
      </c>
      <c r="EJ107" s="91">
        <f t="shared" si="4064"/>
        <v>562.5</v>
      </c>
      <c r="EK107" s="91">
        <f t="shared" si="4064"/>
        <v>562.5</v>
      </c>
      <c r="EL107" s="91">
        <f t="shared" si="4064"/>
        <v>562.5</v>
      </c>
      <c r="EM107" s="91">
        <f t="shared" si="4064"/>
        <v>562.5</v>
      </c>
      <c r="EN107" s="91">
        <f t="shared" si="4064"/>
        <v>562.5</v>
      </c>
      <c r="EO107" s="91">
        <f t="shared" si="4064"/>
        <v>562.5</v>
      </c>
      <c r="EP107" s="91">
        <f t="shared" ref="EP107:HA107" si="4065">(SUM(EP$81:EP$85)&gt;0)*$G$21/12*(1+$O107)^(EP104-1)</f>
        <v>562.5</v>
      </c>
      <c r="EQ107" s="91">
        <f t="shared" si="4065"/>
        <v>562.5</v>
      </c>
      <c r="ER107" s="91">
        <f t="shared" si="4065"/>
        <v>562.5</v>
      </c>
      <c r="ES107" s="91">
        <f t="shared" si="4065"/>
        <v>562.5</v>
      </c>
      <c r="ET107" s="91">
        <f t="shared" si="4065"/>
        <v>562.5</v>
      </c>
      <c r="EU107" s="91">
        <f t="shared" si="4065"/>
        <v>562.5</v>
      </c>
      <c r="EV107" s="91">
        <f t="shared" si="4065"/>
        <v>562.5</v>
      </c>
      <c r="EW107" s="91">
        <f t="shared" si="4065"/>
        <v>562.5</v>
      </c>
      <c r="EX107" s="91">
        <f t="shared" si="4065"/>
        <v>562.5</v>
      </c>
      <c r="EY107" s="91">
        <f t="shared" si="4065"/>
        <v>562.5</v>
      </c>
      <c r="EZ107" s="91">
        <f t="shared" si="4065"/>
        <v>562.5</v>
      </c>
      <c r="FA107" s="91">
        <f t="shared" si="4065"/>
        <v>562.5</v>
      </c>
      <c r="FB107" s="91">
        <f t="shared" si="4065"/>
        <v>562.5</v>
      </c>
      <c r="FC107" s="91">
        <f t="shared" si="4065"/>
        <v>562.5</v>
      </c>
      <c r="FD107" s="91">
        <f t="shared" si="4065"/>
        <v>562.5</v>
      </c>
      <c r="FE107" s="91">
        <f t="shared" si="4065"/>
        <v>562.5</v>
      </c>
      <c r="FF107" s="91">
        <f t="shared" si="4065"/>
        <v>562.5</v>
      </c>
      <c r="FG107" s="91">
        <f t="shared" si="4065"/>
        <v>562.5</v>
      </c>
      <c r="FH107" s="91">
        <f t="shared" si="4065"/>
        <v>562.5</v>
      </c>
      <c r="FI107" s="91">
        <f t="shared" si="4065"/>
        <v>562.5</v>
      </c>
      <c r="FJ107" s="91">
        <f t="shared" si="4065"/>
        <v>562.5</v>
      </c>
      <c r="FK107" s="91">
        <f t="shared" si="4065"/>
        <v>562.5</v>
      </c>
      <c r="FL107" s="91">
        <f t="shared" si="4065"/>
        <v>562.5</v>
      </c>
      <c r="FM107" s="91">
        <f t="shared" si="4065"/>
        <v>562.5</v>
      </c>
      <c r="FN107" s="91">
        <f t="shared" si="4065"/>
        <v>562.5</v>
      </c>
      <c r="FO107" s="91">
        <f t="shared" si="4065"/>
        <v>562.5</v>
      </c>
      <c r="FP107" s="91">
        <f t="shared" si="4065"/>
        <v>562.5</v>
      </c>
      <c r="FQ107" s="91">
        <f t="shared" si="4065"/>
        <v>562.5</v>
      </c>
      <c r="FR107" s="91">
        <f t="shared" si="4065"/>
        <v>562.5</v>
      </c>
      <c r="FS107" s="91">
        <f t="shared" si="4065"/>
        <v>562.5</v>
      </c>
      <c r="FT107" s="91">
        <f t="shared" si="4065"/>
        <v>562.5</v>
      </c>
      <c r="FU107" s="91">
        <f t="shared" si="4065"/>
        <v>562.5</v>
      </c>
      <c r="FV107" s="91">
        <f t="shared" si="4065"/>
        <v>562.5</v>
      </c>
      <c r="FW107" s="91">
        <f t="shared" si="4065"/>
        <v>562.5</v>
      </c>
      <c r="FX107" s="91">
        <f t="shared" si="4065"/>
        <v>562.5</v>
      </c>
      <c r="FY107" s="91">
        <f t="shared" si="4065"/>
        <v>562.5</v>
      </c>
      <c r="FZ107" s="91">
        <f t="shared" si="4065"/>
        <v>562.5</v>
      </c>
      <c r="GA107" s="91">
        <f t="shared" si="4065"/>
        <v>562.5</v>
      </c>
      <c r="GB107" s="91">
        <f t="shared" si="4065"/>
        <v>562.5</v>
      </c>
      <c r="GC107" s="91">
        <f t="shared" si="4065"/>
        <v>562.5</v>
      </c>
      <c r="GD107" s="91">
        <f t="shared" si="4065"/>
        <v>562.5</v>
      </c>
      <c r="GE107" s="91">
        <f t="shared" si="4065"/>
        <v>562.5</v>
      </c>
      <c r="GF107" s="91">
        <f t="shared" si="4065"/>
        <v>562.5</v>
      </c>
      <c r="GG107" s="91">
        <f t="shared" si="4065"/>
        <v>562.5</v>
      </c>
      <c r="GH107" s="91">
        <f t="shared" si="4065"/>
        <v>562.5</v>
      </c>
      <c r="GI107" s="91">
        <f t="shared" si="4065"/>
        <v>562.5</v>
      </c>
      <c r="GJ107" s="91">
        <f t="shared" si="4065"/>
        <v>562.5</v>
      </c>
      <c r="GK107" s="91">
        <f t="shared" si="4065"/>
        <v>562.5</v>
      </c>
      <c r="GL107" s="91">
        <f t="shared" si="4065"/>
        <v>562.5</v>
      </c>
      <c r="GM107" s="91">
        <f t="shared" si="4065"/>
        <v>562.5</v>
      </c>
      <c r="GN107" s="91">
        <f t="shared" si="4065"/>
        <v>562.5</v>
      </c>
      <c r="GO107" s="91">
        <f t="shared" si="4065"/>
        <v>562.5</v>
      </c>
      <c r="GP107" s="91">
        <f t="shared" si="4065"/>
        <v>562.5</v>
      </c>
      <c r="GQ107" s="91">
        <f t="shared" si="4065"/>
        <v>562.5</v>
      </c>
      <c r="GR107" s="91">
        <f t="shared" si="4065"/>
        <v>562.5</v>
      </c>
      <c r="GS107" s="91">
        <f t="shared" si="4065"/>
        <v>562.5</v>
      </c>
      <c r="GT107" s="91">
        <f t="shared" si="4065"/>
        <v>562.5</v>
      </c>
      <c r="GU107" s="91">
        <f t="shared" si="4065"/>
        <v>562.5</v>
      </c>
      <c r="GV107" s="91">
        <f t="shared" si="4065"/>
        <v>562.5</v>
      </c>
      <c r="GW107" s="91">
        <f t="shared" si="4065"/>
        <v>562.5</v>
      </c>
      <c r="GX107" s="91">
        <f t="shared" si="4065"/>
        <v>562.5</v>
      </c>
      <c r="GY107" s="91">
        <f t="shared" si="4065"/>
        <v>562.5</v>
      </c>
      <c r="GZ107" s="91">
        <f t="shared" si="4065"/>
        <v>562.5</v>
      </c>
      <c r="HA107" s="91">
        <f t="shared" si="4065"/>
        <v>562.5</v>
      </c>
      <c r="HB107" s="91">
        <f t="shared" ref="HB107:JM107" si="4066">(SUM(HB$81:HB$85)&gt;0)*$G$21/12*(1+$O107)^(HB104-1)</f>
        <v>562.5</v>
      </c>
      <c r="HC107" s="91">
        <f t="shared" si="4066"/>
        <v>562.5</v>
      </c>
      <c r="HD107" s="91">
        <f t="shared" si="4066"/>
        <v>562.5</v>
      </c>
      <c r="HE107" s="91">
        <f t="shared" si="4066"/>
        <v>562.5</v>
      </c>
      <c r="HF107" s="91">
        <f t="shared" si="4066"/>
        <v>562.5</v>
      </c>
      <c r="HG107" s="91">
        <f t="shared" si="4066"/>
        <v>562.5</v>
      </c>
      <c r="HH107" s="91">
        <f t="shared" si="4066"/>
        <v>562.5</v>
      </c>
      <c r="HI107" s="91">
        <f t="shared" si="4066"/>
        <v>562.5</v>
      </c>
      <c r="HJ107" s="91">
        <f t="shared" si="4066"/>
        <v>562.5</v>
      </c>
      <c r="HK107" s="91">
        <f t="shared" si="4066"/>
        <v>562.5</v>
      </c>
      <c r="HL107" s="91">
        <f t="shared" si="4066"/>
        <v>562.5</v>
      </c>
      <c r="HM107" s="91">
        <f t="shared" si="4066"/>
        <v>562.5</v>
      </c>
      <c r="HN107" s="91">
        <f t="shared" si="4066"/>
        <v>562.5</v>
      </c>
      <c r="HO107" s="91">
        <f t="shared" si="4066"/>
        <v>562.5</v>
      </c>
      <c r="HP107" s="91">
        <f t="shared" si="4066"/>
        <v>562.5</v>
      </c>
      <c r="HQ107" s="91">
        <f t="shared" si="4066"/>
        <v>562.5</v>
      </c>
      <c r="HR107" s="91">
        <f t="shared" si="4066"/>
        <v>562.5</v>
      </c>
      <c r="HS107" s="91">
        <f t="shared" si="4066"/>
        <v>562.5</v>
      </c>
      <c r="HT107" s="91">
        <f t="shared" si="4066"/>
        <v>562.5</v>
      </c>
      <c r="HU107" s="91">
        <f t="shared" si="4066"/>
        <v>562.5</v>
      </c>
      <c r="HV107" s="91">
        <f t="shared" si="4066"/>
        <v>562.5</v>
      </c>
      <c r="HW107" s="91">
        <f t="shared" si="4066"/>
        <v>562.5</v>
      </c>
      <c r="HX107" s="91">
        <f t="shared" si="4066"/>
        <v>562.5</v>
      </c>
      <c r="HY107" s="91">
        <f t="shared" si="4066"/>
        <v>562.5</v>
      </c>
      <c r="HZ107" s="91">
        <f t="shared" si="4066"/>
        <v>562.5</v>
      </c>
      <c r="IA107" s="91">
        <f t="shared" si="4066"/>
        <v>562.5</v>
      </c>
      <c r="IB107" s="91">
        <f t="shared" si="4066"/>
        <v>562.5</v>
      </c>
      <c r="IC107" s="91">
        <f t="shared" si="4066"/>
        <v>562.5</v>
      </c>
      <c r="ID107" s="91">
        <f t="shared" si="4066"/>
        <v>562.5</v>
      </c>
      <c r="IE107" s="91">
        <f t="shared" si="4066"/>
        <v>562.5</v>
      </c>
      <c r="IF107" s="91">
        <f t="shared" si="4066"/>
        <v>562.5</v>
      </c>
      <c r="IG107" s="91">
        <f t="shared" si="4066"/>
        <v>562.5</v>
      </c>
      <c r="IH107" s="91">
        <f t="shared" si="4066"/>
        <v>562.5</v>
      </c>
      <c r="II107" s="91">
        <f t="shared" si="4066"/>
        <v>0</v>
      </c>
      <c r="IJ107" s="91">
        <f t="shared" si="4066"/>
        <v>0</v>
      </c>
      <c r="IK107" s="91">
        <f t="shared" si="4066"/>
        <v>0</v>
      </c>
      <c r="IL107" s="91">
        <f t="shared" si="4066"/>
        <v>0</v>
      </c>
      <c r="IM107" s="91">
        <f t="shared" si="4066"/>
        <v>0</v>
      </c>
      <c r="IN107" s="91">
        <f t="shared" si="4066"/>
        <v>0</v>
      </c>
      <c r="IO107" s="91">
        <f t="shared" si="4066"/>
        <v>0</v>
      </c>
      <c r="IP107" s="91">
        <f t="shared" si="4066"/>
        <v>0</v>
      </c>
      <c r="IQ107" s="91">
        <f t="shared" si="4066"/>
        <v>0</v>
      </c>
      <c r="IR107" s="91">
        <f t="shared" si="4066"/>
        <v>0</v>
      </c>
      <c r="IS107" s="91">
        <f t="shared" si="4066"/>
        <v>0</v>
      </c>
      <c r="IT107" s="91">
        <f t="shared" si="4066"/>
        <v>0</v>
      </c>
      <c r="IU107" s="91">
        <f t="shared" si="4066"/>
        <v>0</v>
      </c>
      <c r="IV107" s="91">
        <f t="shared" si="4066"/>
        <v>0</v>
      </c>
      <c r="IW107" s="91">
        <f t="shared" si="4066"/>
        <v>0</v>
      </c>
      <c r="IX107" s="91">
        <f t="shared" si="4066"/>
        <v>0</v>
      </c>
      <c r="IY107" s="91">
        <f t="shared" si="4066"/>
        <v>0</v>
      </c>
      <c r="IZ107" s="91">
        <f t="shared" si="4066"/>
        <v>0</v>
      </c>
      <c r="JA107" s="91">
        <f t="shared" si="4066"/>
        <v>0</v>
      </c>
      <c r="JB107" s="91">
        <f t="shared" si="4066"/>
        <v>0</v>
      </c>
      <c r="JC107" s="91">
        <f t="shared" si="4066"/>
        <v>0</v>
      </c>
      <c r="JD107" s="91">
        <f t="shared" si="4066"/>
        <v>0</v>
      </c>
      <c r="JE107" s="91">
        <f t="shared" si="4066"/>
        <v>0</v>
      </c>
      <c r="JF107" s="91">
        <f t="shared" si="4066"/>
        <v>0</v>
      </c>
      <c r="JG107" s="91">
        <f t="shared" si="4066"/>
        <v>0</v>
      </c>
      <c r="JH107" s="91">
        <f t="shared" si="4066"/>
        <v>0</v>
      </c>
      <c r="JI107" s="91">
        <f t="shared" si="4066"/>
        <v>0</v>
      </c>
      <c r="JJ107" s="91">
        <f t="shared" si="4066"/>
        <v>0</v>
      </c>
      <c r="JK107" s="91">
        <f t="shared" si="4066"/>
        <v>0</v>
      </c>
      <c r="JL107" s="91">
        <f t="shared" si="4066"/>
        <v>0</v>
      </c>
      <c r="JM107" s="91">
        <f t="shared" si="4066"/>
        <v>0</v>
      </c>
      <c r="JN107" s="91">
        <f t="shared" ref="JN107:LY107" si="4067">(SUM(JN$81:JN$85)&gt;0)*$G$21/12*(1+$O107)^(JN104-1)</f>
        <v>0</v>
      </c>
      <c r="JO107" s="91">
        <f t="shared" si="4067"/>
        <v>0</v>
      </c>
      <c r="JP107" s="91">
        <f t="shared" si="4067"/>
        <v>0</v>
      </c>
      <c r="JQ107" s="91">
        <f t="shared" si="4067"/>
        <v>0</v>
      </c>
      <c r="JR107" s="91">
        <f t="shared" si="4067"/>
        <v>0</v>
      </c>
      <c r="JS107" s="91">
        <f t="shared" si="4067"/>
        <v>0</v>
      </c>
      <c r="JT107" s="91">
        <f t="shared" si="4067"/>
        <v>0</v>
      </c>
      <c r="JU107" s="91">
        <f t="shared" si="4067"/>
        <v>0</v>
      </c>
      <c r="JV107" s="91">
        <f t="shared" si="4067"/>
        <v>0</v>
      </c>
      <c r="JW107" s="91">
        <f t="shared" si="4067"/>
        <v>0</v>
      </c>
      <c r="JX107" s="91">
        <f t="shared" si="4067"/>
        <v>0</v>
      </c>
      <c r="JY107" s="91">
        <f t="shared" si="4067"/>
        <v>0</v>
      </c>
      <c r="JZ107" s="91">
        <f t="shared" si="4067"/>
        <v>0</v>
      </c>
      <c r="KA107" s="91">
        <f t="shared" si="4067"/>
        <v>0</v>
      </c>
      <c r="KB107" s="91">
        <f t="shared" si="4067"/>
        <v>0</v>
      </c>
      <c r="KC107" s="91">
        <f t="shared" si="4067"/>
        <v>0</v>
      </c>
      <c r="KD107" s="91">
        <f t="shared" si="4067"/>
        <v>0</v>
      </c>
      <c r="KE107" s="91">
        <f t="shared" si="4067"/>
        <v>0</v>
      </c>
      <c r="KF107" s="91">
        <f t="shared" si="4067"/>
        <v>0</v>
      </c>
      <c r="KG107" s="91">
        <f t="shared" si="4067"/>
        <v>0</v>
      </c>
      <c r="KH107" s="91">
        <f t="shared" si="4067"/>
        <v>0</v>
      </c>
      <c r="KI107" s="91">
        <f t="shared" si="4067"/>
        <v>0</v>
      </c>
      <c r="KJ107" s="91">
        <f t="shared" si="4067"/>
        <v>0</v>
      </c>
      <c r="KK107" s="91">
        <f t="shared" si="4067"/>
        <v>0</v>
      </c>
      <c r="KL107" s="91">
        <f t="shared" si="4067"/>
        <v>0</v>
      </c>
      <c r="KM107" s="91">
        <f t="shared" si="4067"/>
        <v>0</v>
      </c>
      <c r="KN107" s="91">
        <f t="shared" si="4067"/>
        <v>0</v>
      </c>
      <c r="KO107" s="91">
        <f t="shared" si="4067"/>
        <v>0</v>
      </c>
      <c r="KP107" s="91">
        <f t="shared" si="4067"/>
        <v>0</v>
      </c>
      <c r="KQ107" s="91">
        <f t="shared" si="4067"/>
        <v>0</v>
      </c>
      <c r="KR107" s="91">
        <f t="shared" si="4067"/>
        <v>0</v>
      </c>
      <c r="KS107" s="91">
        <f t="shared" si="4067"/>
        <v>0</v>
      </c>
      <c r="KT107" s="91">
        <f t="shared" si="4067"/>
        <v>0</v>
      </c>
      <c r="KU107" s="91">
        <f t="shared" si="4067"/>
        <v>0</v>
      </c>
      <c r="KV107" s="91">
        <f t="shared" si="4067"/>
        <v>0</v>
      </c>
      <c r="KW107" s="91">
        <f t="shared" si="4067"/>
        <v>0</v>
      </c>
      <c r="KX107" s="91">
        <f t="shared" si="4067"/>
        <v>0</v>
      </c>
      <c r="KY107" s="91">
        <f t="shared" si="4067"/>
        <v>0</v>
      </c>
      <c r="KZ107" s="91">
        <f t="shared" si="4067"/>
        <v>0</v>
      </c>
      <c r="LA107" s="91">
        <f t="shared" si="4067"/>
        <v>0</v>
      </c>
      <c r="LB107" s="91">
        <f t="shared" si="4067"/>
        <v>0</v>
      </c>
      <c r="LC107" s="91">
        <f t="shared" si="4067"/>
        <v>0</v>
      </c>
      <c r="LD107" s="91">
        <f t="shared" si="4067"/>
        <v>0</v>
      </c>
      <c r="LE107" s="91">
        <f t="shared" si="4067"/>
        <v>0</v>
      </c>
      <c r="LF107" s="91">
        <f t="shared" si="4067"/>
        <v>0</v>
      </c>
      <c r="LG107" s="91">
        <f t="shared" si="4067"/>
        <v>0</v>
      </c>
      <c r="LH107" s="91">
        <f t="shared" si="4067"/>
        <v>0</v>
      </c>
      <c r="LI107" s="91">
        <f t="shared" si="4067"/>
        <v>0</v>
      </c>
      <c r="LJ107" s="91">
        <f t="shared" si="4067"/>
        <v>0</v>
      </c>
      <c r="LK107" s="91">
        <f t="shared" si="4067"/>
        <v>0</v>
      </c>
      <c r="LL107" s="91">
        <f t="shared" si="4067"/>
        <v>0</v>
      </c>
      <c r="LM107" s="91">
        <f t="shared" si="4067"/>
        <v>0</v>
      </c>
      <c r="LN107" s="91">
        <f t="shared" si="4067"/>
        <v>0</v>
      </c>
      <c r="LO107" s="91">
        <f t="shared" si="4067"/>
        <v>0</v>
      </c>
      <c r="LP107" s="91">
        <f t="shared" si="4067"/>
        <v>0</v>
      </c>
      <c r="LQ107" s="91">
        <f t="shared" si="4067"/>
        <v>0</v>
      </c>
      <c r="LR107" s="91">
        <f t="shared" si="4067"/>
        <v>0</v>
      </c>
      <c r="LS107" s="91">
        <f t="shared" si="4067"/>
        <v>0</v>
      </c>
      <c r="LT107" s="91">
        <f t="shared" si="4067"/>
        <v>0</v>
      </c>
      <c r="LU107" s="91">
        <f t="shared" si="4067"/>
        <v>0</v>
      </c>
      <c r="LV107" s="91">
        <f t="shared" si="4067"/>
        <v>0</v>
      </c>
      <c r="LW107" s="91">
        <f t="shared" si="4067"/>
        <v>0</v>
      </c>
      <c r="LX107" s="91">
        <f t="shared" si="4067"/>
        <v>0</v>
      </c>
      <c r="LY107" s="91">
        <f t="shared" si="4067"/>
        <v>0</v>
      </c>
      <c r="LZ107" s="91">
        <f t="shared" ref="LZ107:NM107" si="4068">(SUM(LZ$81:LZ$85)&gt;0)*$G$21/12*(1+$O107)^(LZ104-1)</f>
        <v>0</v>
      </c>
      <c r="MA107" s="91">
        <f t="shared" si="4068"/>
        <v>0</v>
      </c>
      <c r="MB107" s="91">
        <f t="shared" si="4068"/>
        <v>0</v>
      </c>
      <c r="MC107" s="91">
        <f t="shared" si="4068"/>
        <v>0</v>
      </c>
      <c r="MD107" s="91">
        <f t="shared" si="4068"/>
        <v>0</v>
      </c>
      <c r="ME107" s="91">
        <f t="shared" si="4068"/>
        <v>0</v>
      </c>
      <c r="MF107" s="91">
        <f t="shared" si="4068"/>
        <v>0</v>
      </c>
      <c r="MG107" s="91">
        <f t="shared" si="4068"/>
        <v>0</v>
      </c>
      <c r="MH107" s="91">
        <f t="shared" si="4068"/>
        <v>0</v>
      </c>
      <c r="MI107" s="91">
        <f t="shared" si="4068"/>
        <v>0</v>
      </c>
      <c r="MJ107" s="91">
        <f t="shared" si="4068"/>
        <v>0</v>
      </c>
      <c r="MK107" s="91">
        <f t="shared" si="4068"/>
        <v>0</v>
      </c>
      <c r="ML107" s="91">
        <f t="shared" si="4068"/>
        <v>0</v>
      </c>
      <c r="MM107" s="91">
        <f t="shared" si="4068"/>
        <v>0</v>
      </c>
      <c r="MN107" s="91">
        <f t="shared" si="4068"/>
        <v>0</v>
      </c>
      <c r="MO107" s="91">
        <f t="shared" si="4068"/>
        <v>0</v>
      </c>
      <c r="MP107" s="91">
        <f t="shared" si="4068"/>
        <v>0</v>
      </c>
      <c r="MQ107" s="91">
        <f t="shared" si="4068"/>
        <v>0</v>
      </c>
      <c r="MR107" s="91">
        <f t="shared" si="4068"/>
        <v>0</v>
      </c>
      <c r="MS107" s="91">
        <f t="shared" si="4068"/>
        <v>0</v>
      </c>
      <c r="MT107" s="91">
        <f t="shared" si="4068"/>
        <v>0</v>
      </c>
      <c r="MU107" s="91">
        <f t="shared" si="4068"/>
        <v>0</v>
      </c>
      <c r="MV107" s="91">
        <f t="shared" si="4068"/>
        <v>0</v>
      </c>
      <c r="MW107" s="91">
        <f t="shared" si="4068"/>
        <v>0</v>
      </c>
      <c r="MX107" s="91">
        <f t="shared" si="4068"/>
        <v>0</v>
      </c>
      <c r="MY107" s="91">
        <f t="shared" si="4068"/>
        <v>0</v>
      </c>
      <c r="MZ107" s="91">
        <f t="shared" si="4068"/>
        <v>0</v>
      </c>
      <c r="NA107" s="91">
        <f t="shared" si="4068"/>
        <v>0</v>
      </c>
      <c r="NB107" s="91">
        <f t="shared" si="4068"/>
        <v>0</v>
      </c>
      <c r="NC107" s="91">
        <f t="shared" si="4068"/>
        <v>0</v>
      </c>
      <c r="ND107" s="91">
        <f t="shared" si="4068"/>
        <v>0</v>
      </c>
      <c r="NE107" s="91">
        <f t="shared" si="4068"/>
        <v>0</v>
      </c>
      <c r="NF107" s="91">
        <f t="shared" si="4068"/>
        <v>0</v>
      </c>
      <c r="NG107" s="91">
        <f t="shared" si="4068"/>
        <v>0</v>
      </c>
      <c r="NH107" s="91">
        <f t="shared" si="4068"/>
        <v>0</v>
      </c>
      <c r="NI107" s="91">
        <f t="shared" si="4068"/>
        <v>0</v>
      </c>
      <c r="NJ107" s="91">
        <f t="shared" si="4068"/>
        <v>0</v>
      </c>
      <c r="NK107" s="91">
        <f t="shared" si="4068"/>
        <v>0</v>
      </c>
      <c r="NL107" s="91">
        <f t="shared" si="4068"/>
        <v>0</v>
      </c>
      <c r="NM107" s="91">
        <f t="shared" si="4068"/>
        <v>0</v>
      </c>
    </row>
    <row r="108" spans="12:377" x14ac:dyDescent="0.25"/>
  </sheetData>
  <conditionalFormatting sqref="P29 R29:AR29">
    <cfRule type="expression" dxfId="9" priority="9">
      <formula>P30="Yes"</formula>
    </cfRule>
  </conditionalFormatting>
  <conditionalFormatting sqref="M32">
    <cfRule type="expression" dxfId="8" priority="10">
      <formula>$M$30="% /Yr."</formula>
    </cfRule>
  </conditionalFormatting>
  <conditionalFormatting sqref="I32:M32">
    <cfRule type="expression" dxfId="7" priority="11">
      <formula>OR($M$30="Custom",$M$30="None")</formula>
    </cfRule>
  </conditionalFormatting>
  <conditionalFormatting sqref="AS29:AU29">
    <cfRule type="expression" dxfId="6" priority="6">
      <formula>AS30="Yes"</formula>
    </cfRule>
  </conditionalFormatting>
  <conditionalFormatting sqref="I34:M42">
    <cfRule type="expression" dxfId="5" priority="5">
      <formula>$M$33="No"</formula>
    </cfRule>
  </conditionalFormatting>
  <conditionalFormatting sqref="I39:M42">
    <cfRule type="expression" dxfId="4" priority="4">
      <formula>$M$38="No"</formula>
    </cfRule>
  </conditionalFormatting>
  <conditionalFormatting sqref="Q29">
    <cfRule type="expression" dxfId="3" priority="2">
      <formula>Q30="Yes"</formula>
    </cfRule>
  </conditionalFormatting>
  <conditionalFormatting sqref="NO18">
    <cfRule type="expression" dxfId="2" priority="12">
      <formula>$M$30="Custom"</formula>
    </cfRule>
  </conditionalFormatting>
  <conditionalFormatting sqref="O6:NM47">
    <cfRule type="expression" dxfId="1" priority="13">
      <formula>$M$30&lt;&gt;"Custom"</formula>
    </cfRule>
  </conditionalFormatting>
  <dataValidations count="7">
    <dataValidation type="list" allowBlank="1" showInputMessage="1" showErrorMessage="1" sqref="L19" xr:uid="{00000000-0002-0000-0200-000000000000}">
      <formula1>"Public,Private"</formula1>
    </dataValidation>
    <dataValidation type="whole" allowBlank="1" showInputMessage="1" showErrorMessage="1" errorTitle="Error" error="Input analysis period in months. Minimum of 1 month, maximum of 360 months." sqref="G8 N32 N37 M40 N28 M35 N23 M27 N15" xr:uid="{00000000-0002-0000-0200-000001000000}">
      <formula1>1</formula1>
      <formula2>360</formula2>
    </dataValidation>
    <dataValidation type="list" allowBlank="1" showInputMessage="1" showErrorMessage="1" sqref="L30" xr:uid="{00000000-0002-0000-0200-000003000000}">
      <formula1>"Jan,Feb,Mar,Apr,May,Jun,Jul,Aug,Sept,Oct,Nov,Dec"</formula1>
    </dataValidation>
    <dataValidation type="list" allowBlank="1" showInputMessage="1" showErrorMessage="1" sqref="N35 M38 N26 M33 N21" xr:uid="{00000000-0002-0000-0200-000004000000}">
      <formula1>"Yes,No"</formula1>
    </dataValidation>
    <dataValidation type="list" allowBlank="1" showInputMessage="1" showErrorMessage="1" sqref="N18 M30" xr:uid="{00000000-0002-0000-0200-000002000000}">
      <formula1>"% /Yr., $ /Yr., Custom, None"</formula1>
    </dataValidation>
    <dataValidation type="decimal" allowBlank="1" showInputMessage="1" showErrorMessage="1" sqref="N22 M39 N27 M34" xr:uid="{00000000-0002-0000-0200-000005000000}">
      <formula1>0.01</formula1>
      <formula2>1</formula2>
    </dataValidation>
    <dataValidation type="list" allowBlank="1" showInputMessage="1" showErrorMessage="1" sqref="E18" xr:uid="{1C2F3899-FEC5-491F-A50B-FB0B0F989D84}">
      <formula1>"NNN, NN, Absolute NNN"</formula1>
    </dataValidation>
  </dataValidations>
  <pageMargins left="0.7" right="0.7" top="0.75" bottom="0.75" header="0.3" footer="0.3"/>
  <pageSetup scale="68" orientation="portrait" horizontalDpi="4294967293" verticalDpi="120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6000000}">
          <x14:formula1>
            <xm:f>Data!$B$27:$B$30</xm:f>
          </x14:formula1>
          <xm:sqref>L21</xm:sqref>
        </x14:dataValidation>
        <x14:dataValidation type="list" allowBlank="1" showInputMessage="1" showErrorMessage="1" xr:uid="{00000000-0002-0000-0200-000007000000}">
          <x14:formula1>
            <xm:f>Data!$I$29:$I$52</xm:f>
          </x14:formula1>
          <xm:sqref>N9 M21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59999389629810485"/>
    <pageSetUpPr fitToPage="1"/>
  </sheetPr>
  <dimension ref="A1:MZ180"/>
  <sheetViews>
    <sheetView showGridLines="0" zoomScaleNormal="100" zoomScaleSheetLayoutView="85" workbookViewId="0"/>
  </sheetViews>
  <sheetFormatPr defaultColWidth="0" defaultRowHeight="15" zeroHeight="1" outlineLevelRow="1" x14ac:dyDescent="0.25"/>
  <cols>
    <col min="1" max="1" width="1.140625" style="130" customWidth="1"/>
    <col min="2" max="2" width="25.28515625" style="130" customWidth="1"/>
    <col min="3" max="3" width="12.5703125" style="130" bestFit="1" customWidth="1"/>
    <col min="4" max="4" width="11.85546875" style="130" bestFit="1" customWidth="1"/>
    <col min="5" max="5" width="11.140625" style="130" customWidth="1"/>
    <col min="6" max="8" width="11.140625" style="131" customWidth="1"/>
    <col min="9" max="9" width="11.85546875" style="131" bestFit="1" customWidth="1"/>
    <col min="10" max="14" width="11.140625" style="131" customWidth="1"/>
    <col min="15" max="16" width="9.42578125" style="131" bestFit="1" customWidth="1"/>
    <col min="17" max="19" width="9.42578125" style="130" bestFit="1" customWidth="1"/>
    <col min="20" max="20" width="9.7109375" style="130" bestFit="1" customWidth="1"/>
    <col min="21" max="21" width="9.42578125" style="130" bestFit="1" customWidth="1"/>
    <col min="22" max="22" width="10.7109375" style="130" bestFit="1" customWidth="1"/>
    <col min="23" max="25" width="9.28515625" style="130" bestFit="1" customWidth="1"/>
    <col min="26" max="26" width="9.42578125" style="130" bestFit="1" customWidth="1"/>
    <col min="27" max="31" width="9.28515625" style="130" bestFit="1" customWidth="1"/>
    <col min="32" max="32" width="9.5703125" style="130" bestFit="1" customWidth="1"/>
    <col min="33" max="34" width="9.28515625" style="130" bestFit="1" customWidth="1"/>
    <col min="35" max="35" width="9.140625" style="130" customWidth="1"/>
    <col min="36" max="37" width="9.28515625" style="130" bestFit="1" customWidth="1"/>
    <col min="38" max="38" width="9.42578125" style="130" bestFit="1" customWidth="1"/>
    <col min="39" max="41" width="9.28515625" style="130" bestFit="1" customWidth="1"/>
    <col min="42" max="42" width="9.140625" style="130" customWidth="1"/>
    <col min="43" max="43" width="9.28515625" style="130" bestFit="1" customWidth="1"/>
    <col min="44" max="44" width="9.5703125" style="130" bestFit="1" customWidth="1"/>
    <col min="45" max="46" width="9.28515625" style="130" bestFit="1" customWidth="1"/>
    <col min="47" max="47" width="9.140625" style="130" customWidth="1"/>
    <col min="48" max="49" width="9.28515625" style="130" bestFit="1" customWidth="1"/>
    <col min="50" max="50" width="9.42578125" style="130" bestFit="1" customWidth="1"/>
    <col min="51" max="53" width="9.28515625" style="130" bestFit="1" customWidth="1"/>
    <col min="54" max="54" width="9.140625" style="130" customWidth="1"/>
    <col min="55" max="55" width="9.28515625" style="130" bestFit="1" customWidth="1"/>
    <col min="56" max="56" width="9.5703125" style="130" bestFit="1" customWidth="1"/>
    <col min="57" max="58" width="9.28515625" style="130" bestFit="1" customWidth="1"/>
    <col min="59" max="59" width="9.140625" style="130" customWidth="1"/>
    <col min="60" max="61" width="9.28515625" style="130" bestFit="1" customWidth="1"/>
    <col min="62" max="62" width="9.42578125" style="130" bestFit="1" customWidth="1"/>
    <col min="63" max="65" width="9.28515625" style="130" bestFit="1" customWidth="1"/>
    <col min="66" max="66" width="9.140625" style="130" customWidth="1"/>
    <col min="67" max="67" width="9.28515625" style="130" bestFit="1" customWidth="1"/>
    <col min="68" max="68" width="9.5703125" style="130" bestFit="1" customWidth="1"/>
    <col min="69" max="70" width="9.28515625" style="130" bestFit="1" customWidth="1"/>
    <col min="71" max="71" width="9.140625" style="130" customWidth="1"/>
    <col min="72" max="73" width="9.28515625" style="130" bestFit="1" customWidth="1"/>
    <col min="74" max="74" width="9.42578125" style="130" bestFit="1" customWidth="1"/>
    <col min="75" max="77" width="9.28515625" style="130" bestFit="1" customWidth="1"/>
    <col min="78" max="78" width="9.140625" style="130" customWidth="1"/>
    <col min="79" max="79" width="9.28515625" style="130" bestFit="1" customWidth="1"/>
    <col min="80" max="80" width="9.5703125" style="130" bestFit="1" customWidth="1"/>
    <col min="81" max="82" width="9.28515625" style="130" bestFit="1" customWidth="1"/>
    <col min="83" max="83" width="9.140625" style="130" customWidth="1"/>
    <col min="84" max="85" width="9.28515625" style="130" bestFit="1" customWidth="1"/>
    <col min="86" max="86" width="9.42578125" style="130" bestFit="1" customWidth="1"/>
    <col min="87" max="89" width="9.28515625" style="130" bestFit="1" customWidth="1"/>
    <col min="90" max="90" width="9.140625" style="130" customWidth="1"/>
    <col min="91" max="91" width="9.28515625" style="130" bestFit="1" customWidth="1"/>
    <col min="92" max="92" width="9.5703125" style="130" bestFit="1" customWidth="1"/>
    <col min="93" max="94" width="9.28515625" style="130" bestFit="1" customWidth="1"/>
    <col min="95" max="95" width="9.140625" style="130" customWidth="1"/>
    <col min="96" max="97" width="9.28515625" style="130" bestFit="1" customWidth="1"/>
    <col min="98" max="98" width="9.42578125" style="130" bestFit="1" customWidth="1"/>
    <col min="99" max="101" width="9.28515625" style="130" bestFit="1" customWidth="1"/>
    <col min="102" max="102" width="9.140625" style="130" customWidth="1"/>
    <col min="103" max="106" width="10.28515625" style="130" bestFit="1" customWidth="1"/>
    <col min="107" max="107" width="9.140625" style="130" customWidth="1"/>
    <col min="108" max="113" width="10.28515625" style="130" bestFit="1" customWidth="1"/>
    <col min="114" max="114" width="9.140625" style="130" customWidth="1"/>
    <col min="115" max="118" width="10.28515625" style="130" bestFit="1" customWidth="1"/>
    <col min="119" max="119" width="9.140625" style="130" customWidth="1"/>
    <col min="120" max="125" width="10.28515625" style="130" bestFit="1" customWidth="1"/>
    <col min="126" max="126" width="9.140625" style="130" customWidth="1"/>
    <col min="127" max="130" width="10.28515625" style="130" bestFit="1" customWidth="1"/>
    <col min="131" max="131" width="9.140625" style="130" customWidth="1"/>
    <col min="132" max="134" width="10.28515625" style="130" bestFit="1" customWidth="1"/>
    <col min="135" max="135" width="10.7109375" style="130" bestFit="1" customWidth="1"/>
    <col min="136" max="137" width="10.28515625" style="130" bestFit="1" customWidth="1"/>
    <col min="138" max="138" width="9.140625" style="130" customWidth="1"/>
    <col min="139" max="142" width="10.28515625" style="130" bestFit="1" customWidth="1"/>
    <col min="143" max="143" width="9.140625" style="130" customWidth="1"/>
    <col min="144" max="149" width="10.28515625" style="130" bestFit="1" customWidth="1"/>
    <col min="150" max="150" width="9.140625" style="130" customWidth="1"/>
    <col min="151" max="154" width="10.28515625" style="130" bestFit="1" customWidth="1"/>
    <col min="155" max="155" width="9.140625" style="130" customWidth="1"/>
    <col min="156" max="161" width="10.28515625" style="130" bestFit="1" customWidth="1"/>
    <col min="162" max="162" width="9.140625" style="130" customWidth="1"/>
    <col min="163" max="166" width="10.28515625" style="130" bestFit="1" customWidth="1"/>
    <col min="167" max="167" width="9.140625" style="130" customWidth="1"/>
    <col min="168" max="173" width="10.28515625" style="130" bestFit="1" customWidth="1"/>
    <col min="174" max="174" width="9.140625" style="130" customWidth="1"/>
    <col min="175" max="178" width="10.28515625" style="130" bestFit="1" customWidth="1"/>
    <col min="179" max="179" width="9.140625" style="130" customWidth="1"/>
    <col min="180" max="185" width="10.28515625" style="130" bestFit="1" customWidth="1"/>
    <col min="186" max="186" width="9.140625" style="130" customWidth="1"/>
    <col min="187" max="190" width="10.28515625" style="130" bestFit="1" customWidth="1"/>
    <col min="191" max="191" width="9.140625" style="130" customWidth="1"/>
    <col min="192" max="197" width="10.28515625" style="130" bestFit="1" customWidth="1"/>
    <col min="198" max="198" width="9.140625" style="130" customWidth="1"/>
    <col min="199" max="202" width="10.28515625" style="130" bestFit="1" customWidth="1"/>
    <col min="203" max="203" width="9.140625" style="130" customWidth="1"/>
    <col min="204" max="209" width="10.28515625" style="130" bestFit="1" customWidth="1"/>
    <col min="210" max="210" width="9.140625" style="130" customWidth="1"/>
    <col min="211" max="214" width="10.28515625" style="130" bestFit="1" customWidth="1"/>
    <col min="215" max="215" width="9.140625" style="130" customWidth="1"/>
    <col min="216" max="221" width="10.28515625" style="130" bestFit="1" customWidth="1"/>
    <col min="222" max="222" width="9.140625" style="130" customWidth="1"/>
    <col min="223" max="226" width="10.28515625" style="130" bestFit="1" customWidth="1"/>
    <col min="227" max="227" width="9.140625" style="130" customWidth="1"/>
    <col min="228" max="228" width="10.28515625" style="130" bestFit="1" customWidth="1"/>
    <col min="229" max="229" width="8.7109375" style="130" bestFit="1" customWidth="1"/>
    <col min="230" max="230" width="9.28515625" style="130" bestFit="1" customWidth="1"/>
    <col min="231" max="231" width="9" style="130" bestFit="1" customWidth="1"/>
    <col min="232" max="232" width="8.5703125" style="130" bestFit="1" customWidth="1"/>
    <col min="233" max="233" width="9" style="130" bestFit="1" customWidth="1"/>
    <col min="234" max="234" width="9.140625" style="130" customWidth="1"/>
    <col min="235" max="235" width="8.85546875" style="130" bestFit="1" customWidth="1"/>
    <col min="236" max="236" width="9.42578125" style="130" bestFit="1" customWidth="1"/>
    <col min="237" max="237" width="8.7109375" style="130" bestFit="1" customWidth="1"/>
    <col min="238" max="238" width="8.140625" style="130" bestFit="1" customWidth="1"/>
    <col min="239" max="239" width="9.140625" style="130" customWidth="1"/>
    <col min="240" max="240" width="9" style="130" bestFit="1" customWidth="1"/>
    <col min="241" max="241" width="8.7109375" style="130" bestFit="1" customWidth="1"/>
    <col min="242" max="242" width="9.28515625" style="130" bestFit="1" customWidth="1"/>
    <col min="243" max="243" width="9" style="130" bestFit="1" customWidth="1"/>
    <col min="244" max="244" width="8.5703125" style="130" bestFit="1" customWidth="1"/>
    <col min="245" max="245" width="9" style="130" bestFit="1" customWidth="1"/>
    <col min="246" max="246" width="9.140625" style="130" customWidth="1"/>
    <col min="247" max="247" width="8.85546875" style="130" bestFit="1" customWidth="1"/>
    <col min="248" max="248" width="9.42578125" style="130" bestFit="1" customWidth="1"/>
    <col min="249" max="249" width="8.7109375" style="130" bestFit="1" customWidth="1"/>
    <col min="250" max="250" width="8.140625" style="130" bestFit="1" customWidth="1"/>
    <col min="251" max="251" width="9.140625" style="130" customWidth="1"/>
    <col min="252" max="252" width="9" style="130" bestFit="1" customWidth="1"/>
    <col min="253" max="253" width="8.7109375" style="130" bestFit="1" customWidth="1"/>
    <col min="254" max="254" width="9.28515625" style="130" bestFit="1" customWidth="1"/>
    <col min="255" max="255" width="9" style="130" bestFit="1" customWidth="1"/>
    <col min="256" max="256" width="8.5703125" style="130" bestFit="1" customWidth="1"/>
    <col min="257" max="257" width="9" style="130" bestFit="1" customWidth="1"/>
    <col min="258" max="258" width="9.140625" style="130" customWidth="1"/>
    <col min="259" max="259" width="8.85546875" style="130" bestFit="1" customWidth="1"/>
    <col min="260" max="260" width="9.42578125" style="130" bestFit="1" customWidth="1"/>
    <col min="261" max="261" width="8.7109375" style="130" bestFit="1" customWidth="1"/>
    <col min="262" max="262" width="8.140625" style="130" bestFit="1" customWidth="1"/>
    <col min="263" max="263" width="9.140625" style="130" customWidth="1"/>
    <col min="264" max="264" width="9" style="130" bestFit="1" customWidth="1"/>
    <col min="265" max="265" width="8.7109375" style="130" bestFit="1" customWidth="1"/>
    <col min="266" max="266" width="9.28515625" style="130" bestFit="1" customWidth="1"/>
    <col min="267" max="267" width="9" style="130" bestFit="1" customWidth="1"/>
    <col min="268" max="268" width="8.5703125" style="130" bestFit="1" customWidth="1"/>
    <col min="269" max="269" width="9" style="130" bestFit="1" customWidth="1"/>
    <col min="270" max="270" width="9.140625" style="130" customWidth="1"/>
    <col min="271" max="271" width="8.85546875" style="130" bestFit="1" customWidth="1"/>
    <col min="272" max="272" width="9.42578125" style="130" bestFit="1" customWidth="1"/>
    <col min="273" max="273" width="8.7109375" style="130" bestFit="1" customWidth="1"/>
    <col min="274" max="274" width="8.140625" style="130" bestFit="1" customWidth="1"/>
    <col min="275" max="275" width="9.140625" style="130" customWidth="1"/>
    <col min="276" max="276" width="9" style="130" bestFit="1" customWidth="1"/>
    <col min="277" max="277" width="8.7109375" style="130" bestFit="1" customWidth="1"/>
    <col min="278" max="278" width="9.28515625" style="130" bestFit="1" customWidth="1"/>
    <col min="279" max="279" width="9" style="130" bestFit="1" customWidth="1"/>
    <col min="280" max="280" width="8.5703125" style="130" bestFit="1" customWidth="1"/>
    <col min="281" max="281" width="9" style="130" bestFit="1" customWidth="1"/>
    <col min="282" max="282" width="9.140625" style="130" customWidth="1"/>
    <col min="283" max="283" width="8.85546875" style="130" bestFit="1" customWidth="1"/>
    <col min="284" max="284" width="9.42578125" style="130" bestFit="1" customWidth="1"/>
    <col min="285" max="285" width="8.7109375" style="130" bestFit="1" customWidth="1"/>
    <col min="286" max="286" width="8.140625" style="130" bestFit="1" customWidth="1"/>
    <col min="287" max="287" width="9.140625" style="130" customWidth="1"/>
    <col min="288" max="288" width="9" style="130" bestFit="1" customWidth="1"/>
    <col min="289" max="289" width="8.7109375" style="130" bestFit="1" customWidth="1"/>
    <col min="290" max="290" width="9.28515625" style="130" bestFit="1" customWidth="1"/>
    <col min="291" max="291" width="9" style="130" bestFit="1" customWidth="1"/>
    <col min="292" max="292" width="8.5703125" style="130" bestFit="1" customWidth="1"/>
    <col min="293" max="293" width="9" style="130" bestFit="1" customWidth="1"/>
    <col min="294" max="294" width="9.140625" style="130" customWidth="1"/>
    <col min="295" max="295" width="8.85546875" style="130" bestFit="1" customWidth="1"/>
    <col min="296" max="296" width="9.42578125" style="130" bestFit="1" customWidth="1"/>
    <col min="297" max="297" width="8.7109375" style="130" bestFit="1" customWidth="1"/>
    <col min="298" max="298" width="8.140625" style="130" bestFit="1" customWidth="1"/>
    <col min="299" max="299" width="9.140625" style="130" customWidth="1"/>
    <col min="300" max="300" width="9" style="130" bestFit="1" customWidth="1"/>
    <col min="301" max="301" width="8.7109375" style="130" bestFit="1" customWidth="1"/>
    <col min="302" max="302" width="9.28515625" style="130" bestFit="1" customWidth="1"/>
    <col min="303" max="303" width="9" style="130" bestFit="1" customWidth="1"/>
    <col min="304" max="304" width="8.5703125" style="130" bestFit="1" customWidth="1"/>
    <col min="305" max="305" width="9" style="130" bestFit="1" customWidth="1"/>
    <col min="306" max="306" width="9.140625" style="130" customWidth="1"/>
    <col min="307" max="307" width="8.85546875" style="130" bestFit="1" customWidth="1"/>
    <col min="308" max="308" width="9.42578125" style="130" bestFit="1" customWidth="1"/>
    <col min="309" max="309" width="8.7109375" style="130" bestFit="1" customWidth="1"/>
    <col min="310" max="310" width="8.140625" style="130" bestFit="1" customWidth="1"/>
    <col min="311" max="311" width="9.140625" style="130" customWidth="1"/>
    <col min="312" max="312" width="9" style="130" bestFit="1" customWidth="1"/>
    <col min="313" max="313" width="8.7109375" style="130" bestFit="1" customWidth="1"/>
    <col min="314" max="314" width="9.28515625" style="130" bestFit="1" customWidth="1"/>
    <col min="315" max="315" width="9" style="130" bestFit="1" customWidth="1"/>
    <col min="316" max="316" width="8.5703125" style="130" bestFit="1" customWidth="1"/>
    <col min="317" max="317" width="9" style="130" bestFit="1" customWidth="1"/>
    <col min="318" max="318" width="9.140625" style="130" customWidth="1"/>
    <col min="319" max="319" width="8.85546875" style="130" bestFit="1" customWidth="1"/>
    <col min="320" max="320" width="9.42578125" style="130" bestFit="1" customWidth="1"/>
    <col min="321" max="321" width="8.7109375" style="130" bestFit="1" customWidth="1"/>
    <col min="322" max="322" width="8.140625" style="130" bestFit="1" customWidth="1"/>
    <col min="323" max="323" width="9.140625" style="130" customWidth="1"/>
    <col min="324" max="324" width="9" style="130" bestFit="1" customWidth="1"/>
    <col min="325" max="325" width="8.7109375" style="130" bestFit="1" customWidth="1"/>
    <col min="326" max="326" width="9.28515625" style="130" bestFit="1" customWidth="1"/>
    <col min="327" max="327" width="9" style="130" bestFit="1" customWidth="1"/>
    <col min="328" max="328" width="8.5703125" style="130" bestFit="1" customWidth="1"/>
    <col min="329" max="329" width="9" style="130" bestFit="1" customWidth="1"/>
    <col min="330" max="330" width="9.140625" style="130" customWidth="1"/>
    <col min="331" max="331" width="8.85546875" style="130" bestFit="1" customWidth="1"/>
    <col min="332" max="332" width="9.42578125" style="130" bestFit="1" customWidth="1"/>
    <col min="333" max="333" width="8.7109375" style="130" bestFit="1" customWidth="1"/>
    <col min="334" max="334" width="8.140625" style="130" bestFit="1" customWidth="1"/>
    <col min="335" max="335" width="9.140625" style="130" customWidth="1"/>
    <col min="336" max="336" width="9" style="130" bestFit="1" customWidth="1"/>
    <col min="337" max="337" width="8.7109375" style="130" bestFit="1" customWidth="1"/>
    <col min="338" max="338" width="9.28515625" style="130" bestFit="1" customWidth="1"/>
    <col min="339" max="339" width="9" style="130" bestFit="1" customWidth="1"/>
    <col min="340" max="340" width="8.5703125" style="130" bestFit="1" customWidth="1"/>
    <col min="341" max="341" width="9" style="130" bestFit="1" customWidth="1"/>
    <col min="342" max="342" width="9.140625" style="130" customWidth="1"/>
    <col min="343" max="343" width="8.85546875" style="130" bestFit="1" customWidth="1"/>
    <col min="344" max="344" width="9.42578125" style="130" bestFit="1" customWidth="1"/>
    <col min="345" max="345" width="8.7109375" style="130" bestFit="1" customWidth="1"/>
    <col min="346" max="346" width="8.140625" style="130" bestFit="1" customWidth="1"/>
    <col min="347" max="347" width="9.140625" style="130" customWidth="1"/>
    <col min="348" max="348" width="9" style="130" bestFit="1" customWidth="1"/>
    <col min="349" max="349" width="8.7109375" style="130" bestFit="1" customWidth="1"/>
    <col min="350" max="350" width="9.28515625" style="130" bestFit="1" customWidth="1"/>
    <col min="351" max="351" width="9" style="130" bestFit="1" customWidth="1"/>
    <col min="352" max="352" width="8.5703125" style="130" bestFit="1" customWidth="1"/>
    <col min="353" max="353" width="9" style="130" bestFit="1" customWidth="1"/>
    <col min="354" max="354" width="9.140625" style="130" customWidth="1"/>
    <col min="355" max="355" width="8.85546875" style="130" bestFit="1" customWidth="1"/>
    <col min="356" max="356" width="9.42578125" style="130" bestFit="1" customWidth="1"/>
    <col min="357" max="357" width="8.7109375" style="130" bestFit="1" customWidth="1"/>
    <col min="358" max="358" width="8.140625" style="130" bestFit="1" customWidth="1"/>
    <col min="359" max="359" width="9.140625" style="130" customWidth="1"/>
    <col min="360" max="360" width="9" style="130" bestFit="1" customWidth="1"/>
    <col min="361" max="361" width="8.7109375" style="130" bestFit="1" customWidth="1"/>
    <col min="362" max="362" width="9.28515625" style="130" bestFit="1" customWidth="1"/>
    <col min="363" max="363" width="9" style="130" bestFit="1" customWidth="1"/>
    <col min="364" max="364" width="9.140625" style="130" customWidth="1"/>
    <col min="365" max="16384" width="9.140625" style="130" hidden="1"/>
  </cols>
  <sheetData>
    <row r="1" spans="2:33" s="129" customFormat="1" ht="10.15" customHeight="1" x14ac:dyDescent="0.25"/>
    <row r="2" spans="2:33" s="129" customFormat="1" x14ac:dyDescent="0.25">
      <c r="B2" s="4" t="s">
        <v>345</v>
      </c>
      <c r="C2" s="4"/>
      <c r="D2" s="4"/>
      <c r="E2" s="4"/>
      <c r="F2" s="4"/>
      <c r="G2" s="4"/>
      <c r="H2" s="4"/>
      <c r="I2" s="4"/>
      <c r="J2" s="4"/>
      <c r="K2" s="4"/>
      <c r="L2" s="4"/>
      <c r="M2" s="4"/>
      <c r="N2" s="9" t="str">
        <f>Property_Name</f>
        <v>Wal-Aid Fairview</v>
      </c>
    </row>
    <row r="3" spans="2:33" s="129" customFormat="1" ht="2.65" customHeight="1" x14ac:dyDescent="0.25">
      <c r="B3" s="5"/>
      <c r="C3" s="5"/>
      <c r="D3" s="5"/>
      <c r="E3" s="5"/>
      <c r="F3" s="5"/>
      <c r="G3" s="5"/>
      <c r="H3" s="5"/>
      <c r="I3" s="5"/>
      <c r="J3" s="5"/>
      <c r="K3" s="5"/>
      <c r="L3" s="5"/>
      <c r="M3" s="5"/>
      <c r="N3" s="10"/>
    </row>
    <row r="4" spans="2:33" s="129" customFormat="1" ht="10.15" customHeight="1" x14ac:dyDescent="0.25">
      <c r="B4" s="44" t="s">
        <v>53</v>
      </c>
      <c r="C4" s="43" t="str">
        <f>Interest</f>
        <v>Fee Simple</v>
      </c>
      <c r="D4" s="4"/>
      <c r="E4" s="4"/>
      <c r="F4" s="4"/>
      <c r="G4" s="4"/>
      <c r="H4" s="4"/>
      <c r="I4" s="4"/>
      <c r="J4" s="4"/>
      <c r="K4" s="4"/>
      <c r="L4" s="4"/>
      <c r="M4" s="269" t="str">
        <f>Version</f>
        <v>v2.4</v>
      </c>
      <c r="N4" s="269"/>
    </row>
    <row r="5" spans="2:33" s="129" customFormat="1" ht="4.9000000000000004" customHeight="1" x14ac:dyDescent="0.25"/>
    <row r="6" spans="2:33" x14ac:dyDescent="0.25">
      <c r="B6" s="149" t="s">
        <v>277</v>
      </c>
      <c r="C6" s="147"/>
      <c r="D6" s="147"/>
      <c r="E6" s="148"/>
      <c r="J6" s="222"/>
      <c r="K6" s="223" t="s">
        <v>269</v>
      </c>
      <c r="L6" s="31"/>
      <c r="M6" s="31"/>
      <c r="N6" s="139"/>
      <c r="O6" s="126"/>
      <c r="P6" s="126"/>
      <c r="Q6" s="126"/>
      <c r="R6" s="126"/>
      <c r="S6" s="126"/>
      <c r="T6" s="126"/>
      <c r="U6" s="126"/>
    </row>
    <row r="7" spans="2:33" x14ac:dyDescent="0.25">
      <c r="B7" s="172" t="s">
        <v>250</v>
      </c>
      <c r="C7" s="131"/>
      <c r="D7" s="131"/>
      <c r="E7" s="53">
        <f ca="1">C61</f>
        <v>5.8211603760719294E-2</v>
      </c>
      <c r="J7" s="126"/>
      <c r="K7" s="135" t="s">
        <v>275</v>
      </c>
      <c r="L7" s="135"/>
      <c r="M7" s="140"/>
      <c r="N7" s="220">
        <f>PMT(Inputs!M15/12,Inputs!M16,-Inputs!M14)</f>
        <v>10232.64610163906</v>
      </c>
      <c r="O7" s="126"/>
      <c r="P7" s="126"/>
      <c r="Q7" s="126"/>
      <c r="R7" s="126"/>
      <c r="S7" s="126"/>
      <c r="T7" s="126"/>
      <c r="U7" s="126"/>
    </row>
    <row r="8" spans="2:33" x14ac:dyDescent="0.25">
      <c r="B8" s="172" t="s">
        <v>291</v>
      </c>
      <c r="C8" s="131"/>
      <c r="D8" s="131"/>
      <c r="E8" s="146">
        <f>C62</f>
        <v>2.057633230293169</v>
      </c>
      <c r="J8" s="126"/>
      <c r="K8" s="135" t="s">
        <v>274</v>
      </c>
      <c r="L8" s="135"/>
      <c r="M8" s="151">
        <f>Debt_Balloon/Residual_NetValue</f>
        <v>0.33779455362522742</v>
      </c>
      <c r="N8" s="220">
        <f>PV(Inputs!M15/12,Inputs!M16-'Investment Returns'!N9,-Debt_Payment)</f>
        <v>1171218.1660570698</v>
      </c>
      <c r="O8" s="126"/>
      <c r="P8" s="126"/>
      <c r="Q8" s="126"/>
      <c r="R8" s="126"/>
      <c r="S8" s="126"/>
      <c r="T8" s="126"/>
      <c r="U8" s="126"/>
    </row>
    <row r="9" spans="2:33" x14ac:dyDescent="0.25">
      <c r="B9" s="130" t="s">
        <v>289</v>
      </c>
      <c r="C9" s="131"/>
      <c r="D9" s="131"/>
      <c r="E9" s="173">
        <f>+C60</f>
        <v>5.7195282955537267E-2</v>
      </c>
      <c r="K9" s="135" t="s">
        <v>273</v>
      </c>
      <c r="L9" s="125"/>
      <c r="M9" s="7"/>
      <c r="N9" s="142">
        <f>Residual_Month</f>
        <v>225</v>
      </c>
      <c r="O9" s="126"/>
      <c r="P9" s="126"/>
      <c r="Q9" s="126"/>
      <c r="R9" s="126"/>
      <c r="S9" s="126"/>
      <c r="T9" s="126"/>
      <c r="U9" s="126"/>
    </row>
    <row r="10" spans="2:33" x14ac:dyDescent="0.25">
      <c r="E10" s="125"/>
      <c r="J10" s="126"/>
      <c r="O10" s="126"/>
      <c r="P10" s="126"/>
      <c r="Q10" s="126"/>
      <c r="R10" s="126"/>
      <c r="S10" s="126"/>
      <c r="T10" s="126"/>
      <c r="U10" s="126"/>
    </row>
    <row r="11" spans="2:33" s="127" customFormat="1" x14ac:dyDescent="0.25">
      <c r="B11" s="149" t="s">
        <v>279</v>
      </c>
      <c r="C11" s="147"/>
      <c r="D11" s="147"/>
      <c r="E11" s="148"/>
      <c r="J11" s="138"/>
      <c r="O11" s="138"/>
      <c r="P11" s="138"/>
      <c r="Q11" s="138"/>
      <c r="R11" s="138"/>
      <c r="S11" s="138"/>
      <c r="T11" s="138"/>
      <c r="U11" s="138"/>
    </row>
    <row r="12" spans="2:33" s="127" customFormat="1" x14ac:dyDescent="0.25">
      <c r="B12" s="172" t="s">
        <v>250</v>
      </c>
      <c r="E12" s="53">
        <f ca="1">C66</f>
        <v>9.7666686773300176E-2</v>
      </c>
      <c r="J12" s="138"/>
      <c r="O12" s="138"/>
      <c r="P12" s="138"/>
      <c r="Q12" s="138"/>
      <c r="R12" s="138"/>
      <c r="S12" s="138"/>
      <c r="T12" s="138"/>
      <c r="U12" s="138"/>
    </row>
    <row r="13" spans="2:33" s="127" customFormat="1" x14ac:dyDescent="0.25">
      <c r="B13" s="172" t="s">
        <v>291</v>
      </c>
      <c r="E13" s="146">
        <f>C67</f>
        <v>3.4497676888839806</v>
      </c>
      <c r="F13" s="135"/>
      <c r="G13" s="135"/>
      <c r="H13" s="151"/>
      <c r="I13" s="143"/>
      <c r="J13" s="138"/>
      <c r="O13" s="138"/>
      <c r="P13" s="138"/>
      <c r="Q13" s="138"/>
      <c r="R13" s="138"/>
      <c r="S13" s="138"/>
      <c r="T13" s="138"/>
      <c r="U13" s="138"/>
    </row>
    <row r="14" spans="2:33" s="127" customFormat="1" x14ac:dyDescent="0.25">
      <c r="B14" s="172" t="s">
        <v>290</v>
      </c>
      <c r="E14" s="145">
        <f>C65</f>
        <v>7.1868169417766192E-2</v>
      </c>
      <c r="F14" s="135"/>
      <c r="G14" s="135"/>
      <c r="H14" s="151"/>
      <c r="I14" s="143"/>
      <c r="J14" s="138"/>
      <c r="O14" s="138"/>
      <c r="P14" s="138"/>
      <c r="Q14" s="138"/>
      <c r="R14" s="138"/>
      <c r="S14" s="138"/>
      <c r="T14" s="138"/>
      <c r="U14" s="138"/>
    </row>
    <row r="15" spans="2:33" s="127" customFormat="1" ht="4.9000000000000004" customHeight="1" x14ac:dyDescent="0.25">
      <c r="B15" s="128"/>
      <c r="C15" s="135"/>
      <c r="D15" s="135"/>
      <c r="E15" s="135"/>
      <c r="F15" s="138"/>
      <c r="G15" s="138"/>
      <c r="H15" s="138"/>
      <c r="I15" s="138"/>
      <c r="J15" s="138"/>
      <c r="K15" s="138"/>
      <c r="L15" s="138"/>
      <c r="M15" s="138"/>
      <c r="N15" s="138"/>
      <c r="O15" s="138"/>
      <c r="P15" s="138"/>
      <c r="Q15" s="138"/>
      <c r="R15" s="138"/>
      <c r="S15" s="138"/>
      <c r="T15" s="138"/>
      <c r="U15" s="138"/>
    </row>
    <row r="16" spans="2:33" x14ac:dyDescent="0.25">
      <c r="B16" s="76" t="s">
        <v>261</v>
      </c>
      <c r="C16" s="132">
        <v>0</v>
      </c>
      <c r="D16" s="132">
        <f t="shared" ref="D16:AG16" si="0">IFERROR(IF(C16+1&gt;MAX($C$37:$MY$37),"",C16+1),"")</f>
        <v>1</v>
      </c>
      <c r="E16" s="132">
        <f t="shared" si="0"/>
        <v>2</v>
      </c>
      <c r="F16" s="132">
        <f t="shared" si="0"/>
        <v>3</v>
      </c>
      <c r="G16" s="132">
        <f t="shared" si="0"/>
        <v>4</v>
      </c>
      <c r="H16" s="132">
        <f t="shared" si="0"/>
        <v>5</v>
      </c>
      <c r="I16" s="132">
        <f t="shared" si="0"/>
        <v>6</v>
      </c>
      <c r="J16" s="132">
        <f t="shared" si="0"/>
        <v>7</v>
      </c>
      <c r="K16" s="132">
        <f t="shared" si="0"/>
        <v>8</v>
      </c>
      <c r="L16" s="132">
        <f t="shared" si="0"/>
        <v>9</v>
      </c>
      <c r="M16" s="132">
        <f t="shared" si="0"/>
        <v>10</v>
      </c>
      <c r="N16" s="132">
        <f t="shared" si="0"/>
        <v>11</v>
      </c>
      <c r="O16" s="132">
        <f t="shared" si="0"/>
        <v>12</v>
      </c>
      <c r="P16" s="132">
        <f t="shared" si="0"/>
        <v>13</v>
      </c>
      <c r="Q16" s="132">
        <f t="shared" si="0"/>
        <v>14</v>
      </c>
      <c r="R16" s="132">
        <f t="shared" si="0"/>
        <v>15</v>
      </c>
      <c r="S16" s="132">
        <f t="shared" si="0"/>
        <v>16</v>
      </c>
      <c r="T16" s="132">
        <f t="shared" si="0"/>
        <v>17</v>
      </c>
      <c r="U16" s="132">
        <f t="shared" si="0"/>
        <v>18</v>
      </c>
      <c r="V16" s="132">
        <f t="shared" si="0"/>
        <v>19</v>
      </c>
      <c r="W16" s="132" t="str">
        <f t="shared" si="0"/>
        <v/>
      </c>
      <c r="X16" s="132" t="str">
        <f t="shared" si="0"/>
        <v/>
      </c>
      <c r="Y16" s="132" t="str">
        <f t="shared" si="0"/>
        <v/>
      </c>
      <c r="Z16" s="132" t="str">
        <f t="shared" si="0"/>
        <v/>
      </c>
      <c r="AA16" s="132" t="str">
        <f t="shared" si="0"/>
        <v/>
      </c>
      <c r="AB16" s="132" t="str">
        <f t="shared" si="0"/>
        <v/>
      </c>
      <c r="AC16" s="132" t="str">
        <f t="shared" si="0"/>
        <v/>
      </c>
      <c r="AD16" s="132" t="str">
        <f t="shared" si="0"/>
        <v/>
      </c>
      <c r="AE16" s="132" t="str">
        <f t="shared" si="0"/>
        <v/>
      </c>
      <c r="AF16" s="132" t="str">
        <f t="shared" si="0"/>
        <v/>
      </c>
      <c r="AG16" s="132" t="str">
        <f t="shared" si="0"/>
        <v/>
      </c>
    </row>
    <row r="17" spans="2:33" x14ac:dyDescent="0.25">
      <c r="B17" s="8" t="s">
        <v>251</v>
      </c>
      <c r="C17" s="192">
        <f t="shared" ref="C17:AG17" si="1">IF(C$16="","",SUMIF($C$37:$MY$37,C$16,$C40:$MY40))</f>
        <v>0</v>
      </c>
      <c r="D17" s="192">
        <f t="shared" si="1"/>
        <v>208035</v>
      </c>
      <c r="E17" s="192">
        <f t="shared" si="1"/>
        <v>208035</v>
      </c>
      <c r="F17" s="192">
        <f t="shared" si="1"/>
        <v>208035</v>
      </c>
      <c r="G17" s="192">
        <f t="shared" si="1"/>
        <v>208035</v>
      </c>
      <c r="H17" s="192">
        <f t="shared" si="1"/>
        <v>208035</v>
      </c>
      <c r="I17" s="192">
        <f t="shared" si="1"/>
        <v>208035</v>
      </c>
      <c r="J17" s="192">
        <f t="shared" si="1"/>
        <v>208035</v>
      </c>
      <c r="K17" s="192">
        <f t="shared" si="1"/>
        <v>208035</v>
      </c>
      <c r="L17" s="192">
        <f t="shared" si="1"/>
        <v>208035</v>
      </c>
      <c r="M17" s="192">
        <f t="shared" si="1"/>
        <v>208035</v>
      </c>
      <c r="N17" s="192">
        <f t="shared" si="1"/>
        <v>208035</v>
      </c>
      <c r="O17" s="192">
        <f t="shared" si="1"/>
        <v>208035</v>
      </c>
      <c r="P17" s="192">
        <f t="shared" si="1"/>
        <v>208035</v>
      </c>
      <c r="Q17" s="192">
        <f t="shared" si="1"/>
        <v>208035</v>
      </c>
      <c r="R17" s="192">
        <f t="shared" si="1"/>
        <v>208035</v>
      </c>
      <c r="S17" s="192">
        <f t="shared" si="1"/>
        <v>208035</v>
      </c>
      <c r="T17" s="192">
        <f t="shared" si="1"/>
        <v>208035</v>
      </c>
      <c r="U17" s="192">
        <f t="shared" si="1"/>
        <v>208035</v>
      </c>
      <c r="V17" s="192">
        <f t="shared" si="1"/>
        <v>156026.25</v>
      </c>
      <c r="W17" s="192" t="str">
        <f t="shared" si="1"/>
        <v/>
      </c>
      <c r="X17" s="192" t="str">
        <f t="shared" si="1"/>
        <v/>
      </c>
      <c r="Y17" s="192" t="str">
        <f t="shared" si="1"/>
        <v/>
      </c>
      <c r="Z17" s="192" t="str">
        <f t="shared" si="1"/>
        <v/>
      </c>
      <c r="AA17" s="192" t="str">
        <f t="shared" si="1"/>
        <v/>
      </c>
      <c r="AB17" s="192" t="str">
        <f t="shared" si="1"/>
        <v/>
      </c>
      <c r="AC17" s="192" t="str">
        <f t="shared" si="1"/>
        <v/>
      </c>
      <c r="AD17" s="192" t="str">
        <f t="shared" si="1"/>
        <v/>
      </c>
      <c r="AE17" s="192" t="str">
        <f t="shared" si="1"/>
        <v/>
      </c>
      <c r="AF17" s="192" t="str">
        <f t="shared" si="1"/>
        <v/>
      </c>
      <c r="AG17" s="192" t="str">
        <f t="shared" si="1"/>
        <v/>
      </c>
    </row>
    <row r="18" spans="2:33" x14ac:dyDescent="0.25">
      <c r="B18" s="8" t="s">
        <v>219</v>
      </c>
      <c r="C18" s="192">
        <f t="shared" ref="C18:AG18" si="2">IF(C$16="","",SUMIF($C$37:$MY$37,C$16,$C41:$MY41))</f>
        <v>0</v>
      </c>
      <c r="D18" s="192">
        <f t="shared" si="2"/>
        <v>87750</v>
      </c>
      <c r="E18" s="192">
        <f t="shared" si="2"/>
        <v>87750</v>
      </c>
      <c r="F18" s="192">
        <f t="shared" si="2"/>
        <v>87750</v>
      </c>
      <c r="G18" s="192">
        <f t="shared" si="2"/>
        <v>87750</v>
      </c>
      <c r="H18" s="192">
        <f t="shared" si="2"/>
        <v>87750</v>
      </c>
      <c r="I18" s="192">
        <f t="shared" si="2"/>
        <v>87750</v>
      </c>
      <c r="J18" s="192">
        <f t="shared" si="2"/>
        <v>87750</v>
      </c>
      <c r="K18" s="192">
        <f t="shared" si="2"/>
        <v>87750</v>
      </c>
      <c r="L18" s="192">
        <f t="shared" si="2"/>
        <v>87750</v>
      </c>
      <c r="M18" s="192">
        <f t="shared" si="2"/>
        <v>87750</v>
      </c>
      <c r="N18" s="192">
        <f t="shared" si="2"/>
        <v>87750</v>
      </c>
      <c r="O18" s="192">
        <f t="shared" si="2"/>
        <v>87750</v>
      </c>
      <c r="P18" s="192">
        <f t="shared" si="2"/>
        <v>87750</v>
      </c>
      <c r="Q18" s="192">
        <f t="shared" si="2"/>
        <v>87750</v>
      </c>
      <c r="R18" s="192">
        <f t="shared" si="2"/>
        <v>87750</v>
      </c>
      <c r="S18" s="192">
        <f t="shared" si="2"/>
        <v>87750</v>
      </c>
      <c r="T18" s="192">
        <f t="shared" si="2"/>
        <v>87750</v>
      </c>
      <c r="U18" s="192">
        <f t="shared" si="2"/>
        <v>87750</v>
      </c>
      <c r="V18" s="192">
        <f t="shared" si="2"/>
        <v>65812.5</v>
      </c>
      <c r="W18" s="192" t="str">
        <f t="shared" si="2"/>
        <v/>
      </c>
      <c r="X18" s="192" t="str">
        <f t="shared" si="2"/>
        <v/>
      </c>
      <c r="Y18" s="192" t="str">
        <f t="shared" si="2"/>
        <v/>
      </c>
      <c r="Z18" s="192" t="str">
        <f t="shared" si="2"/>
        <v/>
      </c>
      <c r="AA18" s="192" t="str">
        <f t="shared" si="2"/>
        <v/>
      </c>
      <c r="AB18" s="192" t="str">
        <f t="shared" si="2"/>
        <v/>
      </c>
      <c r="AC18" s="192" t="str">
        <f t="shared" si="2"/>
        <v/>
      </c>
      <c r="AD18" s="192" t="str">
        <f t="shared" si="2"/>
        <v/>
      </c>
      <c r="AE18" s="192" t="str">
        <f t="shared" si="2"/>
        <v/>
      </c>
      <c r="AF18" s="192" t="str">
        <f t="shared" si="2"/>
        <v/>
      </c>
      <c r="AG18" s="192" t="str">
        <f t="shared" si="2"/>
        <v/>
      </c>
    </row>
    <row r="19" spans="2:33" x14ac:dyDescent="0.25">
      <c r="B19" s="75" t="s">
        <v>197</v>
      </c>
      <c r="C19" s="192">
        <f t="shared" ref="C19:AG19" si="3">IF(C$16="","",SUMIF($C$37:$MY$37,C$16,$C42:$MY42))</f>
        <v>0</v>
      </c>
      <c r="D19" s="192">
        <f t="shared" si="3"/>
        <v>0</v>
      </c>
      <c r="E19" s="192">
        <f t="shared" si="3"/>
        <v>0</v>
      </c>
      <c r="F19" s="192">
        <f t="shared" si="3"/>
        <v>0</v>
      </c>
      <c r="G19" s="192">
        <f t="shared" si="3"/>
        <v>0</v>
      </c>
      <c r="H19" s="192">
        <f t="shared" si="3"/>
        <v>0</v>
      </c>
      <c r="I19" s="192">
        <f t="shared" si="3"/>
        <v>0</v>
      </c>
      <c r="J19" s="192">
        <f t="shared" si="3"/>
        <v>0</v>
      </c>
      <c r="K19" s="192">
        <f t="shared" si="3"/>
        <v>0</v>
      </c>
      <c r="L19" s="192">
        <f t="shared" si="3"/>
        <v>0</v>
      </c>
      <c r="M19" s="192">
        <f t="shared" si="3"/>
        <v>0</v>
      </c>
      <c r="N19" s="192">
        <f t="shared" si="3"/>
        <v>0</v>
      </c>
      <c r="O19" s="192">
        <f t="shared" si="3"/>
        <v>0</v>
      </c>
      <c r="P19" s="192">
        <f t="shared" si="3"/>
        <v>0</v>
      </c>
      <c r="Q19" s="192">
        <f t="shared" si="3"/>
        <v>0</v>
      </c>
      <c r="R19" s="192">
        <f t="shared" si="3"/>
        <v>0</v>
      </c>
      <c r="S19" s="192">
        <f t="shared" si="3"/>
        <v>0</v>
      </c>
      <c r="T19" s="192">
        <f t="shared" si="3"/>
        <v>0</v>
      </c>
      <c r="U19" s="192">
        <f t="shared" si="3"/>
        <v>0</v>
      </c>
      <c r="V19" s="192">
        <f t="shared" si="3"/>
        <v>0</v>
      </c>
      <c r="W19" s="192" t="str">
        <f t="shared" si="3"/>
        <v/>
      </c>
      <c r="X19" s="192" t="str">
        <f t="shared" si="3"/>
        <v/>
      </c>
      <c r="Y19" s="192" t="str">
        <f t="shared" si="3"/>
        <v/>
      </c>
      <c r="Z19" s="192" t="str">
        <f t="shared" si="3"/>
        <v/>
      </c>
      <c r="AA19" s="192" t="str">
        <f t="shared" si="3"/>
        <v/>
      </c>
      <c r="AB19" s="192" t="str">
        <f t="shared" si="3"/>
        <v/>
      </c>
      <c r="AC19" s="192" t="str">
        <f t="shared" si="3"/>
        <v/>
      </c>
      <c r="AD19" s="192" t="str">
        <f t="shared" si="3"/>
        <v/>
      </c>
      <c r="AE19" s="192" t="str">
        <f t="shared" si="3"/>
        <v/>
      </c>
      <c r="AF19" s="192" t="str">
        <f t="shared" si="3"/>
        <v/>
      </c>
      <c r="AG19" s="192" t="str">
        <f t="shared" si="3"/>
        <v/>
      </c>
    </row>
    <row r="20" spans="2:33" x14ac:dyDescent="0.25">
      <c r="B20" s="8" t="s">
        <v>229</v>
      </c>
      <c r="C20" s="251">
        <f t="shared" ref="C20:AG20" si="4">IF(C$16="","",SUMIF($C$37:$MY$37,C$16,$C43:$MY43))</f>
        <v>0</v>
      </c>
      <c r="D20" s="251">
        <f t="shared" si="4"/>
        <v>0</v>
      </c>
      <c r="E20" s="251">
        <f t="shared" si="4"/>
        <v>0</v>
      </c>
      <c r="F20" s="251">
        <f t="shared" si="4"/>
        <v>0</v>
      </c>
      <c r="G20" s="251">
        <f t="shared" si="4"/>
        <v>0</v>
      </c>
      <c r="H20" s="251">
        <f t="shared" si="4"/>
        <v>0</v>
      </c>
      <c r="I20" s="251">
        <f t="shared" si="4"/>
        <v>0</v>
      </c>
      <c r="J20" s="251">
        <f t="shared" si="4"/>
        <v>0</v>
      </c>
      <c r="K20" s="251">
        <f t="shared" si="4"/>
        <v>0</v>
      </c>
      <c r="L20" s="251">
        <f t="shared" si="4"/>
        <v>0</v>
      </c>
      <c r="M20" s="251">
        <f t="shared" si="4"/>
        <v>0</v>
      </c>
      <c r="N20" s="251">
        <f t="shared" si="4"/>
        <v>0</v>
      </c>
      <c r="O20" s="251">
        <f t="shared" si="4"/>
        <v>0</v>
      </c>
      <c r="P20" s="251">
        <f t="shared" si="4"/>
        <v>0</v>
      </c>
      <c r="Q20" s="251">
        <f t="shared" si="4"/>
        <v>0</v>
      </c>
      <c r="R20" s="251">
        <f t="shared" si="4"/>
        <v>0</v>
      </c>
      <c r="S20" s="251">
        <f t="shared" si="4"/>
        <v>0</v>
      </c>
      <c r="T20" s="251">
        <f t="shared" si="4"/>
        <v>0</v>
      </c>
      <c r="U20" s="251">
        <f t="shared" si="4"/>
        <v>0</v>
      </c>
      <c r="V20" s="251">
        <f t="shared" si="4"/>
        <v>0</v>
      </c>
      <c r="W20" s="251" t="str">
        <f t="shared" si="4"/>
        <v/>
      </c>
      <c r="X20" s="251" t="str">
        <f t="shared" si="4"/>
        <v/>
      </c>
      <c r="Y20" s="251" t="str">
        <f t="shared" si="4"/>
        <v/>
      </c>
      <c r="Z20" s="251" t="str">
        <f t="shared" si="4"/>
        <v/>
      </c>
      <c r="AA20" s="251" t="str">
        <f t="shared" si="4"/>
        <v/>
      </c>
      <c r="AB20" s="251" t="str">
        <f t="shared" si="4"/>
        <v/>
      </c>
      <c r="AC20" s="251" t="str">
        <f t="shared" si="4"/>
        <v/>
      </c>
      <c r="AD20" s="251" t="str">
        <f t="shared" si="4"/>
        <v/>
      </c>
      <c r="AE20" s="251" t="str">
        <f t="shared" si="4"/>
        <v/>
      </c>
      <c r="AF20" s="251" t="str">
        <f t="shared" si="4"/>
        <v/>
      </c>
      <c r="AG20" s="251" t="str">
        <f t="shared" si="4"/>
        <v/>
      </c>
    </row>
    <row r="21" spans="2:33" x14ac:dyDescent="0.25">
      <c r="B21" s="8" t="s">
        <v>201</v>
      </c>
      <c r="C21" s="192">
        <f t="shared" ref="C21:AG21" si="5">IF(C$16="","",SUMIF($C$37:$MY$37,C$16,$C44:$MY44))</f>
        <v>0</v>
      </c>
      <c r="D21" s="192">
        <f t="shared" si="5"/>
        <v>295785</v>
      </c>
      <c r="E21" s="192">
        <f t="shared" si="5"/>
        <v>295785</v>
      </c>
      <c r="F21" s="192">
        <f t="shared" si="5"/>
        <v>295785</v>
      </c>
      <c r="G21" s="192">
        <f t="shared" si="5"/>
        <v>295785</v>
      </c>
      <c r="H21" s="192">
        <f t="shared" si="5"/>
        <v>295785</v>
      </c>
      <c r="I21" s="192">
        <f t="shared" si="5"/>
        <v>295785</v>
      </c>
      <c r="J21" s="192">
        <f t="shared" si="5"/>
        <v>295785</v>
      </c>
      <c r="K21" s="192">
        <f t="shared" si="5"/>
        <v>295785</v>
      </c>
      <c r="L21" s="192">
        <f t="shared" si="5"/>
        <v>295785</v>
      </c>
      <c r="M21" s="192">
        <f t="shared" si="5"/>
        <v>295785</v>
      </c>
      <c r="N21" s="192">
        <f t="shared" si="5"/>
        <v>295785</v>
      </c>
      <c r="O21" s="192">
        <f t="shared" si="5"/>
        <v>295785</v>
      </c>
      <c r="P21" s="192">
        <f t="shared" si="5"/>
        <v>295785</v>
      </c>
      <c r="Q21" s="192">
        <f t="shared" si="5"/>
        <v>295785</v>
      </c>
      <c r="R21" s="192">
        <f t="shared" si="5"/>
        <v>295785</v>
      </c>
      <c r="S21" s="192">
        <f t="shared" si="5"/>
        <v>295785</v>
      </c>
      <c r="T21" s="192">
        <f t="shared" si="5"/>
        <v>295785</v>
      </c>
      <c r="U21" s="192">
        <f t="shared" si="5"/>
        <v>295785</v>
      </c>
      <c r="V21" s="192">
        <f t="shared" si="5"/>
        <v>221838.75</v>
      </c>
      <c r="W21" s="192" t="str">
        <f t="shared" si="5"/>
        <v/>
      </c>
      <c r="X21" s="192" t="str">
        <f t="shared" si="5"/>
        <v/>
      </c>
      <c r="Y21" s="192" t="str">
        <f t="shared" si="5"/>
        <v/>
      </c>
      <c r="Z21" s="192" t="str">
        <f t="shared" si="5"/>
        <v/>
      </c>
      <c r="AA21" s="192" t="str">
        <f t="shared" si="5"/>
        <v/>
      </c>
      <c r="AB21" s="192" t="str">
        <f t="shared" si="5"/>
        <v/>
      </c>
      <c r="AC21" s="192" t="str">
        <f t="shared" si="5"/>
        <v/>
      </c>
      <c r="AD21" s="192" t="str">
        <f t="shared" si="5"/>
        <v/>
      </c>
      <c r="AE21" s="192" t="str">
        <f t="shared" si="5"/>
        <v/>
      </c>
      <c r="AF21" s="192" t="str">
        <f t="shared" si="5"/>
        <v/>
      </c>
      <c r="AG21" s="192" t="str">
        <f t="shared" si="5"/>
        <v/>
      </c>
    </row>
    <row r="22" spans="2:33" x14ac:dyDescent="0.25">
      <c r="B22" s="8" t="s">
        <v>252</v>
      </c>
      <c r="C22" s="251">
        <f t="shared" ref="C22:AG22" si="6">IF(C$16="","",SUMIF($C$37:$MY$37,C$16,$C45:$MY45))</f>
        <v>0</v>
      </c>
      <c r="D22" s="251">
        <f t="shared" si="6"/>
        <v>87750</v>
      </c>
      <c r="E22" s="251">
        <f t="shared" si="6"/>
        <v>87750</v>
      </c>
      <c r="F22" s="251">
        <f t="shared" si="6"/>
        <v>87750</v>
      </c>
      <c r="G22" s="251">
        <f t="shared" si="6"/>
        <v>87750</v>
      </c>
      <c r="H22" s="251">
        <f t="shared" si="6"/>
        <v>87750</v>
      </c>
      <c r="I22" s="251">
        <f t="shared" si="6"/>
        <v>87750</v>
      </c>
      <c r="J22" s="251">
        <f t="shared" si="6"/>
        <v>87750</v>
      </c>
      <c r="K22" s="251">
        <f t="shared" si="6"/>
        <v>87750</v>
      </c>
      <c r="L22" s="251">
        <f t="shared" si="6"/>
        <v>87750</v>
      </c>
      <c r="M22" s="251">
        <f t="shared" si="6"/>
        <v>87750</v>
      </c>
      <c r="N22" s="251">
        <f t="shared" si="6"/>
        <v>87750</v>
      </c>
      <c r="O22" s="251">
        <f t="shared" si="6"/>
        <v>87750</v>
      </c>
      <c r="P22" s="251">
        <f t="shared" si="6"/>
        <v>87750</v>
      </c>
      <c r="Q22" s="251">
        <f t="shared" si="6"/>
        <v>87750</v>
      </c>
      <c r="R22" s="251">
        <f t="shared" si="6"/>
        <v>87750</v>
      </c>
      <c r="S22" s="251">
        <f t="shared" si="6"/>
        <v>87750</v>
      </c>
      <c r="T22" s="251">
        <f t="shared" si="6"/>
        <v>87750</v>
      </c>
      <c r="U22" s="251">
        <f t="shared" si="6"/>
        <v>87750</v>
      </c>
      <c r="V22" s="251">
        <f t="shared" si="6"/>
        <v>65812.5</v>
      </c>
      <c r="W22" s="251" t="str">
        <f t="shared" si="6"/>
        <v/>
      </c>
      <c r="X22" s="251" t="str">
        <f t="shared" si="6"/>
        <v/>
      </c>
      <c r="Y22" s="251" t="str">
        <f t="shared" si="6"/>
        <v/>
      </c>
      <c r="Z22" s="251" t="str">
        <f t="shared" si="6"/>
        <v/>
      </c>
      <c r="AA22" s="251" t="str">
        <f t="shared" si="6"/>
        <v/>
      </c>
      <c r="AB22" s="251" t="str">
        <f t="shared" si="6"/>
        <v/>
      </c>
      <c r="AC22" s="251" t="str">
        <f t="shared" si="6"/>
        <v/>
      </c>
      <c r="AD22" s="251" t="str">
        <f t="shared" si="6"/>
        <v/>
      </c>
      <c r="AE22" s="251" t="str">
        <f t="shared" si="6"/>
        <v/>
      </c>
      <c r="AF22" s="251" t="str">
        <f t="shared" si="6"/>
        <v/>
      </c>
      <c r="AG22" s="251" t="str">
        <f t="shared" si="6"/>
        <v/>
      </c>
    </row>
    <row r="23" spans="2:33" x14ac:dyDescent="0.25">
      <c r="B23" s="8" t="s">
        <v>203</v>
      </c>
      <c r="C23" s="192">
        <f t="shared" ref="C23:AG23" si="7">IF(C$16="","",SUMIF($C$37:$MY$37,C$16,$C46:$MY46))</f>
        <v>0</v>
      </c>
      <c r="D23" s="192">
        <f t="shared" si="7"/>
        <v>208035</v>
      </c>
      <c r="E23" s="192">
        <f t="shared" si="7"/>
        <v>208035</v>
      </c>
      <c r="F23" s="192">
        <f t="shared" si="7"/>
        <v>208035</v>
      </c>
      <c r="G23" s="192">
        <f t="shared" si="7"/>
        <v>208035</v>
      </c>
      <c r="H23" s="192">
        <f t="shared" si="7"/>
        <v>208035</v>
      </c>
      <c r="I23" s="192">
        <f t="shared" si="7"/>
        <v>208035</v>
      </c>
      <c r="J23" s="192">
        <f t="shared" si="7"/>
        <v>208035</v>
      </c>
      <c r="K23" s="192">
        <f t="shared" si="7"/>
        <v>208035</v>
      </c>
      <c r="L23" s="192">
        <f t="shared" si="7"/>
        <v>208035</v>
      </c>
      <c r="M23" s="192">
        <f t="shared" si="7"/>
        <v>208035</v>
      </c>
      <c r="N23" s="192">
        <f t="shared" si="7"/>
        <v>208035</v>
      </c>
      <c r="O23" s="192">
        <f t="shared" si="7"/>
        <v>208035</v>
      </c>
      <c r="P23" s="192">
        <f t="shared" si="7"/>
        <v>208035</v>
      </c>
      <c r="Q23" s="192">
        <f t="shared" si="7"/>
        <v>208035</v>
      </c>
      <c r="R23" s="192">
        <f t="shared" si="7"/>
        <v>208035</v>
      </c>
      <c r="S23" s="192">
        <f t="shared" si="7"/>
        <v>208035</v>
      </c>
      <c r="T23" s="192">
        <f t="shared" si="7"/>
        <v>208035</v>
      </c>
      <c r="U23" s="192">
        <f t="shared" si="7"/>
        <v>208035</v>
      </c>
      <c r="V23" s="192">
        <f t="shared" si="7"/>
        <v>156026.25</v>
      </c>
      <c r="W23" s="192" t="str">
        <f t="shared" si="7"/>
        <v/>
      </c>
      <c r="X23" s="192" t="str">
        <f t="shared" si="7"/>
        <v/>
      </c>
      <c r="Y23" s="192" t="str">
        <f t="shared" si="7"/>
        <v/>
      </c>
      <c r="Z23" s="192" t="str">
        <f t="shared" si="7"/>
        <v/>
      </c>
      <c r="AA23" s="192" t="str">
        <f t="shared" si="7"/>
        <v/>
      </c>
      <c r="AB23" s="192" t="str">
        <f t="shared" si="7"/>
        <v/>
      </c>
      <c r="AC23" s="192" t="str">
        <f t="shared" si="7"/>
        <v/>
      </c>
      <c r="AD23" s="192" t="str">
        <f t="shared" si="7"/>
        <v/>
      </c>
      <c r="AE23" s="192" t="str">
        <f t="shared" si="7"/>
        <v/>
      </c>
      <c r="AF23" s="192" t="str">
        <f t="shared" si="7"/>
        <v/>
      </c>
      <c r="AG23" s="192" t="str">
        <f t="shared" si="7"/>
        <v/>
      </c>
    </row>
    <row r="24" spans="2:33" x14ac:dyDescent="0.25">
      <c r="B24" s="8" t="s">
        <v>253</v>
      </c>
      <c r="C24" s="251">
        <f t="shared" ref="C24:AG24" si="8">IF(C$16="","",SUMIF($C$37:$MY$37,C$16,$C47:$MY47))</f>
        <v>0</v>
      </c>
      <c r="D24" s="251">
        <f t="shared" si="8"/>
        <v>6750</v>
      </c>
      <c r="E24" s="251">
        <f t="shared" si="8"/>
        <v>6750</v>
      </c>
      <c r="F24" s="251">
        <f t="shared" si="8"/>
        <v>6750</v>
      </c>
      <c r="G24" s="251">
        <f t="shared" si="8"/>
        <v>6750</v>
      </c>
      <c r="H24" s="251">
        <f t="shared" si="8"/>
        <v>6750</v>
      </c>
      <c r="I24" s="251">
        <f t="shared" si="8"/>
        <v>6750</v>
      </c>
      <c r="J24" s="251">
        <f t="shared" si="8"/>
        <v>6750</v>
      </c>
      <c r="K24" s="251">
        <f t="shared" si="8"/>
        <v>6750</v>
      </c>
      <c r="L24" s="251">
        <f t="shared" si="8"/>
        <v>6750</v>
      </c>
      <c r="M24" s="251">
        <f t="shared" si="8"/>
        <v>6750</v>
      </c>
      <c r="N24" s="251">
        <f t="shared" si="8"/>
        <v>6750</v>
      </c>
      <c r="O24" s="251">
        <f t="shared" si="8"/>
        <v>6750</v>
      </c>
      <c r="P24" s="251">
        <f t="shared" si="8"/>
        <v>6750</v>
      </c>
      <c r="Q24" s="251">
        <f t="shared" si="8"/>
        <v>6750</v>
      </c>
      <c r="R24" s="251">
        <f t="shared" si="8"/>
        <v>6750</v>
      </c>
      <c r="S24" s="251">
        <f t="shared" si="8"/>
        <v>6750</v>
      </c>
      <c r="T24" s="251">
        <f t="shared" si="8"/>
        <v>6750</v>
      </c>
      <c r="U24" s="251">
        <f t="shared" si="8"/>
        <v>6750</v>
      </c>
      <c r="V24" s="251">
        <f t="shared" si="8"/>
        <v>5062.5</v>
      </c>
      <c r="W24" s="251" t="str">
        <f t="shared" si="8"/>
        <v/>
      </c>
      <c r="X24" s="251" t="str">
        <f t="shared" si="8"/>
        <v/>
      </c>
      <c r="Y24" s="251" t="str">
        <f t="shared" si="8"/>
        <v/>
      </c>
      <c r="Z24" s="251" t="str">
        <f t="shared" si="8"/>
        <v/>
      </c>
      <c r="AA24" s="251" t="str">
        <f t="shared" si="8"/>
        <v/>
      </c>
      <c r="AB24" s="251" t="str">
        <f t="shared" si="8"/>
        <v/>
      </c>
      <c r="AC24" s="251" t="str">
        <f t="shared" si="8"/>
        <v/>
      </c>
      <c r="AD24" s="251" t="str">
        <f t="shared" si="8"/>
        <v/>
      </c>
      <c r="AE24" s="251" t="str">
        <f t="shared" si="8"/>
        <v/>
      </c>
      <c r="AF24" s="251" t="str">
        <f t="shared" si="8"/>
        <v/>
      </c>
      <c r="AG24" s="251" t="str">
        <f t="shared" si="8"/>
        <v/>
      </c>
    </row>
    <row r="25" spans="2:33" s="133" customFormat="1" x14ac:dyDescent="0.25">
      <c r="B25" s="134" t="s">
        <v>254</v>
      </c>
      <c r="C25" s="252">
        <f t="shared" ref="C25:AG25" si="9">IF(C$16="","",SUMIF($C$37:$MY$37,C$16,$C48:$MY48))</f>
        <v>0</v>
      </c>
      <c r="D25" s="252">
        <f t="shared" si="9"/>
        <v>201285</v>
      </c>
      <c r="E25" s="252">
        <f t="shared" si="9"/>
        <v>201285</v>
      </c>
      <c r="F25" s="252">
        <f t="shared" si="9"/>
        <v>201285</v>
      </c>
      <c r="G25" s="252">
        <f t="shared" si="9"/>
        <v>201285</v>
      </c>
      <c r="H25" s="252">
        <f t="shared" si="9"/>
        <v>201285</v>
      </c>
      <c r="I25" s="252">
        <f t="shared" si="9"/>
        <v>201285</v>
      </c>
      <c r="J25" s="252">
        <f t="shared" si="9"/>
        <v>201285</v>
      </c>
      <c r="K25" s="252">
        <f t="shared" si="9"/>
        <v>201285</v>
      </c>
      <c r="L25" s="252">
        <f t="shared" si="9"/>
        <v>201285</v>
      </c>
      <c r="M25" s="252">
        <f t="shared" si="9"/>
        <v>201285</v>
      </c>
      <c r="N25" s="252">
        <f t="shared" si="9"/>
        <v>201285</v>
      </c>
      <c r="O25" s="252">
        <f t="shared" si="9"/>
        <v>201285</v>
      </c>
      <c r="P25" s="252">
        <f t="shared" si="9"/>
        <v>201285</v>
      </c>
      <c r="Q25" s="252">
        <f t="shared" si="9"/>
        <v>201285</v>
      </c>
      <c r="R25" s="252">
        <f t="shared" si="9"/>
        <v>201285</v>
      </c>
      <c r="S25" s="252">
        <f t="shared" si="9"/>
        <v>201285</v>
      </c>
      <c r="T25" s="252">
        <f t="shared" si="9"/>
        <v>201285</v>
      </c>
      <c r="U25" s="252">
        <f t="shared" si="9"/>
        <v>201285</v>
      </c>
      <c r="V25" s="252">
        <f t="shared" si="9"/>
        <v>150963.75</v>
      </c>
      <c r="W25" s="252" t="str">
        <f t="shared" si="9"/>
        <v/>
      </c>
      <c r="X25" s="252" t="str">
        <f t="shared" si="9"/>
        <v/>
      </c>
      <c r="Y25" s="252" t="str">
        <f t="shared" si="9"/>
        <v/>
      </c>
      <c r="Z25" s="252" t="str">
        <f t="shared" si="9"/>
        <v/>
      </c>
      <c r="AA25" s="252" t="str">
        <f t="shared" si="9"/>
        <v/>
      </c>
      <c r="AB25" s="252" t="str">
        <f t="shared" si="9"/>
        <v/>
      </c>
      <c r="AC25" s="252" t="str">
        <f t="shared" si="9"/>
        <v/>
      </c>
      <c r="AD25" s="252" t="str">
        <f t="shared" si="9"/>
        <v/>
      </c>
      <c r="AE25" s="252" t="str">
        <f t="shared" si="9"/>
        <v/>
      </c>
      <c r="AF25" s="252" t="str">
        <f t="shared" si="9"/>
        <v/>
      </c>
      <c r="AG25" s="252" t="str">
        <f t="shared" si="9"/>
        <v/>
      </c>
    </row>
    <row r="26" spans="2:33" s="133" customFormat="1" x14ac:dyDescent="0.25">
      <c r="B26" s="8" t="s">
        <v>255</v>
      </c>
      <c r="C26" s="192">
        <f t="shared" ref="C26:AG26" si="10">IF(C$16="","",SUMIF($C$37:$MY$37,C$16,$C49:$MY49))</f>
        <v>0</v>
      </c>
      <c r="D26" s="192">
        <f t="shared" si="10"/>
        <v>122791.7532196687</v>
      </c>
      <c r="E26" s="192">
        <f t="shared" si="10"/>
        <v>122791.7532196687</v>
      </c>
      <c r="F26" s="192">
        <f t="shared" si="10"/>
        <v>122791.7532196687</v>
      </c>
      <c r="G26" s="192">
        <f t="shared" si="10"/>
        <v>122791.7532196687</v>
      </c>
      <c r="H26" s="192">
        <f t="shared" si="10"/>
        <v>122791.7532196687</v>
      </c>
      <c r="I26" s="192">
        <f t="shared" si="10"/>
        <v>122791.7532196687</v>
      </c>
      <c r="J26" s="192">
        <f t="shared" si="10"/>
        <v>122791.7532196687</v>
      </c>
      <c r="K26" s="192">
        <f t="shared" si="10"/>
        <v>122791.7532196687</v>
      </c>
      <c r="L26" s="192">
        <f t="shared" si="10"/>
        <v>122791.7532196687</v>
      </c>
      <c r="M26" s="192">
        <f t="shared" si="10"/>
        <v>122791.7532196687</v>
      </c>
      <c r="N26" s="192">
        <f t="shared" si="10"/>
        <v>122791.7532196687</v>
      </c>
      <c r="O26" s="192">
        <f t="shared" si="10"/>
        <v>122791.7532196687</v>
      </c>
      <c r="P26" s="192">
        <f t="shared" si="10"/>
        <v>122791.7532196687</v>
      </c>
      <c r="Q26" s="192">
        <f t="shared" si="10"/>
        <v>122791.7532196687</v>
      </c>
      <c r="R26" s="192">
        <f t="shared" si="10"/>
        <v>122791.7532196687</v>
      </c>
      <c r="S26" s="192">
        <f t="shared" si="10"/>
        <v>122791.7532196687</v>
      </c>
      <c r="T26" s="192">
        <f t="shared" si="10"/>
        <v>122791.7532196687</v>
      </c>
      <c r="U26" s="192">
        <f t="shared" si="10"/>
        <v>122791.7532196687</v>
      </c>
      <c r="V26" s="192">
        <f t="shared" si="10"/>
        <v>92093.814914751536</v>
      </c>
      <c r="W26" s="192" t="str">
        <f t="shared" si="10"/>
        <v/>
      </c>
      <c r="X26" s="192" t="str">
        <f t="shared" si="10"/>
        <v/>
      </c>
      <c r="Y26" s="192" t="str">
        <f t="shared" si="10"/>
        <v/>
      </c>
      <c r="Z26" s="192" t="str">
        <f t="shared" si="10"/>
        <v/>
      </c>
      <c r="AA26" s="192" t="str">
        <f t="shared" si="10"/>
        <v/>
      </c>
      <c r="AB26" s="192" t="str">
        <f t="shared" si="10"/>
        <v/>
      </c>
      <c r="AC26" s="192" t="str">
        <f t="shared" si="10"/>
        <v/>
      </c>
      <c r="AD26" s="192" t="str">
        <f t="shared" si="10"/>
        <v/>
      </c>
      <c r="AE26" s="192" t="str">
        <f t="shared" si="10"/>
        <v/>
      </c>
      <c r="AF26" s="192" t="str">
        <f t="shared" si="10"/>
        <v/>
      </c>
      <c r="AG26" s="192" t="str">
        <f t="shared" si="10"/>
        <v/>
      </c>
    </row>
    <row r="27" spans="2:33" s="133" customFormat="1" x14ac:dyDescent="0.25">
      <c r="B27" s="8" t="s">
        <v>256</v>
      </c>
      <c r="C27" s="192">
        <f t="shared" ref="C27:AG27" si="11">IF(C$16="","",SUMIF($C$37:$MY$37,C$16,$C50:$MY50))</f>
        <v>0</v>
      </c>
      <c r="D27" s="192">
        <f t="shared" si="11"/>
        <v>78493.246780331276</v>
      </c>
      <c r="E27" s="192">
        <f t="shared" si="11"/>
        <v>78493.246780331276</v>
      </c>
      <c r="F27" s="192">
        <f t="shared" si="11"/>
        <v>78493.246780331276</v>
      </c>
      <c r="G27" s="192">
        <f t="shared" si="11"/>
        <v>78493.246780331276</v>
      </c>
      <c r="H27" s="192">
        <f t="shared" si="11"/>
        <v>78493.246780331276</v>
      </c>
      <c r="I27" s="192">
        <f t="shared" si="11"/>
        <v>78493.246780331276</v>
      </c>
      <c r="J27" s="192">
        <f t="shared" si="11"/>
        <v>78493.246780331276</v>
      </c>
      <c r="K27" s="192">
        <f t="shared" si="11"/>
        <v>78493.246780331276</v>
      </c>
      <c r="L27" s="192">
        <f t="shared" si="11"/>
        <v>78493.246780331276</v>
      </c>
      <c r="M27" s="192">
        <f t="shared" si="11"/>
        <v>78493.246780331276</v>
      </c>
      <c r="N27" s="192">
        <f t="shared" si="11"/>
        <v>78493.246780331276</v>
      </c>
      <c r="O27" s="192">
        <f t="shared" si="11"/>
        <v>78493.246780331276</v>
      </c>
      <c r="P27" s="192">
        <f t="shared" si="11"/>
        <v>78493.246780331276</v>
      </c>
      <c r="Q27" s="192">
        <f t="shared" si="11"/>
        <v>78493.246780331276</v>
      </c>
      <c r="R27" s="192">
        <f t="shared" si="11"/>
        <v>78493.246780331276</v>
      </c>
      <c r="S27" s="192">
        <f t="shared" si="11"/>
        <v>78493.246780331276</v>
      </c>
      <c r="T27" s="192">
        <f t="shared" si="11"/>
        <v>78493.246780331276</v>
      </c>
      <c r="U27" s="192">
        <f t="shared" si="11"/>
        <v>78493.246780331276</v>
      </c>
      <c r="V27" s="192">
        <f t="shared" si="11"/>
        <v>58869.935085248457</v>
      </c>
      <c r="W27" s="192" t="str">
        <f t="shared" si="11"/>
        <v/>
      </c>
      <c r="X27" s="192" t="str">
        <f t="shared" si="11"/>
        <v/>
      </c>
      <c r="Y27" s="192" t="str">
        <f t="shared" si="11"/>
        <v/>
      </c>
      <c r="Z27" s="192" t="str">
        <f t="shared" si="11"/>
        <v/>
      </c>
      <c r="AA27" s="192" t="str">
        <f t="shared" si="11"/>
        <v/>
      </c>
      <c r="AB27" s="192" t="str">
        <f t="shared" si="11"/>
        <v/>
      </c>
      <c r="AC27" s="192" t="str">
        <f t="shared" si="11"/>
        <v/>
      </c>
      <c r="AD27" s="192" t="str">
        <f t="shared" si="11"/>
        <v/>
      </c>
      <c r="AE27" s="192" t="str">
        <f t="shared" si="11"/>
        <v/>
      </c>
      <c r="AF27" s="192" t="str">
        <f t="shared" si="11"/>
        <v/>
      </c>
      <c r="AG27" s="192" t="str">
        <f t="shared" si="11"/>
        <v/>
      </c>
    </row>
    <row r="28" spans="2:33" s="133" customFormat="1" x14ac:dyDescent="0.25">
      <c r="B28" s="8" t="s">
        <v>257</v>
      </c>
      <c r="C28" s="192">
        <f t="shared" ref="C28:AG28" si="12">IF(C$16="","",SUMIF($C$37:$MY$37,C$16,$C51:$MY51))</f>
        <v>3519258.75</v>
      </c>
      <c r="D28" s="192">
        <f t="shared" si="12"/>
        <v>0</v>
      </c>
      <c r="E28" s="192">
        <f t="shared" si="12"/>
        <v>0</v>
      </c>
      <c r="F28" s="192">
        <f t="shared" si="12"/>
        <v>0</v>
      </c>
      <c r="G28" s="192">
        <f t="shared" si="12"/>
        <v>0</v>
      </c>
      <c r="H28" s="192">
        <f t="shared" si="12"/>
        <v>0</v>
      </c>
      <c r="I28" s="192">
        <f t="shared" si="12"/>
        <v>0</v>
      </c>
      <c r="J28" s="192">
        <f t="shared" si="12"/>
        <v>0</v>
      </c>
      <c r="K28" s="192">
        <f t="shared" si="12"/>
        <v>0</v>
      </c>
      <c r="L28" s="192">
        <f t="shared" si="12"/>
        <v>0</v>
      </c>
      <c r="M28" s="192">
        <f t="shared" si="12"/>
        <v>0</v>
      </c>
      <c r="N28" s="192">
        <f t="shared" si="12"/>
        <v>0</v>
      </c>
      <c r="O28" s="192">
        <f t="shared" si="12"/>
        <v>0</v>
      </c>
      <c r="P28" s="192">
        <f t="shared" si="12"/>
        <v>0</v>
      </c>
      <c r="Q28" s="192">
        <f t="shared" si="12"/>
        <v>0</v>
      </c>
      <c r="R28" s="192">
        <f t="shared" si="12"/>
        <v>0</v>
      </c>
      <c r="S28" s="192">
        <f t="shared" si="12"/>
        <v>0</v>
      </c>
      <c r="T28" s="192">
        <f t="shared" si="12"/>
        <v>0</v>
      </c>
      <c r="U28" s="192">
        <f t="shared" si="12"/>
        <v>0</v>
      </c>
      <c r="V28" s="192">
        <f t="shared" si="12"/>
        <v>0</v>
      </c>
      <c r="W28" s="192" t="str">
        <f t="shared" si="12"/>
        <v/>
      </c>
      <c r="X28" s="192" t="str">
        <f t="shared" si="12"/>
        <v/>
      </c>
      <c r="Y28" s="192" t="str">
        <f t="shared" si="12"/>
        <v/>
      </c>
      <c r="Z28" s="192" t="str">
        <f t="shared" si="12"/>
        <v/>
      </c>
      <c r="AA28" s="192" t="str">
        <f t="shared" si="12"/>
        <v/>
      </c>
      <c r="AB28" s="192" t="str">
        <f t="shared" si="12"/>
        <v/>
      </c>
      <c r="AC28" s="192" t="str">
        <f t="shared" si="12"/>
        <v/>
      </c>
      <c r="AD28" s="192" t="str">
        <f t="shared" si="12"/>
        <v/>
      </c>
      <c r="AE28" s="192" t="str">
        <f t="shared" si="12"/>
        <v/>
      </c>
      <c r="AF28" s="192" t="str">
        <f t="shared" si="12"/>
        <v/>
      </c>
      <c r="AG28" s="192" t="str">
        <f t="shared" si="12"/>
        <v/>
      </c>
    </row>
    <row r="29" spans="2:33" s="133" customFormat="1" x14ac:dyDescent="0.25">
      <c r="B29" s="8" t="s">
        <v>276</v>
      </c>
      <c r="C29" s="192">
        <f t="shared" ref="C29:AG29" si="13">IF(C$16="","",SUMIF($C$37:$MY$37,C$16,$C52:$MY52))</f>
        <v>2427075</v>
      </c>
      <c r="D29" s="192">
        <f t="shared" si="13"/>
        <v>0</v>
      </c>
      <c r="E29" s="192">
        <f t="shared" si="13"/>
        <v>0</v>
      </c>
      <c r="F29" s="192">
        <f t="shared" si="13"/>
        <v>0</v>
      </c>
      <c r="G29" s="192">
        <f t="shared" si="13"/>
        <v>0</v>
      </c>
      <c r="H29" s="192">
        <f t="shared" si="13"/>
        <v>0</v>
      </c>
      <c r="I29" s="192">
        <f t="shared" si="13"/>
        <v>0</v>
      </c>
      <c r="J29" s="192">
        <f t="shared" si="13"/>
        <v>0</v>
      </c>
      <c r="K29" s="192">
        <f t="shared" si="13"/>
        <v>0</v>
      </c>
      <c r="L29" s="192">
        <f t="shared" si="13"/>
        <v>0</v>
      </c>
      <c r="M29" s="192">
        <f t="shared" si="13"/>
        <v>0</v>
      </c>
      <c r="N29" s="192">
        <f t="shared" si="13"/>
        <v>0</v>
      </c>
      <c r="O29" s="192">
        <f t="shared" si="13"/>
        <v>0</v>
      </c>
      <c r="P29" s="192">
        <f t="shared" si="13"/>
        <v>0</v>
      </c>
      <c r="Q29" s="192">
        <f t="shared" si="13"/>
        <v>0</v>
      </c>
      <c r="R29" s="192">
        <f t="shared" si="13"/>
        <v>0</v>
      </c>
      <c r="S29" s="192">
        <f t="shared" si="13"/>
        <v>0</v>
      </c>
      <c r="T29" s="192">
        <f t="shared" si="13"/>
        <v>0</v>
      </c>
      <c r="U29" s="192">
        <f t="shared" si="13"/>
        <v>0</v>
      </c>
      <c r="V29" s="192">
        <f t="shared" si="13"/>
        <v>0</v>
      </c>
      <c r="W29" s="192" t="str">
        <f t="shared" si="13"/>
        <v/>
      </c>
      <c r="X29" s="192" t="str">
        <f t="shared" si="13"/>
        <v/>
      </c>
      <c r="Y29" s="192" t="str">
        <f t="shared" si="13"/>
        <v/>
      </c>
      <c r="Z29" s="192" t="str">
        <f t="shared" si="13"/>
        <v/>
      </c>
      <c r="AA29" s="192" t="str">
        <f t="shared" si="13"/>
        <v/>
      </c>
      <c r="AB29" s="192" t="str">
        <f t="shared" si="13"/>
        <v/>
      </c>
      <c r="AC29" s="192" t="str">
        <f t="shared" si="13"/>
        <v/>
      </c>
      <c r="AD29" s="192" t="str">
        <f t="shared" si="13"/>
        <v/>
      </c>
      <c r="AE29" s="192" t="str">
        <f t="shared" si="13"/>
        <v/>
      </c>
      <c r="AF29" s="192" t="str">
        <f t="shared" si="13"/>
        <v/>
      </c>
      <c r="AG29" s="192" t="str">
        <f t="shared" si="13"/>
        <v/>
      </c>
    </row>
    <row r="30" spans="2:33" s="133" customFormat="1" x14ac:dyDescent="0.25">
      <c r="B30" s="8" t="s">
        <v>207</v>
      </c>
      <c r="C30" s="192">
        <f t="shared" ref="C30:AG30" si="14">IF(C$16="","",SUMIF($C$37:$MY$37,C$16,$C53:$MY53))</f>
        <v>0</v>
      </c>
      <c r="D30" s="192">
        <f t="shared" si="14"/>
        <v>0</v>
      </c>
      <c r="E30" s="192">
        <f t="shared" si="14"/>
        <v>0</v>
      </c>
      <c r="F30" s="192">
        <f t="shared" si="14"/>
        <v>0</v>
      </c>
      <c r="G30" s="192">
        <f t="shared" si="14"/>
        <v>0</v>
      </c>
      <c r="H30" s="192">
        <f t="shared" si="14"/>
        <v>0</v>
      </c>
      <c r="I30" s="192">
        <f t="shared" si="14"/>
        <v>0</v>
      </c>
      <c r="J30" s="192">
        <f t="shared" si="14"/>
        <v>0</v>
      </c>
      <c r="K30" s="192">
        <f t="shared" si="14"/>
        <v>0</v>
      </c>
      <c r="L30" s="192">
        <f t="shared" si="14"/>
        <v>0</v>
      </c>
      <c r="M30" s="192">
        <f t="shared" si="14"/>
        <v>0</v>
      </c>
      <c r="N30" s="192">
        <f t="shared" si="14"/>
        <v>0</v>
      </c>
      <c r="O30" s="192">
        <f t="shared" si="14"/>
        <v>0</v>
      </c>
      <c r="P30" s="192">
        <f t="shared" si="14"/>
        <v>0</v>
      </c>
      <c r="Q30" s="192">
        <f t="shared" si="14"/>
        <v>0</v>
      </c>
      <c r="R30" s="192">
        <f t="shared" si="14"/>
        <v>0</v>
      </c>
      <c r="S30" s="192">
        <f t="shared" si="14"/>
        <v>0</v>
      </c>
      <c r="T30" s="192">
        <f t="shared" si="14"/>
        <v>0</v>
      </c>
      <c r="U30" s="192">
        <f t="shared" si="14"/>
        <v>0</v>
      </c>
      <c r="V30" s="192">
        <f t="shared" si="14"/>
        <v>3467250</v>
      </c>
      <c r="W30" s="192" t="str">
        <f t="shared" si="14"/>
        <v/>
      </c>
      <c r="X30" s="192" t="str">
        <f t="shared" si="14"/>
        <v/>
      </c>
      <c r="Y30" s="192" t="str">
        <f t="shared" si="14"/>
        <v/>
      </c>
      <c r="Z30" s="192" t="str">
        <f t="shared" si="14"/>
        <v/>
      </c>
      <c r="AA30" s="192" t="str">
        <f t="shared" si="14"/>
        <v/>
      </c>
      <c r="AB30" s="192" t="str">
        <f t="shared" si="14"/>
        <v/>
      </c>
      <c r="AC30" s="192" t="str">
        <f t="shared" si="14"/>
        <v/>
      </c>
      <c r="AD30" s="192" t="str">
        <f t="shared" si="14"/>
        <v/>
      </c>
      <c r="AE30" s="192" t="str">
        <f t="shared" si="14"/>
        <v/>
      </c>
      <c r="AF30" s="192" t="str">
        <f t="shared" si="14"/>
        <v/>
      </c>
      <c r="AG30" s="192" t="str">
        <f t="shared" si="14"/>
        <v/>
      </c>
    </row>
    <row r="31" spans="2:33" s="133" customFormat="1" x14ac:dyDescent="0.25">
      <c r="B31" s="8" t="s">
        <v>258</v>
      </c>
      <c r="C31" s="192">
        <f t="shared" ref="C31:AG31" si="15">IF(C$16="","",SUMIF($C$37:$MY$37,C$16,$C54:$MY54))</f>
        <v>0</v>
      </c>
      <c r="D31" s="192">
        <f t="shared" si="15"/>
        <v>0</v>
      </c>
      <c r="E31" s="192">
        <f t="shared" si="15"/>
        <v>0</v>
      </c>
      <c r="F31" s="192">
        <f t="shared" si="15"/>
        <v>0</v>
      </c>
      <c r="G31" s="192">
        <f t="shared" si="15"/>
        <v>0</v>
      </c>
      <c r="H31" s="192">
        <f t="shared" si="15"/>
        <v>0</v>
      </c>
      <c r="I31" s="192">
        <f t="shared" si="15"/>
        <v>0</v>
      </c>
      <c r="J31" s="192">
        <f t="shared" si="15"/>
        <v>0</v>
      </c>
      <c r="K31" s="192">
        <f t="shared" si="15"/>
        <v>0</v>
      </c>
      <c r="L31" s="192">
        <f t="shared" si="15"/>
        <v>0</v>
      </c>
      <c r="M31" s="192">
        <f t="shared" si="15"/>
        <v>0</v>
      </c>
      <c r="N31" s="192">
        <f t="shared" si="15"/>
        <v>0</v>
      </c>
      <c r="O31" s="192">
        <f t="shared" si="15"/>
        <v>0</v>
      </c>
      <c r="P31" s="192">
        <f t="shared" si="15"/>
        <v>0</v>
      </c>
      <c r="Q31" s="192">
        <f t="shared" si="15"/>
        <v>0</v>
      </c>
      <c r="R31" s="192">
        <f t="shared" si="15"/>
        <v>0</v>
      </c>
      <c r="S31" s="192">
        <f t="shared" si="15"/>
        <v>0</v>
      </c>
      <c r="T31" s="192">
        <f t="shared" si="15"/>
        <v>0</v>
      </c>
      <c r="U31" s="192">
        <f t="shared" si="15"/>
        <v>0</v>
      </c>
      <c r="V31" s="192">
        <f t="shared" si="15"/>
        <v>1171218.1660570698</v>
      </c>
      <c r="W31" s="192" t="str">
        <f t="shared" si="15"/>
        <v/>
      </c>
      <c r="X31" s="192" t="str">
        <f t="shared" si="15"/>
        <v/>
      </c>
      <c r="Y31" s="192" t="str">
        <f t="shared" si="15"/>
        <v/>
      </c>
      <c r="Z31" s="192" t="str">
        <f t="shared" si="15"/>
        <v/>
      </c>
      <c r="AA31" s="192" t="str">
        <f t="shared" si="15"/>
        <v/>
      </c>
      <c r="AB31" s="192" t="str">
        <f t="shared" si="15"/>
        <v/>
      </c>
      <c r="AC31" s="192" t="str">
        <f t="shared" si="15"/>
        <v/>
      </c>
      <c r="AD31" s="192" t="str">
        <f t="shared" si="15"/>
        <v/>
      </c>
      <c r="AE31" s="192" t="str">
        <f t="shared" si="15"/>
        <v/>
      </c>
      <c r="AF31" s="192" t="str">
        <f t="shared" si="15"/>
        <v/>
      </c>
      <c r="AG31" s="192" t="str">
        <f t="shared" si="15"/>
        <v/>
      </c>
    </row>
    <row r="32" spans="2:33" s="133" customFormat="1" ht="4.9000000000000004" customHeight="1" x14ac:dyDescent="0.25">
      <c r="B32"/>
      <c r="C32" s="192"/>
      <c r="D32" s="192"/>
      <c r="E32" s="192"/>
      <c r="F32" s="192"/>
      <c r="G32" s="192"/>
      <c r="H32" s="192"/>
      <c r="I32" s="192"/>
      <c r="J32" s="192"/>
      <c r="K32" s="192"/>
      <c r="L32" s="192"/>
      <c r="M32" s="192"/>
      <c r="N32" s="192"/>
      <c r="O32" s="192"/>
      <c r="P32" s="192"/>
      <c r="Q32" s="192"/>
      <c r="R32" s="192"/>
      <c r="S32" s="192"/>
      <c r="T32" s="192"/>
      <c r="U32" s="192"/>
      <c r="V32" s="192"/>
      <c r="W32" s="192"/>
      <c r="X32" s="192"/>
      <c r="Y32" s="192"/>
      <c r="Z32" s="192"/>
      <c r="AA32" s="192"/>
      <c r="AB32" s="192"/>
      <c r="AC32" s="192"/>
      <c r="AD32" s="192"/>
      <c r="AE32" s="192"/>
      <c r="AF32" s="192"/>
      <c r="AG32" s="192"/>
    </row>
    <row r="33" spans="2:363" s="133" customFormat="1" x14ac:dyDescent="0.25">
      <c r="B33" s="8" t="s">
        <v>259</v>
      </c>
      <c r="C33" s="192">
        <f t="shared" ref="C33:AG33" si="16">IF(C$16="","",SUMIF($C$37:$MY$37,C$16,$C56:$MY56))</f>
        <v>-3519258.75</v>
      </c>
      <c r="D33" s="192">
        <f t="shared" si="16"/>
        <v>201285</v>
      </c>
      <c r="E33" s="192">
        <f t="shared" si="16"/>
        <v>201285</v>
      </c>
      <c r="F33" s="192">
        <f t="shared" si="16"/>
        <v>201285</v>
      </c>
      <c r="G33" s="192">
        <f t="shared" si="16"/>
        <v>201285</v>
      </c>
      <c r="H33" s="192">
        <f t="shared" si="16"/>
        <v>201285</v>
      </c>
      <c r="I33" s="192">
        <f t="shared" si="16"/>
        <v>201285</v>
      </c>
      <c r="J33" s="192">
        <f t="shared" si="16"/>
        <v>201285</v>
      </c>
      <c r="K33" s="192">
        <f t="shared" si="16"/>
        <v>201285</v>
      </c>
      <c r="L33" s="192">
        <f t="shared" si="16"/>
        <v>201285</v>
      </c>
      <c r="M33" s="192">
        <f t="shared" si="16"/>
        <v>201285</v>
      </c>
      <c r="N33" s="192">
        <f t="shared" si="16"/>
        <v>201285</v>
      </c>
      <c r="O33" s="192">
        <f t="shared" si="16"/>
        <v>201285</v>
      </c>
      <c r="P33" s="192">
        <f t="shared" si="16"/>
        <v>201285</v>
      </c>
      <c r="Q33" s="192">
        <f t="shared" si="16"/>
        <v>201285</v>
      </c>
      <c r="R33" s="192">
        <f t="shared" si="16"/>
        <v>201285</v>
      </c>
      <c r="S33" s="192">
        <f t="shared" si="16"/>
        <v>201285</v>
      </c>
      <c r="T33" s="192">
        <f t="shared" si="16"/>
        <v>201285</v>
      </c>
      <c r="U33" s="192">
        <f t="shared" si="16"/>
        <v>201285</v>
      </c>
      <c r="V33" s="192">
        <f t="shared" si="16"/>
        <v>3618213.75</v>
      </c>
      <c r="W33" s="192" t="str">
        <f t="shared" si="16"/>
        <v/>
      </c>
      <c r="X33" s="192" t="str">
        <f t="shared" si="16"/>
        <v/>
      </c>
      <c r="Y33" s="192" t="str">
        <f t="shared" si="16"/>
        <v/>
      </c>
      <c r="Z33" s="192" t="str">
        <f t="shared" si="16"/>
        <v/>
      </c>
      <c r="AA33" s="192" t="str">
        <f t="shared" si="16"/>
        <v/>
      </c>
      <c r="AB33" s="192" t="str">
        <f t="shared" si="16"/>
        <v/>
      </c>
      <c r="AC33" s="192" t="str">
        <f t="shared" si="16"/>
        <v/>
      </c>
      <c r="AD33" s="192" t="str">
        <f t="shared" si="16"/>
        <v/>
      </c>
      <c r="AE33" s="192" t="str">
        <f t="shared" si="16"/>
        <v/>
      </c>
      <c r="AF33" s="192" t="str">
        <f t="shared" si="16"/>
        <v/>
      </c>
      <c r="AG33" s="192" t="str">
        <f t="shared" si="16"/>
        <v/>
      </c>
    </row>
    <row r="34" spans="2:363" x14ac:dyDescent="0.25">
      <c r="B34" s="8" t="s">
        <v>260</v>
      </c>
      <c r="C34" s="192">
        <f t="shared" ref="C34:AG34" si="17">IF(C$16="","",SUMIF($C$37:$MY$37,C$16,$C57:$MY57))</f>
        <v>-1092183.75</v>
      </c>
      <c r="D34" s="192">
        <f t="shared" si="17"/>
        <v>78493.246780331276</v>
      </c>
      <c r="E34" s="192">
        <f t="shared" si="17"/>
        <v>78493.246780331276</v>
      </c>
      <c r="F34" s="192">
        <f t="shared" si="17"/>
        <v>78493.246780331276</v>
      </c>
      <c r="G34" s="192">
        <f t="shared" si="17"/>
        <v>78493.246780331276</v>
      </c>
      <c r="H34" s="192">
        <f t="shared" si="17"/>
        <v>78493.246780331276</v>
      </c>
      <c r="I34" s="192">
        <f t="shared" si="17"/>
        <v>78493.246780331276</v>
      </c>
      <c r="J34" s="192">
        <f t="shared" si="17"/>
        <v>78493.246780331276</v>
      </c>
      <c r="K34" s="192">
        <f t="shared" si="17"/>
        <v>78493.246780331276</v>
      </c>
      <c r="L34" s="192">
        <f t="shared" si="17"/>
        <v>78493.246780331276</v>
      </c>
      <c r="M34" s="192">
        <f t="shared" si="17"/>
        <v>78493.246780331276</v>
      </c>
      <c r="N34" s="192">
        <f t="shared" si="17"/>
        <v>78493.246780331276</v>
      </c>
      <c r="O34" s="192">
        <f t="shared" si="17"/>
        <v>78493.246780331276</v>
      </c>
      <c r="P34" s="192">
        <f t="shared" si="17"/>
        <v>78493.246780331276</v>
      </c>
      <c r="Q34" s="192">
        <f t="shared" si="17"/>
        <v>78493.246780331276</v>
      </c>
      <c r="R34" s="192">
        <f t="shared" si="17"/>
        <v>78493.246780331276</v>
      </c>
      <c r="S34" s="192">
        <f t="shared" si="17"/>
        <v>78493.246780331276</v>
      </c>
      <c r="T34" s="192">
        <f t="shared" si="17"/>
        <v>78493.246780331276</v>
      </c>
      <c r="U34" s="192">
        <f t="shared" si="17"/>
        <v>78493.246780331276</v>
      </c>
      <c r="V34" s="192">
        <f t="shared" si="17"/>
        <v>2354901.7690281784</v>
      </c>
      <c r="W34" s="192" t="str">
        <f t="shared" si="17"/>
        <v/>
      </c>
      <c r="X34" s="192" t="str">
        <f t="shared" si="17"/>
        <v/>
      </c>
      <c r="Y34" s="192" t="str">
        <f t="shared" si="17"/>
        <v/>
      </c>
      <c r="Z34" s="192" t="str">
        <f t="shared" si="17"/>
        <v/>
      </c>
      <c r="AA34" s="192" t="str">
        <f t="shared" si="17"/>
        <v/>
      </c>
      <c r="AB34" s="192" t="str">
        <f t="shared" si="17"/>
        <v/>
      </c>
      <c r="AC34" s="192" t="str">
        <f t="shared" si="17"/>
        <v/>
      </c>
      <c r="AD34" s="192" t="str">
        <f t="shared" si="17"/>
        <v/>
      </c>
      <c r="AE34" s="192" t="str">
        <f t="shared" si="17"/>
        <v/>
      </c>
      <c r="AF34" s="192" t="str">
        <f t="shared" si="17"/>
        <v/>
      </c>
      <c r="AG34" s="192" t="str">
        <f t="shared" si="17"/>
        <v/>
      </c>
    </row>
    <row r="35" spans="2:363" ht="4.9000000000000004" customHeight="1" outlineLevel="1" x14ac:dyDescent="0.25">
      <c r="B35" s="144"/>
      <c r="C35" s="114"/>
      <c r="D35" s="114"/>
      <c r="E35" s="114"/>
      <c r="F35" s="114"/>
      <c r="G35" s="114"/>
      <c r="H35" s="114"/>
      <c r="I35" s="114"/>
      <c r="J35" s="114"/>
      <c r="K35" s="114"/>
      <c r="L35" s="114"/>
      <c r="M35" s="114"/>
      <c r="N35" s="114"/>
      <c r="O35" s="114"/>
      <c r="P35" s="114"/>
      <c r="Q35" s="114"/>
      <c r="R35" s="114"/>
      <c r="S35" s="114"/>
      <c r="T35" s="114"/>
      <c r="U35" s="114"/>
      <c r="V35" s="114"/>
      <c r="W35" s="114"/>
      <c r="X35" s="114"/>
      <c r="Y35" s="114"/>
      <c r="Z35" s="114"/>
      <c r="AA35" s="114"/>
      <c r="AB35" s="114"/>
      <c r="AC35" s="114"/>
      <c r="AD35" s="114"/>
      <c r="AE35" s="114"/>
      <c r="AF35" s="114"/>
      <c r="AG35" s="114"/>
    </row>
    <row r="36" spans="2:363" outlineLevel="1" x14ac:dyDescent="0.25">
      <c r="B36" s="76" t="s">
        <v>240</v>
      </c>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c r="CW36" s="6"/>
      <c r="CX36" s="6"/>
      <c r="CY36" s="6"/>
      <c r="CZ36" s="6"/>
      <c r="DA36" s="6"/>
      <c r="DB36" s="6"/>
      <c r="DC36" s="6"/>
      <c r="DD36" s="6"/>
      <c r="DE36" s="6"/>
      <c r="DF36" s="6"/>
      <c r="DG36" s="6"/>
      <c r="DH36" s="6"/>
      <c r="DI36" s="6"/>
      <c r="DJ36" s="6"/>
      <c r="DK36" s="6"/>
      <c r="DL36" s="6"/>
      <c r="DM36" s="6"/>
      <c r="DN36" s="6"/>
      <c r="DO36" s="6"/>
      <c r="DP36" s="6"/>
      <c r="DQ36" s="6"/>
      <c r="DR36" s="6"/>
      <c r="DS36" s="6"/>
      <c r="DT36" s="6"/>
      <c r="DU36" s="6"/>
      <c r="DV36" s="6"/>
      <c r="DW36" s="6"/>
      <c r="DX36" s="6"/>
      <c r="DY36" s="6"/>
      <c r="DZ36" s="6"/>
      <c r="EA36" s="6"/>
      <c r="EB36" s="6"/>
      <c r="EC36" s="6"/>
      <c r="ED36" s="6"/>
      <c r="EE36" s="6"/>
      <c r="EF36" s="6"/>
      <c r="EG36" s="6"/>
      <c r="EH36" s="6"/>
      <c r="EI36" s="6"/>
      <c r="EJ36" s="6"/>
      <c r="EK36" s="6"/>
      <c r="EL36" s="6"/>
      <c r="EM36" s="6"/>
      <c r="EN36" s="6"/>
      <c r="EO36" s="6"/>
      <c r="EP36" s="6"/>
      <c r="EQ36" s="6"/>
      <c r="ER36" s="6"/>
      <c r="ES36" s="6"/>
      <c r="ET36" s="6"/>
      <c r="EU36" s="6"/>
      <c r="EV36" s="6"/>
      <c r="EW36" s="6"/>
      <c r="EX36" s="6"/>
      <c r="EY36" s="6"/>
      <c r="EZ36" s="6"/>
      <c r="FA36" s="6"/>
      <c r="FB36" s="6"/>
      <c r="FC36" s="6"/>
      <c r="FD36" s="6"/>
      <c r="FE36" s="6"/>
      <c r="FF36" s="6"/>
      <c r="FG36" s="6"/>
      <c r="FH36" s="6"/>
      <c r="FI36" s="6"/>
      <c r="FJ36" s="6"/>
      <c r="FK36" s="6"/>
      <c r="FL36" s="6"/>
      <c r="FM36" s="6"/>
      <c r="FN36" s="6"/>
      <c r="FO36" s="6"/>
      <c r="FP36" s="6"/>
      <c r="FQ36" s="6"/>
      <c r="FR36" s="6"/>
      <c r="FS36" s="6"/>
      <c r="FT36" s="6"/>
      <c r="FU36" s="6"/>
      <c r="FV36" s="6"/>
      <c r="FW36" s="6"/>
      <c r="FX36" s="6"/>
      <c r="FY36" s="6"/>
      <c r="FZ36" s="6"/>
      <c r="GA36" s="6"/>
      <c r="GB36" s="6"/>
      <c r="GC36" s="6"/>
      <c r="GD36" s="6"/>
      <c r="GE36" s="6"/>
      <c r="GF36" s="6"/>
      <c r="GG36" s="6"/>
      <c r="GH36" s="6"/>
      <c r="GI36" s="6"/>
      <c r="GJ36" s="6"/>
      <c r="GK36" s="6"/>
      <c r="GL36" s="6"/>
      <c r="GM36" s="6"/>
      <c r="GN36" s="6"/>
      <c r="GO36" s="6"/>
      <c r="GP36" s="6"/>
      <c r="GQ36" s="6"/>
      <c r="GR36" s="6"/>
      <c r="GS36" s="6"/>
      <c r="GT36" s="6"/>
      <c r="GU36" s="6"/>
      <c r="GV36" s="6"/>
      <c r="GW36" s="6"/>
      <c r="GX36" s="6"/>
      <c r="GY36" s="6"/>
      <c r="GZ36" s="6"/>
      <c r="HA36" s="6"/>
      <c r="HB36" s="6"/>
      <c r="HC36" s="6"/>
      <c r="HD36" s="6"/>
      <c r="HE36" s="6"/>
      <c r="HF36" s="6"/>
      <c r="HG36" s="6"/>
      <c r="HH36" s="6"/>
      <c r="HI36" s="6"/>
      <c r="HJ36" s="6"/>
      <c r="HK36" s="6"/>
      <c r="HL36" s="6"/>
      <c r="HM36" s="6"/>
      <c r="HN36" s="6"/>
      <c r="HO36" s="6"/>
      <c r="HP36" s="6"/>
      <c r="HQ36" s="6"/>
      <c r="HR36" s="6"/>
      <c r="HS36" s="6"/>
      <c r="HT36" s="6"/>
      <c r="HU36" s="6"/>
      <c r="HV36" s="6"/>
      <c r="HW36" s="6"/>
      <c r="HX36" s="6"/>
      <c r="HY36" s="6"/>
      <c r="HZ36" s="6"/>
      <c r="IA36" s="6"/>
      <c r="IB36" s="6"/>
      <c r="IC36" s="6"/>
      <c r="ID36" s="6"/>
      <c r="IE36" s="6"/>
      <c r="IF36" s="6"/>
      <c r="IG36" s="6"/>
      <c r="IH36" s="6"/>
      <c r="II36" s="6"/>
      <c r="IJ36" s="6"/>
      <c r="IK36" s="6"/>
      <c r="IL36" s="6"/>
      <c r="IM36" s="6"/>
      <c r="IN36" s="6"/>
      <c r="IO36" s="6"/>
      <c r="IP36" s="6"/>
      <c r="IQ36" s="6"/>
      <c r="IR36" s="6"/>
      <c r="IS36" s="6"/>
      <c r="IT36" s="6"/>
      <c r="IU36" s="6"/>
      <c r="IV36" s="6"/>
      <c r="IW36" s="6"/>
      <c r="IX36" s="6"/>
      <c r="IY36" s="6"/>
      <c r="IZ36" s="6"/>
      <c r="JA36" s="6"/>
      <c r="JB36" s="6"/>
      <c r="JC36" s="6"/>
      <c r="JD36" s="6"/>
      <c r="JE36" s="6"/>
      <c r="JF36" s="6"/>
      <c r="JG36" s="6"/>
      <c r="JH36" s="6"/>
      <c r="JI36" s="6"/>
      <c r="JJ36" s="6"/>
      <c r="JK36" s="6"/>
      <c r="JL36" s="6"/>
      <c r="JM36" s="6"/>
      <c r="JN36" s="6"/>
      <c r="JO36" s="6"/>
      <c r="JP36" s="6"/>
      <c r="JQ36" s="6"/>
      <c r="JR36" s="6"/>
      <c r="JS36" s="6"/>
      <c r="JT36" s="6"/>
      <c r="JU36" s="6"/>
      <c r="JV36" s="6"/>
      <c r="JW36" s="6"/>
      <c r="JX36" s="6"/>
      <c r="JY36" s="6"/>
      <c r="JZ36" s="6"/>
      <c r="KA36" s="6"/>
      <c r="KB36" s="6"/>
      <c r="KC36" s="6"/>
      <c r="KD36" s="6"/>
      <c r="KE36" s="6"/>
      <c r="KF36" s="6"/>
      <c r="KG36" s="6"/>
      <c r="KH36" s="6"/>
      <c r="KI36" s="6"/>
      <c r="KJ36" s="6"/>
      <c r="KK36" s="6"/>
      <c r="KL36" s="6"/>
      <c r="KM36" s="6"/>
      <c r="KN36" s="6"/>
      <c r="KO36" s="6"/>
      <c r="KP36" s="6"/>
      <c r="KQ36" s="6"/>
      <c r="KR36" s="6"/>
      <c r="KS36" s="6"/>
      <c r="KT36" s="6"/>
      <c r="KU36" s="6"/>
      <c r="KV36" s="6"/>
      <c r="KW36" s="6"/>
      <c r="KX36" s="6"/>
      <c r="KY36" s="6"/>
      <c r="KZ36" s="6"/>
      <c r="LA36" s="6"/>
      <c r="LB36" s="6"/>
      <c r="LC36" s="6"/>
      <c r="LD36" s="6"/>
      <c r="LE36" s="6"/>
      <c r="LF36" s="6"/>
      <c r="LG36" s="6"/>
      <c r="LH36" s="6"/>
      <c r="LI36" s="6"/>
      <c r="LJ36" s="6"/>
      <c r="LK36" s="6"/>
      <c r="LL36" s="6"/>
      <c r="LM36" s="6"/>
      <c r="LN36" s="6"/>
      <c r="LO36" s="6"/>
      <c r="LP36" s="6"/>
      <c r="LQ36" s="6"/>
      <c r="LR36" s="6"/>
      <c r="LS36" s="6"/>
      <c r="LT36" s="6"/>
      <c r="LU36" s="6"/>
      <c r="LV36" s="6"/>
      <c r="LW36" s="6"/>
      <c r="LX36" s="6"/>
      <c r="LY36" s="6"/>
      <c r="LZ36" s="6"/>
      <c r="MA36" s="6"/>
      <c r="MB36" s="6"/>
      <c r="MC36" s="6"/>
      <c r="MD36" s="6"/>
      <c r="ME36" s="6"/>
      <c r="MF36" s="6"/>
      <c r="MG36" s="6"/>
      <c r="MH36" s="6"/>
      <c r="MI36" s="6"/>
      <c r="MJ36" s="6"/>
      <c r="MK36" s="6"/>
      <c r="ML36" s="6"/>
      <c r="MM36" s="6"/>
      <c r="MN36" s="6"/>
      <c r="MO36" s="6"/>
      <c r="MP36" s="6"/>
      <c r="MQ36" s="6"/>
      <c r="MR36" s="6"/>
      <c r="MS36" s="6"/>
      <c r="MT36" s="6"/>
      <c r="MU36" s="6"/>
      <c r="MV36" s="6"/>
      <c r="MW36" s="6"/>
      <c r="MX36" s="6"/>
      <c r="MY36" s="6"/>
    </row>
    <row r="37" spans="2:363" outlineLevel="1" x14ac:dyDescent="0.25">
      <c r="B37" s="12" t="s">
        <v>131</v>
      </c>
      <c r="C37" s="74">
        <v>0</v>
      </c>
      <c r="D37" s="74">
        <f>Valuation!D13</f>
        <v>1</v>
      </c>
      <c r="E37" s="74">
        <f>Valuation!E13</f>
        <v>1</v>
      </c>
      <c r="F37" s="74">
        <f>Valuation!F13</f>
        <v>1</v>
      </c>
      <c r="G37" s="74">
        <f>Valuation!G13</f>
        <v>1</v>
      </c>
      <c r="H37" s="74">
        <f>Valuation!H13</f>
        <v>1</v>
      </c>
      <c r="I37" s="74">
        <f>Valuation!I13</f>
        <v>1</v>
      </c>
      <c r="J37" s="74">
        <f>Valuation!J13</f>
        <v>1</v>
      </c>
      <c r="K37" s="74">
        <f>Valuation!K13</f>
        <v>1</v>
      </c>
      <c r="L37" s="74">
        <f>Valuation!L13</f>
        <v>1</v>
      </c>
      <c r="M37" s="74">
        <f>Valuation!M13</f>
        <v>1</v>
      </c>
      <c r="N37" s="74">
        <f>Valuation!N13</f>
        <v>1</v>
      </c>
      <c r="O37" s="74">
        <f>Valuation!O13</f>
        <v>1</v>
      </c>
      <c r="P37" s="74">
        <f>Valuation!P13</f>
        <v>2</v>
      </c>
      <c r="Q37" s="74">
        <f>Valuation!Q13</f>
        <v>2</v>
      </c>
      <c r="R37" s="74">
        <f>Valuation!R13</f>
        <v>2</v>
      </c>
      <c r="S37" s="74">
        <f>Valuation!S13</f>
        <v>2</v>
      </c>
      <c r="T37" s="74">
        <f>Valuation!T13</f>
        <v>2</v>
      </c>
      <c r="U37" s="74">
        <f>Valuation!U13</f>
        <v>2</v>
      </c>
      <c r="V37" s="74">
        <f>Valuation!V13</f>
        <v>2</v>
      </c>
      <c r="W37" s="74">
        <f>Valuation!W13</f>
        <v>2</v>
      </c>
      <c r="X37" s="74">
        <f>Valuation!X13</f>
        <v>2</v>
      </c>
      <c r="Y37" s="74">
        <f>Valuation!Y13</f>
        <v>2</v>
      </c>
      <c r="Z37" s="74">
        <f>Valuation!Z13</f>
        <v>2</v>
      </c>
      <c r="AA37" s="74">
        <f>Valuation!AA13</f>
        <v>2</v>
      </c>
      <c r="AB37" s="74">
        <f>Valuation!AB13</f>
        <v>3</v>
      </c>
      <c r="AC37" s="74">
        <f>Valuation!AC13</f>
        <v>3</v>
      </c>
      <c r="AD37" s="74">
        <f>Valuation!AD13</f>
        <v>3</v>
      </c>
      <c r="AE37" s="74">
        <f>Valuation!AE13</f>
        <v>3</v>
      </c>
      <c r="AF37" s="74">
        <f>Valuation!AF13</f>
        <v>3</v>
      </c>
      <c r="AG37" s="74">
        <f>Valuation!AG13</f>
        <v>3</v>
      </c>
      <c r="AH37" s="74">
        <f>Valuation!AH13</f>
        <v>3</v>
      </c>
      <c r="AI37" s="74">
        <f>Valuation!AI13</f>
        <v>3</v>
      </c>
      <c r="AJ37" s="74">
        <f>Valuation!AJ13</f>
        <v>3</v>
      </c>
      <c r="AK37" s="74">
        <f>Valuation!AK13</f>
        <v>3</v>
      </c>
      <c r="AL37" s="74">
        <f>Valuation!AL13</f>
        <v>3</v>
      </c>
      <c r="AM37" s="74">
        <f>Valuation!AM13</f>
        <v>3</v>
      </c>
      <c r="AN37" s="74">
        <f>Valuation!AN13</f>
        <v>4</v>
      </c>
      <c r="AO37" s="74">
        <f>Valuation!AO13</f>
        <v>4</v>
      </c>
      <c r="AP37" s="74">
        <f>Valuation!AP13</f>
        <v>4</v>
      </c>
      <c r="AQ37" s="74">
        <f>Valuation!AQ13</f>
        <v>4</v>
      </c>
      <c r="AR37" s="74">
        <f>Valuation!AR13</f>
        <v>4</v>
      </c>
      <c r="AS37" s="74">
        <f>Valuation!AS13</f>
        <v>4</v>
      </c>
      <c r="AT37" s="74">
        <f>Valuation!AT13</f>
        <v>4</v>
      </c>
      <c r="AU37" s="74">
        <f>Valuation!AU13</f>
        <v>4</v>
      </c>
      <c r="AV37" s="74">
        <f>Valuation!AV13</f>
        <v>4</v>
      </c>
      <c r="AW37" s="74">
        <f>Valuation!AW13</f>
        <v>4</v>
      </c>
      <c r="AX37" s="74">
        <f>Valuation!AX13</f>
        <v>4</v>
      </c>
      <c r="AY37" s="74">
        <f>Valuation!AY13</f>
        <v>4</v>
      </c>
      <c r="AZ37" s="74">
        <f>Valuation!AZ13</f>
        <v>5</v>
      </c>
      <c r="BA37" s="74">
        <f>Valuation!BA13</f>
        <v>5</v>
      </c>
      <c r="BB37" s="74">
        <f>Valuation!BB13</f>
        <v>5</v>
      </c>
      <c r="BC37" s="74">
        <f>Valuation!BC13</f>
        <v>5</v>
      </c>
      <c r="BD37" s="74">
        <f>Valuation!BD13</f>
        <v>5</v>
      </c>
      <c r="BE37" s="74">
        <f>Valuation!BE13</f>
        <v>5</v>
      </c>
      <c r="BF37" s="74">
        <f>Valuation!BF13</f>
        <v>5</v>
      </c>
      <c r="BG37" s="74">
        <f>Valuation!BG13</f>
        <v>5</v>
      </c>
      <c r="BH37" s="74">
        <f>Valuation!BH13</f>
        <v>5</v>
      </c>
      <c r="BI37" s="74">
        <f>Valuation!BI13</f>
        <v>5</v>
      </c>
      <c r="BJ37" s="74">
        <f>Valuation!BJ13</f>
        <v>5</v>
      </c>
      <c r="BK37" s="74">
        <f>Valuation!BK13</f>
        <v>5</v>
      </c>
      <c r="BL37" s="74">
        <f>Valuation!BL13</f>
        <v>6</v>
      </c>
      <c r="BM37" s="74">
        <f>Valuation!BM13</f>
        <v>6</v>
      </c>
      <c r="BN37" s="74">
        <f>Valuation!BN13</f>
        <v>6</v>
      </c>
      <c r="BO37" s="74">
        <f>Valuation!BO13</f>
        <v>6</v>
      </c>
      <c r="BP37" s="74">
        <f>Valuation!BP13</f>
        <v>6</v>
      </c>
      <c r="BQ37" s="74">
        <f>Valuation!BQ13</f>
        <v>6</v>
      </c>
      <c r="BR37" s="74">
        <f>Valuation!BR13</f>
        <v>6</v>
      </c>
      <c r="BS37" s="74">
        <f>Valuation!BS13</f>
        <v>6</v>
      </c>
      <c r="BT37" s="74">
        <f>Valuation!BT13</f>
        <v>6</v>
      </c>
      <c r="BU37" s="74">
        <f>Valuation!BU13</f>
        <v>6</v>
      </c>
      <c r="BV37" s="74">
        <f>Valuation!BV13</f>
        <v>6</v>
      </c>
      <c r="BW37" s="74">
        <f>Valuation!BW13</f>
        <v>6</v>
      </c>
      <c r="BX37" s="74">
        <f>Valuation!BX13</f>
        <v>7</v>
      </c>
      <c r="BY37" s="74">
        <f>Valuation!BY13</f>
        <v>7</v>
      </c>
      <c r="BZ37" s="74">
        <f>Valuation!BZ13</f>
        <v>7</v>
      </c>
      <c r="CA37" s="74">
        <f>Valuation!CA13</f>
        <v>7</v>
      </c>
      <c r="CB37" s="74">
        <f>Valuation!CB13</f>
        <v>7</v>
      </c>
      <c r="CC37" s="74">
        <f>Valuation!CC13</f>
        <v>7</v>
      </c>
      <c r="CD37" s="74">
        <f>Valuation!CD13</f>
        <v>7</v>
      </c>
      <c r="CE37" s="74">
        <f>Valuation!CE13</f>
        <v>7</v>
      </c>
      <c r="CF37" s="74">
        <f>Valuation!CF13</f>
        <v>7</v>
      </c>
      <c r="CG37" s="74">
        <f>Valuation!CG13</f>
        <v>7</v>
      </c>
      <c r="CH37" s="74">
        <f>Valuation!CH13</f>
        <v>7</v>
      </c>
      <c r="CI37" s="74">
        <f>Valuation!CI13</f>
        <v>7</v>
      </c>
      <c r="CJ37" s="74">
        <f>Valuation!CJ13</f>
        <v>8</v>
      </c>
      <c r="CK37" s="74">
        <f>Valuation!CK13</f>
        <v>8</v>
      </c>
      <c r="CL37" s="74">
        <f>Valuation!CL13</f>
        <v>8</v>
      </c>
      <c r="CM37" s="74">
        <f>Valuation!CM13</f>
        <v>8</v>
      </c>
      <c r="CN37" s="74">
        <f>Valuation!CN13</f>
        <v>8</v>
      </c>
      <c r="CO37" s="74">
        <f>Valuation!CO13</f>
        <v>8</v>
      </c>
      <c r="CP37" s="74">
        <f>Valuation!CP13</f>
        <v>8</v>
      </c>
      <c r="CQ37" s="74">
        <f>Valuation!CQ13</f>
        <v>8</v>
      </c>
      <c r="CR37" s="74">
        <f>Valuation!CR13</f>
        <v>8</v>
      </c>
      <c r="CS37" s="74">
        <f>Valuation!CS13</f>
        <v>8</v>
      </c>
      <c r="CT37" s="74">
        <f>Valuation!CT13</f>
        <v>8</v>
      </c>
      <c r="CU37" s="74">
        <f>Valuation!CU13</f>
        <v>8</v>
      </c>
      <c r="CV37" s="74">
        <f>Valuation!CV13</f>
        <v>9</v>
      </c>
      <c r="CW37" s="74">
        <f>Valuation!CW13</f>
        <v>9</v>
      </c>
      <c r="CX37" s="74">
        <f>Valuation!CX13</f>
        <v>9</v>
      </c>
      <c r="CY37" s="74">
        <f>Valuation!CY13</f>
        <v>9</v>
      </c>
      <c r="CZ37" s="74">
        <f>Valuation!CZ13</f>
        <v>9</v>
      </c>
      <c r="DA37" s="74">
        <f>Valuation!DA13</f>
        <v>9</v>
      </c>
      <c r="DB37" s="74">
        <f>Valuation!DB13</f>
        <v>9</v>
      </c>
      <c r="DC37" s="74">
        <f>Valuation!DC13</f>
        <v>9</v>
      </c>
      <c r="DD37" s="74">
        <f>Valuation!DD13</f>
        <v>9</v>
      </c>
      <c r="DE37" s="74">
        <f>Valuation!DE13</f>
        <v>9</v>
      </c>
      <c r="DF37" s="74">
        <f>Valuation!DF13</f>
        <v>9</v>
      </c>
      <c r="DG37" s="74">
        <f>Valuation!DG13</f>
        <v>9</v>
      </c>
      <c r="DH37" s="74">
        <f>Valuation!DH13</f>
        <v>10</v>
      </c>
      <c r="DI37" s="74">
        <f>Valuation!DI13</f>
        <v>10</v>
      </c>
      <c r="DJ37" s="74">
        <f>Valuation!DJ13</f>
        <v>10</v>
      </c>
      <c r="DK37" s="74">
        <f>Valuation!DK13</f>
        <v>10</v>
      </c>
      <c r="DL37" s="74">
        <f>Valuation!DL13</f>
        <v>10</v>
      </c>
      <c r="DM37" s="74">
        <f>Valuation!DM13</f>
        <v>10</v>
      </c>
      <c r="DN37" s="74">
        <f>Valuation!DN13</f>
        <v>10</v>
      </c>
      <c r="DO37" s="74">
        <f>Valuation!DO13</f>
        <v>10</v>
      </c>
      <c r="DP37" s="74">
        <f>Valuation!DP13</f>
        <v>10</v>
      </c>
      <c r="DQ37" s="74">
        <f>Valuation!DQ13</f>
        <v>10</v>
      </c>
      <c r="DR37" s="74">
        <f>Valuation!DR13</f>
        <v>10</v>
      </c>
      <c r="DS37" s="74">
        <f>Valuation!DS13</f>
        <v>10</v>
      </c>
      <c r="DT37" s="74">
        <f>Valuation!DT13</f>
        <v>11</v>
      </c>
      <c r="DU37" s="74">
        <f>Valuation!DU13</f>
        <v>11</v>
      </c>
      <c r="DV37" s="74">
        <f>Valuation!DV13</f>
        <v>11</v>
      </c>
      <c r="DW37" s="74">
        <f>Valuation!DW13</f>
        <v>11</v>
      </c>
      <c r="DX37" s="74">
        <f>Valuation!DX13</f>
        <v>11</v>
      </c>
      <c r="DY37" s="74">
        <f>Valuation!DY13</f>
        <v>11</v>
      </c>
      <c r="DZ37" s="74">
        <f>Valuation!DZ13</f>
        <v>11</v>
      </c>
      <c r="EA37" s="74">
        <f>Valuation!EA13</f>
        <v>11</v>
      </c>
      <c r="EB37" s="74">
        <f>Valuation!EB13</f>
        <v>11</v>
      </c>
      <c r="EC37" s="74">
        <f>Valuation!EC13</f>
        <v>11</v>
      </c>
      <c r="ED37" s="74">
        <f>Valuation!ED13</f>
        <v>11</v>
      </c>
      <c r="EE37" s="74">
        <f>Valuation!EE13</f>
        <v>11</v>
      </c>
      <c r="EF37" s="74">
        <f>Valuation!EF13</f>
        <v>12</v>
      </c>
      <c r="EG37" s="74">
        <f>Valuation!EG13</f>
        <v>12</v>
      </c>
      <c r="EH37" s="74">
        <f>Valuation!EH13</f>
        <v>12</v>
      </c>
      <c r="EI37" s="74">
        <f>Valuation!EI13</f>
        <v>12</v>
      </c>
      <c r="EJ37" s="74">
        <f>Valuation!EJ13</f>
        <v>12</v>
      </c>
      <c r="EK37" s="74">
        <f>Valuation!EK13</f>
        <v>12</v>
      </c>
      <c r="EL37" s="74">
        <f>Valuation!EL13</f>
        <v>12</v>
      </c>
      <c r="EM37" s="74">
        <f>Valuation!EM13</f>
        <v>12</v>
      </c>
      <c r="EN37" s="74">
        <f>Valuation!EN13</f>
        <v>12</v>
      </c>
      <c r="EO37" s="74">
        <f>Valuation!EO13</f>
        <v>12</v>
      </c>
      <c r="EP37" s="74">
        <f>Valuation!EP13</f>
        <v>12</v>
      </c>
      <c r="EQ37" s="74">
        <f>Valuation!EQ13</f>
        <v>12</v>
      </c>
      <c r="ER37" s="74">
        <f>Valuation!ER13</f>
        <v>13</v>
      </c>
      <c r="ES37" s="74">
        <f>Valuation!ES13</f>
        <v>13</v>
      </c>
      <c r="ET37" s="74">
        <f>Valuation!ET13</f>
        <v>13</v>
      </c>
      <c r="EU37" s="74">
        <f>Valuation!EU13</f>
        <v>13</v>
      </c>
      <c r="EV37" s="74">
        <f>Valuation!EV13</f>
        <v>13</v>
      </c>
      <c r="EW37" s="74">
        <f>Valuation!EW13</f>
        <v>13</v>
      </c>
      <c r="EX37" s="74">
        <f>Valuation!EX13</f>
        <v>13</v>
      </c>
      <c r="EY37" s="74">
        <f>Valuation!EY13</f>
        <v>13</v>
      </c>
      <c r="EZ37" s="74">
        <f>Valuation!EZ13</f>
        <v>13</v>
      </c>
      <c r="FA37" s="74">
        <f>Valuation!FA13</f>
        <v>13</v>
      </c>
      <c r="FB37" s="74">
        <f>Valuation!FB13</f>
        <v>13</v>
      </c>
      <c r="FC37" s="74">
        <f>Valuation!FC13</f>
        <v>13</v>
      </c>
      <c r="FD37" s="74">
        <f>Valuation!FD13</f>
        <v>14</v>
      </c>
      <c r="FE37" s="74">
        <f>Valuation!FE13</f>
        <v>14</v>
      </c>
      <c r="FF37" s="74">
        <f>Valuation!FF13</f>
        <v>14</v>
      </c>
      <c r="FG37" s="74">
        <f>Valuation!FG13</f>
        <v>14</v>
      </c>
      <c r="FH37" s="74">
        <f>Valuation!FH13</f>
        <v>14</v>
      </c>
      <c r="FI37" s="74">
        <f>Valuation!FI13</f>
        <v>14</v>
      </c>
      <c r="FJ37" s="74">
        <f>Valuation!FJ13</f>
        <v>14</v>
      </c>
      <c r="FK37" s="74">
        <f>Valuation!FK13</f>
        <v>14</v>
      </c>
      <c r="FL37" s="74">
        <f>Valuation!FL13</f>
        <v>14</v>
      </c>
      <c r="FM37" s="74">
        <f>Valuation!FM13</f>
        <v>14</v>
      </c>
      <c r="FN37" s="74">
        <f>Valuation!FN13</f>
        <v>14</v>
      </c>
      <c r="FO37" s="74">
        <f>Valuation!FO13</f>
        <v>14</v>
      </c>
      <c r="FP37" s="74">
        <f>Valuation!FP13</f>
        <v>15</v>
      </c>
      <c r="FQ37" s="74">
        <f>Valuation!FQ13</f>
        <v>15</v>
      </c>
      <c r="FR37" s="74">
        <f>Valuation!FR13</f>
        <v>15</v>
      </c>
      <c r="FS37" s="74">
        <f>Valuation!FS13</f>
        <v>15</v>
      </c>
      <c r="FT37" s="74">
        <f>Valuation!FT13</f>
        <v>15</v>
      </c>
      <c r="FU37" s="74">
        <f>Valuation!FU13</f>
        <v>15</v>
      </c>
      <c r="FV37" s="74">
        <f>Valuation!FV13</f>
        <v>15</v>
      </c>
      <c r="FW37" s="74">
        <f>Valuation!FW13</f>
        <v>15</v>
      </c>
      <c r="FX37" s="74">
        <f>Valuation!FX13</f>
        <v>15</v>
      </c>
      <c r="FY37" s="74">
        <f>Valuation!FY13</f>
        <v>15</v>
      </c>
      <c r="FZ37" s="74">
        <f>Valuation!FZ13</f>
        <v>15</v>
      </c>
      <c r="GA37" s="74">
        <f>Valuation!GA13</f>
        <v>15</v>
      </c>
      <c r="GB37" s="74">
        <f>Valuation!GB13</f>
        <v>16</v>
      </c>
      <c r="GC37" s="74">
        <f>Valuation!GC13</f>
        <v>16</v>
      </c>
      <c r="GD37" s="74">
        <f>Valuation!GD13</f>
        <v>16</v>
      </c>
      <c r="GE37" s="74">
        <f>Valuation!GE13</f>
        <v>16</v>
      </c>
      <c r="GF37" s="74">
        <f>Valuation!GF13</f>
        <v>16</v>
      </c>
      <c r="GG37" s="74">
        <f>Valuation!GG13</f>
        <v>16</v>
      </c>
      <c r="GH37" s="74">
        <f>Valuation!GH13</f>
        <v>16</v>
      </c>
      <c r="GI37" s="74">
        <f>Valuation!GI13</f>
        <v>16</v>
      </c>
      <c r="GJ37" s="74">
        <f>Valuation!GJ13</f>
        <v>16</v>
      </c>
      <c r="GK37" s="74">
        <f>Valuation!GK13</f>
        <v>16</v>
      </c>
      <c r="GL37" s="74">
        <f>Valuation!GL13</f>
        <v>16</v>
      </c>
      <c r="GM37" s="74">
        <f>Valuation!GM13</f>
        <v>16</v>
      </c>
      <c r="GN37" s="74">
        <f>Valuation!GN13</f>
        <v>17</v>
      </c>
      <c r="GO37" s="74">
        <f>Valuation!GO13</f>
        <v>17</v>
      </c>
      <c r="GP37" s="74">
        <f>Valuation!GP13</f>
        <v>17</v>
      </c>
      <c r="GQ37" s="74">
        <f>Valuation!GQ13</f>
        <v>17</v>
      </c>
      <c r="GR37" s="74">
        <f>Valuation!GR13</f>
        <v>17</v>
      </c>
      <c r="GS37" s="74">
        <f>Valuation!GS13</f>
        <v>17</v>
      </c>
      <c r="GT37" s="74">
        <f>Valuation!GT13</f>
        <v>17</v>
      </c>
      <c r="GU37" s="74">
        <f>Valuation!GU13</f>
        <v>17</v>
      </c>
      <c r="GV37" s="74">
        <f>Valuation!GV13</f>
        <v>17</v>
      </c>
      <c r="GW37" s="74">
        <f>Valuation!GW13</f>
        <v>17</v>
      </c>
      <c r="GX37" s="74">
        <f>Valuation!GX13</f>
        <v>17</v>
      </c>
      <c r="GY37" s="74">
        <f>Valuation!GY13</f>
        <v>17</v>
      </c>
      <c r="GZ37" s="74">
        <f>Valuation!GZ13</f>
        <v>18</v>
      </c>
      <c r="HA37" s="74">
        <f>Valuation!HA13</f>
        <v>18</v>
      </c>
      <c r="HB37" s="74">
        <f>Valuation!HB13</f>
        <v>18</v>
      </c>
      <c r="HC37" s="74">
        <f>Valuation!HC13</f>
        <v>18</v>
      </c>
      <c r="HD37" s="74">
        <f>Valuation!HD13</f>
        <v>18</v>
      </c>
      <c r="HE37" s="74">
        <f>Valuation!HE13</f>
        <v>18</v>
      </c>
      <c r="HF37" s="74">
        <f>Valuation!HF13</f>
        <v>18</v>
      </c>
      <c r="HG37" s="74">
        <f>Valuation!HG13</f>
        <v>18</v>
      </c>
      <c r="HH37" s="74">
        <f>Valuation!HH13</f>
        <v>18</v>
      </c>
      <c r="HI37" s="74">
        <f>Valuation!HI13</f>
        <v>18</v>
      </c>
      <c r="HJ37" s="74">
        <f>Valuation!HJ13</f>
        <v>18</v>
      </c>
      <c r="HK37" s="74">
        <f>Valuation!HK13</f>
        <v>18</v>
      </c>
      <c r="HL37" s="74">
        <f>Valuation!HL13</f>
        <v>19</v>
      </c>
      <c r="HM37" s="74">
        <f>Valuation!HM13</f>
        <v>19</v>
      </c>
      <c r="HN37" s="74">
        <f>Valuation!HN13</f>
        <v>19</v>
      </c>
      <c r="HO37" s="74">
        <f>Valuation!HO13</f>
        <v>19</v>
      </c>
      <c r="HP37" s="74">
        <f>Valuation!HP13</f>
        <v>19</v>
      </c>
      <c r="HQ37" s="74">
        <f>Valuation!HQ13</f>
        <v>19</v>
      </c>
      <c r="HR37" s="74">
        <f>Valuation!HR13</f>
        <v>19</v>
      </c>
      <c r="HS37" s="74">
        <f>Valuation!HS13</f>
        <v>19</v>
      </c>
      <c r="HT37" s="74">
        <f>Valuation!HT13</f>
        <v>19</v>
      </c>
      <c r="HU37" s="74" t="str">
        <f>Valuation!HU13</f>
        <v/>
      </c>
      <c r="HV37" s="74" t="str">
        <f>Valuation!HV13</f>
        <v/>
      </c>
      <c r="HW37" s="74" t="str">
        <f>Valuation!HW13</f>
        <v/>
      </c>
      <c r="HX37" s="74" t="str">
        <f>Valuation!HX13</f>
        <v/>
      </c>
      <c r="HY37" s="74" t="str">
        <f>Valuation!HY13</f>
        <v/>
      </c>
      <c r="HZ37" s="74" t="str">
        <f>Valuation!HZ13</f>
        <v/>
      </c>
      <c r="IA37" s="74" t="str">
        <f>Valuation!IA13</f>
        <v/>
      </c>
      <c r="IB37" s="74" t="str">
        <f>Valuation!IB13</f>
        <v/>
      </c>
      <c r="IC37" s="74" t="str">
        <f>Valuation!IC13</f>
        <v/>
      </c>
      <c r="ID37" s="74" t="str">
        <f>Valuation!ID13</f>
        <v/>
      </c>
      <c r="IE37" s="74" t="str">
        <f>Valuation!IE13</f>
        <v/>
      </c>
      <c r="IF37" s="74" t="str">
        <f>Valuation!IF13</f>
        <v/>
      </c>
      <c r="IG37" s="74" t="str">
        <f>Valuation!IG13</f>
        <v/>
      </c>
      <c r="IH37" s="74" t="str">
        <f>Valuation!IH13</f>
        <v/>
      </c>
      <c r="II37" s="74" t="str">
        <f>Valuation!II13</f>
        <v/>
      </c>
      <c r="IJ37" s="74" t="str">
        <f>Valuation!IJ13</f>
        <v/>
      </c>
      <c r="IK37" s="74" t="str">
        <f>Valuation!IK13</f>
        <v/>
      </c>
      <c r="IL37" s="74" t="str">
        <f>Valuation!IL13</f>
        <v/>
      </c>
      <c r="IM37" s="74" t="str">
        <f>Valuation!IM13</f>
        <v/>
      </c>
      <c r="IN37" s="74" t="str">
        <f>Valuation!IN13</f>
        <v/>
      </c>
      <c r="IO37" s="74" t="str">
        <f>Valuation!IO13</f>
        <v/>
      </c>
      <c r="IP37" s="74" t="str">
        <f>Valuation!IP13</f>
        <v/>
      </c>
      <c r="IQ37" s="74" t="str">
        <f>Valuation!IQ13</f>
        <v/>
      </c>
      <c r="IR37" s="74" t="str">
        <f>Valuation!IR13</f>
        <v/>
      </c>
      <c r="IS37" s="74" t="str">
        <f>Valuation!IS13</f>
        <v/>
      </c>
      <c r="IT37" s="74" t="str">
        <f>Valuation!IT13</f>
        <v/>
      </c>
      <c r="IU37" s="74" t="str">
        <f>Valuation!IU13</f>
        <v/>
      </c>
      <c r="IV37" s="74" t="str">
        <f>Valuation!IV13</f>
        <v/>
      </c>
      <c r="IW37" s="74" t="str">
        <f>Valuation!IW13</f>
        <v/>
      </c>
      <c r="IX37" s="74" t="str">
        <f>Valuation!IX13</f>
        <v/>
      </c>
      <c r="IY37" s="74" t="str">
        <f>Valuation!IY13</f>
        <v/>
      </c>
      <c r="IZ37" s="74" t="str">
        <f>Valuation!IZ13</f>
        <v/>
      </c>
      <c r="JA37" s="74" t="str">
        <f>Valuation!JA13</f>
        <v/>
      </c>
      <c r="JB37" s="74" t="str">
        <f>Valuation!JB13</f>
        <v/>
      </c>
      <c r="JC37" s="74" t="str">
        <f>Valuation!JC13</f>
        <v/>
      </c>
      <c r="JD37" s="74" t="str">
        <f>Valuation!JD13</f>
        <v/>
      </c>
      <c r="JE37" s="74" t="str">
        <f>Valuation!JE13</f>
        <v/>
      </c>
      <c r="JF37" s="74" t="str">
        <f>Valuation!JF13</f>
        <v/>
      </c>
      <c r="JG37" s="74" t="str">
        <f>Valuation!JG13</f>
        <v/>
      </c>
      <c r="JH37" s="74" t="str">
        <f>Valuation!JH13</f>
        <v/>
      </c>
      <c r="JI37" s="74" t="str">
        <f>Valuation!JI13</f>
        <v/>
      </c>
      <c r="JJ37" s="74" t="str">
        <f>Valuation!JJ13</f>
        <v/>
      </c>
      <c r="JK37" s="74" t="str">
        <f>Valuation!JK13</f>
        <v/>
      </c>
      <c r="JL37" s="74" t="str">
        <f>Valuation!JL13</f>
        <v/>
      </c>
      <c r="JM37" s="74" t="str">
        <f>Valuation!JM13</f>
        <v/>
      </c>
      <c r="JN37" s="74" t="str">
        <f>Valuation!JN13</f>
        <v/>
      </c>
      <c r="JO37" s="74" t="str">
        <f>Valuation!JO13</f>
        <v/>
      </c>
      <c r="JP37" s="74" t="str">
        <f>Valuation!JP13</f>
        <v/>
      </c>
      <c r="JQ37" s="74" t="str">
        <f>Valuation!JQ13</f>
        <v/>
      </c>
      <c r="JR37" s="74" t="str">
        <f>Valuation!JR13</f>
        <v/>
      </c>
      <c r="JS37" s="74" t="str">
        <f>Valuation!JS13</f>
        <v/>
      </c>
      <c r="JT37" s="74" t="str">
        <f>Valuation!JT13</f>
        <v/>
      </c>
      <c r="JU37" s="74" t="str">
        <f>Valuation!JU13</f>
        <v/>
      </c>
      <c r="JV37" s="74" t="str">
        <f>Valuation!JV13</f>
        <v/>
      </c>
      <c r="JW37" s="74" t="str">
        <f>Valuation!JW13</f>
        <v/>
      </c>
      <c r="JX37" s="74" t="str">
        <f>Valuation!JX13</f>
        <v/>
      </c>
      <c r="JY37" s="74" t="str">
        <f>Valuation!JY13</f>
        <v/>
      </c>
      <c r="JZ37" s="74" t="str">
        <f>Valuation!JZ13</f>
        <v/>
      </c>
      <c r="KA37" s="74" t="str">
        <f>Valuation!KA13</f>
        <v/>
      </c>
      <c r="KB37" s="74" t="str">
        <f>Valuation!KB13</f>
        <v/>
      </c>
      <c r="KC37" s="74" t="str">
        <f>Valuation!KC13</f>
        <v/>
      </c>
      <c r="KD37" s="74" t="str">
        <f>Valuation!KD13</f>
        <v/>
      </c>
      <c r="KE37" s="74" t="str">
        <f>Valuation!KE13</f>
        <v/>
      </c>
      <c r="KF37" s="74" t="str">
        <f>Valuation!KF13</f>
        <v/>
      </c>
      <c r="KG37" s="74" t="str">
        <f>Valuation!KG13</f>
        <v/>
      </c>
      <c r="KH37" s="74" t="str">
        <f>Valuation!KH13</f>
        <v/>
      </c>
      <c r="KI37" s="74" t="str">
        <f>Valuation!KI13</f>
        <v/>
      </c>
      <c r="KJ37" s="74" t="str">
        <f>Valuation!KJ13</f>
        <v/>
      </c>
      <c r="KK37" s="74" t="str">
        <f>Valuation!KK13</f>
        <v/>
      </c>
      <c r="KL37" s="74" t="str">
        <f>Valuation!KL13</f>
        <v/>
      </c>
      <c r="KM37" s="74" t="str">
        <f>Valuation!KM13</f>
        <v/>
      </c>
      <c r="KN37" s="74" t="str">
        <f>Valuation!KN13</f>
        <v/>
      </c>
      <c r="KO37" s="74" t="str">
        <f>Valuation!KO13</f>
        <v/>
      </c>
      <c r="KP37" s="74" t="str">
        <f>Valuation!KP13</f>
        <v/>
      </c>
      <c r="KQ37" s="74" t="str">
        <f>Valuation!KQ13</f>
        <v/>
      </c>
      <c r="KR37" s="74" t="str">
        <f>Valuation!KR13</f>
        <v/>
      </c>
      <c r="KS37" s="74" t="str">
        <f>Valuation!KS13</f>
        <v/>
      </c>
      <c r="KT37" s="74" t="str">
        <f>Valuation!KT13</f>
        <v/>
      </c>
      <c r="KU37" s="74" t="str">
        <f>Valuation!KU13</f>
        <v/>
      </c>
      <c r="KV37" s="74" t="str">
        <f>Valuation!KV13</f>
        <v/>
      </c>
      <c r="KW37" s="74" t="str">
        <f>Valuation!KW13</f>
        <v/>
      </c>
      <c r="KX37" s="74" t="str">
        <f>Valuation!KX13</f>
        <v/>
      </c>
      <c r="KY37" s="74" t="str">
        <f>Valuation!KY13</f>
        <v/>
      </c>
      <c r="KZ37" s="74" t="str">
        <f>Valuation!KZ13</f>
        <v/>
      </c>
      <c r="LA37" s="74" t="str">
        <f>Valuation!LA13</f>
        <v/>
      </c>
      <c r="LB37" s="74" t="str">
        <f>Valuation!LB13</f>
        <v/>
      </c>
      <c r="LC37" s="74" t="str">
        <f>Valuation!LC13</f>
        <v/>
      </c>
      <c r="LD37" s="74" t="str">
        <f>Valuation!LD13</f>
        <v/>
      </c>
      <c r="LE37" s="74" t="str">
        <f>Valuation!LE13</f>
        <v/>
      </c>
      <c r="LF37" s="74" t="str">
        <f>Valuation!LF13</f>
        <v/>
      </c>
      <c r="LG37" s="74" t="str">
        <f>Valuation!LG13</f>
        <v/>
      </c>
      <c r="LH37" s="74" t="str">
        <f>Valuation!LH13</f>
        <v/>
      </c>
      <c r="LI37" s="74" t="str">
        <f>Valuation!LI13</f>
        <v/>
      </c>
      <c r="LJ37" s="74" t="str">
        <f>Valuation!LJ13</f>
        <v/>
      </c>
      <c r="LK37" s="74" t="str">
        <f>Valuation!LK13</f>
        <v/>
      </c>
      <c r="LL37" s="74" t="str">
        <f>Valuation!LL13</f>
        <v/>
      </c>
      <c r="LM37" s="74" t="str">
        <f>Valuation!LM13</f>
        <v/>
      </c>
      <c r="LN37" s="74" t="str">
        <f>Valuation!LN13</f>
        <v/>
      </c>
      <c r="LO37" s="74" t="str">
        <f>Valuation!LO13</f>
        <v/>
      </c>
      <c r="LP37" s="74" t="str">
        <f>Valuation!LP13</f>
        <v/>
      </c>
      <c r="LQ37" s="74" t="str">
        <f>Valuation!LQ13</f>
        <v/>
      </c>
      <c r="LR37" s="74" t="str">
        <f>Valuation!LR13</f>
        <v/>
      </c>
      <c r="LS37" s="74" t="str">
        <f>Valuation!LS13</f>
        <v/>
      </c>
      <c r="LT37" s="74" t="str">
        <f>Valuation!LT13</f>
        <v/>
      </c>
      <c r="LU37" s="74" t="str">
        <f>Valuation!LU13</f>
        <v/>
      </c>
      <c r="LV37" s="74" t="str">
        <f>Valuation!LV13</f>
        <v/>
      </c>
      <c r="LW37" s="74" t="str">
        <f>Valuation!LW13</f>
        <v/>
      </c>
      <c r="LX37" s="74" t="str">
        <f>Valuation!LX13</f>
        <v/>
      </c>
      <c r="LY37" s="74" t="str">
        <f>Valuation!LY13</f>
        <v/>
      </c>
      <c r="LZ37" s="74" t="str">
        <f>Valuation!LZ13</f>
        <v/>
      </c>
      <c r="MA37" s="74" t="str">
        <f>Valuation!MA13</f>
        <v/>
      </c>
      <c r="MB37" s="74" t="str">
        <f>Valuation!MB13</f>
        <v/>
      </c>
      <c r="MC37" s="74" t="str">
        <f>Valuation!MC13</f>
        <v/>
      </c>
      <c r="MD37" s="74" t="str">
        <f>Valuation!MD13</f>
        <v/>
      </c>
      <c r="ME37" s="74" t="str">
        <f>Valuation!ME13</f>
        <v/>
      </c>
      <c r="MF37" s="74" t="str">
        <f>Valuation!MF13</f>
        <v/>
      </c>
      <c r="MG37" s="74" t="str">
        <f>Valuation!MG13</f>
        <v/>
      </c>
      <c r="MH37" s="74" t="str">
        <f>Valuation!MH13</f>
        <v/>
      </c>
      <c r="MI37" s="74" t="str">
        <f>Valuation!MI13</f>
        <v/>
      </c>
      <c r="MJ37" s="74" t="str">
        <f>Valuation!MJ13</f>
        <v/>
      </c>
      <c r="MK37" s="74" t="str">
        <f>Valuation!MK13</f>
        <v/>
      </c>
      <c r="ML37" s="74" t="str">
        <f>Valuation!ML13</f>
        <v/>
      </c>
      <c r="MM37" s="74" t="str">
        <f>Valuation!MM13</f>
        <v/>
      </c>
      <c r="MN37" s="74" t="str">
        <f>Valuation!MN13</f>
        <v/>
      </c>
      <c r="MO37" s="74" t="str">
        <f>Valuation!MO13</f>
        <v/>
      </c>
      <c r="MP37" s="74" t="str">
        <f>Valuation!MP13</f>
        <v/>
      </c>
      <c r="MQ37" s="74" t="str">
        <f>Valuation!MQ13</f>
        <v/>
      </c>
      <c r="MR37" s="74" t="str">
        <f>Valuation!MR13</f>
        <v/>
      </c>
      <c r="MS37" s="74" t="str">
        <f>Valuation!MS13</f>
        <v/>
      </c>
      <c r="MT37" s="74" t="str">
        <f>Valuation!MT13</f>
        <v/>
      </c>
      <c r="MU37" s="74" t="str">
        <f>Valuation!MU13</f>
        <v/>
      </c>
      <c r="MV37" s="74" t="str">
        <f>Valuation!MV13</f>
        <v/>
      </c>
      <c r="MW37" s="74" t="str">
        <f>Valuation!MW13</f>
        <v/>
      </c>
      <c r="MX37" s="74" t="str">
        <f>Valuation!MX13</f>
        <v/>
      </c>
      <c r="MY37" s="74" t="str">
        <f>Valuation!MY13</f>
        <v/>
      </c>
    </row>
    <row r="38" spans="2:363" outlineLevel="1" x14ac:dyDescent="0.25">
      <c r="B38" s="12" t="s">
        <v>123</v>
      </c>
      <c r="C38" s="253">
        <v>0</v>
      </c>
      <c r="D38" s="253">
        <f>Valuation!D14</f>
        <v>1</v>
      </c>
      <c r="E38" s="253">
        <f>Valuation!E14</f>
        <v>2</v>
      </c>
      <c r="F38" s="253">
        <f>Valuation!F14</f>
        <v>3</v>
      </c>
      <c r="G38" s="253">
        <f>Valuation!G14</f>
        <v>4</v>
      </c>
      <c r="H38" s="253">
        <f>Valuation!H14</f>
        <v>5</v>
      </c>
      <c r="I38" s="253">
        <f>Valuation!I14</f>
        <v>6</v>
      </c>
      <c r="J38" s="253">
        <f>Valuation!J14</f>
        <v>7</v>
      </c>
      <c r="K38" s="253">
        <f>Valuation!K14</f>
        <v>8</v>
      </c>
      <c r="L38" s="253">
        <f>Valuation!L14</f>
        <v>9</v>
      </c>
      <c r="M38" s="253">
        <f>Valuation!M14</f>
        <v>10</v>
      </c>
      <c r="N38" s="253">
        <f>Valuation!N14</f>
        <v>11</v>
      </c>
      <c r="O38" s="253">
        <f>Valuation!O14</f>
        <v>12</v>
      </c>
      <c r="P38" s="253">
        <f>Valuation!P14</f>
        <v>13</v>
      </c>
      <c r="Q38" s="253">
        <f>Valuation!Q14</f>
        <v>14</v>
      </c>
      <c r="R38" s="253">
        <f>Valuation!R14</f>
        <v>15</v>
      </c>
      <c r="S38" s="253">
        <f>Valuation!S14</f>
        <v>16</v>
      </c>
      <c r="T38" s="253">
        <f>Valuation!T14</f>
        <v>17</v>
      </c>
      <c r="U38" s="253">
        <f>Valuation!U14</f>
        <v>18</v>
      </c>
      <c r="V38" s="253">
        <f>Valuation!V14</f>
        <v>19</v>
      </c>
      <c r="W38" s="253">
        <f>Valuation!W14</f>
        <v>20</v>
      </c>
      <c r="X38" s="253">
        <f>Valuation!X14</f>
        <v>21</v>
      </c>
      <c r="Y38" s="253">
        <f>Valuation!Y14</f>
        <v>22</v>
      </c>
      <c r="Z38" s="253">
        <f>Valuation!Z14</f>
        <v>23</v>
      </c>
      <c r="AA38" s="253">
        <f>Valuation!AA14</f>
        <v>24</v>
      </c>
      <c r="AB38" s="253">
        <f>Valuation!AB14</f>
        <v>25</v>
      </c>
      <c r="AC38" s="253">
        <f>Valuation!AC14</f>
        <v>26</v>
      </c>
      <c r="AD38" s="253">
        <f>Valuation!AD14</f>
        <v>27</v>
      </c>
      <c r="AE38" s="253">
        <f>Valuation!AE14</f>
        <v>28</v>
      </c>
      <c r="AF38" s="253">
        <f>Valuation!AF14</f>
        <v>29</v>
      </c>
      <c r="AG38" s="253">
        <f>Valuation!AG14</f>
        <v>30</v>
      </c>
      <c r="AH38" s="253">
        <f>Valuation!AH14</f>
        <v>31</v>
      </c>
      <c r="AI38" s="253">
        <f>Valuation!AI14</f>
        <v>32</v>
      </c>
      <c r="AJ38" s="253">
        <f>Valuation!AJ14</f>
        <v>33</v>
      </c>
      <c r="AK38" s="253">
        <f>Valuation!AK14</f>
        <v>34</v>
      </c>
      <c r="AL38" s="253">
        <f>Valuation!AL14</f>
        <v>35</v>
      </c>
      <c r="AM38" s="253">
        <f>Valuation!AM14</f>
        <v>36</v>
      </c>
      <c r="AN38" s="253">
        <f>Valuation!AN14</f>
        <v>37</v>
      </c>
      <c r="AO38" s="253">
        <f>Valuation!AO14</f>
        <v>38</v>
      </c>
      <c r="AP38" s="253">
        <f>Valuation!AP14</f>
        <v>39</v>
      </c>
      <c r="AQ38" s="253">
        <f>Valuation!AQ14</f>
        <v>40</v>
      </c>
      <c r="AR38" s="253">
        <f>Valuation!AR14</f>
        <v>41</v>
      </c>
      <c r="AS38" s="253">
        <f>Valuation!AS14</f>
        <v>42</v>
      </c>
      <c r="AT38" s="253">
        <f>Valuation!AT14</f>
        <v>43</v>
      </c>
      <c r="AU38" s="253">
        <f>Valuation!AU14</f>
        <v>44</v>
      </c>
      <c r="AV38" s="253">
        <f>Valuation!AV14</f>
        <v>45</v>
      </c>
      <c r="AW38" s="253">
        <f>Valuation!AW14</f>
        <v>46</v>
      </c>
      <c r="AX38" s="253">
        <f>Valuation!AX14</f>
        <v>47</v>
      </c>
      <c r="AY38" s="253">
        <f>Valuation!AY14</f>
        <v>48</v>
      </c>
      <c r="AZ38" s="253">
        <f>Valuation!AZ14</f>
        <v>49</v>
      </c>
      <c r="BA38" s="253">
        <f>Valuation!BA14</f>
        <v>50</v>
      </c>
      <c r="BB38" s="253">
        <f>Valuation!BB14</f>
        <v>51</v>
      </c>
      <c r="BC38" s="253">
        <f>Valuation!BC14</f>
        <v>52</v>
      </c>
      <c r="BD38" s="253">
        <f>Valuation!BD14</f>
        <v>53</v>
      </c>
      <c r="BE38" s="253">
        <f>Valuation!BE14</f>
        <v>54</v>
      </c>
      <c r="BF38" s="253">
        <f>Valuation!BF14</f>
        <v>55</v>
      </c>
      <c r="BG38" s="253">
        <f>Valuation!BG14</f>
        <v>56</v>
      </c>
      <c r="BH38" s="253">
        <f>Valuation!BH14</f>
        <v>57</v>
      </c>
      <c r="BI38" s="253">
        <f>Valuation!BI14</f>
        <v>58</v>
      </c>
      <c r="BJ38" s="253">
        <f>Valuation!BJ14</f>
        <v>59</v>
      </c>
      <c r="BK38" s="253">
        <f>Valuation!BK14</f>
        <v>60</v>
      </c>
      <c r="BL38" s="253">
        <f>Valuation!BL14</f>
        <v>61</v>
      </c>
      <c r="BM38" s="253">
        <f>Valuation!BM14</f>
        <v>62</v>
      </c>
      <c r="BN38" s="253">
        <f>Valuation!BN14</f>
        <v>63</v>
      </c>
      <c r="BO38" s="253">
        <f>Valuation!BO14</f>
        <v>64</v>
      </c>
      <c r="BP38" s="253">
        <f>Valuation!BP14</f>
        <v>65</v>
      </c>
      <c r="BQ38" s="253">
        <f>Valuation!BQ14</f>
        <v>66</v>
      </c>
      <c r="BR38" s="253">
        <f>Valuation!BR14</f>
        <v>67</v>
      </c>
      <c r="BS38" s="253">
        <f>Valuation!BS14</f>
        <v>68</v>
      </c>
      <c r="BT38" s="253">
        <f>Valuation!BT14</f>
        <v>69</v>
      </c>
      <c r="BU38" s="253">
        <f>Valuation!BU14</f>
        <v>70</v>
      </c>
      <c r="BV38" s="253">
        <f>Valuation!BV14</f>
        <v>71</v>
      </c>
      <c r="BW38" s="253">
        <f>Valuation!BW14</f>
        <v>72</v>
      </c>
      <c r="BX38" s="253">
        <f>Valuation!BX14</f>
        <v>73</v>
      </c>
      <c r="BY38" s="253">
        <f>Valuation!BY14</f>
        <v>74</v>
      </c>
      <c r="BZ38" s="253">
        <f>Valuation!BZ14</f>
        <v>75</v>
      </c>
      <c r="CA38" s="253">
        <f>Valuation!CA14</f>
        <v>76</v>
      </c>
      <c r="CB38" s="253">
        <f>Valuation!CB14</f>
        <v>77</v>
      </c>
      <c r="CC38" s="253">
        <f>Valuation!CC14</f>
        <v>78</v>
      </c>
      <c r="CD38" s="253">
        <f>Valuation!CD14</f>
        <v>79</v>
      </c>
      <c r="CE38" s="253">
        <f>Valuation!CE14</f>
        <v>80</v>
      </c>
      <c r="CF38" s="253">
        <f>Valuation!CF14</f>
        <v>81</v>
      </c>
      <c r="CG38" s="253">
        <f>Valuation!CG14</f>
        <v>82</v>
      </c>
      <c r="CH38" s="253">
        <f>Valuation!CH14</f>
        <v>83</v>
      </c>
      <c r="CI38" s="253">
        <f>Valuation!CI14</f>
        <v>84</v>
      </c>
      <c r="CJ38" s="253">
        <f>Valuation!CJ14</f>
        <v>85</v>
      </c>
      <c r="CK38" s="253">
        <f>Valuation!CK14</f>
        <v>86</v>
      </c>
      <c r="CL38" s="253">
        <f>Valuation!CL14</f>
        <v>87</v>
      </c>
      <c r="CM38" s="253">
        <f>Valuation!CM14</f>
        <v>88</v>
      </c>
      <c r="CN38" s="253">
        <f>Valuation!CN14</f>
        <v>89</v>
      </c>
      <c r="CO38" s="253">
        <f>Valuation!CO14</f>
        <v>90</v>
      </c>
      <c r="CP38" s="253">
        <f>Valuation!CP14</f>
        <v>91</v>
      </c>
      <c r="CQ38" s="253">
        <f>Valuation!CQ14</f>
        <v>92</v>
      </c>
      <c r="CR38" s="253">
        <f>Valuation!CR14</f>
        <v>93</v>
      </c>
      <c r="CS38" s="253">
        <f>Valuation!CS14</f>
        <v>94</v>
      </c>
      <c r="CT38" s="253">
        <f>Valuation!CT14</f>
        <v>95</v>
      </c>
      <c r="CU38" s="253">
        <f>Valuation!CU14</f>
        <v>96</v>
      </c>
      <c r="CV38" s="253">
        <f>Valuation!CV14</f>
        <v>97</v>
      </c>
      <c r="CW38" s="253">
        <f>Valuation!CW14</f>
        <v>98</v>
      </c>
      <c r="CX38" s="253">
        <f>Valuation!CX14</f>
        <v>99</v>
      </c>
      <c r="CY38" s="253">
        <f>Valuation!CY14</f>
        <v>100</v>
      </c>
      <c r="CZ38" s="253">
        <f>Valuation!CZ14</f>
        <v>101</v>
      </c>
      <c r="DA38" s="253">
        <f>Valuation!DA14</f>
        <v>102</v>
      </c>
      <c r="DB38" s="253">
        <f>Valuation!DB14</f>
        <v>103</v>
      </c>
      <c r="DC38" s="253">
        <f>Valuation!DC14</f>
        <v>104</v>
      </c>
      <c r="DD38" s="253">
        <f>Valuation!DD14</f>
        <v>105</v>
      </c>
      <c r="DE38" s="253">
        <f>Valuation!DE14</f>
        <v>106</v>
      </c>
      <c r="DF38" s="253">
        <f>Valuation!DF14</f>
        <v>107</v>
      </c>
      <c r="DG38" s="253">
        <f>Valuation!DG14</f>
        <v>108</v>
      </c>
      <c r="DH38" s="253">
        <f>Valuation!DH14</f>
        <v>109</v>
      </c>
      <c r="DI38" s="253">
        <f>Valuation!DI14</f>
        <v>110</v>
      </c>
      <c r="DJ38" s="253">
        <f>Valuation!DJ14</f>
        <v>111</v>
      </c>
      <c r="DK38" s="253">
        <f>Valuation!DK14</f>
        <v>112</v>
      </c>
      <c r="DL38" s="253">
        <f>Valuation!DL14</f>
        <v>113</v>
      </c>
      <c r="DM38" s="253">
        <f>Valuation!DM14</f>
        <v>114</v>
      </c>
      <c r="DN38" s="253">
        <f>Valuation!DN14</f>
        <v>115</v>
      </c>
      <c r="DO38" s="253">
        <f>Valuation!DO14</f>
        <v>116</v>
      </c>
      <c r="DP38" s="253">
        <f>Valuation!DP14</f>
        <v>117</v>
      </c>
      <c r="DQ38" s="253">
        <f>Valuation!DQ14</f>
        <v>118</v>
      </c>
      <c r="DR38" s="253">
        <f>Valuation!DR14</f>
        <v>119</v>
      </c>
      <c r="DS38" s="253">
        <f>Valuation!DS14</f>
        <v>120</v>
      </c>
      <c r="DT38" s="253">
        <f>Valuation!DT14</f>
        <v>121</v>
      </c>
      <c r="DU38" s="253">
        <f>Valuation!DU14</f>
        <v>122</v>
      </c>
      <c r="DV38" s="253">
        <f>Valuation!DV14</f>
        <v>123</v>
      </c>
      <c r="DW38" s="253">
        <f>Valuation!DW14</f>
        <v>124</v>
      </c>
      <c r="DX38" s="253">
        <f>Valuation!DX14</f>
        <v>125</v>
      </c>
      <c r="DY38" s="253">
        <f>Valuation!DY14</f>
        <v>126</v>
      </c>
      <c r="DZ38" s="253">
        <f>Valuation!DZ14</f>
        <v>127</v>
      </c>
      <c r="EA38" s="253">
        <f>Valuation!EA14</f>
        <v>128</v>
      </c>
      <c r="EB38" s="253">
        <f>Valuation!EB14</f>
        <v>129</v>
      </c>
      <c r="EC38" s="253">
        <f>Valuation!EC14</f>
        <v>130</v>
      </c>
      <c r="ED38" s="253">
        <f>Valuation!ED14</f>
        <v>131</v>
      </c>
      <c r="EE38" s="253">
        <f>Valuation!EE14</f>
        <v>132</v>
      </c>
      <c r="EF38" s="253">
        <f>Valuation!EF14</f>
        <v>133</v>
      </c>
      <c r="EG38" s="253">
        <f>Valuation!EG14</f>
        <v>134</v>
      </c>
      <c r="EH38" s="253">
        <f>Valuation!EH14</f>
        <v>135</v>
      </c>
      <c r="EI38" s="253">
        <f>Valuation!EI14</f>
        <v>136</v>
      </c>
      <c r="EJ38" s="253">
        <f>Valuation!EJ14</f>
        <v>137</v>
      </c>
      <c r="EK38" s="253">
        <f>Valuation!EK14</f>
        <v>138</v>
      </c>
      <c r="EL38" s="253">
        <f>Valuation!EL14</f>
        <v>139</v>
      </c>
      <c r="EM38" s="253">
        <f>Valuation!EM14</f>
        <v>140</v>
      </c>
      <c r="EN38" s="253">
        <f>Valuation!EN14</f>
        <v>141</v>
      </c>
      <c r="EO38" s="253">
        <f>Valuation!EO14</f>
        <v>142</v>
      </c>
      <c r="EP38" s="253">
        <f>Valuation!EP14</f>
        <v>143</v>
      </c>
      <c r="EQ38" s="253">
        <f>Valuation!EQ14</f>
        <v>144</v>
      </c>
      <c r="ER38" s="253">
        <f>Valuation!ER14</f>
        <v>145</v>
      </c>
      <c r="ES38" s="253">
        <f>Valuation!ES14</f>
        <v>146</v>
      </c>
      <c r="ET38" s="253">
        <f>Valuation!ET14</f>
        <v>147</v>
      </c>
      <c r="EU38" s="253">
        <f>Valuation!EU14</f>
        <v>148</v>
      </c>
      <c r="EV38" s="253">
        <f>Valuation!EV14</f>
        <v>149</v>
      </c>
      <c r="EW38" s="253">
        <f>Valuation!EW14</f>
        <v>150</v>
      </c>
      <c r="EX38" s="253">
        <f>Valuation!EX14</f>
        <v>151</v>
      </c>
      <c r="EY38" s="253">
        <f>Valuation!EY14</f>
        <v>152</v>
      </c>
      <c r="EZ38" s="253">
        <f>Valuation!EZ14</f>
        <v>153</v>
      </c>
      <c r="FA38" s="253">
        <f>Valuation!FA14</f>
        <v>154</v>
      </c>
      <c r="FB38" s="253">
        <f>Valuation!FB14</f>
        <v>155</v>
      </c>
      <c r="FC38" s="253">
        <f>Valuation!FC14</f>
        <v>156</v>
      </c>
      <c r="FD38" s="253">
        <f>Valuation!FD14</f>
        <v>157</v>
      </c>
      <c r="FE38" s="253">
        <f>Valuation!FE14</f>
        <v>158</v>
      </c>
      <c r="FF38" s="253">
        <f>Valuation!FF14</f>
        <v>159</v>
      </c>
      <c r="FG38" s="253">
        <f>Valuation!FG14</f>
        <v>160</v>
      </c>
      <c r="FH38" s="253">
        <f>Valuation!FH14</f>
        <v>161</v>
      </c>
      <c r="FI38" s="253">
        <f>Valuation!FI14</f>
        <v>162</v>
      </c>
      <c r="FJ38" s="253">
        <f>Valuation!FJ14</f>
        <v>163</v>
      </c>
      <c r="FK38" s="253">
        <f>Valuation!FK14</f>
        <v>164</v>
      </c>
      <c r="FL38" s="253">
        <f>Valuation!FL14</f>
        <v>165</v>
      </c>
      <c r="FM38" s="253">
        <f>Valuation!FM14</f>
        <v>166</v>
      </c>
      <c r="FN38" s="253">
        <f>Valuation!FN14</f>
        <v>167</v>
      </c>
      <c r="FO38" s="253">
        <f>Valuation!FO14</f>
        <v>168</v>
      </c>
      <c r="FP38" s="253">
        <f>Valuation!FP14</f>
        <v>169</v>
      </c>
      <c r="FQ38" s="253">
        <f>Valuation!FQ14</f>
        <v>170</v>
      </c>
      <c r="FR38" s="253">
        <f>Valuation!FR14</f>
        <v>171</v>
      </c>
      <c r="FS38" s="253">
        <f>Valuation!FS14</f>
        <v>172</v>
      </c>
      <c r="FT38" s="253">
        <f>Valuation!FT14</f>
        <v>173</v>
      </c>
      <c r="FU38" s="253">
        <f>Valuation!FU14</f>
        <v>174</v>
      </c>
      <c r="FV38" s="253">
        <f>Valuation!FV14</f>
        <v>175</v>
      </c>
      <c r="FW38" s="253">
        <f>Valuation!FW14</f>
        <v>176</v>
      </c>
      <c r="FX38" s="253">
        <f>Valuation!FX14</f>
        <v>177</v>
      </c>
      <c r="FY38" s="253">
        <f>Valuation!FY14</f>
        <v>178</v>
      </c>
      <c r="FZ38" s="253">
        <f>Valuation!FZ14</f>
        <v>179</v>
      </c>
      <c r="GA38" s="253">
        <f>Valuation!GA14</f>
        <v>180</v>
      </c>
      <c r="GB38" s="253">
        <f>Valuation!GB14</f>
        <v>181</v>
      </c>
      <c r="GC38" s="253">
        <f>Valuation!GC14</f>
        <v>182</v>
      </c>
      <c r="GD38" s="253">
        <f>Valuation!GD14</f>
        <v>183</v>
      </c>
      <c r="GE38" s="253">
        <f>Valuation!GE14</f>
        <v>184</v>
      </c>
      <c r="GF38" s="253">
        <f>Valuation!GF14</f>
        <v>185</v>
      </c>
      <c r="GG38" s="253">
        <f>Valuation!GG14</f>
        <v>186</v>
      </c>
      <c r="GH38" s="253">
        <f>Valuation!GH14</f>
        <v>187</v>
      </c>
      <c r="GI38" s="253">
        <f>Valuation!GI14</f>
        <v>188</v>
      </c>
      <c r="GJ38" s="253">
        <f>Valuation!GJ14</f>
        <v>189</v>
      </c>
      <c r="GK38" s="253">
        <f>Valuation!GK14</f>
        <v>190</v>
      </c>
      <c r="GL38" s="253">
        <f>Valuation!GL14</f>
        <v>191</v>
      </c>
      <c r="GM38" s="253">
        <f>Valuation!GM14</f>
        <v>192</v>
      </c>
      <c r="GN38" s="253">
        <f>Valuation!GN14</f>
        <v>193</v>
      </c>
      <c r="GO38" s="253">
        <f>Valuation!GO14</f>
        <v>194</v>
      </c>
      <c r="GP38" s="253">
        <f>Valuation!GP14</f>
        <v>195</v>
      </c>
      <c r="GQ38" s="253">
        <f>Valuation!GQ14</f>
        <v>196</v>
      </c>
      <c r="GR38" s="253">
        <f>Valuation!GR14</f>
        <v>197</v>
      </c>
      <c r="GS38" s="253">
        <f>Valuation!GS14</f>
        <v>198</v>
      </c>
      <c r="GT38" s="253">
        <f>Valuation!GT14</f>
        <v>199</v>
      </c>
      <c r="GU38" s="253">
        <f>Valuation!GU14</f>
        <v>200</v>
      </c>
      <c r="GV38" s="253">
        <f>Valuation!GV14</f>
        <v>201</v>
      </c>
      <c r="GW38" s="253">
        <f>Valuation!GW14</f>
        <v>202</v>
      </c>
      <c r="GX38" s="253">
        <f>Valuation!GX14</f>
        <v>203</v>
      </c>
      <c r="GY38" s="253">
        <f>Valuation!GY14</f>
        <v>204</v>
      </c>
      <c r="GZ38" s="253">
        <f>Valuation!GZ14</f>
        <v>205</v>
      </c>
      <c r="HA38" s="253">
        <f>Valuation!HA14</f>
        <v>206</v>
      </c>
      <c r="HB38" s="253">
        <f>Valuation!HB14</f>
        <v>207</v>
      </c>
      <c r="HC38" s="253">
        <f>Valuation!HC14</f>
        <v>208</v>
      </c>
      <c r="HD38" s="253">
        <f>Valuation!HD14</f>
        <v>209</v>
      </c>
      <c r="HE38" s="253">
        <f>Valuation!HE14</f>
        <v>210</v>
      </c>
      <c r="HF38" s="253">
        <f>Valuation!HF14</f>
        <v>211</v>
      </c>
      <c r="HG38" s="253">
        <f>Valuation!HG14</f>
        <v>212</v>
      </c>
      <c r="HH38" s="253">
        <f>Valuation!HH14</f>
        <v>213</v>
      </c>
      <c r="HI38" s="253">
        <f>Valuation!HI14</f>
        <v>214</v>
      </c>
      <c r="HJ38" s="253">
        <f>Valuation!HJ14</f>
        <v>215</v>
      </c>
      <c r="HK38" s="253">
        <f>Valuation!HK14</f>
        <v>216</v>
      </c>
      <c r="HL38" s="253">
        <f>Valuation!HL14</f>
        <v>217</v>
      </c>
      <c r="HM38" s="253">
        <f>Valuation!HM14</f>
        <v>218</v>
      </c>
      <c r="HN38" s="253">
        <f>Valuation!HN14</f>
        <v>219</v>
      </c>
      <c r="HO38" s="253">
        <f>Valuation!HO14</f>
        <v>220</v>
      </c>
      <c r="HP38" s="253">
        <f>Valuation!HP14</f>
        <v>221</v>
      </c>
      <c r="HQ38" s="253">
        <f>Valuation!HQ14</f>
        <v>222</v>
      </c>
      <c r="HR38" s="253">
        <f>Valuation!HR14</f>
        <v>223</v>
      </c>
      <c r="HS38" s="253">
        <f>Valuation!HS14</f>
        <v>224</v>
      </c>
      <c r="HT38" s="253">
        <f>Valuation!HT14</f>
        <v>225</v>
      </c>
      <c r="HU38" s="253" t="str">
        <f>Valuation!HU14</f>
        <v/>
      </c>
      <c r="HV38" s="253" t="str">
        <f>Valuation!HV14</f>
        <v/>
      </c>
      <c r="HW38" s="253" t="str">
        <f>Valuation!HW14</f>
        <v/>
      </c>
      <c r="HX38" s="253" t="str">
        <f>Valuation!HX14</f>
        <v/>
      </c>
      <c r="HY38" s="253" t="str">
        <f>Valuation!HY14</f>
        <v/>
      </c>
      <c r="HZ38" s="253" t="str">
        <f>Valuation!HZ14</f>
        <v/>
      </c>
      <c r="IA38" s="253" t="str">
        <f>Valuation!IA14</f>
        <v/>
      </c>
      <c r="IB38" s="253" t="str">
        <f>Valuation!IB14</f>
        <v/>
      </c>
      <c r="IC38" s="253" t="str">
        <f>Valuation!IC14</f>
        <v/>
      </c>
      <c r="ID38" s="253" t="str">
        <f>Valuation!ID14</f>
        <v/>
      </c>
      <c r="IE38" s="253" t="str">
        <f>Valuation!IE14</f>
        <v/>
      </c>
      <c r="IF38" s="253" t="str">
        <f>Valuation!IF14</f>
        <v/>
      </c>
      <c r="IG38" s="253" t="str">
        <f>Valuation!IG14</f>
        <v/>
      </c>
      <c r="IH38" s="253" t="str">
        <f>Valuation!IH14</f>
        <v/>
      </c>
      <c r="II38" s="253" t="str">
        <f>Valuation!II14</f>
        <v/>
      </c>
      <c r="IJ38" s="253" t="str">
        <f>Valuation!IJ14</f>
        <v/>
      </c>
      <c r="IK38" s="253" t="str">
        <f>Valuation!IK14</f>
        <v/>
      </c>
      <c r="IL38" s="253" t="str">
        <f>Valuation!IL14</f>
        <v/>
      </c>
      <c r="IM38" s="253" t="str">
        <f>Valuation!IM14</f>
        <v/>
      </c>
      <c r="IN38" s="253" t="str">
        <f>Valuation!IN14</f>
        <v/>
      </c>
      <c r="IO38" s="253" t="str">
        <f>Valuation!IO14</f>
        <v/>
      </c>
      <c r="IP38" s="253" t="str">
        <f>Valuation!IP14</f>
        <v/>
      </c>
      <c r="IQ38" s="253" t="str">
        <f>Valuation!IQ14</f>
        <v/>
      </c>
      <c r="IR38" s="253" t="str">
        <f>Valuation!IR14</f>
        <v/>
      </c>
      <c r="IS38" s="253" t="str">
        <f>Valuation!IS14</f>
        <v/>
      </c>
      <c r="IT38" s="253" t="str">
        <f>Valuation!IT14</f>
        <v/>
      </c>
      <c r="IU38" s="253" t="str">
        <f>Valuation!IU14</f>
        <v/>
      </c>
      <c r="IV38" s="253" t="str">
        <f>Valuation!IV14</f>
        <v/>
      </c>
      <c r="IW38" s="253" t="str">
        <f>Valuation!IW14</f>
        <v/>
      </c>
      <c r="IX38" s="253" t="str">
        <f>Valuation!IX14</f>
        <v/>
      </c>
      <c r="IY38" s="253" t="str">
        <f>Valuation!IY14</f>
        <v/>
      </c>
      <c r="IZ38" s="253" t="str">
        <f>Valuation!IZ14</f>
        <v/>
      </c>
      <c r="JA38" s="253" t="str">
        <f>Valuation!JA14</f>
        <v/>
      </c>
      <c r="JB38" s="253" t="str">
        <f>Valuation!JB14</f>
        <v/>
      </c>
      <c r="JC38" s="253" t="str">
        <f>Valuation!JC14</f>
        <v/>
      </c>
      <c r="JD38" s="253" t="str">
        <f>Valuation!JD14</f>
        <v/>
      </c>
      <c r="JE38" s="253" t="str">
        <f>Valuation!JE14</f>
        <v/>
      </c>
      <c r="JF38" s="253" t="str">
        <f>Valuation!JF14</f>
        <v/>
      </c>
      <c r="JG38" s="253" t="str">
        <f>Valuation!JG14</f>
        <v/>
      </c>
      <c r="JH38" s="253" t="str">
        <f>Valuation!JH14</f>
        <v/>
      </c>
      <c r="JI38" s="253" t="str">
        <f>Valuation!JI14</f>
        <v/>
      </c>
      <c r="JJ38" s="253" t="str">
        <f>Valuation!JJ14</f>
        <v/>
      </c>
      <c r="JK38" s="253" t="str">
        <f>Valuation!JK14</f>
        <v/>
      </c>
      <c r="JL38" s="253" t="str">
        <f>Valuation!JL14</f>
        <v/>
      </c>
      <c r="JM38" s="253" t="str">
        <f>Valuation!JM14</f>
        <v/>
      </c>
      <c r="JN38" s="253" t="str">
        <f>Valuation!JN14</f>
        <v/>
      </c>
      <c r="JO38" s="253" t="str">
        <f>Valuation!JO14</f>
        <v/>
      </c>
      <c r="JP38" s="253" t="str">
        <f>Valuation!JP14</f>
        <v/>
      </c>
      <c r="JQ38" s="253" t="str">
        <f>Valuation!JQ14</f>
        <v/>
      </c>
      <c r="JR38" s="253" t="str">
        <f>Valuation!JR14</f>
        <v/>
      </c>
      <c r="JS38" s="253" t="str">
        <f>Valuation!JS14</f>
        <v/>
      </c>
      <c r="JT38" s="253" t="str">
        <f>Valuation!JT14</f>
        <v/>
      </c>
      <c r="JU38" s="253" t="str">
        <f>Valuation!JU14</f>
        <v/>
      </c>
      <c r="JV38" s="253" t="str">
        <f>Valuation!JV14</f>
        <v/>
      </c>
      <c r="JW38" s="253" t="str">
        <f>Valuation!JW14</f>
        <v/>
      </c>
      <c r="JX38" s="253" t="str">
        <f>Valuation!JX14</f>
        <v/>
      </c>
      <c r="JY38" s="253" t="str">
        <f>Valuation!JY14</f>
        <v/>
      </c>
      <c r="JZ38" s="253" t="str">
        <f>Valuation!JZ14</f>
        <v/>
      </c>
      <c r="KA38" s="253" t="str">
        <f>Valuation!KA14</f>
        <v/>
      </c>
      <c r="KB38" s="253" t="str">
        <f>Valuation!KB14</f>
        <v/>
      </c>
      <c r="KC38" s="253" t="str">
        <f>Valuation!KC14</f>
        <v/>
      </c>
      <c r="KD38" s="253" t="str">
        <f>Valuation!KD14</f>
        <v/>
      </c>
      <c r="KE38" s="253" t="str">
        <f>Valuation!KE14</f>
        <v/>
      </c>
      <c r="KF38" s="253" t="str">
        <f>Valuation!KF14</f>
        <v/>
      </c>
      <c r="KG38" s="253" t="str">
        <f>Valuation!KG14</f>
        <v/>
      </c>
      <c r="KH38" s="253" t="str">
        <f>Valuation!KH14</f>
        <v/>
      </c>
      <c r="KI38" s="253" t="str">
        <f>Valuation!KI14</f>
        <v/>
      </c>
      <c r="KJ38" s="253" t="str">
        <f>Valuation!KJ14</f>
        <v/>
      </c>
      <c r="KK38" s="253" t="str">
        <f>Valuation!KK14</f>
        <v/>
      </c>
      <c r="KL38" s="253" t="str">
        <f>Valuation!KL14</f>
        <v/>
      </c>
      <c r="KM38" s="253" t="str">
        <f>Valuation!KM14</f>
        <v/>
      </c>
      <c r="KN38" s="253" t="str">
        <f>Valuation!KN14</f>
        <v/>
      </c>
      <c r="KO38" s="253" t="str">
        <f>Valuation!KO14</f>
        <v/>
      </c>
      <c r="KP38" s="253" t="str">
        <f>Valuation!KP14</f>
        <v/>
      </c>
      <c r="KQ38" s="253" t="str">
        <f>Valuation!KQ14</f>
        <v/>
      </c>
      <c r="KR38" s="253" t="str">
        <f>Valuation!KR14</f>
        <v/>
      </c>
      <c r="KS38" s="253" t="str">
        <f>Valuation!KS14</f>
        <v/>
      </c>
      <c r="KT38" s="253" t="str">
        <f>Valuation!KT14</f>
        <v/>
      </c>
      <c r="KU38" s="253" t="str">
        <f>Valuation!KU14</f>
        <v/>
      </c>
      <c r="KV38" s="253" t="str">
        <f>Valuation!KV14</f>
        <v/>
      </c>
      <c r="KW38" s="253" t="str">
        <f>Valuation!KW14</f>
        <v/>
      </c>
      <c r="KX38" s="253" t="str">
        <f>Valuation!KX14</f>
        <v/>
      </c>
      <c r="KY38" s="253" t="str">
        <f>Valuation!KY14</f>
        <v/>
      </c>
      <c r="KZ38" s="253" t="str">
        <f>Valuation!KZ14</f>
        <v/>
      </c>
      <c r="LA38" s="253" t="str">
        <f>Valuation!LA14</f>
        <v/>
      </c>
      <c r="LB38" s="253" t="str">
        <f>Valuation!LB14</f>
        <v/>
      </c>
      <c r="LC38" s="253" t="str">
        <f>Valuation!LC14</f>
        <v/>
      </c>
      <c r="LD38" s="253" t="str">
        <f>Valuation!LD14</f>
        <v/>
      </c>
      <c r="LE38" s="253" t="str">
        <f>Valuation!LE14</f>
        <v/>
      </c>
      <c r="LF38" s="253" t="str">
        <f>Valuation!LF14</f>
        <v/>
      </c>
      <c r="LG38" s="253" t="str">
        <f>Valuation!LG14</f>
        <v/>
      </c>
      <c r="LH38" s="253" t="str">
        <f>Valuation!LH14</f>
        <v/>
      </c>
      <c r="LI38" s="253" t="str">
        <f>Valuation!LI14</f>
        <v/>
      </c>
      <c r="LJ38" s="253" t="str">
        <f>Valuation!LJ14</f>
        <v/>
      </c>
      <c r="LK38" s="253" t="str">
        <f>Valuation!LK14</f>
        <v/>
      </c>
      <c r="LL38" s="253" t="str">
        <f>Valuation!LL14</f>
        <v/>
      </c>
      <c r="LM38" s="253" t="str">
        <f>Valuation!LM14</f>
        <v/>
      </c>
      <c r="LN38" s="253" t="str">
        <f>Valuation!LN14</f>
        <v/>
      </c>
      <c r="LO38" s="253" t="str">
        <f>Valuation!LO14</f>
        <v/>
      </c>
      <c r="LP38" s="253" t="str">
        <f>Valuation!LP14</f>
        <v/>
      </c>
      <c r="LQ38" s="253" t="str">
        <f>Valuation!LQ14</f>
        <v/>
      </c>
      <c r="LR38" s="253" t="str">
        <f>Valuation!LR14</f>
        <v/>
      </c>
      <c r="LS38" s="253" t="str">
        <f>Valuation!LS14</f>
        <v/>
      </c>
      <c r="LT38" s="253" t="str">
        <f>Valuation!LT14</f>
        <v/>
      </c>
      <c r="LU38" s="253" t="str">
        <f>Valuation!LU14</f>
        <v/>
      </c>
      <c r="LV38" s="253" t="str">
        <f>Valuation!LV14</f>
        <v/>
      </c>
      <c r="LW38" s="253" t="str">
        <f>Valuation!LW14</f>
        <v/>
      </c>
      <c r="LX38" s="253" t="str">
        <f>Valuation!LX14</f>
        <v/>
      </c>
      <c r="LY38" s="253" t="str">
        <f>Valuation!LY14</f>
        <v/>
      </c>
      <c r="LZ38" s="253" t="str">
        <f>Valuation!LZ14</f>
        <v/>
      </c>
      <c r="MA38" s="253" t="str">
        <f>Valuation!MA14</f>
        <v/>
      </c>
      <c r="MB38" s="253" t="str">
        <f>Valuation!MB14</f>
        <v/>
      </c>
      <c r="MC38" s="253" t="str">
        <f>Valuation!MC14</f>
        <v/>
      </c>
      <c r="MD38" s="253" t="str">
        <f>Valuation!MD14</f>
        <v/>
      </c>
      <c r="ME38" s="253" t="str">
        <f>Valuation!ME14</f>
        <v/>
      </c>
      <c r="MF38" s="253" t="str">
        <f>Valuation!MF14</f>
        <v/>
      </c>
      <c r="MG38" s="253" t="str">
        <f>Valuation!MG14</f>
        <v/>
      </c>
      <c r="MH38" s="253" t="str">
        <f>Valuation!MH14</f>
        <v/>
      </c>
      <c r="MI38" s="253" t="str">
        <f>Valuation!MI14</f>
        <v/>
      </c>
      <c r="MJ38" s="253" t="str">
        <f>Valuation!MJ14</f>
        <v/>
      </c>
      <c r="MK38" s="253" t="str">
        <f>Valuation!MK14</f>
        <v/>
      </c>
      <c r="ML38" s="253" t="str">
        <f>Valuation!ML14</f>
        <v/>
      </c>
      <c r="MM38" s="253" t="str">
        <f>Valuation!MM14</f>
        <v/>
      </c>
      <c r="MN38" s="253" t="str">
        <f>Valuation!MN14</f>
        <v/>
      </c>
      <c r="MO38" s="253" t="str">
        <f>Valuation!MO14</f>
        <v/>
      </c>
      <c r="MP38" s="253" t="str">
        <f>Valuation!MP14</f>
        <v/>
      </c>
      <c r="MQ38" s="253" t="str">
        <f>Valuation!MQ14</f>
        <v/>
      </c>
      <c r="MR38" s="253" t="str">
        <f>Valuation!MR14</f>
        <v/>
      </c>
      <c r="MS38" s="253" t="str">
        <f>Valuation!MS14</f>
        <v/>
      </c>
      <c r="MT38" s="253" t="str">
        <f>Valuation!MT14</f>
        <v/>
      </c>
      <c r="MU38" s="253" t="str">
        <f>Valuation!MU14</f>
        <v/>
      </c>
      <c r="MV38" s="253" t="str">
        <f>Valuation!MV14</f>
        <v/>
      </c>
      <c r="MW38" s="253" t="str">
        <f>Valuation!MW14</f>
        <v/>
      </c>
      <c r="MX38" s="253" t="str">
        <f>Valuation!MX14</f>
        <v/>
      </c>
      <c r="MY38" s="253" t="str">
        <f>Valuation!MY14</f>
        <v/>
      </c>
    </row>
    <row r="39" spans="2:363" outlineLevel="1" x14ac:dyDescent="0.25">
      <c r="B39" s="64" t="s">
        <v>132</v>
      </c>
      <c r="C39" s="170">
        <f>EOMONTH(D39,-1)</f>
        <v>44347</v>
      </c>
      <c r="D39" s="170">
        <f>EOMONTH(Inputs!G7,0)</f>
        <v>44377</v>
      </c>
      <c r="E39" s="170">
        <f>IF(E37="","",EOMONTH(D39,1))</f>
        <v>44408</v>
      </c>
      <c r="F39" s="170">
        <f t="shared" ref="F39:BQ39" si="18">IF(F37="","",EOMONTH(E39,1))</f>
        <v>44439</v>
      </c>
      <c r="G39" s="170">
        <f t="shared" si="18"/>
        <v>44469</v>
      </c>
      <c r="H39" s="170">
        <f t="shared" si="18"/>
        <v>44500</v>
      </c>
      <c r="I39" s="170">
        <f t="shared" si="18"/>
        <v>44530</v>
      </c>
      <c r="J39" s="170">
        <f t="shared" si="18"/>
        <v>44561</v>
      </c>
      <c r="K39" s="170">
        <f t="shared" si="18"/>
        <v>44592</v>
      </c>
      <c r="L39" s="170">
        <f t="shared" si="18"/>
        <v>44620</v>
      </c>
      <c r="M39" s="170">
        <f t="shared" si="18"/>
        <v>44651</v>
      </c>
      <c r="N39" s="170">
        <f t="shared" si="18"/>
        <v>44681</v>
      </c>
      <c r="O39" s="170">
        <f t="shared" si="18"/>
        <v>44712</v>
      </c>
      <c r="P39" s="170">
        <f t="shared" si="18"/>
        <v>44742</v>
      </c>
      <c r="Q39" s="170">
        <f t="shared" si="18"/>
        <v>44773</v>
      </c>
      <c r="R39" s="170">
        <f t="shared" si="18"/>
        <v>44804</v>
      </c>
      <c r="S39" s="170">
        <f t="shared" si="18"/>
        <v>44834</v>
      </c>
      <c r="T39" s="170">
        <f t="shared" si="18"/>
        <v>44865</v>
      </c>
      <c r="U39" s="170">
        <f t="shared" si="18"/>
        <v>44895</v>
      </c>
      <c r="V39" s="170">
        <f t="shared" si="18"/>
        <v>44926</v>
      </c>
      <c r="W39" s="170">
        <f t="shared" si="18"/>
        <v>44957</v>
      </c>
      <c r="X39" s="170">
        <f t="shared" si="18"/>
        <v>44985</v>
      </c>
      <c r="Y39" s="170">
        <f t="shared" si="18"/>
        <v>45016</v>
      </c>
      <c r="Z39" s="170">
        <f t="shared" si="18"/>
        <v>45046</v>
      </c>
      <c r="AA39" s="170">
        <f t="shared" si="18"/>
        <v>45077</v>
      </c>
      <c r="AB39" s="170">
        <f t="shared" si="18"/>
        <v>45107</v>
      </c>
      <c r="AC39" s="170">
        <f t="shared" si="18"/>
        <v>45138</v>
      </c>
      <c r="AD39" s="170">
        <f t="shared" si="18"/>
        <v>45169</v>
      </c>
      <c r="AE39" s="170">
        <f t="shared" si="18"/>
        <v>45199</v>
      </c>
      <c r="AF39" s="170">
        <f t="shared" si="18"/>
        <v>45230</v>
      </c>
      <c r="AG39" s="170">
        <f t="shared" si="18"/>
        <v>45260</v>
      </c>
      <c r="AH39" s="170">
        <f t="shared" si="18"/>
        <v>45291</v>
      </c>
      <c r="AI39" s="170">
        <f t="shared" si="18"/>
        <v>45322</v>
      </c>
      <c r="AJ39" s="170">
        <f t="shared" si="18"/>
        <v>45351</v>
      </c>
      <c r="AK39" s="170">
        <f t="shared" si="18"/>
        <v>45382</v>
      </c>
      <c r="AL39" s="170">
        <f t="shared" si="18"/>
        <v>45412</v>
      </c>
      <c r="AM39" s="170">
        <f t="shared" si="18"/>
        <v>45443</v>
      </c>
      <c r="AN39" s="170">
        <f t="shared" si="18"/>
        <v>45473</v>
      </c>
      <c r="AO39" s="170">
        <f t="shared" si="18"/>
        <v>45504</v>
      </c>
      <c r="AP39" s="170">
        <f t="shared" si="18"/>
        <v>45535</v>
      </c>
      <c r="AQ39" s="170">
        <f t="shared" si="18"/>
        <v>45565</v>
      </c>
      <c r="AR39" s="170">
        <f t="shared" si="18"/>
        <v>45596</v>
      </c>
      <c r="AS39" s="170">
        <f t="shared" si="18"/>
        <v>45626</v>
      </c>
      <c r="AT39" s="170">
        <f t="shared" si="18"/>
        <v>45657</v>
      </c>
      <c r="AU39" s="170">
        <f t="shared" si="18"/>
        <v>45688</v>
      </c>
      <c r="AV39" s="170">
        <f t="shared" si="18"/>
        <v>45716</v>
      </c>
      <c r="AW39" s="170">
        <f t="shared" si="18"/>
        <v>45747</v>
      </c>
      <c r="AX39" s="170">
        <f t="shared" si="18"/>
        <v>45777</v>
      </c>
      <c r="AY39" s="170">
        <f t="shared" si="18"/>
        <v>45808</v>
      </c>
      <c r="AZ39" s="170">
        <f t="shared" si="18"/>
        <v>45838</v>
      </c>
      <c r="BA39" s="170">
        <f t="shared" si="18"/>
        <v>45869</v>
      </c>
      <c r="BB39" s="170">
        <f t="shared" si="18"/>
        <v>45900</v>
      </c>
      <c r="BC39" s="170">
        <f t="shared" si="18"/>
        <v>45930</v>
      </c>
      <c r="BD39" s="170">
        <f t="shared" si="18"/>
        <v>45961</v>
      </c>
      <c r="BE39" s="170">
        <f t="shared" si="18"/>
        <v>45991</v>
      </c>
      <c r="BF39" s="170">
        <f t="shared" si="18"/>
        <v>46022</v>
      </c>
      <c r="BG39" s="170">
        <f t="shared" si="18"/>
        <v>46053</v>
      </c>
      <c r="BH39" s="170">
        <f t="shared" si="18"/>
        <v>46081</v>
      </c>
      <c r="BI39" s="170">
        <f t="shared" si="18"/>
        <v>46112</v>
      </c>
      <c r="BJ39" s="170">
        <f t="shared" si="18"/>
        <v>46142</v>
      </c>
      <c r="BK39" s="170">
        <f t="shared" si="18"/>
        <v>46173</v>
      </c>
      <c r="BL39" s="170">
        <f t="shared" si="18"/>
        <v>46203</v>
      </c>
      <c r="BM39" s="170">
        <f t="shared" si="18"/>
        <v>46234</v>
      </c>
      <c r="BN39" s="170">
        <f t="shared" si="18"/>
        <v>46265</v>
      </c>
      <c r="BO39" s="170">
        <f t="shared" si="18"/>
        <v>46295</v>
      </c>
      <c r="BP39" s="170">
        <f t="shared" si="18"/>
        <v>46326</v>
      </c>
      <c r="BQ39" s="170">
        <f t="shared" si="18"/>
        <v>46356</v>
      </c>
      <c r="BR39" s="170">
        <f t="shared" ref="BR39:EC39" si="19">IF(BR37="","",EOMONTH(BQ39,1))</f>
        <v>46387</v>
      </c>
      <c r="BS39" s="170">
        <f t="shared" si="19"/>
        <v>46418</v>
      </c>
      <c r="BT39" s="170">
        <f t="shared" si="19"/>
        <v>46446</v>
      </c>
      <c r="BU39" s="170">
        <f t="shared" si="19"/>
        <v>46477</v>
      </c>
      <c r="BV39" s="170">
        <f t="shared" si="19"/>
        <v>46507</v>
      </c>
      <c r="BW39" s="170">
        <f t="shared" si="19"/>
        <v>46538</v>
      </c>
      <c r="BX39" s="170">
        <f t="shared" si="19"/>
        <v>46568</v>
      </c>
      <c r="BY39" s="170">
        <f t="shared" si="19"/>
        <v>46599</v>
      </c>
      <c r="BZ39" s="170">
        <f t="shared" si="19"/>
        <v>46630</v>
      </c>
      <c r="CA39" s="170">
        <f t="shared" si="19"/>
        <v>46660</v>
      </c>
      <c r="CB39" s="170">
        <f t="shared" si="19"/>
        <v>46691</v>
      </c>
      <c r="CC39" s="170">
        <f t="shared" si="19"/>
        <v>46721</v>
      </c>
      <c r="CD39" s="170">
        <f t="shared" si="19"/>
        <v>46752</v>
      </c>
      <c r="CE39" s="170">
        <f t="shared" si="19"/>
        <v>46783</v>
      </c>
      <c r="CF39" s="170">
        <f t="shared" si="19"/>
        <v>46812</v>
      </c>
      <c r="CG39" s="170">
        <f t="shared" si="19"/>
        <v>46843</v>
      </c>
      <c r="CH39" s="170">
        <f t="shared" si="19"/>
        <v>46873</v>
      </c>
      <c r="CI39" s="170">
        <f t="shared" si="19"/>
        <v>46904</v>
      </c>
      <c r="CJ39" s="170">
        <f t="shared" si="19"/>
        <v>46934</v>
      </c>
      <c r="CK39" s="170">
        <f t="shared" si="19"/>
        <v>46965</v>
      </c>
      <c r="CL39" s="170">
        <f t="shared" si="19"/>
        <v>46996</v>
      </c>
      <c r="CM39" s="170">
        <f t="shared" si="19"/>
        <v>47026</v>
      </c>
      <c r="CN39" s="170">
        <f t="shared" si="19"/>
        <v>47057</v>
      </c>
      <c r="CO39" s="170">
        <f t="shared" si="19"/>
        <v>47087</v>
      </c>
      <c r="CP39" s="170">
        <f t="shared" si="19"/>
        <v>47118</v>
      </c>
      <c r="CQ39" s="170">
        <f t="shared" si="19"/>
        <v>47149</v>
      </c>
      <c r="CR39" s="170">
        <f t="shared" si="19"/>
        <v>47177</v>
      </c>
      <c r="CS39" s="170">
        <f t="shared" si="19"/>
        <v>47208</v>
      </c>
      <c r="CT39" s="170">
        <f t="shared" si="19"/>
        <v>47238</v>
      </c>
      <c r="CU39" s="170">
        <f t="shared" si="19"/>
        <v>47269</v>
      </c>
      <c r="CV39" s="170">
        <f t="shared" si="19"/>
        <v>47299</v>
      </c>
      <c r="CW39" s="170">
        <f t="shared" si="19"/>
        <v>47330</v>
      </c>
      <c r="CX39" s="170">
        <f t="shared" si="19"/>
        <v>47361</v>
      </c>
      <c r="CY39" s="170">
        <f t="shared" si="19"/>
        <v>47391</v>
      </c>
      <c r="CZ39" s="170">
        <f t="shared" si="19"/>
        <v>47422</v>
      </c>
      <c r="DA39" s="170">
        <f t="shared" si="19"/>
        <v>47452</v>
      </c>
      <c r="DB39" s="170">
        <f t="shared" si="19"/>
        <v>47483</v>
      </c>
      <c r="DC39" s="170">
        <f t="shared" si="19"/>
        <v>47514</v>
      </c>
      <c r="DD39" s="170">
        <f t="shared" si="19"/>
        <v>47542</v>
      </c>
      <c r="DE39" s="170">
        <f t="shared" si="19"/>
        <v>47573</v>
      </c>
      <c r="DF39" s="170">
        <f t="shared" si="19"/>
        <v>47603</v>
      </c>
      <c r="DG39" s="170">
        <f t="shared" si="19"/>
        <v>47634</v>
      </c>
      <c r="DH39" s="170">
        <f t="shared" si="19"/>
        <v>47664</v>
      </c>
      <c r="DI39" s="170">
        <f t="shared" si="19"/>
        <v>47695</v>
      </c>
      <c r="DJ39" s="170">
        <f t="shared" si="19"/>
        <v>47726</v>
      </c>
      <c r="DK39" s="170">
        <f t="shared" si="19"/>
        <v>47756</v>
      </c>
      <c r="DL39" s="170">
        <f t="shared" si="19"/>
        <v>47787</v>
      </c>
      <c r="DM39" s="170">
        <f t="shared" si="19"/>
        <v>47817</v>
      </c>
      <c r="DN39" s="170">
        <f t="shared" si="19"/>
        <v>47848</v>
      </c>
      <c r="DO39" s="170">
        <f t="shared" si="19"/>
        <v>47879</v>
      </c>
      <c r="DP39" s="170">
        <f t="shared" si="19"/>
        <v>47907</v>
      </c>
      <c r="DQ39" s="170">
        <f t="shared" si="19"/>
        <v>47938</v>
      </c>
      <c r="DR39" s="170">
        <f t="shared" si="19"/>
        <v>47968</v>
      </c>
      <c r="DS39" s="170">
        <f t="shared" si="19"/>
        <v>47999</v>
      </c>
      <c r="DT39" s="170">
        <f t="shared" si="19"/>
        <v>48029</v>
      </c>
      <c r="DU39" s="170">
        <f t="shared" si="19"/>
        <v>48060</v>
      </c>
      <c r="DV39" s="170">
        <f t="shared" si="19"/>
        <v>48091</v>
      </c>
      <c r="DW39" s="170">
        <f t="shared" si="19"/>
        <v>48121</v>
      </c>
      <c r="DX39" s="170">
        <f t="shared" si="19"/>
        <v>48152</v>
      </c>
      <c r="DY39" s="170">
        <f t="shared" si="19"/>
        <v>48182</v>
      </c>
      <c r="DZ39" s="170">
        <f t="shared" si="19"/>
        <v>48213</v>
      </c>
      <c r="EA39" s="170">
        <f t="shared" si="19"/>
        <v>48244</v>
      </c>
      <c r="EB39" s="170">
        <f t="shared" si="19"/>
        <v>48273</v>
      </c>
      <c r="EC39" s="170">
        <f t="shared" si="19"/>
        <v>48304</v>
      </c>
      <c r="ED39" s="170">
        <f t="shared" ref="ED39:GO39" si="20">IF(ED37="","",EOMONTH(EC39,1))</f>
        <v>48334</v>
      </c>
      <c r="EE39" s="170">
        <f t="shared" si="20"/>
        <v>48365</v>
      </c>
      <c r="EF39" s="170">
        <f t="shared" si="20"/>
        <v>48395</v>
      </c>
      <c r="EG39" s="170">
        <f t="shared" si="20"/>
        <v>48426</v>
      </c>
      <c r="EH39" s="170">
        <f t="shared" si="20"/>
        <v>48457</v>
      </c>
      <c r="EI39" s="170">
        <f t="shared" si="20"/>
        <v>48487</v>
      </c>
      <c r="EJ39" s="170">
        <f t="shared" si="20"/>
        <v>48518</v>
      </c>
      <c r="EK39" s="170">
        <f t="shared" si="20"/>
        <v>48548</v>
      </c>
      <c r="EL39" s="170">
        <f t="shared" si="20"/>
        <v>48579</v>
      </c>
      <c r="EM39" s="170">
        <f t="shared" si="20"/>
        <v>48610</v>
      </c>
      <c r="EN39" s="170">
        <f t="shared" si="20"/>
        <v>48638</v>
      </c>
      <c r="EO39" s="170">
        <f t="shared" si="20"/>
        <v>48669</v>
      </c>
      <c r="EP39" s="170">
        <f t="shared" si="20"/>
        <v>48699</v>
      </c>
      <c r="EQ39" s="170">
        <f t="shared" si="20"/>
        <v>48730</v>
      </c>
      <c r="ER39" s="170">
        <f t="shared" si="20"/>
        <v>48760</v>
      </c>
      <c r="ES39" s="170">
        <f t="shared" si="20"/>
        <v>48791</v>
      </c>
      <c r="ET39" s="170">
        <f t="shared" si="20"/>
        <v>48822</v>
      </c>
      <c r="EU39" s="170">
        <f t="shared" si="20"/>
        <v>48852</v>
      </c>
      <c r="EV39" s="170">
        <f t="shared" si="20"/>
        <v>48883</v>
      </c>
      <c r="EW39" s="170">
        <f t="shared" si="20"/>
        <v>48913</v>
      </c>
      <c r="EX39" s="170">
        <f t="shared" si="20"/>
        <v>48944</v>
      </c>
      <c r="EY39" s="170">
        <f t="shared" si="20"/>
        <v>48975</v>
      </c>
      <c r="EZ39" s="170">
        <f t="shared" si="20"/>
        <v>49003</v>
      </c>
      <c r="FA39" s="170">
        <f t="shared" si="20"/>
        <v>49034</v>
      </c>
      <c r="FB39" s="170">
        <f t="shared" si="20"/>
        <v>49064</v>
      </c>
      <c r="FC39" s="170">
        <f t="shared" si="20"/>
        <v>49095</v>
      </c>
      <c r="FD39" s="170">
        <f t="shared" si="20"/>
        <v>49125</v>
      </c>
      <c r="FE39" s="170">
        <f t="shared" si="20"/>
        <v>49156</v>
      </c>
      <c r="FF39" s="170">
        <f t="shared" si="20"/>
        <v>49187</v>
      </c>
      <c r="FG39" s="170">
        <f t="shared" si="20"/>
        <v>49217</v>
      </c>
      <c r="FH39" s="170">
        <f t="shared" si="20"/>
        <v>49248</v>
      </c>
      <c r="FI39" s="170">
        <f t="shared" si="20"/>
        <v>49278</v>
      </c>
      <c r="FJ39" s="170">
        <f t="shared" si="20"/>
        <v>49309</v>
      </c>
      <c r="FK39" s="170">
        <f t="shared" si="20"/>
        <v>49340</v>
      </c>
      <c r="FL39" s="170">
        <f t="shared" si="20"/>
        <v>49368</v>
      </c>
      <c r="FM39" s="170">
        <f t="shared" si="20"/>
        <v>49399</v>
      </c>
      <c r="FN39" s="170">
        <f t="shared" si="20"/>
        <v>49429</v>
      </c>
      <c r="FO39" s="170">
        <f t="shared" si="20"/>
        <v>49460</v>
      </c>
      <c r="FP39" s="170">
        <f t="shared" si="20"/>
        <v>49490</v>
      </c>
      <c r="FQ39" s="170">
        <f t="shared" si="20"/>
        <v>49521</v>
      </c>
      <c r="FR39" s="170">
        <f t="shared" si="20"/>
        <v>49552</v>
      </c>
      <c r="FS39" s="170">
        <f t="shared" si="20"/>
        <v>49582</v>
      </c>
      <c r="FT39" s="170">
        <f t="shared" si="20"/>
        <v>49613</v>
      </c>
      <c r="FU39" s="170">
        <f t="shared" si="20"/>
        <v>49643</v>
      </c>
      <c r="FV39" s="170">
        <f t="shared" si="20"/>
        <v>49674</v>
      </c>
      <c r="FW39" s="170">
        <f t="shared" si="20"/>
        <v>49705</v>
      </c>
      <c r="FX39" s="170">
        <f t="shared" si="20"/>
        <v>49734</v>
      </c>
      <c r="FY39" s="170">
        <f t="shared" si="20"/>
        <v>49765</v>
      </c>
      <c r="FZ39" s="170">
        <f t="shared" si="20"/>
        <v>49795</v>
      </c>
      <c r="GA39" s="170">
        <f t="shared" si="20"/>
        <v>49826</v>
      </c>
      <c r="GB39" s="170">
        <f t="shared" si="20"/>
        <v>49856</v>
      </c>
      <c r="GC39" s="170">
        <f t="shared" si="20"/>
        <v>49887</v>
      </c>
      <c r="GD39" s="170">
        <f t="shared" si="20"/>
        <v>49918</v>
      </c>
      <c r="GE39" s="170">
        <f t="shared" si="20"/>
        <v>49948</v>
      </c>
      <c r="GF39" s="170">
        <f t="shared" si="20"/>
        <v>49979</v>
      </c>
      <c r="GG39" s="170">
        <f t="shared" si="20"/>
        <v>50009</v>
      </c>
      <c r="GH39" s="170">
        <f t="shared" si="20"/>
        <v>50040</v>
      </c>
      <c r="GI39" s="170">
        <f t="shared" si="20"/>
        <v>50071</v>
      </c>
      <c r="GJ39" s="170">
        <f t="shared" si="20"/>
        <v>50099</v>
      </c>
      <c r="GK39" s="170">
        <f t="shared" si="20"/>
        <v>50130</v>
      </c>
      <c r="GL39" s="170">
        <f t="shared" si="20"/>
        <v>50160</v>
      </c>
      <c r="GM39" s="170">
        <f t="shared" si="20"/>
        <v>50191</v>
      </c>
      <c r="GN39" s="170">
        <f t="shared" si="20"/>
        <v>50221</v>
      </c>
      <c r="GO39" s="170">
        <f t="shared" si="20"/>
        <v>50252</v>
      </c>
      <c r="GP39" s="170">
        <f t="shared" ref="GP39:JA39" si="21">IF(GP37="","",EOMONTH(GO39,1))</f>
        <v>50283</v>
      </c>
      <c r="GQ39" s="170">
        <f t="shared" si="21"/>
        <v>50313</v>
      </c>
      <c r="GR39" s="170">
        <f t="shared" si="21"/>
        <v>50344</v>
      </c>
      <c r="GS39" s="170">
        <f t="shared" si="21"/>
        <v>50374</v>
      </c>
      <c r="GT39" s="170">
        <f t="shared" si="21"/>
        <v>50405</v>
      </c>
      <c r="GU39" s="170">
        <f t="shared" si="21"/>
        <v>50436</v>
      </c>
      <c r="GV39" s="170">
        <f t="shared" si="21"/>
        <v>50464</v>
      </c>
      <c r="GW39" s="170">
        <f t="shared" si="21"/>
        <v>50495</v>
      </c>
      <c r="GX39" s="170">
        <f t="shared" si="21"/>
        <v>50525</v>
      </c>
      <c r="GY39" s="170">
        <f t="shared" si="21"/>
        <v>50556</v>
      </c>
      <c r="GZ39" s="170">
        <f t="shared" si="21"/>
        <v>50586</v>
      </c>
      <c r="HA39" s="170">
        <f t="shared" si="21"/>
        <v>50617</v>
      </c>
      <c r="HB39" s="170">
        <f t="shared" si="21"/>
        <v>50648</v>
      </c>
      <c r="HC39" s="170">
        <f t="shared" si="21"/>
        <v>50678</v>
      </c>
      <c r="HD39" s="170">
        <f t="shared" si="21"/>
        <v>50709</v>
      </c>
      <c r="HE39" s="170">
        <f t="shared" si="21"/>
        <v>50739</v>
      </c>
      <c r="HF39" s="170">
        <f t="shared" si="21"/>
        <v>50770</v>
      </c>
      <c r="HG39" s="170">
        <f t="shared" si="21"/>
        <v>50801</v>
      </c>
      <c r="HH39" s="170">
        <f t="shared" si="21"/>
        <v>50829</v>
      </c>
      <c r="HI39" s="170">
        <f t="shared" si="21"/>
        <v>50860</v>
      </c>
      <c r="HJ39" s="170">
        <f t="shared" si="21"/>
        <v>50890</v>
      </c>
      <c r="HK39" s="170">
        <f t="shared" si="21"/>
        <v>50921</v>
      </c>
      <c r="HL39" s="170">
        <f t="shared" si="21"/>
        <v>50951</v>
      </c>
      <c r="HM39" s="170">
        <f t="shared" si="21"/>
        <v>50982</v>
      </c>
      <c r="HN39" s="170">
        <f t="shared" si="21"/>
        <v>51013</v>
      </c>
      <c r="HO39" s="170">
        <f t="shared" si="21"/>
        <v>51043</v>
      </c>
      <c r="HP39" s="170">
        <f t="shared" si="21"/>
        <v>51074</v>
      </c>
      <c r="HQ39" s="170">
        <f t="shared" si="21"/>
        <v>51104</v>
      </c>
      <c r="HR39" s="170">
        <f t="shared" si="21"/>
        <v>51135</v>
      </c>
      <c r="HS39" s="170">
        <f t="shared" si="21"/>
        <v>51166</v>
      </c>
      <c r="HT39" s="170">
        <f t="shared" si="21"/>
        <v>51195</v>
      </c>
      <c r="HU39" s="170" t="str">
        <f t="shared" si="21"/>
        <v/>
      </c>
      <c r="HV39" s="170" t="str">
        <f t="shared" si="21"/>
        <v/>
      </c>
      <c r="HW39" s="170" t="str">
        <f t="shared" si="21"/>
        <v/>
      </c>
      <c r="HX39" s="170" t="str">
        <f t="shared" si="21"/>
        <v/>
      </c>
      <c r="HY39" s="170" t="str">
        <f t="shared" si="21"/>
        <v/>
      </c>
      <c r="HZ39" s="170" t="str">
        <f t="shared" si="21"/>
        <v/>
      </c>
      <c r="IA39" s="170" t="str">
        <f t="shared" si="21"/>
        <v/>
      </c>
      <c r="IB39" s="170" t="str">
        <f t="shared" si="21"/>
        <v/>
      </c>
      <c r="IC39" s="170" t="str">
        <f t="shared" si="21"/>
        <v/>
      </c>
      <c r="ID39" s="170" t="str">
        <f t="shared" si="21"/>
        <v/>
      </c>
      <c r="IE39" s="170" t="str">
        <f t="shared" si="21"/>
        <v/>
      </c>
      <c r="IF39" s="170" t="str">
        <f t="shared" si="21"/>
        <v/>
      </c>
      <c r="IG39" s="170" t="str">
        <f t="shared" si="21"/>
        <v/>
      </c>
      <c r="IH39" s="170" t="str">
        <f t="shared" si="21"/>
        <v/>
      </c>
      <c r="II39" s="170" t="str">
        <f t="shared" si="21"/>
        <v/>
      </c>
      <c r="IJ39" s="170" t="str">
        <f t="shared" si="21"/>
        <v/>
      </c>
      <c r="IK39" s="170" t="str">
        <f t="shared" si="21"/>
        <v/>
      </c>
      <c r="IL39" s="170" t="str">
        <f t="shared" si="21"/>
        <v/>
      </c>
      <c r="IM39" s="170" t="str">
        <f t="shared" si="21"/>
        <v/>
      </c>
      <c r="IN39" s="170" t="str">
        <f t="shared" si="21"/>
        <v/>
      </c>
      <c r="IO39" s="170" t="str">
        <f t="shared" si="21"/>
        <v/>
      </c>
      <c r="IP39" s="170" t="str">
        <f t="shared" si="21"/>
        <v/>
      </c>
      <c r="IQ39" s="170" t="str">
        <f t="shared" si="21"/>
        <v/>
      </c>
      <c r="IR39" s="170" t="str">
        <f t="shared" si="21"/>
        <v/>
      </c>
      <c r="IS39" s="170" t="str">
        <f t="shared" si="21"/>
        <v/>
      </c>
      <c r="IT39" s="170" t="str">
        <f t="shared" si="21"/>
        <v/>
      </c>
      <c r="IU39" s="170" t="str">
        <f t="shared" si="21"/>
        <v/>
      </c>
      <c r="IV39" s="170" t="str">
        <f t="shared" si="21"/>
        <v/>
      </c>
      <c r="IW39" s="170" t="str">
        <f t="shared" si="21"/>
        <v/>
      </c>
      <c r="IX39" s="170" t="str">
        <f t="shared" si="21"/>
        <v/>
      </c>
      <c r="IY39" s="170" t="str">
        <f t="shared" si="21"/>
        <v/>
      </c>
      <c r="IZ39" s="170" t="str">
        <f t="shared" si="21"/>
        <v/>
      </c>
      <c r="JA39" s="170" t="str">
        <f t="shared" si="21"/>
        <v/>
      </c>
      <c r="JB39" s="170" t="str">
        <f t="shared" ref="JB39:LM39" si="22">IF(JB37="","",EOMONTH(JA39,1))</f>
        <v/>
      </c>
      <c r="JC39" s="170" t="str">
        <f t="shared" si="22"/>
        <v/>
      </c>
      <c r="JD39" s="170" t="str">
        <f t="shared" si="22"/>
        <v/>
      </c>
      <c r="JE39" s="170" t="str">
        <f t="shared" si="22"/>
        <v/>
      </c>
      <c r="JF39" s="170" t="str">
        <f t="shared" si="22"/>
        <v/>
      </c>
      <c r="JG39" s="170" t="str">
        <f t="shared" si="22"/>
        <v/>
      </c>
      <c r="JH39" s="170" t="str">
        <f t="shared" si="22"/>
        <v/>
      </c>
      <c r="JI39" s="170" t="str">
        <f t="shared" si="22"/>
        <v/>
      </c>
      <c r="JJ39" s="170" t="str">
        <f t="shared" si="22"/>
        <v/>
      </c>
      <c r="JK39" s="170" t="str">
        <f t="shared" si="22"/>
        <v/>
      </c>
      <c r="JL39" s="170" t="str">
        <f t="shared" si="22"/>
        <v/>
      </c>
      <c r="JM39" s="170" t="str">
        <f t="shared" si="22"/>
        <v/>
      </c>
      <c r="JN39" s="170" t="str">
        <f t="shared" si="22"/>
        <v/>
      </c>
      <c r="JO39" s="170" t="str">
        <f t="shared" si="22"/>
        <v/>
      </c>
      <c r="JP39" s="170" t="str">
        <f t="shared" si="22"/>
        <v/>
      </c>
      <c r="JQ39" s="170" t="str">
        <f t="shared" si="22"/>
        <v/>
      </c>
      <c r="JR39" s="170" t="str">
        <f t="shared" si="22"/>
        <v/>
      </c>
      <c r="JS39" s="170" t="str">
        <f t="shared" si="22"/>
        <v/>
      </c>
      <c r="JT39" s="170" t="str">
        <f t="shared" si="22"/>
        <v/>
      </c>
      <c r="JU39" s="170" t="str">
        <f t="shared" si="22"/>
        <v/>
      </c>
      <c r="JV39" s="170" t="str">
        <f t="shared" si="22"/>
        <v/>
      </c>
      <c r="JW39" s="170" t="str">
        <f t="shared" si="22"/>
        <v/>
      </c>
      <c r="JX39" s="170" t="str">
        <f t="shared" si="22"/>
        <v/>
      </c>
      <c r="JY39" s="170" t="str">
        <f t="shared" si="22"/>
        <v/>
      </c>
      <c r="JZ39" s="170" t="str">
        <f t="shared" si="22"/>
        <v/>
      </c>
      <c r="KA39" s="170" t="str">
        <f t="shared" si="22"/>
        <v/>
      </c>
      <c r="KB39" s="170" t="str">
        <f t="shared" si="22"/>
        <v/>
      </c>
      <c r="KC39" s="170" t="str">
        <f t="shared" si="22"/>
        <v/>
      </c>
      <c r="KD39" s="170" t="str">
        <f t="shared" si="22"/>
        <v/>
      </c>
      <c r="KE39" s="170" t="str">
        <f t="shared" si="22"/>
        <v/>
      </c>
      <c r="KF39" s="170" t="str">
        <f t="shared" si="22"/>
        <v/>
      </c>
      <c r="KG39" s="170" t="str">
        <f t="shared" si="22"/>
        <v/>
      </c>
      <c r="KH39" s="170" t="str">
        <f t="shared" si="22"/>
        <v/>
      </c>
      <c r="KI39" s="170" t="str">
        <f t="shared" si="22"/>
        <v/>
      </c>
      <c r="KJ39" s="170" t="str">
        <f t="shared" si="22"/>
        <v/>
      </c>
      <c r="KK39" s="170" t="str">
        <f t="shared" si="22"/>
        <v/>
      </c>
      <c r="KL39" s="170" t="str">
        <f t="shared" si="22"/>
        <v/>
      </c>
      <c r="KM39" s="170" t="str">
        <f t="shared" si="22"/>
        <v/>
      </c>
      <c r="KN39" s="170" t="str">
        <f t="shared" si="22"/>
        <v/>
      </c>
      <c r="KO39" s="170" t="str">
        <f t="shared" si="22"/>
        <v/>
      </c>
      <c r="KP39" s="170" t="str">
        <f t="shared" si="22"/>
        <v/>
      </c>
      <c r="KQ39" s="170" t="str">
        <f t="shared" si="22"/>
        <v/>
      </c>
      <c r="KR39" s="170" t="str">
        <f t="shared" si="22"/>
        <v/>
      </c>
      <c r="KS39" s="170" t="str">
        <f t="shared" si="22"/>
        <v/>
      </c>
      <c r="KT39" s="170" t="str">
        <f t="shared" si="22"/>
        <v/>
      </c>
      <c r="KU39" s="170" t="str">
        <f t="shared" si="22"/>
        <v/>
      </c>
      <c r="KV39" s="170" t="str">
        <f t="shared" si="22"/>
        <v/>
      </c>
      <c r="KW39" s="170" t="str">
        <f t="shared" si="22"/>
        <v/>
      </c>
      <c r="KX39" s="170" t="str">
        <f t="shared" si="22"/>
        <v/>
      </c>
      <c r="KY39" s="170" t="str">
        <f t="shared" si="22"/>
        <v/>
      </c>
      <c r="KZ39" s="170" t="str">
        <f t="shared" si="22"/>
        <v/>
      </c>
      <c r="LA39" s="170" t="str">
        <f t="shared" si="22"/>
        <v/>
      </c>
      <c r="LB39" s="170" t="str">
        <f t="shared" si="22"/>
        <v/>
      </c>
      <c r="LC39" s="170" t="str">
        <f t="shared" si="22"/>
        <v/>
      </c>
      <c r="LD39" s="170" t="str">
        <f t="shared" si="22"/>
        <v/>
      </c>
      <c r="LE39" s="170" t="str">
        <f t="shared" si="22"/>
        <v/>
      </c>
      <c r="LF39" s="170" t="str">
        <f t="shared" si="22"/>
        <v/>
      </c>
      <c r="LG39" s="170" t="str">
        <f t="shared" si="22"/>
        <v/>
      </c>
      <c r="LH39" s="170" t="str">
        <f t="shared" si="22"/>
        <v/>
      </c>
      <c r="LI39" s="170" t="str">
        <f t="shared" si="22"/>
        <v/>
      </c>
      <c r="LJ39" s="170" t="str">
        <f t="shared" si="22"/>
        <v/>
      </c>
      <c r="LK39" s="170" t="str">
        <f t="shared" si="22"/>
        <v/>
      </c>
      <c r="LL39" s="170" t="str">
        <f t="shared" si="22"/>
        <v/>
      </c>
      <c r="LM39" s="170" t="str">
        <f t="shared" si="22"/>
        <v/>
      </c>
      <c r="LN39" s="170" t="str">
        <f t="shared" ref="LN39:MY39" si="23">IF(LN37="","",EOMONTH(LM39,1))</f>
        <v/>
      </c>
      <c r="LO39" s="170" t="str">
        <f t="shared" si="23"/>
        <v/>
      </c>
      <c r="LP39" s="170" t="str">
        <f t="shared" si="23"/>
        <v/>
      </c>
      <c r="LQ39" s="170" t="str">
        <f t="shared" si="23"/>
        <v/>
      </c>
      <c r="LR39" s="170" t="str">
        <f t="shared" si="23"/>
        <v/>
      </c>
      <c r="LS39" s="170" t="str">
        <f t="shared" si="23"/>
        <v/>
      </c>
      <c r="LT39" s="170" t="str">
        <f t="shared" si="23"/>
        <v/>
      </c>
      <c r="LU39" s="170" t="str">
        <f t="shared" si="23"/>
        <v/>
      </c>
      <c r="LV39" s="170" t="str">
        <f t="shared" si="23"/>
        <v/>
      </c>
      <c r="LW39" s="170" t="str">
        <f t="shared" si="23"/>
        <v/>
      </c>
      <c r="LX39" s="170" t="str">
        <f t="shared" si="23"/>
        <v/>
      </c>
      <c r="LY39" s="170" t="str">
        <f t="shared" si="23"/>
        <v/>
      </c>
      <c r="LZ39" s="170" t="str">
        <f t="shared" si="23"/>
        <v/>
      </c>
      <c r="MA39" s="170" t="str">
        <f t="shared" si="23"/>
        <v/>
      </c>
      <c r="MB39" s="170" t="str">
        <f t="shared" si="23"/>
        <v/>
      </c>
      <c r="MC39" s="170" t="str">
        <f t="shared" si="23"/>
        <v/>
      </c>
      <c r="MD39" s="170" t="str">
        <f t="shared" si="23"/>
        <v/>
      </c>
      <c r="ME39" s="170" t="str">
        <f t="shared" si="23"/>
        <v/>
      </c>
      <c r="MF39" s="170" t="str">
        <f t="shared" si="23"/>
        <v/>
      </c>
      <c r="MG39" s="170" t="str">
        <f t="shared" si="23"/>
        <v/>
      </c>
      <c r="MH39" s="170" t="str">
        <f t="shared" si="23"/>
        <v/>
      </c>
      <c r="MI39" s="170" t="str">
        <f t="shared" si="23"/>
        <v/>
      </c>
      <c r="MJ39" s="170" t="str">
        <f t="shared" si="23"/>
        <v/>
      </c>
      <c r="MK39" s="170" t="str">
        <f t="shared" si="23"/>
        <v/>
      </c>
      <c r="ML39" s="170" t="str">
        <f t="shared" si="23"/>
        <v/>
      </c>
      <c r="MM39" s="170" t="str">
        <f t="shared" si="23"/>
        <v/>
      </c>
      <c r="MN39" s="170" t="str">
        <f t="shared" si="23"/>
        <v/>
      </c>
      <c r="MO39" s="170" t="str">
        <f t="shared" si="23"/>
        <v/>
      </c>
      <c r="MP39" s="170" t="str">
        <f t="shared" si="23"/>
        <v/>
      </c>
      <c r="MQ39" s="170" t="str">
        <f t="shared" si="23"/>
        <v/>
      </c>
      <c r="MR39" s="170" t="str">
        <f t="shared" si="23"/>
        <v/>
      </c>
      <c r="MS39" s="170" t="str">
        <f t="shared" si="23"/>
        <v/>
      </c>
      <c r="MT39" s="170" t="str">
        <f t="shared" si="23"/>
        <v/>
      </c>
      <c r="MU39" s="170" t="str">
        <f t="shared" si="23"/>
        <v/>
      </c>
      <c r="MV39" s="170" t="str">
        <f t="shared" si="23"/>
        <v/>
      </c>
      <c r="MW39" s="170" t="str">
        <f t="shared" si="23"/>
        <v/>
      </c>
      <c r="MX39" s="170" t="str">
        <f t="shared" si="23"/>
        <v/>
      </c>
      <c r="MY39" s="170" t="str">
        <f t="shared" si="23"/>
        <v/>
      </c>
    </row>
    <row r="40" spans="2:363" outlineLevel="1" x14ac:dyDescent="0.25">
      <c r="B40" s="8" t="s">
        <v>251</v>
      </c>
      <c r="C40" s="212">
        <f>IF(C37="","",SUM(Inputs!Q81:Q85))</f>
        <v>0</v>
      </c>
      <c r="D40" s="212">
        <f>IF(D37="","",SUM(Inputs!R81:R85))</f>
        <v>17336.25</v>
      </c>
      <c r="E40" s="212">
        <f>IF(E37="","",SUM(Inputs!S81:S85))</f>
        <v>17336.25</v>
      </c>
      <c r="F40" s="212">
        <f>IF(F37="","",SUM(Inputs!T81:T85))</f>
        <v>17336.25</v>
      </c>
      <c r="G40" s="212">
        <f>IF(G37="","",SUM(Inputs!U81:U85))</f>
        <v>17336.25</v>
      </c>
      <c r="H40" s="212">
        <f>IF(H37="","",SUM(Inputs!V81:V85))</f>
        <v>17336.25</v>
      </c>
      <c r="I40" s="212">
        <f>IF(I37="","",SUM(Inputs!W81:W85))</f>
        <v>17336.25</v>
      </c>
      <c r="J40" s="212">
        <f>IF(J37="","",SUM(Inputs!X81:X85))</f>
        <v>17336.25</v>
      </c>
      <c r="K40" s="212">
        <f>IF(K37="","",SUM(Inputs!Y81:Y85))</f>
        <v>17336.25</v>
      </c>
      <c r="L40" s="212">
        <f>IF(L37="","",SUM(Inputs!Z81:Z85))</f>
        <v>17336.25</v>
      </c>
      <c r="M40" s="212">
        <f>IF(M37="","",SUM(Inputs!AA81:AA85))</f>
        <v>17336.25</v>
      </c>
      <c r="N40" s="212">
        <f>IF(N37="","",SUM(Inputs!AB81:AB85))</f>
        <v>17336.25</v>
      </c>
      <c r="O40" s="212">
        <f>IF(O37="","",SUM(Inputs!AC81:AC85))</f>
        <v>17336.25</v>
      </c>
      <c r="P40" s="212">
        <f>IF(P37="","",SUM(Inputs!AD81:AD85))</f>
        <v>17336.25</v>
      </c>
      <c r="Q40" s="212">
        <f>IF(Q37="","",SUM(Inputs!AE81:AE85))</f>
        <v>17336.25</v>
      </c>
      <c r="R40" s="212">
        <f>IF(R37="","",SUM(Inputs!AF81:AF85))</f>
        <v>17336.25</v>
      </c>
      <c r="S40" s="212">
        <f>IF(S37="","",SUM(Inputs!AG81:AG85))</f>
        <v>17336.25</v>
      </c>
      <c r="T40" s="212">
        <f>IF(T37="","",SUM(Inputs!AH81:AH85))</f>
        <v>17336.25</v>
      </c>
      <c r="U40" s="212">
        <f>IF(U37="","",SUM(Inputs!AI81:AI85))</f>
        <v>17336.25</v>
      </c>
      <c r="V40" s="212">
        <f>IF(V37="","",SUM(Inputs!AJ81:AJ85))</f>
        <v>17336.25</v>
      </c>
      <c r="W40" s="212">
        <f>IF(W37="","",SUM(Inputs!AK81:AK85))</f>
        <v>17336.25</v>
      </c>
      <c r="X40" s="212">
        <f>IF(X37="","",SUM(Inputs!AL81:AL85))</f>
        <v>17336.25</v>
      </c>
      <c r="Y40" s="212">
        <f>IF(Y37="","",SUM(Inputs!AM81:AM85))</f>
        <v>17336.25</v>
      </c>
      <c r="Z40" s="212">
        <f>IF(Z37="","",SUM(Inputs!AN81:AN85))</f>
        <v>17336.25</v>
      </c>
      <c r="AA40" s="212">
        <f>IF(AA37="","",SUM(Inputs!AO81:AO85))</f>
        <v>17336.25</v>
      </c>
      <c r="AB40" s="212">
        <f>IF(AB37="","",SUM(Inputs!AP81:AP85))</f>
        <v>17336.25</v>
      </c>
      <c r="AC40" s="212">
        <f>IF(AC37="","",SUM(Inputs!AQ81:AQ85))</f>
        <v>17336.25</v>
      </c>
      <c r="AD40" s="212">
        <f>IF(AD37="","",SUM(Inputs!AR81:AR85))</f>
        <v>17336.25</v>
      </c>
      <c r="AE40" s="212">
        <f>IF(AE37="","",SUM(Inputs!AS81:AS85))</f>
        <v>17336.25</v>
      </c>
      <c r="AF40" s="212">
        <f>IF(AF37="","",SUM(Inputs!AT81:AT85))</f>
        <v>17336.25</v>
      </c>
      <c r="AG40" s="212">
        <f>IF(AG37="","",SUM(Inputs!AU81:AU85))</f>
        <v>17336.25</v>
      </c>
      <c r="AH40" s="212">
        <f>IF(AH37="","",SUM(Inputs!AV81:AV85))</f>
        <v>17336.25</v>
      </c>
      <c r="AI40" s="212">
        <f>IF(AI37="","",SUM(Inputs!AW81:AW85))</f>
        <v>17336.25</v>
      </c>
      <c r="AJ40" s="212">
        <f>IF(AJ37="","",SUM(Inputs!AX81:AX85))</f>
        <v>17336.25</v>
      </c>
      <c r="AK40" s="212">
        <f>IF(AK37="","",SUM(Inputs!AY81:AY85))</f>
        <v>17336.25</v>
      </c>
      <c r="AL40" s="212">
        <f>IF(AL37="","",SUM(Inputs!AZ81:AZ85))</f>
        <v>17336.25</v>
      </c>
      <c r="AM40" s="212">
        <f>IF(AM37="","",SUM(Inputs!BA81:BA85))</f>
        <v>17336.25</v>
      </c>
      <c r="AN40" s="212">
        <f>IF(AN37="","",SUM(Inputs!BB81:BB85))</f>
        <v>17336.25</v>
      </c>
      <c r="AO40" s="212">
        <f>IF(AO37="","",SUM(Inputs!BC81:BC85))</f>
        <v>17336.25</v>
      </c>
      <c r="AP40" s="212">
        <f>IF(AP37="","",SUM(Inputs!BD81:BD85))</f>
        <v>17336.25</v>
      </c>
      <c r="AQ40" s="212">
        <f>IF(AQ37="","",SUM(Inputs!BE81:BE85))</f>
        <v>17336.25</v>
      </c>
      <c r="AR40" s="212">
        <f>IF(AR37="","",SUM(Inputs!BF81:BF85))</f>
        <v>17336.25</v>
      </c>
      <c r="AS40" s="212">
        <f>IF(AS37="","",SUM(Inputs!BG81:BG85))</f>
        <v>17336.25</v>
      </c>
      <c r="AT40" s="212">
        <f>IF(AT37="","",SUM(Inputs!BH81:BH85))</f>
        <v>17336.25</v>
      </c>
      <c r="AU40" s="212">
        <f>IF(AU37="","",SUM(Inputs!BI81:BI85))</f>
        <v>17336.25</v>
      </c>
      <c r="AV40" s="212">
        <f>IF(AV37="","",SUM(Inputs!BJ81:BJ85))</f>
        <v>17336.25</v>
      </c>
      <c r="AW40" s="212">
        <f>IF(AW37="","",SUM(Inputs!BK81:BK85))</f>
        <v>17336.25</v>
      </c>
      <c r="AX40" s="212">
        <f>IF(AX37="","",SUM(Inputs!BL81:BL85))</f>
        <v>17336.25</v>
      </c>
      <c r="AY40" s="212">
        <f>IF(AY37="","",SUM(Inputs!BM81:BM85))</f>
        <v>17336.25</v>
      </c>
      <c r="AZ40" s="212">
        <f>IF(AZ37="","",SUM(Inputs!BN81:BN85))</f>
        <v>17336.25</v>
      </c>
      <c r="BA40" s="212">
        <f>IF(BA37="","",SUM(Inputs!BO81:BO85))</f>
        <v>17336.25</v>
      </c>
      <c r="BB40" s="212">
        <f>IF(BB37="","",SUM(Inputs!BP81:BP85))</f>
        <v>17336.25</v>
      </c>
      <c r="BC40" s="212">
        <f>IF(BC37="","",SUM(Inputs!BQ81:BQ85))</f>
        <v>17336.25</v>
      </c>
      <c r="BD40" s="212">
        <f>IF(BD37="","",SUM(Inputs!BR81:BR85))</f>
        <v>17336.25</v>
      </c>
      <c r="BE40" s="212">
        <f>IF(BE37="","",SUM(Inputs!BS81:BS85))</f>
        <v>17336.25</v>
      </c>
      <c r="BF40" s="212">
        <f>IF(BF37="","",SUM(Inputs!BT81:BT85))</f>
        <v>17336.25</v>
      </c>
      <c r="BG40" s="212">
        <f>IF(BG37="","",SUM(Inputs!BU81:BU85))</f>
        <v>17336.25</v>
      </c>
      <c r="BH40" s="212">
        <f>IF(BH37="","",SUM(Inputs!BV81:BV85))</f>
        <v>17336.25</v>
      </c>
      <c r="BI40" s="212">
        <f>IF(BI37="","",SUM(Inputs!BW81:BW85))</f>
        <v>17336.25</v>
      </c>
      <c r="BJ40" s="212">
        <f>IF(BJ37="","",SUM(Inputs!BX81:BX85))</f>
        <v>17336.25</v>
      </c>
      <c r="BK40" s="212">
        <f>IF(BK37="","",SUM(Inputs!BY81:BY85))</f>
        <v>17336.25</v>
      </c>
      <c r="BL40" s="212">
        <f>IF(BL37="","",SUM(Inputs!BZ81:BZ85))</f>
        <v>17336.25</v>
      </c>
      <c r="BM40" s="212">
        <f>IF(BM37="","",SUM(Inputs!CA81:CA85))</f>
        <v>17336.25</v>
      </c>
      <c r="BN40" s="212">
        <f>IF(BN37="","",SUM(Inputs!CB81:CB85))</f>
        <v>17336.25</v>
      </c>
      <c r="BO40" s="212">
        <f>IF(BO37="","",SUM(Inputs!CC81:CC85))</f>
        <v>17336.25</v>
      </c>
      <c r="BP40" s="212">
        <f>IF(BP37="","",SUM(Inputs!CD81:CD85))</f>
        <v>17336.25</v>
      </c>
      <c r="BQ40" s="212">
        <f>IF(BQ37="","",SUM(Inputs!CE81:CE85))</f>
        <v>17336.25</v>
      </c>
      <c r="BR40" s="212">
        <f>IF(BR37="","",SUM(Inputs!CF81:CF85))</f>
        <v>17336.25</v>
      </c>
      <c r="BS40" s="212">
        <f>IF(BS37="","",SUM(Inputs!CG81:CG85))</f>
        <v>17336.25</v>
      </c>
      <c r="BT40" s="212">
        <f>IF(BT37="","",SUM(Inputs!CH81:CH85))</f>
        <v>17336.25</v>
      </c>
      <c r="BU40" s="212">
        <f>IF(BU37="","",SUM(Inputs!CI81:CI85))</f>
        <v>17336.25</v>
      </c>
      <c r="BV40" s="212">
        <f>IF(BV37="","",SUM(Inputs!CJ81:CJ85))</f>
        <v>17336.25</v>
      </c>
      <c r="BW40" s="212">
        <f>IF(BW37="","",SUM(Inputs!CK81:CK85))</f>
        <v>17336.25</v>
      </c>
      <c r="BX40" s="212">
        <f>IF(BX37="","",SUM(Inputs!CL81:CL85))</f>
        <v>17336.25</v>
      </c>
      <c r="BY40" s="212">
        <f>IF(BY37="","",SUM(Inputs!CM81:CM85))</f>
        <v>17336.25</v>
      </c>
      <c r="BZ40" s="212">
        <f>IF(BZ37="","",SUM(Inputs!CN81:CN85))</f>
        <v>17336.25</v>
      </c>
      <c r="CA40" s="212">
        <f>IF(CA37="","",SUM(Inputs!CO81:CO85))</f>
        <v>17336.25</v>
      </c>
      <c r="CB40" s="212">
        <f>IF(CB37="","",SUM(Inputs!CP81:CP85))</f>
        <v>17336.25</v>
      </c>
      <c r="CC40" s="212">
        <f>IF(CC37="","",SUM(Inputs!CQ81:CQ85))</f>
        <v>17336.25</v>
      </c>
      <c r="CD40" s="212">
        <f>IF(CD37="","",SUM(Inputs!CR81:CR85))</f>
        <v>17336.25</v>
      </c>
      <c r="CE40" s="212">
        <f>IF(CE37="","",SUM(Inputs!CS81:CS85))</f>
        <v>17336.25</v>
      </c>
      <c r="CF40" s="212">
        <f>IF(CF37="","",SUM(Inputs!CT81:CT85))</f>
        <v>17336.25</v>
      </c>
      <c r="CG40" s="212">
        <f>IF(CG37="","",SUM(Inputs!CU81:CU85))</f>
        <v>17336.25</v>
      </c>
      <c r="CH40" s="212">
        <f>IF(CH37="","",SUM(Inputs!CV81:CV85))</f>
        <v>17336.25</v>
      </c>
      <c r="CI40" s="212">
        <f>IF(CI37="","",SUM(Inputs!CW81:CW85))</f>
        <v>17336.25</v>
      </c>
      <c r="CJ40" s="212">
        <f>IF(CJ37="","",SUM(Inputs!CX81:CX85))</f>
        <v>17336.25</v>
      </c>
      <c r="CK40" s="212">
        <f>IF(CK37="","",SUM(Inputs!CY81:CY85))</f>
        <v>17336.25</v>
      </c>
      <c r="CL40" s="212">
        <f>IF(CL37="","",SUM(Inputs!CZ81:CZ85))</f>
        <v>17336.25</v>
      </c>
      <c r="CM40" s="212">
        <f>IF(CM37="","",SUM(Inputs!DA81:DA85))</f>
        <v>17336.25</v>
      </c>
      <c r="CN40" s="212">
        <f>IF(CN37="","",SUM(Inputs!DB81:DB85))</f>
        <v>17336.25</v>
      </c>
      <c r="CO40" s="212">
        <f>IF(CO37="","",SUM(Inputs!DC81:DC85))</f>
        <v>17336.25</v>
      </c>
      <c r="CP40" s="212">
        <f>IF(CP37="","",SUM(Inputs!DD81:DD85))</f>
        <v>17336.25</v>
      </c>
      <c r="CQ40" s="212">
        <f>IF(CQ37="","",SUM(Inputs!DE81:DE85))</f>
        <v>17336.25</v>
      </c>
      <c r="CR40" s="212">
        <f>IF(CR37="","",SUM(Inputs!DF81:DF85))</f>
        <v>17336.25</v>
      </c>
      <c r="CS40" s="212">
        <f>IF(CS37="","",SUM(Inputs!DG81:DG85))</f>
        <v>17336.25</v>
      </c>
      <c r="CT40" s="212">
        <f>IF(CT37="","",SUM(Inputs!DH81:DH85))</f>
        <v>17336.25</v>
      </c>
      <c r="CU40" s="212">
        <f>IF(CU37="","",SUM(Inputs!DI81:DI85))</f>
        <v>17336.25</v>
      </c>
      <c r="CV40" s="212">
        <f>IF(CV37="","",SUM(Inputs!DJ81:DJ85))</f>
        <v>17336.25</v>
      </c>
      <c r="CW40" s="212">
        <f>IF(CW37="","",SUM(Inputs!DK81:DK85))</f>
        <v>17336.25</v>
      </c>
      <c r="CX40" s="212">
        <f>IF(CX37="","",SUM(Inputs!DL81:DL85))</f>
        <v>17336.25</v>
      </c>
      <c r="CY40" s="212">
        <f>IF(CY37="","",SUM(Inputs!DM81:DM85))</f>
        <v>17336.25</v>
      </c>
      <c r="CZ40" s="212">
        <f>IF(CZ37="","",SUM(Inputs!DN81:DN85))</f>
        <v>17336.25</v>
      </c>
      <c r="DA40" s="212">
        <f>IF(DA37="","",SUM(Inputs!DO81:DO85))</f>
        <v>17336.25</v>
      </c>
      <c r="DB40" s="212">
        <f>IF(DB37="","",SUM(Inputs!DP81:DP85))</f>
        <v>17336.25</v>
      </c>
      <c r="DC40" s="212">
        <f>IF(DC37="","",SUM(Inputs!DQ81:DQ85))</f>
        <v>17336.25</v>
      </c>
      <c r="DD40" s="212">
        <f>IF(DD37="","",SUM(Inputs!DR81:DR85))</f>
        <v>17336.25</v>
      </c>
      <c r="DE40" s="212">
        <f>IF(DE37="","",SUM(Inputs!DS81:DS85))</f>
        <v>17336.25</v>
      </c>
      <c r="DF40" s="212">
        <f>IF(DF37="","",SUM(Inputs!DT81:DT85))</f>
        <v>17336.25</v>
      </c>
      <c r="DG40" s="212">
        <f>IF(DG37="","",SUM(Inputs!DU81:DU85))</f>
        <v>17336.25</v>
      </c>
      <c r="DH40" s="212">
        <f>IF(DH37="","",SUM(Inputs!DV81:DV85))</f>
        <v>17336.25</v>
      </c>
      <c r="DI40" s="212">
        <f>IF(DI37="","",SUM(Inputs!DW81:DW85))</f>
        <v>17336.25</v>
      </c>
      <c r="DJ40" s="212">
        <f>IF(DJ37="","",SUM(Inputs!DX81:DX85))</f>
        <v>17336.25</v>
      </c>
      <c r="DK40" s="212">
        <f>IF(DK37="","",SUM(Inputs!DY81:DY85))</f>
        <v>17336.25</v>
      </c>
      <c r="DL40" s="212">
        <f>IF(DL37="","",SUM(Inputs!DZ81:DZ85))</f>
        <v>17336.25</v>
      </c>
      <c r="DM40" s="212">
        <f>IF(DM37="","",SUM(Inputs!EA81:EA85))</f>
        <v>17336.25</v>
      </c>
      <c r="DN40" s="212">
        <f>IF(DN37="","",SUM(Inputs!EB81:EB85))</f>
        <v>17336.25</v>
      </c>
      <c r="DO40" s="212">
        <f>IF(DO37="","",SUM(Inputs!EC81:EC85))</f>
        <v>17336.25</v>
      </c>
      <c r="DP40" s="212">
        <f>IF(DP37="","",SUM(Inputs!ED81:ED85))</f>
        <v>17336.25</v>
      </c>
      <c r="DQ40" s="212">
        <f>IF(DQ37="","",SUM(Inputs!EE81:EE85))</f>
        <v>17336.25</v>
      </c>
      <c r="DR40" s="212">
        <f>IF(DR37="","",SUM(Inputs!EF81:EF85))</f>
        <v>17336.25</v>
      </c>
      <c r="DS40" s="212">
        <f>IF(DS37="","",SUM(Inputs!EG81:EG85))</f>
        <v>17336.25</v>
      </c>
      <c r="DT40" s="212">
        <f>IF(DT37="","",SUM(Inputs!EH81:EH85))</f>
        <v>17336.25</v>
      </c>
      <c r="DU40" s="212">
        <f>IF(DU37="","",SUM(Inputs!EI81:EI85))</f>
        <v>17336.25</v>
      </c>
      <c r="DV40" s="212">
        <f>IF(DV37="","",SUM(Inputs!EJ81:EJ85))</f>
        <v>17336.25</v>
      </c>
      <c r="DW40" s="212">
        <f>IF(DW37="","",SUM(Inputs!EK81:EK85))</f>
        <v>17336.25</v>
      </c>
      <c r="DX40" s="212">
        <f>IF(DX37="","",SUM(Inputs!EL81:EL85))</f>
        <v>17336.25</v>
      </c>
      <c r="DY40" s="212">
        <f>IF(DY37="","",SUM(Inputs!EM81:EM85))</f>
        <v>17336.25</v>
      </c>
      <c r="DZ40" s="212">
        <f>IF(DZ37="","",SUM(Inputs!EN81:EN85))</f>
        <v>17336.25</v>
      </c>
      <c r="EA40" s="212">
        <f>IF(EA37="","",SUM(Inputs!EO81:EO85))</f>
        <v>17336.25</v>
      </c>
      <c r="EB40" s="212">
        <f>IF(EB37="","",SUM(Inputs!EP81:EP85))</f>
        <v>17336.25</v>
      </c>
      <c r="EC40" s="212">
        <f>IF(EC37="","",SUM(Inputs!EQ81:EQ85))</f>
        <v>17336.25</v>
      </c>
      <c r="ED40" s="212">
        <f>IF(ED37="","",SUM(Inputs!ER81:ER85))</f>
        <v>17336.25</v>
      </c>
      <c r="EE40" s="212">
        <f>IF(EE37="","",SUM(Inputs!ES81:ES85))</f>
        <v>17336.25</v>
      </c>
      <c r="EF40" s="212">
        <f>IF(EF37="","",SUM(Inputs!ET81:ET85))</f>
        <v>17336.25</v>
      </c>
      <c r="EG40" s="212">
        <f>IF(EG37="","",SUM(Inputs!EU81:EU85))</f>
        <v>17336.25</v>
      </c>
      <c r="EH40" s="212">
        <f>IF(EH37="","",SUM(Inputs!EV81:EV85))</f>
        <v>17336.25</v>
      </c>
      <c r="EI40" s="212">
        <f>IF(EI37="","",SUM(Inputs!EW81:EW85))</f>
        <v>17336.25</v>
      </c>
      <c r="EJ40" s="212">
        <f>IF(EJ37="","",SUM(Inputs!EX81:EX85))</f>
        <v>17336.25</v>
      </c>
      <c r="EK40" s="212">
        <f>IF(EK37="","",SUM(Inputs!EY81:EY85))</f>
        <v>17336.25</v>
      </c>
      <c r="EL40" s="212">
        <f>IF(EL37="","",SUM(Inputs!EZ81:EZ85))</f>
        <v>17336.25</v>
      </c>
      <c r="EM40" s="212">
        <f>IF(EM37="","",SUM(Inputs!FA81:FA85))</f>
        <v>17336.25</v>
      </c>
      <c r="EN40" s="212">
        <f>IF(EN37="","",SUM(Inputs!FB81:FB85))</f>
        <v>17336.25</v>
      </c>
      <c r="EO40" s="212">
        <f>IF(EO37="","",SUM(Inputs!FC81:FC85))</f>
        <v>17336.25</v>
      </c>
      <c r="EP40" s="212">
        <f>IF(EP37="","",SUM(Inputs!FD81:FD85))</f>
        <v>17336.25</v>
      </c>
      <c r="EQ40" s="212">
        <f>IF(EQ37="","",SUM(Inputs!FE81:FE85))</f>
        <v>17336.25</v>
      </c>
      <c r="ER40" s="212">
        <f>IF(ER37="","",SUM(Inputs!FF81:FF85))</f>
        <v>17336.25</v>
      </c>
      <c r="ES40" s="212">
        <f>IF(ES37="","",SUM(Inputs!FG81:FG85))</f>
        <v>17336.25</v>
      </c>
      <c r="ET40" s="212">
        <f>IF(ET37="","",SUM(Inputs!FH81:FH85))</f>
        <v>17336.25</v>
      </c>
      <c r="EU40" s="212">
        <f>IF(EU37="","",SUM(Inputs!FI81:FI85))</f>
        <v>17336.25</v>
      </c>
      <c r="EV40" s="212">
        <f>IF(EV37="","",SUM(Inputs!FJ81:FJ85))</f>
        <v>17336.25</v>
      </c>
      <c r="EW40" s="212">
        <f>IF(EW37="","",SUM(Inputs!FK81:FK85))</f>
        <v>17336.25</v>
      </c>
      <c r="EX40" s="212">
        <f>IF(EX37="","",SUM(Inputs!FL81:FL85))</f>
        <v>17336.25</v>
      </c>
      <c r="EY40" s="212">
        <f>IF(EY37="","",SUM(Inputs!FM81:FM85))</f>
        <v>17336.25</v>
      </c>
      <c r="EZ40" s="212">
        <f>IF(EZ37="","",SUM(Inputs!FN81:FN85))</f>
        <v>17336.25</v>
      </c>
      <c r="FA40" s="212">
        <f>IF(FA37="","",SUM(Inputs!FO81:FO85))</f>
        <v>17336.25</v>
      </c>
      <c r="FB40" s="212">
        <f>IF(FB37="","",SUM(Inputs!FP81:FP85))</f>
        <v>17336.25</v>
      </c>
      <c r="FC40" s="212">
        <f>IF(FC37="","",SUM(Inputs!FQ81:FQ85))</f>
        <v>17336.25</v>
      </c>
      <c r="FD40" s="212">
        <f>IF(FD37="","",SUM(Inputs!FR81:FR85))</f>
        <v>17336.25</v>
      </c>
      <c r="FE40" s="212">
        <f>IF(FE37="","",SUM(Inputs!FS81:FS85))</f>
        <v>17336.25</v>
      </c>
      <c r="FF40" s="212">
        <f>IF(FF37="","",SUM(Inputs!FT81:FT85))</f>
        <v>17336.25</v>
      </c>
      <c r="FG40" s="212">
        <f>IF(FG37="","",SUM(Inputs!FU81:FU85))</f>
        <v>17336.25</v>
      </c>
      <c r="FH40" s="212">
        <f>IF(FH37="","",SUM(Inputs!FV81:FV85))</f>
        <v>17336.25</v>
      </c>
      <c r="FI40" s="212">
        <f>IF(FI37="","",SUM(Inputs!FW81:FW85))</f>
        <v>17336.25</v>
      </c>
      <c r="FJ40" s="212">
        <f>IF(FJ37="","",SUM(Inputs!FX81:FX85))</f>
        <v>17336.25</v>
      </c>
      <c r="FK40" s="212">
        <f>IF(FK37="","",SUM(Inputs!FY81:FY85))</f>
        <v>17336.25</v>
      </c>
      <c r="FL40" s="212">
        <f>IF(FL37="","",SUM(Inputs!FZ81:FZ85))</f>
        <v>17336.25</v>
      </c>
      <c r="FM40" s="212">
        <f>IF(FM37="","",SUM(Inputs!GA81:GA85))</f>
        <v>17336.25</v>
      </c>
      <c r="FN40" s="212">
        <f>IF(FN37="","",SUM(Inputs!GB81:GB85))</f>
        <v>17336.25</v>
      </c>
      <c r="FO40" s="212">
        <f>IF(FO37="","",SUM(Inputs!GC81:GC85))</f>
        <v>17336.25</v>
      </c>
      <c r="FP40" s="212">
        <f>IF(FP37="","",SUM(Inputs!GD81:GD85))</f>
        <v>17336.25</v>
      </c>
      <c r="FQ40" s="212">
        <f>IF(FQ37="","",SUM(Inputs!GE81:GE85))</f>
        <v>17336.25</v>
      </c>
      <c r="FR40" s="212">
        <f>IF(FR37="","",SUM(Inputs!GF81:GF85))</f>
        <v>17336.25</v>
      </c>
      <c r="FS40" s="212">
        <f>IF(FS37="","",SUM(Inputs!GG81:GG85))</f>
        <v>17336.25</v>
      </c>
      <c r="FT40" s="212">
        <f>IF(FT37="","",SUM(Inputs!GH81:GH85))</f>
        <v>17336.25</v>
      </c>
      <c r="FU40" s="212">
        <f>IF(FU37="","",SUM(Inputs!GI81:GI85))</f>
        <v>17336.25</v>
      </c>
      <c r="FV40" s="212">
        <f>IF(FV37="","",SUM(Inputs!GJ81:GJ85))</f>
        <v>17336.25</v>
      </c>
      <c r="FW40" s="212">
        <f>IF(FW37="","",SUM(Inputs!GK81:GK85))</f>
        <v>17336.25</v>
      </c>
      <c r="FX40" s="212">
        <f>IF(FX37="","",SUM(Inputs!GL81:GL85))</f>
        <v>17336.25</v>
      </c>
      <c r="FY40" s="212">
        <f>IF(FY37="","",SUM(Inputs!GM81:GM85))</f>
        <v>17336.25</v>
      </c>
      <c r="FZ40" s="212">
        <f>IF(FZ37="","",SUM(Inputs!GN81:GN85))</f>
        <v>17336.25</v>
      </c>
      <c r="GA40" s="212">
        <f>IF(GA37="","",SUM(Inputs!GO81:GO85))</f>
        <v>17336.25</v>
      </c>
      <c r="GB40" s="212">
        <f>IF(GB37="","",SUM(Inputs!GP81:GP85))</f>
        <v>17336.25</v>
      </c>
      <c r="GC40" s="212">
        <f>IF(GC37="","",SUM(Inputs!GQ81:GQ85))</f>
        <v>17336.25</v>
      </c>
      <c r="GD40" s="212">
        <f>IF(GD37="","",SUM(Inputs!GR81:GR85))</f>
        <v>17336.25</v>
      </c>
      <c r="GE40" s="212">
        <f>IF(GE37="","",SUM(Inputs!GS81:GS85))</f>
        <v>17336.25</v>
      </c>
      <c r="GF40" s="212">
        <f>IF(GF37="","",SUM(Inputs!GT81:GT85))</f>
        <v>17336.25</v>
      </c>
      <c r="GG40" s="212">
        <f>IF(GG37="","",SUM(Inputs!GU81:GU85))</f>
        <v>17336.25</v>
      </c>
      <c r="GH40" s="212">
        <f>IF(GH37="","",SUM(Inputs!GV81:GV85))</f>
        <v>17336.25</v>
      </c>
      <c r="GI40" s="212">
        <f>IF(GI37="","",SUM(Inputs!GW81:GW85))</f>
        <v>17336.25</v>
      </c>
      <c r="GJ40" s="212">
        <f>IF(GJ37="","",SUM(Inputs!GX81:GX85))</f>
        <v>17336.25</v>
      </c>
      <c r="GK40" s="212">
        <f>IF(GK37="","",SUM(Inputs!GY81:GY85))</f>
        <v>17336.25</v>
      </c>
      <c r="GL40" s="212">
        <f>IF(GL37="","",SUM(Inputs!GZ81:GZ85))</f>
        <v>17336.25</v>
      </c>
      <c r="GM40" s="212">
        <f>IF(GM37="","",SUM(Inputs!HA81:HA85))</f>
        <v>17336.25</v>
      </c>
      <c r="GN40" s="212">
        <f>IF(GN37="","",SUM(Inputs!HB81:HB85))</f>
        <v>17336.25</v>
      </c>
      <c r="GO40" s="212">
        <f>IF(GO37="","",SUM(Inputs!HC81:HC85))</f>
        <v>17336.25</v>
      </c>
      <c r="GP40" s="212">
        <f>IF(GP37="","",SUM(Inputs!HD81:HD85))</f>
        <v>17336.25</v>
      </c>
      <c r="GQ40" s="212">
        <f>IF(GQ37="","",SUM(Inputs!HE81:HE85))</f>
        <v>17336.25</v>
      </c>
      <c r="GR40" s="212">
        <f>IF(GR37="","",SUM(Inputs!HF81:HF85))</f>
        <v>17336.25</v>
      </c>
      <c r="GS40" s="212">
        <f>IF(GS37="","",SUM(Inputs!HG81:HG85))</f>
        <v>17336.25</v>
      </c>
      <c r="GT40" s="212">
        <f>IF(GT37="","",SUM(Inputs!HH81:HH85))</f>
        <v>17336.25</v>
      </c>
      <c r="GU40" s="212">
        <f>IF(GU37="","",SUM(Inputs!HI81:HI85))</f>
        <v>17336.25</v>
      </c>
      <c r="GV40" s="212">
        <f>IF(GV37="","",SUM(Inputs!HJ81:HJ85))</f>
        <v>17336.25</v>
      </c>
      <c r="GW40" s="212">
        <f>IF(GW37="","",SUM(Inputs!HK81:HK85))</f>
        <v>17336.25</v>
      </c>
      <c r="GX40" s="212">
        <f>IF(GX37="","",SUM(Inputs!HL81:HL85))</f>
        <v>17336.25</v>
      </c>
      <c r="GY40" s="212">
        <f>IF(GY37="","",SUM(Inputs!HM81:HM85))</f>
        <v>17336.25</v>
      </c>
      <c r="GZ40" s="212">
        <f>IF(GZ37="","",SUM(Inputs!HN81:HN85))</f>
        <v>17336.25</v>
      </c>
      <c r="HA40" s="212">
        <f>IF(HA37="","",SUM(Inputs!HO81:HO85))</f>
        <v>17336.25</v>
      </c>
      <c r="HB40" s="212">
        <f>IF(HB37="","",SUM(Inputs!HP81:HP85))</f>
        <v>17336.25</v>
      </c>
      <c r="HC40" s="212">
        <f>IF(HC37="","",SUM(Inputs!HQ81:HQ85))</f>
        <v>17336.25</v>
      </c>
      <c r="HD40" s="212">
        <f>IF(HD37="","",SUM(Inputs!HR81:HR85))</f>
        <v>17336.25</v>
      </c>
      <c r="HE40" s="212">
        <f>IF(HE37="","",SUM(Inputs!HS81:HS85))</f>
        <v>17336.25</v>
      </c>
      <c r="HF40" s="212">
        <f>IF(HF37="","",SUM(Inputs!HT81:HT85))</f>
        <v>17336.25</v>
      </c>
      <c r="HG40" s="212">
        <f>IF(HG37="","",SUM(Inputs!HU81:HU85))</f>
        <v>17336.25</v>
      </c>
      <c r="HH40" s="212">
        <f>IF(HH37="","",SUM(Inputs!HV81:HV85))</f>
        <v>17336.25</v>
      </c>
      <c r="HI40" s="212">
        <f>IF(HI37="","",SUM(Inputs!HW81:HW85))</f>
        <v>17336.25</v>
      </c>
      <c r="HJ40" s="212">
        <f>IF(HJ37="","",SUM(Inputs!HX81:HX85))</f>
        <v>17336.25</v>
      </c>
      <c r="HK40" s="212">
        <f>IF(HK37="","",SUM(Inputs!HY81:HY85))</f>
        <v>17336.25</v>
      </c>
      <c r="HL40" s="212">
        <f>IF(HL37="","",SUM(Inputs!HZ81:HZ85))</f>
        <v>17336.25</v>
      </c>
      <c r="HM40" s="212">
        <f>IF(HM37="","",SUM(Inputs!IA81:IA85))</f>
        <v>17336.25</v>
      </c>
      <c r="HN40" s="212">
        <f>IF(HN37="","",SUM(Inputs!IB81:IB85))</f>
        <v>17336.25</v>
      </c>
      <c r="HO40" s="212">
        <f>IF(HO37="","",SUM(Inputs!IC81:IC85))</f>
        <v>17336.25</v>
      </c>
      <c r="HP40" s="212">
        <f>IF(HP37="","",SUM(Inputs!ID81:ID85))</f>
        <v>17336.25</v>
      </c>
      <c r="HQ40" s="212">
        <f>IF(HQ37="","",SUM(Inputs!IE81:IE85))</f>
        <v>17336.25</v>
      </c>
      <c r="HR40" s="212">
        <f>IF(HR37="","",SUM(Inputs!IF81:IF85))</f>
        <v>17336.25</v>
      </c>
      <c r="HS40" s="212">
        <f>IF(HS37="","",SUM(Inputs!IG81:IG85))</f>
        <v>17336.25</v>
      </c>
      <c r="HT40" s="212">
        <f>IF(HT37="","",SUM(Inputs!IH81:IH85))</f>
        <v>17336.25</v>
      </c>
      <c r="HU40" s="212" t="str">
        <f>IF(HU37="","",SUM(Inputs!II81:II85))</f>
        <v/>
      </c>
      <c r="HV40" s="212" t="str">
        <f>IF(HV37="","",SUM(Inputs!IJ81:IJ85))</f>
        <v/>
      </c>
      <c r="HW40" s="212" t="str">
        <f>IF(HW37="","",SUM(Inputs!IK81:IK85))</f>
        <v/>
      </c>
      <c r="HX40" s="212" t="str">
        <f>IF(HX37="","",SUM(Inputs!IL81:IL85))</f>
        <v/>
      </c>
      <c r="HY40" s="212" t="str">
        <f>IF(HY37="","",SUM(Inputs!IM81:IM85))</f>
        <v/>
      </c>
      <c r="HZ40" s="212" t="str">
        <f>IF(HZ37="","",SUM(Inputs!IN81:IN85))</f>
        <v/>
      </c>
      <c r="IA40" s="212" t="str">
        <f>IF(IA37="","",SUM(Inputs!IO81:IO85))</f>
        <v/>
      </c>
      <c r="IB40" s="212" t="str">
        <f>IF(IB37="","",SUM(Inputs!IP81:IP85))</f>
        <v/>
      </c>
      <c r="IC40" s="212" t="str">
        <f>IF(IC37="","",SUM(Inputs!IQ81:IQ85))</f>
        <v/>
      </c>
      <c r="ID40" s="212" t="str">
        <f>IF(ID37="","",SUM(Inputs!IR81:IR85))</f>
        <v/>
      </c>
      <c r="IE40" s="212" t="str">
        <f>IF(IE37="","",SUM(Inputs!IS81:IS85))</f>
        <v/>
      </c>
      <c r="IF40" s="212" t="str">
        <f>IF(IF37="","",SUM(Inputs!IT81:IT85))</f>
        <v/>
      </c>
      <c r="IG40" s="212" t="str">
        <f>IF(IG37="","",SUM(Inputs!IU81:IU85))</f>
        <v/>
      </c>
      <c r="IH40" s="212" t="str">
        <f>IF(IH37="","",SUM(Inputs!IV81:IV85))</f>
        <v/>
      </c>
      <c r="II40" s="212" t="str">
        <f>IF(II37="","",SUM(Inputs!IW81:IW85))</f>
        <v/>
      </c>
      <c r="IJ40" s="212" t="str">
        <f>IF(IJ37="","",SUM(Inputs!IX81:IX85))</f>
        <v/>
      </c>
      <c r="IK40" s="212" t="str">
        <f>IF(IK37="","",SUM(Inputs!IY81:IY85))</f>
        <v/>
      </c>
      <c r="IL40" s="212" t="str">
        <f>IF(IL37="","",SUM(Inputs!IZ81:IZ85))</f>
        <v/>
      </c>
      <c r="IM40" s="212" t="str">
        <f>IF(IM37="","",SUM(Inputs!JA81:JA85))</f>
        <v/>
      </c>
      <c r="IN40" s="212" t="str">
        <f>IF(IN37="","",SUM(Inputs!JB81:JB85))</f>
        <v/>
      </c>
      <c r="IO40" s="212" t="str">
        <f>IF(IO37="","",SUM(Inputs!JC81:JC85))</f>
        <v/>
      </c>
      <c r="IP40" s="212" t="str">
        <f>IF(IP37="","",SUM(Inputs!JD81:JD85))</f>
        <v/>
      </c>
      <c r="IQ40" s="212" t="str">
        <f>IF(IQ37="","",SUM(Inputs!JE81:JE85))</f>
        <v/>
      </c>
      <c r="IR40" s="212" t="str">
        <f>IF(IR37="","",SUM(Inputs!JF81:JF85))</f>
        <v/>
      </c>
      <c r="IS40" s="212" t="str">
        <f>IF(IS37="","",SUM(Inputs!JG81:JG85))</f>
        <v/>
      </c>
      <c r="IT40" s="212" t="str">
        <f>IF(IT37="","",SUM(Inputs!JH81:JH85))</f>
        <v/>
      </c>
      <c r="IU40" s="212" t="str">
        <f>IF(IU37="","",SUM(Inputs!JI81:JI85))</f>
        <v/>
      </c>
      <c r="IV40" s="212" t="str">
        <f>IF(IV37="","",SUM(Inputs!JJ81:JJ85))</f>
        <v/>
      </c>
      <c r="IW40" s="212" t="str">
        <f>IF(IW37="","",SUM(Inputs!JK81:JK85))</f>
        <v/>
      </c>
      <c r="IX40" s="212" t="str">
        <f>IF(IX37="","",SUM(Inputs!JL81:JL85))</f>
        <v/>
      </c>
      <c r="IY40" s="212" t="str">
        <f>IF(IY37="","",SUM(Inputs!JM81:JM85))</f>
        <v/>
      </c>
      <c r="IZ40" s="212" t="str">
        <f>IF(IZ37="","",SUM(Inputs!JN81:JN85))</f>
        <v/>
      </c>
      <c r="JA40" s="212" t="str">
        <f>IF(JA37="","",SUM(Inputs!JO81:JO85))</f>
        <v/>
      </c>
      <c r="JB40" s="212" t="str">
        <f>IF(JB37="","",SUM(Inputs!JP81:JP85))</f>
        <v/>
      </c>
      <c r="JC40" s="212" t="str">
        <f>IF(JC37="","",SUM(Inputs!JQ81:JQ85))</f>
        <v/>
      </c>
      <c r="JD40" s="212" t="str">
        <f>IF(JD37="","",SUM(Inputs!JR81:JR85))</f>
        <v/>
      </c>
      <c r="JE40" s="212" t="str">
        <f>IF(JE37="","",SUM(Inputs!JS81:JS85))</f>
        <v/>
      </c>
      <c r="JF40" s="212" t="str">
        <f>IF(JF37="","",SUM(Inputs!JT81:JT85))</f>
        <v/>
      </c>
      <c r="JG40" s="212" t="str">
        <f>IF(JG37="","",SUM(Inputs!JU81:JU85))</f>
        <v/>
      </c>
      <c r="JH40" s="212" t="str">
        <f>IF(JH37="","",SUM(Inputs!JV81:JV85))</f>
        <v/>
      </c>
      <c r="JI40" s="212" t="str">
        <f>IF(JI37="","",SUM(Inputs!JW81:JW85))</f>
        <v/>
      </c>
      <c r="JJ40" s="212" t="str">
        <f>IF(JJ37="","",SUM(Inputs!JX81:JX85))</f>
        <v/>
      </c>
      <c r="JK40" s="212" t="str">
        <f>IF(JK37="","",SUM(Inputs!JY81:JY85))</f>
        <v/>
      </c>
      <c r="JL40" s="212" t="str">
        <f>IF(JL37="","",SUM(Inputs!JZ81:JZ85))</f>
        <v/>
      </c>
      <c r="JM40" s="212" t="str">
        <f>IF(JM37="","",SUM(Inputs!KA81:KA85))</f>
        <v/>
      </c>
      <c r="JN40" s="212" t="str">
        <f>IF(JN37="","",SUM(Inputs!KB81:KB85))</f>
        <v/>
      </c>
      <c r="JO40" s="212" t="str">
        <f>IF(JO37="","",SUM(Inputs!KC81:KC85))</f>
        <v/>
      </c>
      <c r="JP40" s="212" t="str">
        <f>IF(JP37="","",SUM(Inputs!KD81:KD85))</f>
        <v/>
      </c>
      <c r="JQ40" s="212" t="str">
        <f>IF(JQ37="","",SUM(Inputs!KE81:KE85))</f>
        <v/>
      </c>
      <c r="JR40" s="212" t="str">
        <f>IF(JR37="","",SUM(Inputs!KF81:KF85))</f>
        <v/>
      </c>
      <c r="JS40" s="212" t="str">
        <f>IF(JS37="","",SUM(Inputs!KG81:KG85))</f>
        <v/>
      </c>
      <c r="JT40" s="212" t="str">
        <f>IF(JT37="","",SUM(Inputs!KH81:KH85))</f>
        <v/>
      </c>
      <c r="JU40" s="212" t="str">
        <f>IF(JU37="","",SUM(Inputs!KI81:KI85))</f>
        <v/>
      </c>
      <c r="JV40" s="212" t="str">
        <f>IF(JV37="","",SUM(Inputs!KJ81:KJ85))</f>
        <v/>
      </c>
      <c r="JW40" s="212" t="str">
        <f>IF(JW37="","",SUM(Inputs!KK81:KK85))</f>
        <v/>
      </c>
      <c r="JX40" s="212" t="str">
        <f>IF(JX37="","",SUM(Inputs!KL81:KL85))</f>
        <v/>
      </c>
      <c r="JY40" s="212" t="str">
        <f>IF(JY37="","",SUM(Inputs!KM81:KM85))</f>
        <v/>
      </c>
      <c r="JZ40" s="212" t="str">
        <f>IF(JZ37="","",SUM(Inputs!KN81:KN85))</f>
        <v/>
      </c>
      <c r="KA40" s="212" t="str">
        <f>IF(KA37="","",SUM(Inputs!KO81:KO85))</f>
        <v/>
      </c>
      <c r="KB40" s="212" t="str">
        <f>IF(KB37="","",SUM(Inputs!KP81:KP85))</f>
        <v/>
      </c>
      <c r="KC40" s="212" t="str">
        <f>IF(KC37="","",SUM(Inputs!KQ81:KQ85))</f>
        <v/>
      </c>
      <c r="KD40" s="212" t="str">
        <f>IF(KD37="","",SUM(Inputs!KR81:KR85))</f>
        <v/>
      </c>
      <c r="KE40" s="212" t="str">
        <f>IF(KE37="","",SUM(Inputs!KS81:KS85))</f>
        <v/>
      </c>
      <c r="KF40" s="212" t="str">
        <f>IF(KF37="","",SUM(Inputs!KT81:KT85))</f>
        <v/>
      </c>
      <c r="KG40" s="212" t="str">
        <f>IF(KG37="","",SUM(Inputs!KU81:KU85))</f>
        <v/>
      </c>
      <c r="KH40" s="212" t="str">
        <f>IF(KH37="","",SUM(Inputs!KV81:KV85))</f>
        <v/>
      </c>
      <c r="KI40" s="212" t="str">
        <f>IF(KI37="","",SUM(Inputs!KW81:KW85))</f>
        <v/>
      </c>
      <c r="KJ40" s="212" t="str">
        <f>IF(KJ37="","",SUM(Inputs!KX81:KX85))</f>
        <v/>
      </c>
      <c r="KK40" s="212" t="str">
        <f>IF(KK37="","",SUM(Inputs!KY81:KY85))</f>
        <v/>
      </c>
      <c r="KL40" s="212" t="str">
        <f>IF(KL37="","",SUM(Inputs!KZ81:KZ85))</f>
        <v/>
      </c>
      <c r="KM40" s="212" t="str">
        <f>IF(KM37="","",SUM(Inputs!LA81:LA85))</f>
        <v/>
      </c>
      <c r="KN40" s="212" t="str">
        <f>IF(KN37="","",SUM(Inputs!LB81:LB85))</f>
        <v/>
      </c>
      <c r="KO40" s="212" t="str">
        <f>IF(KO37="","",SUM(Inputs!LC81:LC85))</f>
        <v/>
      </c>
      <c r="KP40" s="212" t="str">
        <f>IF(KP37="","",SUM(Inputs!LD81:LD85))</f>
        <v/>
      </c>
      <c r="KQ40" s="212" t="str">
        <f>IF(KQ37="","",SUM(Inputs!LE81:LE85))</f>
        <v/>
      </c>
      <c r="KR40" s="212" t="str">
        <f>IF(KR37="","",SUM(Inputs!LF81:LF85))</f>
        <v/>
      </c>
      <c r="KS40" s="212" t="str">
        <f>IF(KS37="","",SUM(Inputs!LG81:LG85))</f>
        <v/>
      </c>
      <c r="KT40" s="212" t="str">
        <f>IF(KT37="","",SUM(Inputs!LH81:LH85))</f>
        <v/>
      </c>
      <c r="KU40" s="212" t="str">
        <f>IF(KU37="","",SUM(Inputs!LI81:LI85))</f>
        <v/>
      </c>
      <c r="KV40" s="212" t="str">
        <f>IF(KV37="","",SUM(Inputs!LJ81:LJ85))</f>
        <v/>
      </c>
      <c r="KW40" s="212" t="str">
        <f>IF(KW37="","",SUM(Inputs!LK81:LK85))</f>
        <v/>
      </c>
      <c r="KX40" s="212" t="str">
        <f>IF(KX37="","",SUM(Inputs!LL81:LL85))</f>
        <v/>
      </c>
      <c r="KY40" s="212" t="str">
        <f>IF(KY37="","",SUM(Inputs!LM81:LM85))</f>
        <v/>
      </c>
      <c r="KZ40" s="212" t="str">
        <f>IF(KZ37="","",SUM(Inputs!LN81:LN85))</f>
        <v/>
      </c>
      <c r="LA40" s="212" t="str">
        <f>IF(LA37="","",SUM(Inputs!LO81:LO85))</f>
        <v/>
      </c>
      <c r="LB40" s="212" t="str">
        <f>IF(LB37="","",SUM(Inputs!LP81:LP85))</f>
        <v/>
      </c>
      <c r="LC40" s="212" t="str">
        <f>IF(LC37="","",SUM(Inputs!LQ81:LQ85))</f>
        <v/>
      </c>
      <c r="LD40" s="212" t="str">
        <f>IF(LD37="","",SUM(Inputs!LR81:LR85))</f>
        <v/>
      </c>
      <c r="LE40" s="212" t="str">
        <f>IF(LE37="","",SUM(Inputs!LS81:LS85))</f>
        <v/>
      </c>
      <c r="LF40" s="212" t="str">
        <f>IF(LF37="","",SUM(Inputs!LT81:LT85))</f>
        <v/>
      </c>
      <c r="LG40" s="212" t="str">
        <f>IF(LG37="","",SUM(Inputs!LU81:LU85))</f>
        <v/>
      </c>
      <c r="LH40" s="212" t="str">
        <f>IF(LH37="","",SUM(Inputs!LV81:LV85))</f>
        <v/>
      </c>
      <c r="LI40" s="212" t="str">
        <f>IF(LI37="","",SUM(Inputs!LW81:LW85))</f>
        <v/>
      </c>
      <c r="LJ40" s="212" t="str">
        <f>IF(LJ37="","",SUM(Inputs!LX81:LX85))</f>
        <v/>
      </c>
      <c r="LK40" s="212" t="str">
        <f>IF(LK37="","",SUM(Inputs!LY81:LY85))</f>
        <v/>
      </c>
      <c r="LL40" s="212" t="str">
        <f>IF(LL37="","",SUM(Inputs!LZ81:LZ85))</f>
        <v/>
      </c>
      <c r="LM40" s="212" t="str">
        <f>IF(LM37="","",SUM(Inputs!MA81:MA85))</f>
        <v/>
      </c>
      <c r="LN40" s="212" t="str">
        <f>IF(LN37="","",SUM(Inputs!MB81:MB85))</f>
        <v/>
      </c>
      <c r="LO40" s="212" t="str">
        <f>IF(LO37="","",SUM(Inputs!MC81:MC85))</f>
        <v/>
      </c>
      <c r="LP40" s="212" t="str">
        <f>IF(LP37="","",SUM(Inputs!MD81:MD85))</f>
        <v/>
      </c>
      <c r="LQ40" s="212" t="str">
        <f>IF(LQ37="","",SUM(Inputs!ME81:ME85))</f>
        <v/>
      </c>
      <c r="LR40" s="212" t="str">
        <f>IF(LR37="","",SUM(Inputs!MF81:MF85))</f>
        <v/>
      </c>
      <c r="LS40" s="212" t="str">
        <f>IF(LS37="","",SUM(Inputs!MG81:MG85))</f>
        <v/>
      </c>
      <c r="LT40" s="212" t="str">
        <f>IF(LT37="","",SUM(Inputs!MH81:MH85))</f>
        <v/>
      </c>
      <c r="LU40" s="212" t="str">
        <f>IF(LU37="","",SUM(Inputs!MI81:MI85))</f>
        <v/>
      </c>
      <c r="LV40" s="212" t="str">
        <f>IF(LV37="","",SUM(Inputs!MJ81:MJ85))</f>
        <v/>
      </c>
      <c r="LW40" s="212" t="str">
        <f>IF(LW37="","",SUM(Inputs!MK81:MK85))</f>
        <v/>
      </c>
      <c r="LX40" s="212" t="str">
        <f>IF(LX37="","",SUM(Inputs!ML81:ML85))</f>
        <v/>
      </c>
      <c r="LY40" s="212" t="str">
        <f>IF(LY37="","",SUM(Inputs!MM81:MM85))</f>
        <v/>
      </c>
      <c r="LZ40" s="212" t="str">
        <f>IF(LZ37="","",SUM(Inputs!MN81:MN85))</f>
        <v/>
      </c>
      <c r="MA40" s="212" t="str">
        <f>IF(MA37="","",SUM(Inputs!MO81:MO85))</f>
        <v/>
      </c>
      <c r="MB40" s="212" t="str">
        <f>IF(MB37="","",SUM(Inputs!MP81:MP85))</f>
        <v/>
      </c>
      <c r="MC40" s="212" t="str">
        <f>IF(MC37="","",SUM(Inputs!MQ81:MQ85))</f>
        <v/>
      </c>
      <c r="MD40" s="212" t="str">
        <f>IF(MD37="","",SUM(Inputs!MR81:MR85))</f>
        <v/>
      </c>
      <c r="ME40" s="212" t="str">
        <f>IF(ME37="","",SUM(Inputs!MS81:MS85))</f>
        <v/>
      </c>
      <c r="MF40" s="212" t="str">
        <f>IF(MF37="","",SUM(Inputs!MT81:MT85))</f>
        <v/>
      </c>
      <c r="MG40" s="212" t="str">
        <f>IF(MG37="","",SUM(Inputs!MU81:MU85))</f>
        <v/>
      </c>
      <c r="MH40" s="212" t="str">
        <f>IF(MH37="","",SUM(Inputs!MV81:MV85))</f>
        <v/>
      </c>
      <c r="MI40" s="212" t="str">
        <f>IF(MI37="","",SUM(Inputs!MW81:MW85))</f>
        <v/>
      </c>
      <c r="MJ40" s="212" t="str">
        <f>IF(MJ37="","",SUM(Inputs!MX81:MX85))</f>
        <v/>
      </c>
      <c r="MK40" s="212" t="str">
        <f>IF(MK37="","",SUM(Inputs!MY81:MY85))</f>
        <v/>
      </c>
      <c r="ML40" s="212" t="str">
        <f>IF(ML37="","",SUM(Inputs!MZ81:MZ85))</f>
        <v/>
      </c>
      <c r="MM40" s="212" t="str">
        <f>IF(MM37="","",SUM(Inputs!NA81:NA85))</f>
        <v/>
      </c>
      <c r="MN40" s="212" t="str">
        <f>IF(MN37="","",SUM(Inputs!NB81:NB85))</f>
        <v/>
      </c>
      <c r="MO40" s="212" t="str">
        <f>IF(MO37="","",SUM(Inputs!NC81:NC85))</f>
        <v/>
      </c>
      <c r="MP40" s="212" t="str">
        <f>IF(MP37="","",SUM(Inputs!ND81:ND85))</f>
        <v/>
      </c>
      <c r="MQ40" s="212" t="str">
        <f>IF(MQ37="","",SUM(Inputs!NE81:NE85))</f>
        <v/>
      </c>
      <c r="MR40" s="212" t="str">
        <f>IF(MR37="","",SUM(Inputs!NF81:NF85))</f>
        <v/>
      </c>
      <c r="MS40" s="212" t="str">
        <f>IF(MS37="","",SUM(Inputs!NG81:NG85))</f>
        <v/>
      </c>
      <c r="MT40" s="212" t="str">
        <f>IF(MT37="","",SUM(Inputs!NH81:NH85))</f>
        <v/>
      </c>
      <c r="MU40" s="212" t="str">
        <f>IF(MU37="","",SUM(Inputs!NI81:NI85))</f>
        <v/>
      </c>
      <c r="MV40" s="212" t="str">
        <f>IF(MV37="","",SUM(Inputs!NJ81:NJ85))</f>
        <v/>
      </c>
      <c r="MW40" s="212" t="str">
        <f>IF(MW37="","",SUM(Inputs!NK81:NK85))</f>
        <v/>
      </c>
      <c r="MX40" s="212" t="str">
        <f>IF(MX37="","",SUM(Inputs!NL81:NL85))</f>
        <v/>
      </c>
      <c r="MY40" s="212" t="str">
        <f>IF(MY37="","",SUM(Inputs!NM81:NM85))</f>
        <v/>
      </c>
    </row>
    <row r="41" spans="2:363" outlineLevel="1" x14ac:dyDescent="0.25">
      <c r="B41" s="8" t="s">
        <v>219</v>
      </c>
      <c r="C41" s="212">
        <f>IF(C37="","",SUM(Inputs!Q91))</f>
        <v>0</v>
      </c>
      <c r="D41" s="212">
        <f>IF(D37="","",SUM(Inputs!R91))</f>
        <v>7312.5</v>
      </c>
      <c r="E41" s="212">
        <f>IF(E37="","",SUM(Inputs!S91))</f>
        <v>7312.5</v>
      </c>
      <c r="F41" s="212">
        <f>IF(F37="","",SUM(Inputs!T91))</f>
        <v>7312.5</v>
      </c>
      <c r="G41" s="212">
        <f>IF(G37="","",SUM(Inputs!U91))</f>
        <v>7312.5</v>
      </c>
      <c r="H41" s="212">
        <f>IF(H37="","",SUM(Inputs!V91))</f>
        <v>7312.5</v>
      </c>
      <c r="I41" s="212">
        <f>IF(I37="","",SUM(Inputs!W91))</f>
        <v>7312.5</v>
      </c>
      <c r="J41" s="212">
        <f>IF(J37="","",SUM(Inputs!X91))</f>
        <v>7312.5</v>
      </c>
      <c r="K41" s="212">
        <f>IF(K37="","",SUM(Inputs!Y91))</f>
        <v>7312.5</v>
      </c>
      <c r="L41" s="212">
        <f>IF(L37="","",SUM(Inputs!Z91))</f>
        <v>7312.5</v>
      </c>
      <c r="M41" s="212">
        <f>IF(M37="","",SUM(Inputs!AA91))</f>
        <v>7312.5</v>
      </c>
      <c r="N41" s="212">
        <f>IF(N37="","",SUM(Inputs!AB91))</f>
        <v>7312.5</v>
      </c>
      <c r="O41" s="212">
        <f>IF(O37="","",SUM(Inputs!AC91))</f>
        <v>7312.5</v>
      </c>
      <c r="P41" s="212">
        <f>IF(P37="","",SUM(Inputs!AD91))</f>
        <v>7312.5</v>
      </c>
      <c r="Q41" s="212">
        <f>IF(Q37="","",SUM(Inputs!AE91))</f>
        <v>7312.5</v>
      </c>
      <c r="R41" s="212">
        <f>IF(R37="","",SUM(Inputs!AF91))</f>
        <v>7312.5</v>
      </c>
      <c r="S41" s="212">
        <f>IF(S37="","",SUM(Inputs!AG91))</f>
        <v>7312.5</v>
      </c>
      <c r="T41" s="212">
        <f>IF(T37="","",SUM(Inputs!AH91))</f>
        <v>7312.5</v>
      </c>
      <c r="U41" s="212">
        <f>IF(U37="","",SUM(Inputs!AI91))</f>
        <v>7312.5</v>
      </c>
      <c r="V41" s="212">
        <f>IF(V37="","",SUM(Inputs!AJ91))</f>
        <v>7312.5</v>
      </c>
      <c r="W41" s="212">
        <f>IF(W37="","",SUM(Inputs!AK91))</f>
        <v>7312.5</v>
      </c>
      <c r="X41" s="212">
        <f>IF(X37="","",SUM(Inputs!AL91))</f>
        <v>7312.5</v>
      </c>
      <c r="Y41" s="212">
        <f>IF(Y37="","",SUM(Inputs!AM91))</f>
        <v>7312.5</v>
      </c>
      <c r="Z41" s="212">
        <f>IF(Z37="","",SUM(Inputs!AN91))</f>
        <v>7312.5</v>
      </c>
      <c r="AA41" s="212">
        <f>IF(AA37="","",SUM(Inputs!AO91))</f>
        <v>7312.5</v>
      </c>
      <c r="AB41" s="212">
        <f>IF(AB37="","",SUM(Inputs!AP91))</f>
        <v>7312.5</v>
      </c>
      <c r="AC41" s="212">
        <f>IF(AC37="","",SUM(Inputs!AQ91))</f>
        <v>7312.5</v>
      </c>
      <c r="AD41" s="212">
        <f>IF(AD37="","",SUM(Inputs!AR91))</f>
        <v>7312.5</v>
      </c>
      <c r="AE41" s="212">
        <f>IF(AE37="","",SUM(Inputs!AS91))</f>
        <v>7312.5</v>
      </c>
      <c r="AF41" s="212">
        <f>IF(AF37="","",SUM(Inputs!AT91))</f>
        <v>7312.5</v>
      </c>
      <c r="AG41" s="212">
        <f>IF(AG37="","",SUM(Inputs!AU91))</f>
        <v>7312.5</v>
      </c>
      <c r="AH41" s="212">
        <f>IF(AH37="","",SUM(Inputs!AV91))</f>
        <v>7312.5</v>
      </c>
      <c r="AI41" s="212">
        <f>IF(AI37="","",SUM(Inputs!AW91))</f>
        <v>7312.5</v>
      </c>
      <c r="AJ41" s="212">
        <f>IF(AJ37="","",SUM(Inputs!AX91))</f>
        <v>7312.5</v>
      </c>
      <c r="AK41" s="212">
        <f>IF(AK37="","",SUM(Inputs!AY91))</f>
        <v>7312.5</v>
      </c>
      <c r="AL41" s="212">
        <f>IF(AL37="","",SUM(Inputs!AZ91))</f>
        <v>7312.5</v>
      </c>
      <c r="AM41" s="212">
        <f>IF(AM37="","",SUM(Inputs!BA91))</f>
        <v>7312.5</v>
      </c>
      <c r="AN41" s="212">
        <f>IF(AN37="","",SUM(Inputs!BB91))</f>
        <v>7312.5</v>
      </c>
      <c r="AO41" s="212">
        <f>IF(AO37="","",SUM(Inputs!BC91))</f>
        <v>7312.5</v>
      </c>
      <c r="AP41" s="212">
        <f>IF(AP37="","",SUM(Inputs!BD91))</f>
        <v>7312.5</v>
      </c>
      <c r="AQ41" s="212">
        <f>IF(AQ37="","",SUM(Inputs!BE91))</f>
        <v>7312.5</v>
      </c>
      <c r="AR41" s="212">
        <f>IF(AR37="","",SUM(Inputs!BF91))</f>
        <v>7312.5</v>
      </c>
      <c r="AS41" s="212">
        <f>IF(AS37="","",SUM(Inputs!BG91))</f>
        <v>7312.5</v>
      </c>
      <c r="AT41" s="212">
        <f>IF(AT37="","",SUM(Inputs!BH91))</f>
        <v>7312.5</v>
      </c>
      <c r="AU41" s="212">
        <f>IF(AU37="","",SUM(Inputs!BI91))</f>
        <v>7312.5</v>
      </c>
      <c r="AV41" s="212">
        <f>IF(AV37="","",SUM(Inputs!BJ91))</f>
        <v>7312.5</v>
      </c>
      <c r="AW41" s="212">
        <f>IF(AW37="","",SUM(Inputs!BK91))</f>
        <v>7312.5</v>
      </c>
      <c r="AX41" s="212">
        <f>IF(AX37="","",SUM(Inputs!BL91))</f>
        <v>7312.5</v>
      </c>
      <c r="AY41" s="212">
        <f>IF(AY37="","",SUM(Inputs!BM91))</f>
        <v>7312.5</v>
      </c>
      <c r="AZ41" s="212">
        <f>IF(AZ37="","",SUM(Inputs!BN91))</f>
        <v>7312.5</v>
      </c>
      <c r="BA41" s="212">
        <f>IF(BA37="","",SUM(Inputs!BO91))</f>
        <v>7312.5</v>
      </c>
      <c r="BB41" s="212">
        <f>IF(BB37="","",SUM(Inputs!BP91))</f>
        <v>7312.5</v>
      </c>
      <c r="BC41" s="212">
        <f>IF(BC37="","",SUM(Inputs!BQ91))</f>
        <v>7312.5</v>
      </c>
      <c r="BD41" s="212">
        <f>IF(BD37="","",SUM(Inputs!BR91))</f>
        <v>7312.5</v>
      </c>
      <c r="BE41" s="212">
        <f>IF(BE37="","",SUM(Inputs!BS91))</f>
        <v>7312.5</v>
      </c>
      <c r="BF41" s="212">
        <f>IF(BF37="","",SUM(Inputs!BT91))</f>
        <v>7312.5</v>
      </c>
      <c r="BG41" s="212">
        <f>IF(BG37="","",SUM(Inputs!BU91))</f>
        <v>7312.5</v>
      </c>
      <c r="BH41" s="212">
        <f>IF(BH37="","",SUM(Inputs!BV91))</f>
        <v>7312.5</v>
      </c>
      <c r="BI41" s="212">
        <f>IF(BI37="","",SUM(Inputs!BW91))</f>
        <v>7312.5</v>
      </c>
      <c r="BJ41" s="212">
        <f>IF(BJ37="","",SUM(Inputs!BX91))</f>
        <v>7312.5</v>
      </c>
      <c r="BK41" s="212">
        <f>IF(BK37="","",SUM(Inputs!BY91))</f>
        <v>7312.5</v>
      </c>
      <c r="BL41" s="212">
        <f>IF(BL37="","",SUM(Inputs!BZ91))</f>
        <v>7312.5</v>
      </c>
      <c r="BM41" s="212">
        <f>IF(BM37="","",SUM(Inputs!CA91))</f>
        <v>7312.5</v>
      </c>
      <c r="BN41" s="212">
        <f>IF(BN37="","",SUM(Inputs!CB91))</f>
        <v>7312.5</v>
      </c>
      <c r="BO41" s="212">
        <f>IF(BO37="","",SUM(Inputs!CC91))</f>
        <v>7312.5</v>
      </c>
      <c r="BP41" s="212">
        <f>IF(BP37="","",SUM(Inputs!CD91))</f>
        <v>7312.5</v>
      </c>
      <c r="BQ41" s="212">
        <f>IF(BQ37="","",SUM(Inputs!CE91))</f>
        <v>7312.5</v>
      </c>
      <c r="BR41" s="212">
        <f>IF(BR37="","",SUM(Inputs!CF91))</f>
        <v>7312.5</v>
      </c>
      <c r="BS41" s="212">
        <f>IF(BS37="","",SUM(Inputs!CG91))</f>
        <v>7312.5</v>
      </c>
      <c r="BT41" s="212">
        <f>IF(BT37="","",SUM(Inputs!CH91))</f>
        <v>7312.5</v>
      </c>
      <c r="BU41" s="212">
        <f>IF(BU37="","",SUM(Inputs!CI91))</f>
        <v>7312.5</v>
      </c>
      <c r="BV41" s="212">
        <f>IF(BV37="","",SUM(Inputs!CJ91))</f>
        <v>7312.5</v>
      </c>
      <c r="BW41" s="212">
        <f>IF(BW37="","",SUM(Inputs!CK91))</f>
        <v>7312.5</v>
      </c>
      <c r="BX41" s="212">
        <f>IF(BX37="","",SUM(Inputs!CL91))</f>
        <v>7312.5</v>
      </c>
      <c r="BY41" s="212">
        <f>IF(BY37="","",SUM(Inputs!CM91))</f>
        <v>7312.5</v>
      </c>
      <c r="BZ41" s="212">
        <f>IF(BZ37="","",SUM(Inputs!CN91))</f>
        <v>7312.5</v>
      </c>
      <c r="CA41" s="212">
        <f>IF(CA37="","",SUM(Inputs!CO91))</f>
        <v>7312.5</v>
      </c>
      <c r="CB41" s="212">
        <f>IF(CB37="","",SUM(Inputs!CP91))</f>
        <v>7312.5</v>
      </c>
      <c r="CC41" s="212">
        <f>IF(CC37="","",SUM(Inputs!CQ91))</f>
        <v>7312.5</v>
      </c>
      <c r="CD41" s="212">
        <f>IF(CD37="","",SUM(Inputs!CR91))</f>
        <v>7312.5</v>
      </c>
      <c r="CE41" s="212">
        <f>IF(CE37="","",SUM(Inputs!CS91))</f>
        <v>7312.5</v>
      </c>
      <c r="CF41" s="212">
        <f>IF(CF37="","",SUM(Inputs!CT91))</f>
        <v>7312.5</v>
      </c>
      <c r="CG41" s="212">
        <f>IF(CG37="","",SUM(Inputs!CU91))</f>
        <v>7312.5</v>
      </c>
      <c r="CH41" s="212">
        <f>IF(CH37="","",SUM(Inputs!CV91))</f>
        <v>7312.5</v>
      </c>
      <c r="CI41" s="212">
        <f>IF(CI37="","",SUM(Inputs!CW91))</f>
        <v>7312.5</v>
      </c>
      <c r="CJ41" s="212">
        <f>IF(CJ37="","",SUM(Inputs!CX91))</f>
        <v>7312.5</v>
      </c>
      <c r="CK41" s="212">
        <f>IF(CK37="","",SUM(Inputs!CY91))</f>
        <v>7312.5</v>
      </c>
      <c r="CL41" s="212">
        <f>IF(CL37="","",SUM(Inputs!CZ91))</f>
        <v>7312.5</v>
      </c>
      <c r="CM41" s="212">
        <f>IF(CM37="","",SUM(Inputs!DA91))</f>
        <v>7312.5</v>
      </c>
      <c r="CN41" s="212">
        <f>IF(CN37="","",SUM(Inputs!DB91))</f>
        <v>7312.5</v>
      </c>
      <c r="CO41" s="212">
        <f>IF(CO37="","",SUM(Inputs!DC91))</f>
        <v>7312.5</v>
      </c>
      <c r="CP41" s="212">
        <f>IF(CP37="","",SUM(Inputs!DD91))</f>
        <v>7312.5</v>
      </c>
      <c r="CQ41" s="212">
        <f>IF(CQ37="","",SUM(Inputs!DE91))</f>
        <v>7312.5</v>
      </c>
      <c r="CR41" s="212">
        <f>IF(CR37="","",SUM(Inputs!DF91))</f>
        <v>7312.5</v>
      </c>
      <c r="CS41" s="212">
        <f>IF(CS37="","",SUM(Inputs!DG91))</f>
        <v>7312.5</v>
      </c>
      <c r="CT41" s="212">
        <f>IF(CT37="","",SUM(Inputs!DH91))</f>
        <v>7312.5</v>
      </c>
      <c r="CU41" s="212">
        <f>IF(CU37="","",SUM(Inputs!DI91))</f>
        <v>7312.5</v>
      </c>
      <c r="CV41" s="212">
        <f>IF(CV37="","",SUM(Inputs!DJ91))</f>
        <v>7312.5</v>
      </c>
      <c r="CW41" s="212">
        <f>IF(CW37="","",SUM(Inputs!DK91))</f>
        <v>7312.5</v>
      </c>
      <c r="CX41" s="212">
        <f>IF(CX37="","",SUM(Inputs!DL91))</f>
        <v>7312.5</v>
      </c>
      <c r="CY41" s="212">
        <f>IF(CY37="","",SUM(Inputs!DM91))</f>
        <v>7312.5</v>
      </c>
      <c r="CZ41" s="212">
        <f>IF(CZ37="","",SUM(Inputs!DN91))</f>
        <v>7312.5</v>
      </c>
      <c r="DA41" s="212">
        <f>IF(DA37="","",SUM(Inputs!DO91))</f>
        <v>7312.5</v>
      </c>
      <c r="DB41" s="212">
        <f>IF(DB37="","",SUM(Inputs!DP91))</f>
        <v>7312.5</v>
      </c>
      <c r="DC41" s="212">
        <f>IF(DC37="","",SUM(Inputs!DQ91))</f>
        <v>7312.5</v>
      </c>
      <c r="DD41" s="212">
        <f>IF(DD37="","",SUM(Inputs!DR91))</f>
        <v>7312.5</v>
      </c>
      <c r="DE41" s="212">
        <f>IF(DE37="","",SUM(Inputs!DS91))</f>
        <v>7312.5</v>
      </c>
      <c r="DF41" s="212">
        <f>IF(DF37="","",SUM(Inputs!DT91))</f>
        <v>7312.5</v>
      </c>
      <c r="DG41" s="212">
        <f>IF(DG37="","",SUM(Inputs!DU91))</f>
        <v>7312.5</v>
      </c>
      <c r="DH41" s="212">
        <f>IF(DH37="","",SUM(Inputs!DV91))</f>
        <v>7312.5</v>
      </c>
      <c r="DI41" s="212">
        <f>IF(DI37="","",SUM(Inputs!DW91))</f>
        <v>7312.5</v>
      </c>
      <c r="DJ41" s="212">
        <f>IF(DJ37="","",SUM(Inputs!DX91))</f>
        <v>7312.5</v>
      </c>
      <c r="DK41" s="212">
        <f>IF(DK37="","",SUM(Inputs!DY91))</f>
        <v>7312.5</v>
      </c>
      <c r="DL41" s="212">
        <f>IF(DL37="","",SUM(Inputs!DZ91))</f>
        <v>7312.5</v>
      </c>
      <c r="DM41" s="212">
        <f>IF(DM37="","",SUM(Inputs!EA91))</f>
        <v>7312.5</v>
      </c>
      <c r="DN41" s="212">
        <f>IF(DN37="","",SUM(Inputs!EB91))</f>
        <v>7312.5</v>
      </c>
      <c r="DO41" s="212">
        <f>IF(DO37="","",SUM(Inputs!EC91))</f>
        <v>7312.5</v>
      </c>
      <c r="DP41" s="212">
        <f>IF(DP37="","",SUM(Inputs!ED91))</f>
        <v>7312.5</v>
      </c>
      <c r="DQ41" s="212">
        <f>IF(DQ37="","",SUM(Inputs!EE91))</f>
        <v>7312.5</v>
      </c>
      <c r="DR41" s="212">
        <f>IF(DR37="","",SUM(Inputs!EF91))</f>
        <v>7312.5</v>
      </c>
      <c r="DS41" s="212">
        <f>IF(DS37="","",SUM(Inputs!EG91))</f>
        <v>7312.5</v>
      </c>
      <c r="DT41" s="212">
        <f>IF(DT37="","",SUM(Inputs!EH91))</f>
        <v>7312.5</v>
      </c>
      <c r="DU41" s="212">
        <f>IF(DU37="","",SUM(Inputs!EI91))</f>
        <v>7312.5</v>
      </c>
      <c r="DV41" s="212">
        <f>IF(DV37="","",SUM(Inputs!EJ91))</f>
        <v>7312.5</v>
      </c>
      <c r="DW41" s="212">
        <f>IF(DW37="","",SUM(Inputs!EK91))</f>
        <v>7312.5</v>
      </c>
      <c r="DX41" s="212">
        <f>IF(DX37="","",SUM(Inputs!EL91))</f>
        <v>7312.5</v>
      </c>
      <c r="DY41" s="212">
        <f>IF(DY37="","",SUM(Inputs!EM91))</f>
        <v>7312.5</v>
      </c>
      <c r="DZ41" s="212">
        <f>IF(DZ37="","",SUM(Inputs!EN91))</f>
        <v>7312.5</v>
      </c>
      <c r="EA41" s="212">
        <f>IF(EA37="","",SUM(Inputs!EO91))</f>
        <v>7312.5</v>
      </c>
      <c r="EB41" s="212">
        <f>IF(EB37="","",SUM(Inputs!EP91))</f>
        <v>7312.5</v>
      </c>
      <c r="EC41" s="212">
        <f>IF(EC37="","",SUM(Inputs!EQ91))</f>
        <v>7312.5</v>
      </c>
      <c r="ED41" s="212">
        <f>IF(ED37="","",SUM(Inputs!ER91))</f>
        <v>7312.5</v>
      </c>
      <c r="EE41" s="212">
        <f>IF(EE37="","",SUM(Inputs!ES91))</f>
        <v>7312.5</v>
      </c>
      <c r="EF41" s="212">
        <f>IF(EF37="","",SUM(Inputs!ET91))</f>
        <v>7312.5</v>
      </c>
      <c r="EG41" s="212">
        <f>IF(EG37="","",SUM(Inputs!EU91))</f>
        <v>7312.5</v>
      </c>
      <c r="EH41" s="212">
        <f>IF(EH37="","",SUM(Inputs!EV91))</f>
        <v>7312.5</v>
      </c>
      <c r="EI41" s="212">
        <f>IF(EI37="","",SUM(Inputs!EW91))</f>
        <v>7312.5</v>
      </c>
      <c r="EJ41" s="212">
        <f>IF(EJ37="","",SUM(Inputs!EX91))</f>
        <v>7312.5</v>
      </c>
      <c r="EK41" s="212">
        <f>IF(EK37="","",SUM(Inputs!EY91))</f>
        <v>7312.5</v>
      </c>
      <c r="EL41" s="212">
        <f>IF(EL37="","",SUM(Inputs!EZ91))</f>
        <v>7312.5</v>
      </c>
      <c r="EM41" s="212">
        <f>IF(EM37="","",SUM(Inputs!FA91))</f>
        <v>7312.5</v>
      </c>
      <c r="EN41" s="212">
        <f>IF(EN37="","",SUM(Inputs!FB91))</f>
        <v>7312.5</v>
      </c>
      <c r="EO41" s="212">
        <f>IF(EO37="","",SUM(Inputs!FC91))</f>
        <v>7312.5</v>
      </c>
      <c r="EP41" s="212">
        <f>IF(EP37="","",SUM(Inputs!FD91))</f>
        <v>7312.5</v>
      </c>
      <c r="EQ41" s="212">
        <f>IF(EQ37="","",SUM(Inputs!FE91))</f>
        <v>7312.5</v>
      </c>
      <c r="ER41" s="212">
        <f>IF(ER37="","",SUM(Inputs!FF91))</f>
        <v>7312.5</v>
      </c>
      <c r="ES41" s="212">
        <f>IF(ES37="","",SUM(Inputs!FG91))</f>
        <v>7312.5</v>
      </c>
      <c r="ET41" s="212">
        <f>IF(ET37="","",SUM(Inputs!FH91))</f>
        <v>7312.5</v>
      </c>
      <c r="EU41" s="212">
        <f>IF(EU37="","",SUM(Inputs!FI91))</f>
        <v>7312.5</v>
      </c>
      <c r="EV41" s="212">
        <f>IF(EV37="","",SUM(Inputs!FJ91))</f>
        <v>7312.5</v>
      </c>
      <c r="EW41" s="212">
        <f>IF(EW37="","",SUM(Inputs!FK91))</f>
        <v>7312.5</v>
      </c>
      <c r="EX41" s="212">
        <f>IF(EX37="","",SUM(Inputs!FL91))</f>
        <v>7312.5</v>
      </c>
      <c r="EY41" s="212">
        <f>IF(EY37="","",SUM(Inputs!FM91))</f>
        <v>7312.5</v>
      </c>
      <c r="EZ41" s="212">
        <f>IF(EZ37="","",SUM(Inputs!FN91))</f>
        <v>7312.5</v>
      </c>
      <c r="FA41" s="212">
        <f>IF(FA37="","",SUM(Inputs!FO91))</f>
        <v>7312.5</v>
      </c>
      <c r="FB41" s="212">
        <f>IF(FB37="","",SUM(Inputs!FP91))</f>
        <v>7312.5</v>
      </c>
      <c r="FC41" s="212">
        <f>IF(FC37="","",SUM(Inputs!FQ91))</f>
        <v>7312.5</v>
      </c>
      <c r="FD41" s="212">
        <f>IF(FD37="","",SUM(Inputs!FR91))</f>
        <v>7312.5</v>
      </c>
      <c r="FE41" s="212">
        <f>IF(FE37="","",SUM(Inputs!FS91))</f>
        <v>7312.5</v>
      </c>
      <c r="FF41" s="212">
        <f>IF(FF37="","",SUM(Inputs!FT91))</f>
        <v>7312.5</v>
      </c>
      <c r="FG41" s="212">
        <f>IF(FG37="","",SUM(Inputs!FU91))</f>
        <v>7312.5</v>
      </c>
      <c r="FH41" s="212">
        <f>IF(FH37="","",SUM(Inputs!FV91))</f>
        <v>7312.5</v>
      </c>
      <c r="FI41" s="212">
        <f>IF(FI37="","",SUM(Inputs!FW91))</f>
        <v>7312.5</v>
      </c>
      <c r="FJ41" s="212">
        <f>IF(FJ37="","",SUM(Inputs!FX91))</f>
        <v>7312.5</v>
      </c>
      <c r="FK41" s="212">
        <f>IF(FK37="","",SUM(Inputs!FY91))</f>
        <v>7312.5</v>
      </c>
      <c r="FL41" s="212">
        <f>IF(FL37="","",SUM(Inputs!FZ91))</f>
        <v>7312.5</v>
      </c>
      <c r="FM41" s="212">
        <f>IF(FM37="","",SUM(Inputs!GA91))</f>
        <v>7312.5</v>
      </c>
      <c r="FN41" s="212">
        <f>IF(FN37="","",SUM(Inputs!GB91))</f>
        <v>7312.5</v>
      </c>
      <c r="FO41" s="212">
        <f>IF(FO37="","",SUM(Inputs!GC91))</f>
        <v>7312.5</v>
      </c>
      <c r="FP41" s="212">
        <f>IF(FP37="","",SUM(Inputs!GD91))</f>
        <v>7312.5</v>
      </c>
      <c r="FQ41" s="212">
        <f>IF(FQ37="","",SUM(Inputs!GE91))</f>
        <v>7312.5</v>
      </c>
      <c r="FR41" s="212">
        <f>IF(FR37="","",SUM(Inputs!GF91))</f>
        <v>7312.5</v>
      </c>
      <c r="FS41" s="212">
        <f>IF(FS37="","",SUM(Inputs!GG91))</f>
        <v>7312.5</v>
      </c>
      <c r="FT41" s="212">
        <f>IF(FT37="","",SUM(Inputs!GH91))</f>
        <v>7312.5</v>
      </c>
      <c r="FU41" s="212">
        <f>IF(FU37="","",SUM(Inputs!GI91))</f>
        <v>7312.5</v>
      </c>
      <c r="FV41" s="212">
        <f>IF(FV37="","",SUM(Inputs!GJ91))</f>
        <v>7312.5</v>
      </c>
      <c r="FW41" s="212">
        <f>IF(FW37="","",SUM(Inputs!GK91))</f>
        <v>7312.5</v>
      </c>
      <c r="FX41" s="212">
        <f>IF(FX37="","",SUM(Inputs!GL91))</f>
        <v>7312.5</v>
      </c>
      <c r="FY41" s="212">
        <f>IF(FY37="","",SUM(Inputs!GM91))</f>
        <v>7312.5</v>
      </c>
      <c r="FZ41" s="212">
        <f>IF(FZ37="","",SUM(Inputs!GN91))</f>
        <v>7312.5</v>
      </c>
      <c r="GA41" s="212">
        <f>IF(GA37="","",SUM(Inputs!GO91))</f>
        <v>7312.5</v>
      </c>
      <c r="GB41" s="212">
        <f>IF(GB37="","",SUM(Inputs!GP91))</f>
        <v>7312.5</v>
      </c>
      <c r="GC41" s="212">
        <f>IF(GC37="","",SUM(Inputs!GQ91))</f>
        <v>7312.5</v>
      </c>
      <c r="GD41" s="212">
        <f>IF(GD37="","",SUM(Inputs!GR91))</f>
        <v>7312.5</v>
      </c>
      <c r="GE41" s="212">
        <f>IF(GE37="","",SUM(Inputs!GS91))</f>
        <v>7312.5</v>
      </c>
      <c r="GF41" s="212">
        <f>IF(GF37="","",SUM(Inputs!GT91))</f>
        <v>7312.5</v>
      </c>
      <c r="GG41" s="212">
        <f>IF(GG37="","",SUM(Inputs!GU91))</f>
        <v>7312.5</v>
      </c>
      <c r="GH41" s="212">
        <f>IF(GH37="","",SUM(Inputs!GV91))</f>
        <v>7312.5</v>
      </c>
      <c r="GI41" s="212">
        <f>IF(GI37="","",SUM(Inputs!GW91))</f>
        <v>7312.5</v>
      </c>
      <c r="GJ41" s="212">
        <f>IF(GJ37="","",SUM(Inputs!GX91))</f>
        <v>7312.5</v>
      </c>
      <c r="GK41" s="212">
        <f>IF(GK37="","",SUM(Inputs!GY91))</f>
        <v>7312.5</v>
      </c>
      <c r="GL41" s="212">
        <f>IF(GL37="","",SUM(Inputs!GZ91))</f>
        <v>7312.5</v>
      </c>
      <c r="GM41" s="212">
        <f>IF(GM37="","",SUM(Inputs!HA91))</f>
        <v>7312.5</v>
      </c>
      <c r="GN41" s="212">
        <f>IF(GN37="","",SUM(Inputs!HB91))</f>
        <v>7312.5</v>
      </c>
      <c r="GO41" s="212">
        <f>IF(GO37="","",SUM(Inputs!HC91))</f>
        <v>7312.5</v>
      </c>
      <c r="GP41" s="212">
        <f>IF(GP37="","",SUM(Inputs!HD91))</f>
        <v>7312.5</v>
      </c>
      <c r="GQ41" s="212">
        <f>IF(GQ37="","",SUM(Inputs!HE91))</f>
        <v>7312.5</v>
      </c>
      <c r="GR41" s="212">
        <f>IF(GR37="","",SUM(Inputs!HF91))</f>
        <v>7312.5</v>
      </c>
      <c r="GS41" s="212">
        <f>IF(GS37="","",SUM(Inputs!HG91))</f>
        <v>7312.5</v>
      </c>
      <c r="GT41" s="212">
        <f>IF(GT37="","",SUM(Inputs!HH91))</f>
        <v>7312.5</v>
      </c>
      <c r="GU41" s="212">
        <f>IF(GU37="","",SUM(Inputs!HI91))</f>
        <v>7312.5</v>
      </c>
      <c r="GV41" s="212">
        <f>IF(GV37="","",SUM(Inputs!HJ91))</f>
        <v>7312.5</v>
      </c>
      <c r="GW41" s="212">
        <f>IF(GW37="","",SUM(Inputs!HK91))</f>
        <v>7312.5</v>
      </c>
      <c r="GX41" s="212">
        <f>IF(GX37="","",SUM(Inputs!HL91))</f>
        <v>7312.5</v>
      </c>
      <c r="GY41" s="212">
        <f>IF(GY37="","",SUM(Inputs!HM91))</f>
        <v>7312.5</v>
      </c>
      <c r="GZ41" s="212">
        <f>IF(GZ37="","",SUM(Inputs!HN91))</f>
        <v>7312.5</v>
      </c>
      <c r="HA41" s="212">
        <f>IF(HA37="","",SUM(Inputs!HO91))</f>
        <v>7312.5</v>
      </c>
      <c r="HB41" s="212">
        <f>IF(HB37="","",SUM(Inputs!HP91))</f>
        <v>7312.5</v>
      </c>
      <c r="HC41" s="212">
        <f>IF(HC37="","",SUM(Inputs!HQ91))</f>
        <v>7312.5</v>
      </c>
      <c r="HD41" s="212">
        <f>IF(HD37="","",SUM(Inputs!HR91))</f>
        <v>7312.5</v>
      </c>
      <c r="HE41" s="212">
        <f>IF(HE37="","",SUM(Inputs!HS91))</f>
        <v>7312.5</v>
      </c>
      <c r="HF41" s="212">
        <f>IF(HF37="","",SUM(Inputs!HT91))</f>
        <v>7312.5</v>
      </c>
      <c r="HG41" s="212">
        <f>IF(HG37="","",SUM(Inputs!HU91))</f>
        <v>7312.5</v>
      </c>
      <c r="HH41" s="212">
        <f>IF(HH37="","",SUM(Inputs!HV91))</f>
        <v>7312.5</v>
      </c>
      <c r="HI41" s="212">
        <f>IF(HI37="","",SUM(Inputs!HW91))</f>
        <v>7312.5</v>
      </c>
      <c r="HJ41" s="212">
        <f>IF(HJ37="","",SUM(Inputs!HX91))</f>
        <v>7312.5</v>
      </c>
      <c r="HK41" s="212">
        <f>IF(HK37="","",SUM(Inputs!HY91))</f>
        <v>7312.5</v>
      </c>
      <c r="HL41" s="212">
        <f>IF(HL37="","",SUM(Inputs!HZ91))</f>
        <v>7312.5</v>
      </c>
      <c r="HM41" s="212">
        <f>IF(HM37="","",SUM(Inputs!IA91))</f>
        <v>7312.5</v>
      </c>
      <c r="HN41" s="212">
        <f>IF(HN37="","",SUM(Inputs!IB91))</f>
        <v>7312.5</v>
      </c>
      <c r="HO41" s="212">
        <f>IF(HO37="","",SUM(Inputs!IC91))</f>
        <v>7312.5</v>
      </c>
      <c r="HP41" s="212">
        <f>IF(HP37="","",SUM(Inputs!ID91))</f>
        <v>7312.5</v>
      </c>
      <c r="HQ41" s="212">
        <f>IF(HQ37="","",SUM(Inputs!IE91))</f>
        <v>7312.5</v>
      </c>
      <c r="HR41" s="212">
        <f>IF(HR37="","",SUM(Inputs!IF91))</f>
        <v>7312.5</v>
      </c>
      <c r="HS41" s="212">
        <f>IF(HS37="","",SUM(Inputs!IG91))</f>
        <v>7312.5</v>
      </c>
      <c r="HT41" s="212">
        <f>IF(HT37="","",SUM(Inputs!IH91))</f>
        <v>7312.5</v>
      </c>
      <c r="HU41" s="212" t="str">
        <f>IF(HU37="","",SUM(Inputs!II91))</f>
        <v/>
      </c>
      <c r="HV41" s="212" t="str">
        <f>IF(HV37="","",SUM(Inputs!IJ91))</f>
        <v/>
      </c>
      <c r="HW41" s="212" t="str">
        <f>IF(HW37="","",SUM(Inputs!IK91))</f>
        <v/>
      </c>
      <c r="HX41" s="212" t="str">
        <f>IF(HX37="","",SUM(Inputs!IL91))</f>
        <v/>
      </c>
      <c r="HY41" s="212" t="str">
        <f>IF(HY37="","",SUM(Inputs!IM91))</f>
        <v/>
      </c>
      <c r="HZ41" s="212" t="str">
        <f>IF(HZ37="","",SUM(Inputs!IN91))</f>
        <v/>
      </c>
      <c r="IA41" s="212" t="str">
        <f>IF(IA37="","",SUM(Inputs!IO91))</f>
        <v/>
      </c>
      <c r="IB41" s="212" t="str">
        <f>IF(IB37="","",SUM(Inputs!IP91))</f>
        <v/>
      </c>
      <c r="IC41" s="212" t="str">
        <f>IF(IC37="","",SUM(Inputs!IQ91))</f>
        <v/>
      </c>
      <c r="ID41" s="212" t="str">
        <f>IF(ID37="","",SUM(Inputs!IR91))</f>
        <v/>
      </c>
      <c r="IE41" s="212" t="str">
        <f>IF(IE37="","",SUM(Inputs!IS91))</f>
        <v/>
      </c>
      <c r="IF41" s="212" t="str">
        <f>IF(IF37="","",SUM(Inputs!IT91))</f>
        <v/>
      </c>
      <c r="IG41" s="212" t="str">
        <f>IF(IG37="","",SUM(Inputs!IU91))</f>
        <v/>
      </c>
      <c r="IH41" s="212" t="str">
        <f>IF(IH37="","",SUM(Inputs!IV91))</f>
        <v/>
      </c>
      <c r="II41" s="212" t="str">
        <f>IF(II37="","",SUM(Inputs!IW91))</f>
        <v/>
      </c>
      <c r="IJ41" s="212" t="str">
        <f>IF(IJ37="","",SUM(Inputs!IX91))</f>
        <v/>
      </c>
      <c r="IK41" s="212" t="str">
        <f>IF(IK37="","",SUM(Inputs!IY91))</f>
        <v/>
      </c>
      <c r="IL41" s="212" t="str">
        <f>IF(IL37="","",SUM(Inputs!IZ91))</f>
        <v/>
      </c>
      <c r="IM41" s="212" t="str">
        <f>IF(IM37="","",SUM(Inputs!JA91))</f>
        <v/>
      </c>
      <c r="IN41" s="212" t="str">
        <f>IF(IN37="","",SUM(Inputs!JB91))</f>
        <v/>
      </c>
      <c r="IO41" s="212" t="str">
        <f>IF(IO37="","",SUM(Inputs!JC91))</f>
        <v/>
      </c>
      <c r="IP41" s="212" t="str">
        <f>IF(IP37="","",SUM(Inputs!JD91))</f>
        <v/>
      </c>
      <c r="IQ41" s="212" t="str">
        <f>IF(IQ37="","",SUM(Inputs!JE91))</f>
        <v/>
      </c>
      <c r="IR41" s="212" t="str">
        <f>IF(IR37="","",SUM(Inputs!JF91))</f>
        <v/>
      </c>
      <c r="IS41" s="212" t="str">
        <f>IF(IS37="","",SUM(Inputs!JG91))</f>
        <v/>
      </c>
      <c r="IT41" s="212" t="str">
        <f>IF(IT37="","",SUM(Inputs!JH91))</f>
        <v/>
      </c>
      <c r="IU41" s="212" t="str">
        <f>IF(IU37="","",SUM(Inputs!JI91))</f>
        <v/>
      </c>
      <c r="IV41" s="212" t="str">
        <f>IF(IV37="","",SUM(Inputs!JJ91))</f>
        <v/>
      </c>
      <c r="IW41" s="212" t="str">
        <f>IF(IW37="","",SUM(Inputs!JK91))</f>
        <v/>
      </c>
      <c r="IX41" s="212" t="str">
        <f>IF(IX37="","",SUM(Inputs!JL91))</f>
        <v/>
      </c>
      <c r="IY41" s="212" t="str">
        <f>IF(IY37="","",SUM(Inputs!JM91))</f>
        <v/>
      </c>
      <c r="IZ41" s="212" t="str">
        <f>IF(IZ37="","",SUM(Inputs!JN91))</f>
        <v/>
      </c>
      <c r="JA41" s="212" t="str">
        <f>IF(JA37="","",SUM(Inputs!JO91))</f>
        <v/>
      </c>
      <c r="JB41" s="212" t="str">
        <f>IF(JB37="","",SUM(Inputs!JP91))</f>
        <v/>
      </c>
      <c r="JC41" s="212" t="str">
        <f>IF(JC37="","",SUM(Inputs!JQ91))</f>
        <v/>
      </c>
      <c r="JD41" s="212" t="str">
        <f>IF(JD37="","",SUM(Inputs!JR91))</f>
        <v/>
      </c>
      <c r="JE41" s="212" t="str">
        <f>IF(JE37="","",SUM(Inputs!JS91))</f>
        <v/>
      </c>
      <c r="JF41" s="212" t="str">
        <f>IF(JF37="","",SUM(Inputs!JT91))</f>
        <v/>
      </c>
      <c r="JG41" s="212" t="str">
        <f>IF(JG37="","",SUM(Inputs!JU91))</f>
        <v/>
      </c>
      <c r="JH41" s="212" t="str">
        <f>IF(JH37="","",SUM(Inputs!JV91))</f>
        <v/>
      </c>
      <c r="JI41" s="212" t="str">
        <f>IF(JI37="","",SUM(Inputs!JW91))</f>
        <v/>
      </c>
      <c r="JJ41" s="212" t="str">
        <f>IF(JJ37="","",SUM(Inputs!JX91))</f>
        <v/>
      </c>
      <c r="JK41" s="212" t="str">
        <f>IF(JK37="","",SUM(Inputs!JY91))</f>
        <v/>
      </c>
      <c r="JL41" s="212" t="str">
        <f>IF(JL37="","",SUM(Inputs!JZ91))</f>
        <v/>
      </c>
      <c r="JM41" s="212" t="str">
        <f>IF(JM37="","",SUM(Inputs!KA91))</f>
        <v/>
      </c>
      <c r="JN41" s="212" t="str">
        <f>IF(JN37="","",SUM(Inputs!KB91))</f>
        <v/>
      </c>
      <c r="JO41" s="212" t="str">
        <f>IF(JO37="","",SUM(Inputs!KC91))</f>
        <v/>
      </c>
      <c r="JP41" s="212" t="str">
        <f>IF(JP37="","",SUM(Inputs!KD91))</f>
        <v/>
      </c>
      <c r="JQ41" s="212" t="str">
        <f>IF(JQ37="","",SUM(Inputs!KE91))</f>
        <v/>
      </c>
      <c r="JR41" s="212" t="str">
        <f>IF(JR37="","",SUM(Inputs!KF91))</f>
        <v/>
      </c>
      <c r="JS41" s="212" t="str">
        <f>IF(JS37="","",SUM(Inputs!KG91))</f>
        <v/>
      </c>
      <c r="JT41" s="212" t="str">
        <f>IF(JT37="","",SUM(Inputs!KH91))</f>
        <v/>
      </c>
      <c r="JU41" s="212" t="str">
        <f>IF(JU37="","",SUM(Inputs!KI91))</f>
        <v/>
      </c>
      <c r="JV41" s="212" t="str">
        <f>IF(JV37="","",SUM(Inputs!KJ91))</f>
        <v/>
      </c>
      <c r="JW41" s="212" t="str">
        <f>IF(JW37="","",SUM(Inputs!KK91))</f>
        <v/>
      </c>
      <c r="JX41" s="212" t="str">
        <f>IF(JX37="","",SUM(Inputs!KL91))</f>
        <v/>
      </c>
      <c r="JY41" s="212" t="str">
        <f>IF(JY37="","",SUM(Inputs!KM91))</f>
        <v/>
      </c>
      <c r="JZ41" s="212" t="str">
        <f>IF(JZ37="","",SUM(Inputs!KN91))</f>
        <v/>
      </c>
      <c r="KA41" s="212" t="str">
        <f>IF(KA37="","",SUM(Inputs!KO91))</f>
        <v/>
      </c>
      <c r="KB41" s="212" t="str">
        <f>IF(KB37="","",SUM(Inputs!KP91))</f>
        <v/>
      </c>
      <c r="KC41" s="212" t="str">
        <f>IF(KC37="","",SUM(Inputs!KQ91))</f>
        <v/>
      </c>
      <c r="KD41" s="212" t="str">
        <f>IF(KD37="","",SUM(Inputs!KR91))</f>
        <v/>
      </c>
      <c r="KE41" s="212" t="str">
        <f>IF(KE37="","",SUM(Inputs!KS91))</f>
        <v/>
      </c>
      <c r="KF41" s="212" t="str">
        <f>IF(KF37="","",SUM(Inputs!KT91))</f>
        <v/>
      </c>
      <c r="KG41" s="212" t="str">
        <f>IF(KG37="","",SUM(Inputs!KU91))</f>
        <v/>
      </c>
      <c r="KH41" s="212" t="str">
        <f>IF(KH37="","",SUM(Inputs!KV91))</f>
        <v/>
      </c>
      <c r="KI41" s="212" t="str">
        <f>IF(KI37="","",SUM(Inputs!KW91))</f>
        <v/>
      </c>
      <c r="KJ41" s="212" t="str">
        <f>IF(KJ37="","",SUM(Inputs!KX91))</f>
        <v/>
      </c>
      <c r="KK41" s="212" t="str">
        <f>IF(KK37="","",SUM(Inputs!KY91))</f>
        <v/>
      </c>
      <c r="KL41" s="212" t="str">
        <f>IF(KL37="","",SUM(Inputs!KZ91))</f>
        <v/>
      </c>
      <c r="KM41" s="212" t="str">
        <f>IF(KM37="","",SUM(Inputs!LA91))</f>
        <v/>
      </c>
      <c r="KN41" s="212" t="str">
        <f>IF(KN37="","",SUM(Inputs!LB91))</f>
        <v/>
      </c>
      <c r="KO41" s="212" t="str">
        <f>IF(KO37="","",SUM(Inputs!LC91))</f>
        <v/>
      </c>
      <c r="KP41" s="212" t="str">
        <f>IF(KP37="","",SUM(Inputs!LD91))</f>
        <v/>
      </c>
      <c r="KQ41" s="212" t="str">
        <f>IF(KQ37="","",SUM(Inputs!LE91))</f>
        <v/>
      </c>
      <c r="KR41" s="212" t="str">
        <f>IF(KR37="","",SUM(Inputs!LF91))</f>
        <v/>
      </c>
      <c r="KS41" s="212" t="str">
        <f>IF(KS37="","",SUM(Inputs!LG91))</f>
        <v/>
      </c>
      <c r="KT41" s="212" t="str">
        <f>IF(KT37="","",SUM(Inputs!LH91))</f>
        <v/>
      </c>
      <c r="KU41" s="212" t="str">
        <f>IF(KU37="","",SUM(Inputs!LI91))</f>
        <v/>
      </c>
      <c r="KV41" s="212" t="str">
        <f>IF(KV37="","",SUM(Inputs!LJ91))</f>
        <v/>
      </c>
      <c r="KW41" s="212" t="str">
        <f>IF(KW37="","",SUM(Inputs!LK91))</f>
        <v/>
      </c>
      <c r="KX41" s="212" t="str">
        <f>IF(KX37="","",SUM(Inputs!LL91))</f>
        <v/>
      </c>
      <c r="KY41" s="212" t="str">
        <f>IF(KY37="","",SUM(Inputs!LM91))</f>
        <v/>
      </c>
      <c r="KZ41" s="212" t="str">
        <f>IF(KZ37="","",SUM(Inputs!LN91))</f>
        <v/>
      </c>
      <c r="LA41" s="212" t="str">
        <f>IF(LA37="","",SUM(Inputs!LO91))</f>
        <v/>
      </c>
      <c r="LB41" s="212" t="str">
        <f>IF(LB37="","",SUM(Inputs!LP91))</f>
        <v/>
      </c>
      <c r="LC41" s="212" t="str">
        <f>IF(LC37="","",SUM(Inputs!LQ91))</f>
        <v/>
      </c>
      <c r="LD41" s="212" t="str">
        <f>IF(LD37="","",SUM(Inputs!LR91))</f>
        <v/>
      </c>
      <c r="LE41" s="212" t="str">
        <f>IF(LE37="","",SUM(Inputs!LS91))</f>
        <v/>
      </c>
      <c r="LF41" s="212" t="str">
        <f>IF(LF37="","",SUM(Inputs!LT91))</f>
        <v/>
      </c>
      <c r="LG41" s="212" t="str">
        <f>IF(LG37="","",SUM(Inputs!LU91))</f>
        <v/>
      </c>
      <c r="LH41" s="212" t="str">
        <f>IF(LH37="","",SUM(Inputs!LV91))</f>
        <v/>
      </c>
      <c r="LI41" s="212" t="str">
        <f>IF(LI37="","",SUM(Inputs!LW91))</f>
        <v/>
      </c>
      <c r="LJ41" s="212" t="str">
        <f>IF(LJ37="","",SUM(Inputs!LX91))</f>
        <v/>
      </c>
      <c r="LK41" s="212" t="str">
        <f>IF(LK37="","",SUM(Inputs!LY91))</f>
        <v/>
      </c>
      <c r="LL41" s="212" t="str">
        <f>IF(LL37="","",SUM(Inputs!LZ91))</f>
        <v/>
      </c>
      <c r="LM41" s="212" t="str">
        <f>IF(LM37="","",SUM(Inputs!MA91))</f>
        <v/>
      </c>
      <c r="LN41" s="212" t="str">
        <f>IF(LN37="","",SUM(Inputs!MB91))</f>
        <v/>
      </c>
      <c r="LO41" s="212" t="str">
        <f>IF(LO37="","",SUM(Inputs!MC91))</f>
        <v/>
      </c>
      <c r="LP41" s="212" t="str">
        <f>IF(LP37="","",SUM(Inputs!MD91))</f>
        <v/>
      </c>
      <c r="LQ41" s="212" t="str">
        <f>IF(LQ37="","",SUM(Inputs!ME91))</f>
        <v/>
      </c>
      <c r="LR41" s="212" t="str">
        <f>IF(LR37="","",SUM(Inputs!MF91))</f>
        <v/>
      </c>
      <c r="LS41" s="212" t="str">
        <f>IF(LS37="","",SUM(Inputs!MG91))</f>
        <v/>
      </c>
      <c r="LT41" s="212" t="str">
        <f>IF(LT37="","",SUM(Inputs!MH91))</f>
        <v/>
      </c>
      <c r="LU41" s="212" t="str">
        <f>IF(LU37="","",SUM(Inputs!MI91))</f>
        <v/>
      </c>
      <c r="LV41" s="212" t="str">
        <f>IF(LV37="","",SUM(Inputs!MJ91))</f>
        <v/>
      </c>
      <c r="LW41" s="212" t="str">
        <f>IF(LW37="","",SUM(Inputs!MK91))</f>
        <v/>
      </c>
      <c r="LX41" s="212" t="str">
        <f>IF(LX37="","",SUM(Inputs!ML91))</f>
        <v/>
      </c>
      <c r="LY41" s="212" t="str">
        <f>IF(LY37="","",SUM(Inputs!MM91))</f>
        <v/>
      </c>
      <c r="LZ41" s="212" t="str">
        <f>IF(LZ37="","",SUM(Inputs!MN91))</f>
        <v/>
      </c>
      <c r="MA41" s="212" t="str">
        <f>IF(MA37="","",SUM(Inputs!MO91))</f>
        <v/>
      </c>
      <c r="MB41" s="212" t="str">
        <f>IF(MB37="","",SUM(Inputs!MP91))</f>
        <v/>
      </c>
      <c r="MC41" s="212" t="str">
        <f>IF(MC37="","",SUM(Inputs!MQ91))</f>
        <v/>
      </c>
      <c r="MD41" s="212" t="str">
        <f>IF(MD37="","",SUM(Inputs!MR91))</f>
        <v/>
      </c>
      <c r="ME41" s="212" t="str">
        <f>IF(ME37="","",SUM(Inputs!MS91))</f>
        <v/>
      </c>
      <c r="MF41" s="212" t="str">
        <f>IF(MF37="","",SUM(Inputs!MT91))</f>
        <v/>
      </c>
      <c r="MG41" s="212" t="str">
        <f>IF(MG37="","",SUM(Inputs!MU91))</f>
        <v/>
      </c>
      <c r="MH41" s="212" t="str">
        <f>IF(MH37="","",SUM(Inputs!MV91))</f>
        <v/>
      </c>
      <c r="MI41" s="212" t="str">
        <f>IF(MI37="","",SUM(Inputs!MW91))</f>
        <v/>
      </c>
      <c r="MJ41" s="212" t="str">
        <f>IF(MJ37="","",SUM(Inputs!MX91))</f>
        <v/>
      </c>
      <c r="MK41" s="212" t="str">
        <f>IF(MK37="","",SUM(Inputs!MY91))</f>
        <v/>
      </c>
      <c r="ML41" s="212" t="str">
        <f>IF(ML37="","",SUM(Inputs!MZ91))</f>
        <v/>
      </c>
      <c r="MM41" s="212" t="str">
        <f>IF(MM37="","",SUM(Inputs!NA91))</f>
        <v/>
      </c>
      <c r="MN41" s="212" t="str">
        <f>IF(MN37="","",SUM(Inputs!NB91))</f>
        <v/>
      </c>
      <c r="MO41" s="212" t="str">
        <f>IF(MO37="","",SUM(Inputs!NC91))</f>
        <v/>
      </c>
      <c r="MP41" s="212" t="str">
        <f>IF(MP37="","",SUM(Inputs!ND91))</f>
        <v/>
      </c>
      <c r="MQ41" s="212" t="str">
        <f>IF(MQ37="","",SUM(Inputs!NE91))</f>
        <v/>
      </c>
      <c r="MR41" s="212" t="str">
        <f>IF(MR37="","",SUM(Inputs!NF91))</f>
        <v/>
      </c>
      <c r="MS41" s="212" t="str">
        <f>IF(MS37="","",SUM(Inputs!NG91))</f>
        <v/>
      </c>
      <c r="MT41" s="212" t="str">
        <f>IF(MT37="","",SUM(Inputs!NH91))</f>
        <v/>
      </c>
      <c r="MU41" s="212" t="str">
        <f>IF(MU37="","",SUM(Inputs!NI91))</f>
        <v/>
      </c>
      <c r="MV41" s="212" t="str">
        <f>IF(MV37="","",SUM(Inputs!NJ91))</f>
        <v/>
      </c>
      <c r="MW41" s="212" t="str">
        <f>IF(MW37="","",SUM(Inputs!NK91))</f>
        <v/>
      </c>
      <c r="MX41" s="212" t="str">
        <f>IF(MX37="","",SUM(Inputs!NL91))</f>
        <v/>
      </c>
      <c r="MY41" s="212" t="str">
        <f>IF(MY37="","",SUM(Inputs!NM91))</f>
        <v/>
      </c>
    </row>
    <row r="42" spans="2:363" outlineLevel="1" x14ac:dyDescent="0.25">
      <c r="B42" s="75" t="s">
        <v>197</v>
      </c>
      <c r="C42" s="212">
        <f>IF(C37="","",SUM(Inputs!Q96:Q97))</f>
        <v>0</v>
      </c>
      <c r="D42" s="212">
        <f>IF(D37="","",SUM(Inputs!R96:R97))</f>
        <v>0</v>
      </c>
      <c r="E42" s="212">
        <f>IF(E37="","",SUM(Inputs!S96:S97))</f>
        <v>0</v>
      </c>
      <c r="F42" s="212">
        <f>IF(F37="","",SUM(Inputs!T96:T97))</f>
        <v>0</v>
      </c>
      <c r="G42" s="212">
        <f>IF(G37="","",SUM(Inputs!U96:U97))</f>
        <v>0</v>
      </c>
      <c r="H42" s="212">
        <f>IF(H37="","",SUM(Inputs!V96:V97))</f>
        <v>0</v>
      </c>
      <c r="I42" s="212">
        <f>IF(I37="","",SUM(Inputs!W96:W97))</f>
        <v>0</v>
      </c>
      <c r="J42" s="212">
        <f>IF(J37="","",SUM(Inputs!X96:X97))</f>
        <v>0</v>
      </c>
      <c r="K42" s="212">
        <f>IF(K37="","",SUM(Inputs!Y96:Y97))</f>
        <v>0</v>
      </c>
      <c r="L42" s="212">
        <f>IF(L37="","",SUM(Inputs!Z96:Z97))</f>
        <v>0</v>
      </c>
      <c r="M42" s="212">
        <f>IF(M37="","",SUM(Inputs!AA96:AA97))</f>
        <v>0</v>
      </c>
      <c r="N42" s="212">
        <f>IF(N37="","",SUM(Inputs!AB96:AB97))</f>
        <v>0</v>
      </c>
      <c r="O42" s="212">
        <f>IF(O37="","",SUM(Inputs!AC96:AC97))</f>
        <v>0</v>
      </c>
      <c r="P42" s="212">
        <f>IF(P37="","",SUM(Inputs!AD96:AD97))</f>
        <v>0</v>
      </c>
      <c r="Q42" s="212">
        <f>IF(Q37="","",SUM(Inputs!AE96:AE97))</f>
        <v>0</v>
      </c>
      <c r="R42" s="212">
        <f>IF(R37="","",SUM(Inputs!AF96:AF97))</f>
        <v>0</v>
      </c>
      <c r="S42" s="212">
        <f>IF(S37="","",SUM(Inputs!AG96:AG97))</f>
        <v>0</v>
      </c>
      <c r="T42" s="212">
        <f>IF(T37="","",SUM(Inputs!AH96:AH97))</f>
        <v>0</v>
      </c>
      <c r="U42" s="212">
        <f>IF(U37="","",SUM(Inputs!AI96:AI97))</f>
        <v>0</v>
      </c>
      <c r="V42" s="212">
        <f>IF(V37="","",SUM(Inputs!AJ96:AJ97))</f>
        <v>0</v>
      </c>
      <c r="W42" s="212">
        <f>IF(W37="","",SUM(Inputs!AK96:AK97))</f>
        <v>0</v>
      </c>
      <c r="X42" s="212">
        <f>IF(X37="","",SUM(Inputs!AL96:AL97))</f>
        <v>0</v>
      </c>
      <c r="Y42" s="212">
        <f>IF(Y37="","",SUM(Inputs!AM96:AM97))</f>
        <v>0</v>
      </c>
      <c r="Z42" s="212">
        <f>IF(Z37="","",SUM(Inputs!AN96:AN97))</f>
        <v>0</v>
      </c>
      <c r="AA42" s="212">
        <f>IF(AA37="","",SUM(Inputs!AO96:AO97))</f>
        <v>0</v>
      </c>
      <c r="AB42" s="212">
        <f>IF(AB37="","",SUM(Inputs!AP96:AP97))</f>
        <v>0</v>
      </c>
      <c r="AC42" s="212">
        <f>IF(AC37="","",SUM(Inputs!AQ96:AQ97))</f>
        <v>0</v>
      </c>
      <c r="AD42" s="212">
        <f>IF(AD37="","",SUM(Inputs!AR96:AR97))</f>
        <v>0</v>
      </c>
      <c r="AE42" s="212">
        <f>IF(AE37="","",SUM(Inputs!AS96:AS97))</f>
        <v>0</v>
      </c>
      <c r="AF42" s="212">
        <f>IF(AF37="","",SUM(Inputs!AT96:AT97))</f>
        <v>0</v>
      </c>
      <c r="AG42" s="212">
        <f>IF(AG37="","",SUM(Inputs!AU96:AU97))</f>
        <v>0</v>
      </c>
      <c r="AH42" s="212">
        <f>IF(AH37="","",SUM(Inputs!AV96:AV97))</f>
        <v>0</v>
      </c>
      <c r="AI42" s="212">
        <f>IF(AI37="","",SUM(Inputs!AW96:AW97))</f>
        <v>0</v>
      </c>
      <c r="AJ42" s="212">
        <f>IF(AJ37="","",SUM(Inputs!AX96:AX97))</f>
        <v>0</v>
      </c>
      <c r="AK42" s="212">
        <f>IF(AK37="","",SUM(Inputs!AY96:AY97))</f>
        <v>0</v>
      </c>
      <c r="AL42" s="212">
        <f>IF(AL37="","",SUM(Inputs!AZ96:AZ97))</f>
        <v>0</v>
      </c>
      <c r="AM42" s="212">
        <f>IF(AM37="","",SUM(Inputs!BA96:BA97))</f>
        <v>0</v>
      </c>
      <c r="AN42" s="212">
        <f>IF(AN37="","",SUM(Inputs!BB96:BB97))</f>
        <v>0</v>
      </c>
      <c r="AO42" s="212">
        <f>IF(AO37="","",SUM(Inputs!BC96:BC97))</f>
        <v>0</v>
      </c>
      <c r="AP42" s="212">
        <f>IF(AP37="","",SUM(Inputs!BD96:BD97))</f>
        <v>0</v>
      </c>
      <c r="AQ42" s="212">
        <f>IF(AQ37="","",SUM(Inputs!BE96:BE97))</f>
        <v>0</v>
      </c>
      <c r="AR42" s="212">
        <f>IF(AR37="","",SUM(Inputs!BF96:BF97))</f>
        <v>0</v>
      </c>
      <c r="AS42" s="212">
        <f>IF(AS37="","",SUM(Inputs!BG96:BG97))</f>
        <v>0</v>
      </c>
      <c r="AT42" s="212">
        <f>IF(AT37="","",SUM(Inputs!BH96:BH97))</f>
        <v>0</v>
      </c>
      <c r="AU42" s="212">
        <f>IF(AU37="","",SUM(Inputs!BI96:BI97))</f>
        <v>0</v>
      </c>
      <c r="AV42" s="212">
        <f>IF(AV37="","",SUM(Inputs!BJ96:BJ97))</f>
        <v>0</v>
      </c>
      <c r="AW42" s="212">
        <f>IF(AW37="","",SUM(Inputs!BK96:BK97))</f>
        <v>0</v>
      </c>
      <c r="AX42" s="212">
        <f>IF(AX37="","",SUM(Inputs!BL96:BL97))</f>
        <v>0</v>
      </c>
      <c r="AY42" s="212">
        <f>IF(AY37="","",SUM(Inputs!BM96:BM97))</f>
        <v>0</v>
      </c>
      <c r="AZ42" s="212">
        <f>IF(AZ37="","",SUM(Inputs!BN96:BN97))</f>
        <v>0</v>
      </c>
      <c r="BA42" s="212">
        <f>IF(BA37="","",SUM(Inputs!BO96:BO97))</f>
        <v>0</v>
      </c>
      <c r="BB42" s="212">
        <f>IF(BB37="","",SUM(Inputs!BP96:BP97))</f>
        <v>0</v>
      </c>
      <c r="BC42" s="212">
        <f>IF(BC37="","",SUM(Inputs!BQ96:BQ97))</f>
        <v>0</v>
      </c>
      <c r="BD42" s="212">
        <f>IF(BD37="","",SUM(Inputs!BR96:BR97))</f>
        <v>0</v>
      </c>
      <c r="BE42" s="212">
        <f>IF(BE37="","",SUM(Inputs!BS96:BS97))</f>
        <v>0</v>
      </c>
      <c r="BF42" s="212">
        <f>IF(BF37="","",SUM(Inputs!BT96:BT97))</f>
        <v>0</v>
      </c>
      <c r="BG42" s="212">
        <f>IF(BG37="","",SUM(Inputs!BU96:BU97))</f>
        <v>0</v>
      </c>
      <c r="BH42" s="212">
        <f>IF(BH37="","",SUM(Inputs!BV96:BV97))</f>
        <v>0</v>
      </c>
      <c r="BI42" s="212">
        <f>IF(BI37="","",SUM(Inputs!BW96:BW97))</f>
        <v>0</v>
      </c>
      <c r="BJ42" s="212">
        <f>IF(BJ37="","",SUM(Inputs!BX96:BX97))</f>
        <v>0</v>
      </c>
      <c r="BK42" s="212">
        <f>IF(BK37="","",SUM(Inputs!BY96:BY97))</f>
        <v>0</v>
      </c>
      <c r="BL42" s="212">
        <f>IF(BL37="","",SUM(Inputs!BZ96:BZ97))</f>
        <v>0</v>
      </c>
      <c r="BM42" s="212">
        <f>IF(BM37="","",SUM(Inputs!CA96:CA97))</f>
        <v>0</v>
      </c>
      <c r="BN42" s="212">
        <f>IF(BN37="","",SUM(Inputs!CB96:CB97))</f>
        <v>0</v>
      </c>
      <c r="BO42" s="212">
        <f>IF(BO37="","",SUM(Inputs!CC96:CC97))</f>
        <v>0</v>
      </c>
      <c r="BP42" s="212">
        <f>IF(BP37="","",SUM(Inputs!CD96:CD97))</f>
        <v>0</v>
      </c>
      <c r="BQ42" s="212">
        <f>IF(BQ37="","",SUM(Inputs!CE96:CE97))</f>
        <v>0</v>
      </c>
      <c r="BR42" s="212">
        <f>IF(BR37="","",SUM(Inputs!CF96:CF97))</f>
        <v>0</v>
      </c>
      <c r="BS42" s="212">
        <f>IF(BS37="","",SUM(Inputs!CG96:CG97))</f>
        <v>0</v>
      </c>
      <c r="BT42" s="212">
        <f>IF(BT37="","",SUM(Inputs!CH96:CH97))</f>
        <v>0</v>
      </c>
      <c r="BU42" s="212">
        <f>IF(BU37="","",SUM(Inputs!CI96:CI97))</f>
        <v>0</v>
      </c>
      <c r="BV42" s="212">
        <f>IF(BV37="","",SUM(Inputs!CJ96:CJ97))</f>
        <v>0</v>
      </c>
      <c r="BW42" s="212">
        <f>IF(BW37="","",SUM(Inputs!CK96:CK97))</f>
        <v>0</v>
      </c>
      <c r="BX42" s="212">
        <f>IF(BX37="","",SUM(Inputs!CL96:CL97))</f>
        <v>0</v>
      </c>
      <c r="BY42" s="212">
        <f>IF(BY37="","",SUM(Inputs!CM96:CM97))</f>
        <v>0</v>
      </c>
      <c r="BZ42" s="212">
        <f>IF(BZ37="","",SUM(Inputs!CN96:CN97))</f>
        <v>0</v>
      </c>
      <c r="CA42" s="212">
        <f>IF(CA37="","",SUM(Inputs!CO96:CO97))</f>
        <v>0</v>
      </c>
      <c r="CB42" s="212">
        <f>IF(CB37="","",SUM(Inputs!CP96:CP97))</f>
        <v>0</v>
      </c>
      <c r="CC42" s="212">
        <f>IF(CC37="","",SUM(Inputs!CQ96:CQ97))</f>
        <v>0</v>
      </c>
      <c r="CD42" s="212">
        <f>IF(CD37="","",SUM(Inputs!CR96:CR97))</f>
        <v>0</v>
      </c>
      <c r="CE42" s="212">
        <f>IF(CE37="","",SUM(Inputs!CS96:CS97))</f>
        <v>0</v>
      </c>
      <c r="CF42" s="212">
        <f>IF(CF37="","",SUM(Inputs!CT96:CT97))</f>
        <v>0</v>
      </c>
      <c r="CG42" s="212">
        <f>IF(CG37="","",SUM(Inputs!CU96:CU97))</f>
        <v>0</v>
      </c>
      <c r="CH42" s="212">
        <f>IF(CH37="","",SUM(Inputs!CV96:CV97))</f>
        <v>0</v>
      </c>
      <c r="CI42" s="212">
        <f>IF(CI37="","",SUM(Inputs!CW96:CW97))</f>
        <v>0</v>
      </c>
      <c r="CJ42" s="212">
        <f>IF(CJ37="","",SUM(Inputs!CX96:CX97))</f>
        <v>0</v>
      </c>
      <c r="CK42" s="212">
        <f>IF(CK37="","",SUM(Inputs!CY96:CY97))</f>
        <v>0</v>
      </c>
      <c r="CL42" s="212">
        <f>IF(CL37="","",SUM(Inputs!CZ96:CZ97))</f>
        <v>0</v>
      </c>
      <c r="CM42" s="212">
        <f>IF(CM37="","",SUM(Inputs!DA96:DA97))</f>
        <v>0</v>
      </c>
      <c r="CN42" s="212">
        <f>IF(CN37="","",SUM(Inputs!DB96:DB97))</f>
        <v>0</v>
      </c>
      <c r="CO42" s="212">
        <f>IF(CO37="","",SUM(Inputs!DC96:DC97))</f>
        <v>0</v>
      </c>
      <c r="CP42" s="212">
        <f>IF(CP37="","",SUM(Inputs!DD96:DD97))</f>
        <v>0</v>
      </c>
      <c r="CQ42" s="212">
        <f>IF(CQ37="","",SUM(Inputs!DE96:DE97))</f>
        <v>0</v>
      </c>
      <c r="CR42" s="212">
        <f>IF(CR37="","",SUM(Inputs!DF96:DF97))</f>
        <v>0</v>
      </c>
      <c r="CS42" s="212">
        <f>IF(CS37="","",SUM(Inputs!DG96:DG97))</f>
        <v>0</v>
      </c>
      <c r="CT42" s="212">
        <f>IF(CT37="","",SUM(Inputs!DH96:DH97))</f>
        <v>0</v>
      </c>
      <c r="CU42" s="212">
        <f>IF(CU37="","",SUM(Inputs!DI96:DI97))</f>
        <v>0</v>
      </c>
      <c r="CV42" s="212">
        <f>IF(CV37="","",SUM(Inputs!DJ96:DJ97))</f>
        <v>0</v>
      </c>
      <c r="CW42" s="212">
        <f>IF(CW37="","",SUM(Inputs!DK96:DK97))</f>
        <v>0</v>
      </c>
      <c r="CX42" s="212">
        <f>IF(CX37="","",SUM(Inputs!DL96:DL97))</f>
        <v>0</v>
      </c>
      <c r="CY42" s="212">
        <f>IF(CY37="","",SUM(Inputs!DM96:DM97))</f>
        <v>0</v>
      </c>
      <c r="CZ42" s="212">
        <f>IF(CZ37="","",SUM(Inputs!DN96:DN97))</f>
        <v>0</v>
      </c>
      <c r="DA42" s="212">
        <f>IF(DA37="","",SUM(Inputs!DO96:DO97))</f>
        <v>0</v>
      </c>
      <c r="DB42" s="212">
        <f>IF(DB37="","",SUM(Inputs!DP96:DP97))</f>
        <v>0</v>
      </c>
      <c r="DC42" s="212">
        <f>IF(DC37="","",SUM(Inputs!DQ96:DQ97))</f>
        <v>0</v>
      </c>
      <c r="DD42" s="212">
        <f>IF(DD37="","",SUM(Inputs!DR96:DR97))</f>
        <v>0</v>
      </c>
      <c r="DE42" s="212">
        <f>IF(DE37="","",SUM(Inputs!DS96:DS97))</f>
        <v>0</v>
      </c>
      <c r="DF42" s="212">
        <f>IF(DF37="","",SUM(Inputs!DT96:DT97))</f>
        <v>0</v>
      </c>
      <c r="DG42" s="212">
        <f>IF(DG37="","",SUM(Inputs!DU96:DU97))</f>
        <v>0</v>
      </c>
      <c r="DH42" s="212">
        <f>IF(DH37="","",SUM(Inputs!DV96:DV97))</f>
        <v>0</v>
      </c>
      <c r="DI42" s="212">
        <f>IF(DI37="","",SUM(Inputs!DW96:DW97))</f>
        <v>0</v>
      </c>
      <c r="DJ42" s="212">
        <f>IF(DJ37="","",SUM(Inputs!DX96:DX97))</f>
        <v>0</v>
      </c>
      <c r="DK42" s="212">
        <f>IF(DK37="","",SUM(Inputs!DY96:DY97))</f>
        <v>0</v>
      </c>
      <c r="DL42" s="212">
        <f>IF(DL37="","",SUM(Inputs!DZ96:DZ97))</f>
        <v>0</v>
      </c>
      <c r="DM42" s="212">
        <f>IF(DM37="","",SUM(Inputs!EA96:EA97))</f>
        <v>0</v>
      </c>
      <c r="DN42" s="212">
        <f>IF(DN37="","",SUM(Inputs!EB96:EB97))</f>
        <v>0</v>
      </c>
      <c r="DO42" s="212">
        <f>IF(DO37="","",SUM(Inputs!EC96:EC97))</f>
        <v>0</v>
      </c>
      <c r="DP42" s="212">
        <f>IF(DP37="","",SUM(Inputs!ED96:ED97))</f>
        <v>0</v>
      </c>
      <c r="DQ42" s="212">
        <f>IF(DQ37="","",SUM(Inputs!EE96:EE97))</f>
        <v>0</v>
      </c>
      <c r="DR42" s="212">
        <f>IF(DR37="","",SUM(Inputs!EF96:EF97))</f>
        <v>0</v>
      </c>
      <c r="DS42" s="212">
        <f>IF(DS37="","",SUM(Inputs!EG96:EG97))</f>
        <v>0</v>
      </c>
      <c r="DT42" s="212">
        <f>IF(DT37="","",SUM(Inputs!EH96:EH97))</f>
        <v>0</v>
      </c>
      <c r="DU42" s="212">
        <f>IF(DU37="","",SUM(Inputs!EI96:EI97))</f>
        <v>0</v>
      </c>
      <c r="DV42" s="212">
        <f>IF(DV37="","",SUM(Inputs!EJ96:EJ97))</f>
        <v>0</v>
      </c>
      <c r="DW42" s="212">
        <f>IF(DW37="","",SUM(Inputs!EK96:EK97))</f>
        <v>0</v>
      </c>
      <c r="DX42" s="212">
        <f>IF(DX37="","",SUM(Inputs!EL96:EL97))</f>
        <v>0</v>
      </c>
      <c r="DY42" s="212">
        <f>IF(DY37="","",SUM(Inputs!EM96:EM97))</f>
        <v>0</v>
      </c>
      <c r="DZ42" s="212">
        <f>IF(DZ37="","",SUM(Inputs!EN96:EN97))</f>
        <v>0</v>
      </c>
      <c r="EA42" s="212">
        <f>IF(EA37="","",SUM(Inputs!EO96:EO97))</f>
        <v>0</v>
      </c>
      <c r="EB42" s="212">
        <f>IF(EB37="","",SUM(Inputs!EP96:EP97))</f>
        <v>0</v>
      </c>
      <c r="EC42" s="212">
        <f>IF(EC37="","",SUM(Inputs!EQ96:EQ97))</f>
        <v>0</v>
      </c>
      <c r="ED42" s="212">
        <f>IF(ED37="","",SUM(Inputs!ER96:ER97))</f>
        <v>0</v>
      </c>
      <c r="EE42" s="212">
        <f>IF(EE37="","",SUM(Inputs!ES96:ES97))</f>
        <v>0</v>
      </c>
      <c r="EF42" s="212">
        <f>IF(EF37="","",SUM(Inputs!ET96:ET97))</f>
        <v>0</v>
      </c>
      <c r="EG42" s="212">
        <f>IF(EG37="","",SUM(Inputs!EU96:EU97))</f>
        <v>0</v>
      </c>
      <c r="EH42" s="212">
        <f>IF(EH37="","",SUM(Inputs!EV96:EV97))</f>
        <v>0</v>
      </c>
      <c r="EI42" s="212">
        <f>IF(EI37="","",SUM(Inputs!EW96:EW97))</f>
        <v>0</v>
      </c>
      <c r="EJ42" s="212">
        <f>IF(EJ37="","",SUM(Inputs!EX96:EX97))</f>
        <v>0</v>
      </c>
      <c r="EK42" s="212">
        <f>IF(EK37="","",SUM(Inputs!EY96:EY97))</f>
        <v>0</v>
      </c>
      <c r="EL42" s="212">
        <f>IF(EL37="","",SUM(Inputs!EZ96:EZ97))</f>
        <v>0</v>
      </c>
      <c r="EM42" s="212">
        <f>IF(EM37="","",SUM(Inputs!FA96:FA97))</f>
        <v>0</v>
      </c>
      <c r="EN42" s="212">
        <f>IF(EN37="","",SUM(Inputs!FB96:FB97))</f>
        <v>0</v>
      </c>
      <c r="EO42" s="212">
        <f>IF(EO37="","",SUM(Inputs!FC96:FC97))</f>
        <v>0</v>
      </c>
      <c r="EP42" s="212">
        <f>IF(EP37="","",SUM(Inputs!FD96:FD97))</f>
        <v>0</v>
      </c>
      <c r="EQ42" s="212">
        <f>IF(EQ37="","",SUM(Inputs!FE96:FE97))</f>
        <v>0</v>
      </c>
      <c r="ER42" s="212">
        <f>IF(ER37="","",SUM(Inputs!FF96:FF97))</f>
        <v>0</v>
      </c>
      <c r="ES42" s="212">
        <f>IF(ES37="","",SUM(Inputs!FG96:FG97))</f>
        <v>0</v>
      </c>
      <c r="ET42" s="212">
        <f>IF(ET37="","",SUM(Inputs!FH96:FH97))</f>
        <v>0</v>
      </c>
      <c r="EU42" s="212">
        <f>IF(EU37="","",SUM(Inputs!FI96:FI97))</f>
        <v>0</v>
      </c>
      <c r="EV42" s="212">
        <f>IF(EV37="","",SUM(Inputs!FJ96:FJ97))</f>
        <v>0</v>
      </c>
      <c r="EW42" s="212">
        <f>IF(EW37="","",SUM(Inputs!FK96:FK97))</f>
        <v>0</v>
      </c>
      <c r="EX42" s="212">
        <f>IF(EX37="","",SUM(Inputs!FL96:FL97))</f>
        <v>0</v>
      </c>
      <c r="EY42" s="212">
        <f>IF(EY37="","",SUM(Inputs!FM96:FM97))</f>
        <v>0</v>
      </c>
      <c r="EZ42" s="212">
        <f>IF(EZ37="","",SUM(Inputs!FN96:FN97))</f>
        <v>0</v>
      </c>
      <c r="FA42" s="212">
        <f>IF(FA37="","",SUM(Inputs!FO96:FO97))</f>
        <v>0</v>
      </c>
      <c r="FB42" s="212">
        <f>IF(FB37="","",SUM(Inputs!FP96:FP97))</f>
        <v>0</v>
      </c>
      <c r="FC42" s="212">
        <f>IF(FC37="","",SUM(Inputs!FQ96:FQ97))</f>
        <v>0</v>
      </c>
      <c r="FD42" s="212">
        <f>IF(FD37="","",SUM(Inputs!FR96:FR97))</f>
        <v>0</v>
      </c>
      <c r="FE42" s="212">
        <f>IF(FE37="","",SUM(Inputs!FS96:FS97))</f>
        <v>0</v>
      </c>
      <c r="FF42" s="212">
        <f>IF(FF37="","",SUM(Inputs!FT96:FT97))</f>
        <v>0</v>
      </c>
      <c r="FG42" s="212">
        <f>IF(FG37="","",SUM(Inputs!FU96:FU97))</f>
        <v>0</v>
      </c>
      <c r="FH42" s="212">
        <f>IF(FH37="","",SUM(Inputs!FV96:FV97))</f>
        <v>0</v>
      </c>
      <c r="FI42" s="212">
        <f>IF(FI37="","",SUM(Inputs!FW96:FW97))</f>
        <v>0</v>
      </c>
      <c r="FJ42" s="212">
        <f>IF(FJ37="","",SUM(Inputs!FX96:FX97))</f>
        <v>0</v>
      </c>
      <c r="FK42" s="212">
        <f>IF(FK37="","",SUM(Inputs!FY96:FY97))</f>
        <v>0</v>
      </c>
      <c r="FL42" s="212">
        <f>IF(FL37="","",SUM(Inputs!FZ96:FZ97))</f>
        <v>0</v>
      </c>
      <c r="FM42" s="212">
        <f>IF(FM37="","",SUM(Inputs!GA96:GA97))</f>
        <v>0</v>
      </c>
      <c r="FN42" s="212">
        <f>IF(FN37="","",SUM(Inputs!GB96:GB97))</f>
        <v>0</v>
      </c>
      <c r="FO42" s="212">
        <f>IF(FO37="","",SUM(Inputs!GC96:GC97))</f>
        <v>0</v>
      </c>
      <c r="FP42" s="212">
        <f>IF(FP37="","",SUM(Inputs!GD96:GD97))</f>
        <v>0</v>
      </c>
      <c r="FQ42" s="212">
        <f>IF(FQ37="","",SUM(Inputs!GE96:GE97))</f>
        <v>0</v>
      </c>
      <c r="FR42" s="212">
        <f>IF(FR37="","",SUM(Inputs!GF96:GF97))</f>
        <v>0</v>
      </c>
      <c r="FS42" s="212">
        <f>IF(FS37="","",SUM(Inputs!GG96:GG97))</f>
        <v>0</v>
      </c>
      <c r="FT42" s="212">
        <f>IF(FT37="","",SUM(Inputs!GH96:GH97))</f>
        <v>0</v>
      </c>
      <c r="FU42" s="212">
        <f>IF(FU37="","",SUM(Inputs!GI96:GI97))</f>
        <v>0</v>
      </c>
      <c r="FV42" s="212">
        <f>IF(FV37="","",SUM(Inputs!GJ96:GJ97))</f>
        <v>0</v>
      </c>
      <c r="FW42" s="212">
        <f>IF(FW37="","",SUM(Inputs!GK96:GK97))</f>
        <v>0</v>
      </c>
      <c r="FX42" s="212">
        <f>IF(FX37="","",SUM(Inputs!GL96:GL97))</f>
        <v>0</v>
      </c>
      <c r="FY42" s="212">
        <f>IF(FY37="","",SUM(Inputs!GM96:GM97))</f>
        <v>0</v>
      </c>
      <c r="FZ42" s="212">
        <f>IF(FZ37="","",SUM(Inputs!GN96:GN97))</f>
        <v>0</v>
      </c>
      <c r="GA42" s="212">
        <f>IF(GA37="","",SUM(Inputs!GO96:GO97))</f>
        <v>0</v>
      </c>
      <c r="GB42" s="212">
        <f>IF(GB37="","",SUM(Inputs!GP96:GP97))</f>
        <v>0</v>
      </c>
      <c r="GC42" s="212">
        <f>IF(GC37="","",SUM(Inputs!GQ96:GQ97))</f>
        <v>0</v>
      </c>
      <c r="GD42" s="212">
        <f>IF(GD37="","",SUM(Inputs!GR96:GR97))</f>
        <v>0</v>
      </c>
      <c r="GE42" s="212">
        <f>IF(GE37="","",SUM(Inputs!GS96:GS97))</f>
        <v>0</v>
      </c>
      <c r="GF42" s="212">
        <f>IF(GF37="","",SUM(Inputs!GT96:GT97))</f>
        <v>0</v>
      </c>
      <c r="GG42" s="212">
        <f>IF(GG37="","",SUM(Inputs!GU96:GU97))</f>
        <v>0</v>
      </c>
      <c r="GH42" s="212">
        <f>IF(GH37="","",SUM(Inputs!GV96:GV97))</f>
        <v>0</v>
      </c>
      <c r="GI42" s="212">
        <f>IF(GI37="","",SUM(Inputs!GW96:GW97))</f>
        <v>0</v>
      </c>
      <c r="GJ42" s="212">
        <f>IF(GJ37="","",SUM(Inputs!GX96:GX97))</f>
        <v>0</v>
      </c>
      <c r="GK42" s="212">
        <f>IF(GK37="","",SUM(Inputs!GY96:GY97))</f>
        <v>0</v>
      </c>
      <c r="GL42" s="212">
        <f>IF(GL37="","",SUM(Inputs!GZ96:GZ97))</f>
        <v>0</v>
      </c>
      <c r="GM42" s="212">
        <f>IF(GM37="","",SUM(Inputs!HA96:HA97))</f>
        <v>0</v>
      </c>
      <c r="GN42" s="212">
        <f>IF(GN37="","",SUM(Inputs!HB96:HB97))</f>
        <v>0</v>
      </c>
      <c r="GO42" s="212">
        <f>IF(GO37="","",SUM(Inputs!HC96:HC97))</f>
        <v>0</v>
      </c>
      <c r="GP42" s="212">
        <f>IF(GP37="","",SUM(Inputs!HD96:HD97))</f>
        <v>0</v>
      </c>
      <c r="GQ42" s="212">
        <f>IF(GQ37="","",SUM(Inputs!HE96:HE97))</f>
        <v>0</v>
      </c>
      <c r="GR42" s="212">
        <f>IF(GR37="","",SUM(Inputs!HF96:HF97))</f>
        <v>0</v>
      </c>
      <c r="GS42" s="212">
        <f>IF(GS37="","",SUM(Inputs!HG96:HG97))</f>
        <v>0</v>
      </c>
      <c r="GT42" s="212">
        <f>IF(GT37="","",SUM(Inputs!HH96:HH97))</f>
        <v>0</v>
      </c>
      <c r="GU42" s="212">
        <f>IF(GU37="","",SUM(Inputs!HI96:HI97))</f>
        <v>0</v>
      </c>
      <c r="GV42" s="212">
        <f>IF(GV37="","",SUM(Inputs!HJ96:HJ97))</f>
        <v>0</v>
      </c>
      <c r="GW42" s="212">
        <f>IF(GW37="","",SUM(Inputs!HK96:HK97))</f>
        <v>0</v>
      </c>
      <c r="GX42" s="212">
        <f>IF(GX37="","",SUM(Inputs!HL96:HL97))</f>
        <v>0</v>
      </c>
      <c r="GY42" s="212">
        <f>IF(GY37="","",SUM(Inputs!HM96:HM97))</f>
        <v>0</v>
      </c>
      <c r="GZ42" s="212">
        <f>IF(GZ37="","",SUM(Inputs!HN96:HN97))</f>
        <v>0</v>
      </c>
      <c r="HA42" s="212">
        <f>IF(HA37="","",SUM(Inputs!HO96:HO97))</f>
        <v>0</v>
      </c>
      <c r="HB42" s="212">
        <f>IF(HB37="","",SUM(Inputs!HP96:HP97))</f>
        <v>0</v>
      </c>
      <c r="HC42" s="212">
        <f>IF(HC37="","",SUM(Inputs!HQ96:HQ97))</f>
        <v>0</v>
      </c>
      <c r="HD42" s="212">
        <f>IF(HD37="","",SUM(Inputs!HR96:HR97))</f>
        <v>0</v>
      </c>
      <c r="HE42" s="212">
        <f>IF(HE37="","",SUM(Inputs!HS96:HS97))</f>
        <v>0</v>
      </c>
      <c r="HF42" s="212">
        <f>IF(HF37="","",SUM(Inputs!HT96:HT97))</f>
        <v>0</v>
      </c>
      <c r="HG42" s="212">
        <f>IF(HG37="","",SUM(Inputs!HU96:HU97))</f>
        <v>0</v>
      </c>
      <c r="HH42" s="212">
        <f>IF(HH37="","",SUM(Inputs!HV96:HV97))</f>
        <v>0</v>
      </c>
      <c r="HI42" s="212">
        <f>IF(HI37="","",SUM(Inputs!HW96:HW97))</f>
        <v>0</v>
      </c>
      <c r="HJ42" s="212">
        <f>IF(HJ37="","",SUM(Inputs!HX96:HX97))</f>
        <v>0</v>
      </c>
      <c r="HK42" s="212">
        <f>IF(HK37="","",SUM(Inputs!HY96:HY97))</f>
        <v>0</v>
      </c>
      <c r="HL42" s="212">
        <f>IF(HL37="","",SUM(Inputs!HZ96:HZ97))</f>
        <v>0</v>
      </c>
      <c r="HM42" s="212">
        <f>IF(HM37="","",SUM(Inputs!IA96:IA97))</f>
        <v>0</v>
      </c>
      <c r="HN42" s="212">
        <f>IF(HN37="","",SUM(Inputs!IB96:IB97))</f>
        <v>0</v>
      </c>
      <c r="HO42" s="212">
        <f>IF(HO37="","",SUM(Inputs!IC96:IC97))</f>
        <v>0</v>
      </c>
      <c r="HP42" s="212">
        <f>IF(HP37="","",SUM(Inputs!ID96:ID97))</f>
        <v>0</v>
      </c>
      <c r="HQ42" s="212">
        <f>IF(HQ37="","",SUM(Inputs!IE96:IE97))</f>
        <v>0</v>
      </c>
      <c r="HR42" s="212">
        <f>IF(HR37="","",SUM(Inputs!IF96:IF97))</f>
        <v>0</v>
      </c>
      <c r="HS42" s="212">
        <f>IF(HS37="","",SUM(Inputs!IG96:IG97))</f>
        <v>0</v>
      </c>
      <c r="HT42" s="212">
        <f>IF(HT37="","",SUM(Inputs!IH96:IH97))</f>
        <v>0</v>
      </c>
      <c r="HU42" s="212" t="str">
        <f>IF(HU37="","",SUM(Inputs!II96:II97))</f>
        <v/>
      </c>
      <c r="HV42" s="212" t="str">
        <f>IF(HV37="","",SUM(Inputs!IJ96:IJ97))</f>
        <v/>
      </c>
      <c r="HW42" s="212" t="str">
        <f>IF(HW37="","",SUM(Inputs!IK96:IK97))</f>
        <v/>
      </c>
      <c r="HX42" s="212" t="str">
        <f>IF(HX37="","",SUM(Inputs!IL96:IL97))</f>
        <v/>
      </c>
      <c r="HY42" s="212" t="str">
        <f>IF(HY37="","",SUM(Inputs!IM96:IM97))</f>
        <v/>
      </c>
      <c r="HZ42" s="212" t="str">
        <f>IF(HZ37="","",SUM(Inputs!IN96:IN97))</f>
        <v/>
      </c>
      <c r="IA42" s="212" t="str">
        <f>IF(IA37="","",SUM(Inputs!IO96:IO97))</f>
        <v/>
      </c>
      <c r="IB42" s="212" t="str">
        <f>IF(IB37="","",SUM(Inputs!IP96:IP97))</f>
        <v/>
      </c>
      <c r="IC42" s="212" t="str">
        <f>IF(IC37="","",SUM(Inputs!IQ96:IQ97))</f>
        <v/>
      </c>
      <c r="ID42" s="212" t="str">
        <f>IF(ID37="","",SUM(Inputs!IR96:IR97))</f>
        <v/>
      </c>
      <c r="IE42" s="212" t="str">
        <f>IF(IE37="","",SUM(Inputs!IS96:IS97))</f>
        <v/>
      </c>
      <c r="IF42" s="212" t="str">
        <f>IF(IF37="","",SUM(Inputs!IT96:IT97))</f>
        <v/>
      </c>
      <c r="IG42" s="212" t="str">
        <f>IF(IG37="","",SUM(Inputs!IU96:IU97))</f>
        <v/>
      </c>
      <c r="IH42" s="212" t="str">
        <f>IF(IH37="","",SUM(Inputs!IV96:IV97))</f>
        <v/>
      </c>
      <c r="II42" s="212" t="str">
        <f>IF(II37="","",SUM(Inputs!IW96:IW97))</f>
        <v/>
      </c>
      <c r="IJ42" s="212" t="str">
        <f>IF(IJ37="","",SUM(Inputs!IX96:IX97))</f>
        <v/>
      </c>
      <c r="IK42" s="212" t="str">
        <f>IF(IK37="","",SUM(Inputs!IY96:IY97))</f>
        <v/>
      </c>
      <c r="IL42" s="212" t="str">
        <f>IF(IL37="","",SUM(Inputs!IZ96:IZ97))</f>
        <v/>
      </c>
      <c r="IM42" s="212" t="str">
        <f>IF(IM37="","",SUM(Inputs!JA96:JA97))</f>
        <v/>
      </c>
      <c r="IN42" s="212" t="str">
        <f>IF(IN37="","",SUM(Inputs!JB96:JB97))</f>
        <v/>
      </c>
      <c r="IO42" s="212" t="str">
        <f>IF(IO37="","",SUM(Inputs!JC96:JC97))</f>
        <v/>
      </c>
      <c r="IP42" s="212" t="str">
        <f>IF(IP37="","",SUM(Inputs!JD96:JD97))</f>
        <v/>
      </c>
      <c r="IQ42" s="212" t="str">
        <f>IF(IQ37="","",SUM(Inputs!JE96:JE97))</f>
        <v/>
      </c>
      <c r="IR42" s="212" t="str">
        <f>IF(IR37="","",SUM(Inputs!JF96:JF97))</f>
        <v/>
      </c>
      <c r="IS42" s="212" t="str">
        <f>IF(IS37="","",SUM(Inputs!JG96:JG97))</f>
        <v/>
      </c>
      <c r="IT42" s="212" t="str">
        <f>IF(IT37="","",SUM(Inputs!JH96:JH97))</f>
        <v/>
      </c>
      <c r="IU42" s="212" t="str">
        <f>IF(IU37="","",SUM(Inputs!JI96:JI97))</f>
        <v/>
      </c>
      <c r="IV42" s="212" t="str">
        <f>IF(IV37="","",SUM(Inputs!JJ96:JJ97))</f>
        <v/>
      </c>
      <c r="IW42" s="212" t="str">
        <f>IF(IW37="","",SUM(Inputs!JK96:JK97))</f>
        <v/>
      </c>
      <c r="IX42" s="212" t="str">
        <f>IF(IX37="","",SUM(Inputs!JL96:JL97))</f>
        <v/>
      </c>
      <c r="IY42" s="212" t="str">
        <f>IF(IY37="","",SUM(Inputs!JM96:JM97))</f>
        <v/>
      </c>
      <c r="IZ42" s="212" t="str">
        <f>IF(IZ37="","",SUM(Inputs!JN96:JN97))</f>
        <v/>
      </c>
      <c r="JA42" s="212" t="str">
        <f>IF(JA37="","",SUM(Inputs!JO96:JO97))</f>
        <v/>
      </c>
      <c r="JB42" s="212" t="str">
        <f>IF(JB37="","",SUM(Inputs!JP96:JP97))</f>
        <v/>
      </c>
      <c r="JC42" s="212" t="str">
        <f>IF(JC37="","",SUM(Inputs!JQ96:JQ97))</f>
        <v/>
      </c>
      <c r="JD42" s="212" t="str">
        <f>IF(JD37="","",SUM(Inputs!JR96:JR97))</f>
        <v/>
      </c>
      <c r="JE42" s="212" t="str">
        <f>IF(JE37="","",SUM(Inputs!JS96:JS97))</f>
        <v/>
      </c>
      <c r="JF42" s="212" t="str">
        <f>IF(JF37="","",SUM(Inputs!JT96:JT97))</f>
        <v/>
      </c>
      <c r="JG42" s="212" t="str">
        <f>IF(JG37="","",SUM(Inputs!JU96:JU97))</f>
        <v/>
      </c>
      <c r="JH42" s="212" t="str">
        <f>IF(JH37="","",SUM(Inputs!JV96:JV97))</f>
        <v/>
      </c>
      <c r="JI42" s="212" t="str">
        <f>IF(JI37="","",SUM(Inputs!JW96:JW97))</f>
        <v/>
      </c>
      <c r="JJ42" s="212" t="str">
        <f>IF(JJ37="","",SUM(Inputs!JX96:JX97))</f>
        <v/>
      </c>
      <c r="JK42" s="212" t="str">
        <f>IF(JK37="","",SUM(Inputs!JY96:JY97))</f>
        <v/>
      </c>
      <c r="JL42" s="212" t="str">
        <f>IF(JL37="","",SUM(Inputs!JZ96:JZ97))</f>
        <v/>
      </c>
      <c r="JM42" s="212" t="str">
        <f>IF(JM37="","",SUM(Inputs!KA96:KA97))</f>
        <v/>
      </c>
      <c r="JN42" s="212" t="str">
        <f>IF(JN37="","",SUM(Inputs!KB96:KB97))</f>
        <v/>
      </c>
      <c r="JO42" s="212" t="str">
        <f>IF(JO37="","",SUM(Inputs!KC96:KC97))</f>
        <v/>
      </c>
      <c r="JP42" s="212" t="str">
        <f>IF(JP37="","",SUM(Inputs!KD96:KD97))</f>
        <v/>
      </c>
      <c r="JQ42" s="212" t="str">
        <f>IF(JQ37="","",SUM(Inputs!KE96:KE97))</f>
        <v/>
      </c>
      <c r="JR42" s="212" t="str">
        <f>IF(JR37="","",SUM(Inputs!KF96:KF97))</f>
        <v/>
      </c>
      <c r="JS42" s="212" t="str">
        <f>IF(JS37="","",SUM(Inputs!KG96:KG97))</f>
        <v/>
      </c>
      <c r="JT42" s="212" t="str">
        <f>IF(JT37="","",SUM(Inputs!KH96:KH97))</f>
        <v/>
      </c>
      <c r="JU42" s="212" t="str">
        <f>IF(JU37="","",SUM(Inputs!KI96:KI97))</f>
        <v/>
      </c>
      <c r="JV42" s="212" t="str">
        <f>IF(JV37="","",SUM(Inputs!KJ96:KJ97))</f>
        <v/>
      </c>
      <c r="JW42" s="212" t="str">
        <f>IF(JW37="","",SUM(Inputs!KK96:KK97))</f>
        <v/>
      </c>
      <c r="JX42" s="212" t="str">
        <f>IF(JX37="","",SUM(Inputs!KL96:KL97))</f>
        <v/>
      </c>
      <c r="JY42" s="212" t="str">
        <f>IF(JY37="","",SUM(Inputs!KM96:KM97))</f>
        <v/>
      </c>
      <c r="JZ42" s="212" t="str">
        <f>IF(JZ37="","",SUM(Inputs!KN96:KN97))</f>
        <v/>
      </c>
      <c r="KA42" s="212" t="str">
        <f>IF(KA37="","",SUM(Inputs!KO96:KO97))</f>
        <v/>
      </c>
      <c r="KB42" s="212" t="str">
        <f>IF(KB37="","",SUM(Inputs!KP96:KP97))</f>
        <v/>
      </c>
      <c r="KC42" s="212" t="str">
        <f>IF(KC37="","",SUM(Inputs!KQ96:KQ97))</f>
        <v/>
      </c>
      <c r="KD42" s="212" t="str">
        <f>IF(KD37="","",SUM(Inputs!KR96:KR97))</f>
        <v/>
      </c>
      <c r="KE42" s="212" t="str">
        <f>IF(KE37="","",SUM(Inputs!KS96:KS97))</f>
        <v/>
      </c>
      <c r="KF42" s="212" t="str">
        <f>IF(KF37="","",SUM(Inputs!KT96:KT97))</f>
        <v/>
      </c>
      <c r="KG42" s="212" t="str">
        <f>IF(KG37="","",SUM(Inputs!KU96:KU97))</f>
        <v/>
      </c>
      <c r="KH42" s="212" t="str">
        <f>IF(KH37="","",SUM(Inputs!KV96:KV97))</f>
        <v/>
      </c>
      <c r="KI42" s="212" t="str">
        <f>IF(KI37="","",SUM(Inputs!KW96:KW97))</f>
        <v/>
      </c>
      <c r="KJ42" s="212" t="str">
        <f>IF(KJ37="","",SUM(Inputs!KX96:KX97))</f>
        <v/>
      </c>
      <c r="KK42" s="212" t="str">
        <f>IF(KK37="","",SUM(Inputs!KY96:KY97))</f>
        <v/>
      </c>
      <c r="KL42" s="212" t="str">
        <f>IF(KL37="","",SUM(Inputs!KZ96:KZ97))</f>
        <v/>
      </c>
      <c r="KM42" s="212" t="str">
        <f>IF(KM37="","",SUM(Inputs!LA96:LA97))</f>
        <v/>
      </c>
      <c r="KN42" s="212" t="str">
        <f>IF(KN37="","",SUM(Inputs!LB96:LB97))</f>
        <v/>
      </c>
      <c r="KO42" s="212" t="str">
        <f>IF(KO37="","",SUM(Inputs!LC96:LC97))</f>
        <v/>
      </c>
      <c r="KP42" s="212" t="str">
        <f>IF(KP37="","",SUM(Inputs!LD96:LD97))</f>
        <v/>
      </c>
      <c r="KQ42" s="212" t="str">
        <f>IF(KQ37="","",SUM(Inputs!LE96:LE97))</f>
        <v/>
      </c>
      <c r="KR42" s="212" t="str">
        <f>IF(KR37="","",SUM(Inputs!LF96:LF97))</f>
        <v/>
      </c>
      <c r="KS42" s="212" t="str">
        <f>IF(KS37="","",SUM(Inputs!LG96:LG97))</f>
        <v/>
      </c>
      <c r="KT42" s="212" t="str">
        <f>IF(KT37="","",SUM(Inputs!LH96:LH97))</f>
        <v/>
      </c>
      <c r="KU42" s="212" t="str">
        <f>IF(KU37="","",SUM(Inputs!LI96:LI97))</f>
        <v/>
      </c>
      <c r="KV42" s="212" t="str">
        <f>IF(KV37="","",SUM(Inputs!LJ96:LJ97))</f>
        <v/>
      </c>
      <c r="KW42" s="212" t="str">
        <f>IF(KW37="","",SUM(Inputs!LK96:LK97))</f>
        <v/>
      </c>
      <c r="KX42" s="212" t="str">
        <f>IF(KX37="","",SUM(Inputs!LL96:LL97))</f>
        <v/>
      </c>
      <c r="KY42" s="212" t="str">
        <f>IF(KY37="","",SUM(Inputs!LM96:LM97))</f>
        <v/>
      </c>
      <c r="KZ42" s="212" t="str">
        <f>IF(KZ37="","",SUM(Inputs!LN96:LN97))</f>
        <v/>
      </c>
      <c r="LA42" s="212" t="str">
        <f>IF(LA37="","",SUM(Inputs!LO96:LO97))</f>
        <v/>
      </c>
      <c r="LB42" s="212" t="str">
        <f>IF(LB37="","",SUM(Inputs!LP96:LP97))</f>
        <v/>
      </c>
      <c r="LC42" s="212" t="str">
        <f>IF(LC37="","",SUM(Inputs!LQ96:LQ97))</f>
        <v/>
      </c>
      <c r="LD42" s="212" t="str">
        <f>IF(LD37="","",SUM(Inputs!LR96:LR97))</f>
        <v/>
      </c>
      <c r="LE42" s="212" t="str">
        <f>IF(LE37="","",SUM(Inputs!LS96:LS97))</f>
        <v/>
      </c>
      <c r="LF42" s="212" t="str">
        <f>IF(LF37="","",SUM(Inputs!LT96:LT97))</f>
        <v/>
      </c>
      <c r="LG42" s="212" t="str">
        <f>IF(LG37="","",SUM(Inputs!LU96:LU97))</f>
        <v/>
      </c>
      <c r="LH42" s="212" t="str">
        <f>IF(LH37="","",SUM(Inputs!LV96:LV97))</f>
        <v/>
      </c>
      <c r="LI42" s="212" t="str">
        <f>IF(LI37="","",SUM(Inputs!LW96:LW97))</f>
        <v/>
      </c>
      <c r="LJ42" s="212" t="str">
        <f>IF(LJ37="","",SUM(Inputs!LX96:LX97))</f>
        <v/>
      </c>
      <c r="LK42" s="212" t="str">
        <f>IF(LK37="","",SUM(Inputs!LY96:LY97))</f>
        <v/>
      </c>
      <c r="LL42" s="212" t="str">
        <f>IF(LL37="","",SUM(Inputs!LZ96:LZ97))</f>
        <v/>
      </c>
      <c r="LM42" s="212" t="str">
        <f>IF(LM37="","",SUM(Inputs!MA96:MA97))</f>
        <v/>
      </c>
      <c r="LN42" s="212" t="str">
        <f>IF(LN37="","",SUM(Inputs!MB96:MB97))</f>
        <v/>
      </c>
      <c r="LO42" s="212" t="str">
        <f>IF(LO37="","",SUM(Inputs!MC96:MC97))</f>
        <v/>
      </c>
      <c r="LP42" s="212" t="str">
        <f>IF(LP37="","",SUM(Inputs!MD96:MD97))</f>
        <v/>
      </c>
      <c r="LQ42" s="212" t="str">
        <f>IF(LQ37="","",SUM(Inputs!ME96:ME97))</f>
        <v/>
      </c>
      <c r="LR42" s="212" t="str">
        <f>IF(LR37="","",SUM(Inputs!MF96:MF97))</f>
        <v/>
      </c>
      <c r="LS42" s="212" t="str">
        <f>IF(LS37="","",SUM(Inputs!MG96:MG97))</f>
        <v/>
      </c>
      <c r="LT42" s="212" t="str">
        <f>IF(LT37="","",SUM(Inputs!MH96:MH97))</f>
        <v/>
      </c>
      <c r="LU42" s="212" t="str">
        <f>IF(LU37="","",SUM(Inputs!MI96:MI97))</f>
        <v/>
      </c>
      <c r="LV42" s="212" t="str">
        <f>IF(LV37="","",SUM(Inputs!MJ96:MJ97))</f>
        <v/>
      </c>
      <c r="LW42" s="212" t="str">
        <f>IF(LW37="","",SUM(Inputs!MK96:MK97))</f>
        <v/>
      </c>
      <c r="LX42" s="212" t="str">
        <f>IF(LX37="","",SUM(Inputs!ML96:ML97))</f>
        <v/>
      </c>
      <c r="LY42" s="212" t="str">
        <f>IF(LY37="","",SUM(Inputs!MM96:MM97))</f>
        <v/>
      </c>
      <c r="LZ42" s="212" t="str">
        <f>IF(LZ37="","",SUM(Inputs!MN96:MN97))</f>
        <v/>
      </c>
      <c r="MA42" s="212" t="str">
        <f>IF(MA37="","",SUM(Inputs!MO96:MO97))</f>
        <v/>
      </c>
      <c r="MB42" s="212" t="str">
        <f>IF(MB37="","",SUM(Inputs!MP96:MP97))</f>
        <v/>
      </c>
      <c r="MC42" s="212" t="str">
        <f>IF(MC37="","",SUM(Inputs!MQ96:MQ97))</f>
        <v/>
      </c>
      <c r="MD42" s="212" t="str">
        <f>IF(MD37="","",SUM(Inputs!MR96:MR97))</f>
        <v/>
      </c>
      <c r="ME42" s="212" t="str">
        <f>IF(ME37="","",SUM(Inputs!MS96:MS97))</f>
        <v/>
      </c>
      <c r="MF42" s="212" t="str">
        <f>IF(MF37="","",SUM(Inputs!MT96:MT97))</f>
        <v/>
      </c>
      <c r="MG42" s="212" t="str">
        <f>IF(MG37="","",SUM(Inputs!MU96:MU97))</f>
        <v/>
      </c>
      <c r="MH42" s="212" t="str">
        <f>IF(MH37="","",SUM(Inputs!MV96:MV97))</f>
        <v/>
      </c>
      <c r="MI42" s="212" t="str">
        <f>IF(MI37="","",SUM(Inputs!MW96:MW97))</f>
        <v/>
      </c>
      <c r="MJ42" s="212" t="str">
        <f>IF(MJ37="","",SUM(Inputs!MX96:MX97))</f>
        <v/>
      </c>
      <c r="MK42" s="212" t="str">
        <f>IF(MK37="","",SUM(Inputs!MY96:MY97))</f>
        <v/>
      </c>
      <c r="ML42" s="212" t="str">
        <f>IF(ML37="","",SUM(Inputs!MZ96:MZ97))</f>
        <v/>
      </c>
      <c r="MM42" s="212" t="str">
        <f>IF(MM37="","",SUM(Inputs!NA96:NA97))</f>
        <v/>
      </c>
      <c r="MN42" s="212" t="str">
        <f>IF(MN37="","",SUM(Inputs!NB96:NB97))</f>
        <v/>
      </c>
      <c r="MO42" s="212" t="str">
        <f>IF(MO37="","",SUM(Inputs!NC96:NC97))</f>
        <v/>
      </c>
      <c r="MP42" s="212" t="str">
        <f>IF(MP37="","",SUM(Inputs!ND96:ND97))</f>
        <v/>
      </c>
      <c r="MQ42" s="212" t="str">
        <f>IF(MQ37="","",SUM(Inputs!NE96:NE97))</f>
        <v/>
      </c>
      <c r="MR42" s="212" t="str">
        <f>IF(MR37="","",SUM(Inputs!NF96:NF97))</f>
        <v/>
      </c>
      <c r="MS42" s="212" t="str">
        <f>IF(MS37="","",SUM(Inputs!NG96:NG97))</f>
        <v/>
      </c>
      <c r="MT42" s="212" t="str">
        <f>IF(MT37="","",SUM(Inputs!NH96:NH97))</f>
        <v/>
      </c>
      <c r="MU42" s="212" t="str">
        <f>IF(MU37="","",SUM(Inputs!NI96:NI97))</f>
        <v/>
      </c>
      <c r="MV42" s="212" t="str">
        <f>IF(MV37="","",SUM(Inputs!NJ96:NJ97))</f>
        <v/>
      </c>
      <c r="MW42" s="212" t="str">
        <f>IF(MW37="","",SUM(Inputs!NK96:NK97))</f>
        <v/>
      </c>
      <c r="MX42" s="212" t="str">
        <f>IF(MX37="","",SUM(Inputs!NL96:NL97))</f>
        <v/>
      </c>
      <c r="MY42" s="212" t="str">
        <f>IF(MY37="","",SUM(Inputs!NM96:NM97))</f>
        <v/>
      </c>
    </row>
    <row r="43" spans="2:363" outlineLevel="1" x14ac:dyDescent="0.25">
      <c r="B43" s="8" t="s">
        <v>229</v>
      </c>
      <c r="C43" s="213">
        <f t="shared" ref="C43:BN43" si="24">IF(C37="","",SUM(C40:C42)*Vacancy)</f>
        <v>0</v>
      </c>
      <c r="D43" s="213">
        <f t="shared" si="24"/>
        <v>0</v>
      </c>
      <c r="E43" s="213">
        <f t="shared" si="24"/>
        <v>0</v>
      </c>
      <c r="F43" s="213">
        <f t="shared" si="24"/>
        <v>0</v>
      </c>
      <c r="G43" s="213">
        <f t="shared" si="24"/>
        <v>0</v>
      </c>
      <c r="H43" s="213">
        <f t="shared" si="24"/>
        <v>0</v>
      </c>
      <c r="I43" s="213">
        <f t="shared" si="24"/>
        <v>0</v>
      </c>
      <c r="J43" s="213">
        <f t="shared" si="24"/>
        <v>0</v>
      </c>
      <c r="K43" s="213">
        <f t="shared" si="24"/>
        <v>0</v>
      </c>
      <c r="L43" s="213">
        <f t="shared" si="24"/>
        <v>0</v>
      </c>
      <c r="M43" s="213">
        <f t="shared" si="24"/>
        <v>0</v>
      </c>
      <c r="N43" s="213">
        <f t="shared" si="24"/>
        <v>0</v>
      </c>
      <c r="O43" s="213">
        <f t="shared" si="24"/>
        <v>0</v>
      </c>
      <c r="P43" s="213">
        <f t="shared" si="24"/>
        <v>0</v>
      </c>
      <c r="Q43" s="213">
        <f t="shared" si="24"/>
        <v>0</v>
      </c>
      <c r="R43" s="213">
        <f t="shared" si="24"/>
        <v>0</v>
      </c>
      <c r="S43" s="213">
        <f t="shared" si="24"/>
        <v>0</v>
      </c>
      <c r="T43" s="213">
        <f t="shared" si="24"/>
        <v>0</v>
      </c>
      <c r="U43" s="213">
        <f t="shared" si="24"/>
        <v>0</v>
      </c>
      <c r="V43" s="213">
        <f t="shared" si="24"/>
        <v>0</v>
      </c>
      <c r="W43" s="213">
        <f t="shared" si="24"/>
        <v>0</v>
      </c>
      <c r="X43" s="213">
        <f t="shared" si="24"/>
        <v>0</v>
      </c>
      <c r="Y43" s="213">
        <f t="shared" si="24"/>
        <v>0</v>
      </c>
      <c r="Z43" s="213">
        <f t="shared" si="24"/>
        <v>0</v>
      </c>
      <c r="AA43" s="213">
        <f t="shared" si="24"/>
        <v>0</v>
      </c>
      <c r="AB43" s="213">
        <f t="shared" si="24"/>
        <v>0</v>
      </c>
      <c r="AC43" s="213">
        <f t="shared" si="24"/>
        <v>0</v>
      </c>
      <c r="AD43" s="213">
        <f t="shared" si="24"/>
        <v>0</v>
      </c>
      <c r="AE43" s="213">
        <f t="shared" si="24"/>
        <v>0</v>
      </c>
      <c r="AF43" s="213">
        <f t="shared" si="24"/>
        <v>0</v>
      </c>
      <c r="AG43" s="213">
        <f t="shared" si="24"/>
        <v>0</v>
      </c>
      <c r="AH43" s="213">
        <f t="shared" si="24"/>
        <v>0</v>
      </c>
      <c r="AI43" s="213">
        <f t="shared" si="24"/>
        <v>0</v>
      </c>
      <c r="AJ43" s="213">
        <f t="shared" si="24"/>
        <v>0</v>
      </c>
      <c r="AK43" s="213">
        <f t="shared" si="24"/>
        <v>0</v>
      </c>
      <c r="AL43" s="213">
        <f t="shared" si="24"/>
        <v>0</v>
      </c>
      <c r="AM43" s="213">
        <f t="shared" si="24"/>
        <v>0</v>
      </c>
      <c r="AN43" s="213">
        <f t="shared" si="24"/>
        <v>0</v>
      </c>
      <c r="AO43" s="213">
        <f t="shared" si="24"/>
        <v>0</v>
      </c>
      <c r="AP43" s="213">
        <f t="shared" si="24"/>
        <v>0</v>
      </c>
      <c r="AQ43" s="213">
        <f t="shared" si="24"/>
        <v>0</v>
      </c>
      <c r="AR43" s="213">
        <f t="shared" si="24"/>
        <v>0</v>
      </c>
      <c r="AS43" s="213">
        <f t="shared" si="24"/>
        <v>0</v>
      </c>
      <c r="AT43" s="213">
        <f t="shared" si="24"/>
        <v>0</v>
      </c>
      <c r="AU43" s="213">
        <f t="shared" si="24"/>
        <v>0</v>
      </c>
      <c r="AV43" s="213">
        <f t="shared" si="24"/>
        <v>0</v>
      </c>
      <c r="AW43" s="213">
        <f t="shared" si="24"/>
        <v>0</v>
      </c>
      <c r="AX43" s="213">
        <f t="shared" si="24"/>
        <v>0</v>
      </c>
      <c r="AY43" s="213">
        <f t="shared" si="24"/>
        <v>0</v>
      </c>
      <c r="AZ43" s="213">
        <f t="shared" si="24"/>
        <v>0</v>
      </c>
      <c r="BA43" s="213">
        <f t="shared" si="24"/>
        <v>0</v>
      </c>
      <c r="BB43" s="213">
        <f t="shared" si="24"/>
        <v>0</v>
      </c>
      <c r="BC43" s="213">
        <f t="shared" si="24"/>
        <v>0</v>
      </c>
      <c r="BD43" s="213">
        <f t="shared" si="24"/>
        <v>0</v>
      </c>
      <c r="BE43" s="213">
        <f t="shared" si="24"/>
        <v>0</v>
      </c>
      <c r="BF43" s="213">
        <f t="shared" si="24"/>
        <v>0</v>
      </c>
      <c r="BG43" s="213">
        <f t="shared" si="24"/>
        <v>0</v>
      </c>
      <c r="BH43" s="213">
        <f t="shared" si="24"/>
        <v>0</v>
      </c>
      <c r="BI43" s="213">
        <f t="shared" si="24"/>
        <v>0</v>
      </c>
      <c r="BJ43" s="213">
        <f t="shared" si="24"/>
        <v>0</v>
      </c>
      <c r="BK43" s="213">
        <f t="shared" si="24"/>
        <v>0</v>
      </c>
      <c r="BL43" s="213">
        <f t="shared" si="24"/>
        <v>0</v>
      </c>
      <c r="BM43" s="213">
        <f t="shared" si="24"/>
        <v>0</v>
      </c>
      <c r="BN43" s="213">
        <f t="shared" si="24"/>
        <v>0</v>
      </c>
      <c r="BO43" s="213">
        <f t="shared" ref="BO43:DZ43" si="25">IF(BO37="","",SUM(BO40:BO42)*Vacancy)</f>
        <v>0</v>
      </c>
      <c r="BP43" s="213">
        <f t="shared" si="25"/>
        <v>0</v>
      </c>
      <c r="BQ43" s="213">
        <f t="shared" si="25"/>
        <v>0</v>
      </c>
      <c r="BR43" s="213">
        <f t="shared" si="25"/>
        <v>0</v>
      </c>
      <c r="BS43" s="213">
        <f t="shared" si="25"/>
        <v>0</v>
      </c>
      <c r="BT43" s="213">
        <f t="shared" si="25"/>
        <v>0</v>
      </c>
      <c r="BU43" s="213">
        <f t="shared" si="25"/>
        <v>0</v>
      </c>
      <c r="BV43" s="213">
        <f t="shared" si="25"/>
        <v>0</v>
      </c>
      <c r="BW43" s="213">
        <f t="shared" si="25"/>
        <v>0</v>
      </c>
      <c r="BX43" s="213">
        <f t="shared" si="25"/>
        <v>0</v>
      </c>
      <c r="BY43" s="213">
        <f t="shared" si="25"/>
        <v>0</v>
      </c>
      <c r="BZ43" s="213">
        <f t="shared" si="25"/>
        <v>0</v>
      </c>
      <c r="CA43" s="213">
        <f t="shared" si="25"/>
        <v>0</v>
      </c>
      <c r="CB43" s="213">
        <f t="shared" si="25"/>
        <v>0</v>
      </c>
      <c r="CC43" s="213">
        <f t="shared" si="25"/>
        <v>0</v>
      </c>
      <c r="CD43" s="213">
        <f t="shared" si="25"/>
        <v>0</v>
      </c>
      <c r="CE43" s="213">
        <f t="shared" si="25"/>
        <v>0</v>
      </c>
      <c r="CF43" s="213">
        <f t="shared" si="25"/>
        <v>0</v>
      </c>
      <c r="CG43" s="213">
        <f t="shared" si="25"/>
        <v>0</v>
      </c>
      <c r="CH43" s="213">
        <f t="shared" si="25"/>
        <v>0</v>
      </c>
      <c r="CI43" s="213">
        <f t="shared" si="25"/>
        <v>0</v>
      </c>
      <c r="CJ43" s="213">
        <f t="shared" si="25"/>
        <v>0</v>
      </c>
      <c r="CK43" s="213">
        <f t="shared" si="25"/>
        <v>0</v>
      </c>
      <c r="CL43" s="213">
        <f t="shared" si="25"/>
        <v>0</v>
      </c>
      <c r="CM43" s="213">
        <f t="shared" si="25"/>
        <v>0</v>
      </c>
      <c r="CN43" s="213">
        <f t="shared" si="25"/>
        <v>0</v>
      </c>
      <c r="CO43" s="213">
        <f t="shared" si="25"/>
        <v>0</v>
      </c>
      <c r="CP43" s="213">
        <f t="shared" si="25"/>
        <v>0</v>
      </c>
      <c r="CQ43" s="213">
        <f t="shared" si="25"/>
        <v>0</v>
      </c>
      <c r="CR43" s="213">
        <f t="shared" si="25"/>
        <v>0</v>
      </c>
      <c r="CS43" s="213">
        <f t="shared" si="25"/>
        <v>0</v>
      </c>
      <c r="CT43" s="213">
        <f t="shared" si="25"/>
        <v>0</v>
      </c>
      <c r="CU43" s="213">
        <f t="shared" si="25"/>
        <v>0</v>
      </c>
      <c r="CV43" s="213">
        <f t="shared" si="25"/>
        <v>0</v>
      </c>
      <c r="CW43" s="213">
        <f t="shared" si="25"/>
        <v>0</v>
      </c>
      <c r="CX43" s="213">
        <f t="shared" si="25"/>
        <v>0</v>
      </c>
      <c r="CY43" s="213">
        <f t="shared" si="25"/>
        <v>0</v>
      </c>
      <c r="CZ43" s="213">
        <f t="shared" si="25"/>
        <v>0</v>
      </c>
      <c r="DA43" s="213">
        <f t="shared" si="25"/>
        <v>0</v>
      </c>
      <c r="DB43" s="213">
        <f t="shared" si="25"/>
        <v>0</v>
      </c>
      <c r="DC43" s="213">
        <f t="shared" si="25"/>
        <v>0</v>
      </c>
      <c r="DD43" s="213">
        <f t="shared" si="25"/>
        <v>0</v>
      </c>
      <c r="DE43" s="213">
        <f t="shared" si="25"/>
        <v>0</v>
      </c>
      <c r="DF43" s="213">
        <f t="shared" si="25"/>
        <v>0</v>
      </c>
      <c r="DG43" s="213">
        <f t="shared" si="25"/>
        <v>0</v>
      </c>
      <c r="DH43" s="213">
        <f t="shared" si="25"/>
        <v>0</v>
      </c>
      <c r="DI43" s="213">
        <f t="shared" si="25"/>
        <v>0</v>
      </c>
      <c r="DJ43" s="213">
        <f t="shared" si="25"/>
        <v>0</v>
      </c>
      <c r="DK43" s="213">
        <f t="shared" si="25"/>
        <v>0</v>
      </c>
      <c r="DL43" s="213">
        <f t="shared" si="25"/>
        <v>0</v>
      </c>
      <c r="DM43" s="213">
        <f t="shared" si="25"/>
        <v>0</v>
      </c>
      <c r="DN43" s="213">
        <f t="shared" si="25"/>
        <v>0</v>
      </c>
      <c r="DO43" s="213">
        <f t="shared" si="25"/>
        <v>0</v>
      </c>
      <c r="DP43" s="213">
        <f t="shared" si="25"/>
        <v>0</v>
      </c>
      <c r="DQ43" s="213">
        <f t="shared" si="25"/>
        <v>0</v>
      </c>
      <c r="DR43" s="213">
        <f t="shared" si="25"/>
        <v>0</v>
      </c>
      <c r="DS43" s="213">
        <f t="shared" si="25"/>
        <v>0</v>
      </c>
      <c r="DT43" s="213">
        <f t="shared" si="25"/>
        <v>0</v>
      </c>
      <c r="DU43" s="213">
        <f t="shared" si="25"/>
        <v>0</v>
      </c>
      <c r="DV43" s="213">
        <f t="shared" si="25"/>
        <v>0</v>
      </c>
      <c r="DW43" s="213">
        <f t="shared" si="25"/>
        <v>0</v>
      </c>
      <c r="DX43" s="213">
        <f t="shared" si="25"/>
        <v>0</v>
      </c>
      <c r="DY43" s="213">
        <f t="shared" si="25"/>
        <v>0</v>
      </c>
      <c r="DZ43" s="213">
        <f t="shared" si="25"/>
        <v>0</v>
      </c>
      <c r="EA43" s="213">
        <f t="shared" ref="EA43:GL43" si="26">IF(EA37="","",SUM(EA40:EA42)*Vacancy)</f>
        <v>0</v>
      </c>
      <c r="EB43" s="213">
        <f t="shared" si="26"/>
        <v>0</v>
      </c>
      <c r="EC43" s="213">
        <f t="shared" si="26"/>
        <v>0</v>
      </c>
      <c r="ED43" s="213">
        <f t="shared" si="26"/>
        <v>0</v>
      </c>
      <c r="EE43" s="213">
        <f t="shared" si="26"/>
        <v>0</v>
      </c>
      <c r="EF43" s="213">
        <f t="shared" si="26"/>
        <v>0</v>
      </c>
      <c r="EG43" s="213">
        <f t="shared" si="26"/>
        <v>0</v>
      </c>
      <c r="EH43" s="213">
        <f t="shared" si="26"/>
        <v>0</v>
      </c>
      <c r="EI43" s="213">
        <f t="shared" si="26"/>
        <v>0</v>
      </c>
      <c r="EJ43" s="213">
        <f t="shared" si="26"/>
        <v>0</v>
      </c>
      <c r="EK43" s="213">
        <f t="shared" si="26"/>
        <v>0</v>
      </c>
      <c r="EL43" s="213">
        <f t="shared" si="26"/>
        <v>0</v>
      </c>
      <c r="EM43" s="213">
        <f t="shared" si="26"/>
        <v>0</v>
      </c>
      <c r="EN43" s="213">
        <f t="shared" si="26"/>
        <v>0</v>
      </c>
      <c r="EO43" s="213">
        <f t="shared" si="26"/>
        <v>0</v>
      </c>
      <c r="EP43" s="213">
        <f t="shared" si="26"/>
        <v>0</v>
      </c>
      <c r="EQ43" s="213">
        <f t="shared" si="26"/>
        <v>0</v>
      </c>
      <c r="ER43" s="213">
        <f t="shared" si="26"/>
        <v>0</v>
      </c>
      <c r="ES43" s="213">
        <f t="shared" si="26"/>
        <v>0</v>
      </c>
      <c r="ET43" s="213">
        <f t="shared" si="26"/>
        <v>0</v>
      </c>
      <c r="EU43" s="213">
        <f t="shared" si="26"/>
        <v>0</v>
      </c>
      <c r="EV43" s="213">
        <f t="shared" si="26"/>
        <v>0</v>
      </c>
      <c r="EW43" s="213">
        <f t="shared" si="26"/>
        <v>0</v>
      </c>
      <c r="EX43" s="213">
        <f t="shared" si="26"/>
        <v>0</v>
      </c>
      <c r="EY43" s="213">
        <f t="shared" si="26"/>
        <v>0</v>
      </c>
      <c r="EZ43" s="213">
        <f t="shared" si="26"/>
        <v>0</v>
      </c>
      <c r="FA43" s="213">
        <f t="shared" si="26"/>
        <v>0</v>
      </c>
      <c r="FB43" s="213">
        <f t="shared" si="26"/>
        <v>0</v>
      </c>
      <c r="FC43" s="213">
        <f t="shared" si="26"/>
        <v>0</v>
      </c>
      <c r="FD43" s="213">
        <f t="shared" si="26"/>
        <v>0</v>
      </c>
      <c r="FE43" s="213">
        <f t="shared" si="26"/>
        <v>0</v>
      </c>
      <c r="FF43" s="213">
        <f t="shared" si="26"/>
        <v>0</v>
      </c>
      <c r="FG43" s="213">
        <f t="shared" si="26"/>
        <v>0</v>
      </c>
      <c r="FH43" s="213">
        <f t="shared" si="26"/>
        <v>0</v>
      </c>
      <c r="FI43" s="213">
        <f t="shared" si="26"/>
        <v>0</v>
      </c>
      <c r="FJ43" s="213">
        <f t="shared" si="26"/>
        <v>0</v>
      </c>
      <c r="FK43" s="213">
        <f t="shared" si="26"/>
        <v>0</v>
      </c>
      <c r="FL43" s="213">
        <f t="shared" si="26"/>
        <v>0</v>
      </c>
      <c r="FM43" s="213">
        <f t="shared" si="26"/>
        <v>0</v>
      </c>
      <c r="FN43" s="213">
        <f t="shared" si="26"/>
        <v>0</v>
      </c>
      <c r="FO43" s="213">
        <f t="shared" si="26"/>
        <v>0</v>
      </c>
      <c r="FP43" s="213">
        <f t="shared" si="26"/>
        <v>0</v>
      </c>
      <c r="FQ43" s="213">
        <f t="shared" si="26"/>
        <v>0</v>
      </c>
      <c r="FR43" s="213">
        <f t="shared" si="26"/>
        <v>0</v>
      </c>
      <c r="FS43" s="213">
        <f t="shared" si="26"/>
        <v>0</v>
      </c>
      <c r="FT43" s="213">
        <f t="shared" si="26"/>
        <v>0</v>
      </c>
      <c r="FU43" s="213">
        <f t="shared" si="26"/>
        <v>0</v>
      </c>
      <c r="FV43" s="213">
        <f t="shared" si="26"/>
        <v>0</v>
      </c>
      <c r="FW43" s="213">
        <f t="shared" si="26"/>
        <v>0</v>
      </c>
      <c r="FX43" s="213">
        <f t="shared" si="26"/>
        <v>0</v>
      </c>
      <c r="FY43" s="213">
        <f t="shared" si="26"/>
        <v>0</v>
      </c>
      <c r="FZ43" s="213">
        <f t="shared" si="26"/>
        <v>0</v>
      </c>
      <c r="GA43" s="213">
        <f t="shared" si="26"/>
        <v>0</v>
      </c>
      <c r="GB43" s="213">
        <f t="shared" si="26"/>
        <v>0</v>
      </c>
      <c r="GC43" s="213">
        <f t="shared" si="26"/>
        <v>0</v>
      </c>
      <c r="GD43" s="213">
        <f t="shared" si="26"/>
        <v>0</v>
      </c>
      <c r="GE43" s="213">
        <f t="shared" si="26"/>
        <v>0</v>
      </c>
      <c r="GF43" s="213">
        <f t="shared" si="26"/>
        <v>0</v>
      </c>
      <c r="GG43" s="213">
        <f t="shared" si="26"/>
        <v>0</v>
      </c>
      <c r="GH43" s="213">
        <f t="shared" si="26"/>
        <v>0</v>
      </c>
      <c r="GI43" s="213">
        <f t="shared" si="26"/>
        <v>0</v>
      </c>
      <c r="GJ43" s="213">
        <f t="shared" si="26"/>
        <v>0</v>
      </c>
      <c r="GK43" s="213">
        <f t="shared" si="26"/>
        <v>0</v>
      </c>
      <c r="GL43" s="213">
        <f t="shared" si="26"/>
        <v>0</v>
      </c>
      <c r="GM43" s="213">
        <f t="shared" ref="GM43:IX43" si="27">IF(GM37="","",SUM(GM40:GM42)*Vacancy)</f>
        <v>0</v>
      </c>
      <c r="GN43" s="213">
        <f t="shared" si="27"/>
        <v>0</v>
      </c>
      <c r="GO43" s="213">
        <f t="shared" si="27"/>
        <v>0</v>
      </c>
      <c r="GP43" s="213">
        <f t="shared" si="27"/>
        <v>0</v>
      </c>
      <c r="GQ43" s="213">
        <f t="shared" si="27"/>
        <v>0</v>
      </c>
      <c r="GR43" s="213">
        <f t="shared" si="27"/>
        <v>0</v>
      </c>
      <c r="GS43" s="213">
        <f t="shared" si="27"/>
        <v>0</v>
      </c>
      <c r="GT43" s="213">
        <f t="shared" si="27"/>
        <v>0</v>
      </c>
      <c r="GU43" s="213">
        <f t="shared" si="27"/>
        <v>0</v>
      </c>
      <c r="GV43" s="213">
        <f t="shared" si="27"/>
        <v>0</v>
      </c>
      <c r="GW43" s="213">
        <f t="shared" si="27"/>
        <v>0</v>
      </c>
      <c r="GX43" s="213">
        <f t="shared" si="27"/>
        <v>0</v>
      </c>
      <c r="GY43" s="213">
        <f t="shared" si="27"/>
        <v>0</v>
      </c>
      <c r="GZ43" s="213">
        <f t="shared" si="27"/>
        <v>0</v>
      </c>
      <c r="HA43" s="213">
        <f t="shared" si="27"/>
        <v>0</v>
      </c>
      <c r="HB43" s="213">
        <f t="shared" si="27"/>
        <v>0</v>
      </c>
      <c r="HC43" s="213">
        <f t="shared" si="27"/>
        <v>0</v>
      </c>
      <c r="HD43" s="213">
        <f t="shared" si="27"/>
        <v>0</v>
      </c>
      <c r="HE43" s="213">
        <f t="shared" si="27"/>
        <v>0</v>
      </c>
      <c r="HF43" s="213">
        <f t="shared" si="27"/>
        <v>0</v>
      </c>
      <c r="HG43" s="213">
        <f t="shared" si="27"/>
        <v>0</v>
      </c>
      <c r="HH43" s="213">
        <f t="shared" si="27"/>
        <v>0</v>
      </c>
      <c r="HI43" s="213">
        <f t="shared" si="27"/>
        <v>0</v>
      </c>
      <c r="HJ43" s="213">
        <f t="shared" si="27"/>
        <v>0</v>
      </c>
      <c r="HK43" s="213">
        <f t="shared" si="27"/>
        <v>0</v>
      </c>
      <c r="HL43" s="213">
        <f t="shared" si="27"/>
        <v>0</v>
      </c>
      <c r="HM43" s="213">
        <f t="shared" si="27"/>
        <v>0</v>
      </c>
      <c r="HN43" s="213">
        <f t="shared" si="27"/>
        <v>0</v>
      </c>
      <c r="HO43" s="213">
        <f t="shared" si="27"/>
        <v>0</v>
      </c>
      <c r="HP43" s="213">
        <f t="shared" si="27"/>
        <v>0</v>
      </c>
      <c r="HQ43" s="213">
        <f t="shared" si="27"/>
        <v>0</v>
      </c>
      <c r="HR43" s="213">
        <f t="shared" si="27"/>
        <v>0</v>
      </c>
      <c r="HS43" s="213">
        <f t="shared" si="27"/>
        <v>0</v>
      </c>
      <c r="HT43" s="213">
        <f t="shared" si="27"/>
        <v>0</v>
      </c>
      <c r="HU43" s="213" t="str">
        <f t="shared" si="27"/>
        <v/>
      </c>
      <c r="HV43" s="213" t="str">
        <f t="shared" si="27"/>
        <v/>
      </c>
      <c r="HW43" s="213" t="str">
        <f t="shared" si="27"/>
        <v/>
      </c>
      <c r="HX43" s="213" t="str">
        <f t="shared" si="27"/>
        <v/>
      </c>
      <c r="HY43" s="213" t="str">
        <f t="shared" si="27"/>
        <v/>
      </c>
      <c r="HZ43" s="213" t="str">
        <f t="shared" si="27"/>
        <v/>
      </c>
      <c r="IA43" s="213" t="str">
        <f t="shared" si="27"/>
        <v/>
      </c>
      <c r="IB43" s="213" t="str">
        <f t="shared" si="27"/>
        <v/>
      </c>
      <c r="IC43" s="213" t="str">
        <f t="shared" si="27"/>
        <v/>
      </c>
      <c r="ID43" s="213" t="str">
        <f t="shared" si="27"/>
        <v/>
      </c>
      <c r="IE43" s="213" t="str">
        <f t="shared" si="27"/>
        <v/>
      </c>
      <c r="IF43" s="213" t="str">
        <f t="shared" si="27"/>
        <v/>
      </c>
      <c r="IG43" s="213" t="str">
        <f t="shared" si="27"/>
        <v/>
      </c>
      <c r="IH43" s="213" t="str">
        <f t="shared" si="27"/>
        <v/>
      </c>
      <c r="II43" s="213" t="str">
        <f t="shared" si="27"/>
        <v/>
      </c>
      <c r="IJ43" s="213" t="str">
        <f t="shared" si="27"/>
        <v/>
      </c>
      <c r="IK43" s="213" t="str">
        <f t="shared" si="27"/>
        <v/>
      </c>
      <c r="IL43" s="213" t="str">
        <f t="shared" si="27"/>
        <v/>
      </c>
      <c r="IM43" s="213" t="str">
        <f t="shared" si="27"/>
        <v/>
      </c>
      <c r="IN43" s="213" t="str">
        <f t="shared" si="27"/>
        <v/>
      </c>
      <c r="IO43" s="213" t="str">
        <f t="shared" si="27"/>
        <v/>
      </c>
      <c r="IP43" s="213" t="str">
        <f t="shared" si="27"/>
        <v/>
      </c>
      <c r="IQ43" s="213" t="str">
        <f t="shared" si="27"/>
        <v/>
      </c>
      <c r="IR43" s="213" t="str">
        <f t="shared" si="27"/>
        <v/>
      </c>
      <c r="IS43" s="213" t="str">
        <f t="shared" si="27"/>
        <v/>
      </c>
      <c r="IT43" s="213" t="str">
        <f t="shared" si="27"/>
        <v/>
      </c>
      <c r="IU43" s="213" t="str">
        <f t="shared" si="27"/>
        <v/>
      </c>
      <c r="IV43" s="213" t="str">
        <f t="shared" si="27"/>
        <v/>
      </c>
      <c r="IW43" s="213" t="str">
        <f t="shared" si="27"/>
        <v/>
      </c>
      <c r="IX43" s="213" t="str">
        <f t="shared" si="27"/>
        <v/>
      </c>
      <c r="IY43" s="213" t="str">
        <f t="shared" ref="IY43:LJ43" si="28">IF(IY37="","",SUM(IY40:IY42)*Vacancy)</f>
        <v/>
      </c>
      <c r="IZ43" s="213" t="str">
        <f t="shared" si="28"/>
        <v/>
      </c>
      <c r="JA43" s="213" t="str">
        <f t="shared" si="28"/>
        <v/>
      </c>
      <c r="JB43" s="213" t="str">
        <f t="shared" si="28"/>
        <v/>
      </c>
      <c r="JC43" s="213" t="str">
        <f t="shared" si="28"/>
        <v/>
      </c>
      <c r="JD43" s="213" t="str">
        <f t="shared" si="28"/>
        <v/>
      </c>
      <c r="JE43" s="213" t="str">
        <f t="shared" si="28"/>
        <v/>
      </c>
      <c r="JF43" s="213" t="str">
        <f t="shared" si="28"/>
        <v/>
      </c>
      <c r="JG43" s="213" t="str">
        <f t="shared" si="28"/>
        <v/>
      </c>
      <c r="JH43" s="213" t="str">
        <f t="shared" si="28"/>
        <v/>
      </c>
      <c r="JI43" s="213" t="str">
        <f t="shared" si="28"/>
        <v/>
      </c>
      <c r="JJ43" s="213" t="str">
        <f t="shared" si="28"/>
        <v/>
      </c>
      <c r="JK43" s="213" t="str">
        <f t="shared" si="28"/>
        <v/>
      </c>
      <c r="JL43" s="213" t="str">
        <f t="shared" si="28"/>
        <v/>
      </c>
      <c r="JM43" s="213" t="str">
        <f t="shared" si="28"/>
        <v/>
      </c>
      <c r="JN43" s="213" t="str">
        <f t="shared" si="28"/>
        <v/>
      </c>
      <c r="JO43" s="213" t="str">
        <f t="shared" si="28"/>
        <v/>
      </c>
      <c r="JP43" s="213" t="str">
        <f t="shared" si="28"/>
        <v/>
      </c>
      <c r="JQ43" s="213" t="str">
        <f t="shared" si="28"/>
        <v/>
      </c>
      <c r="JR43" s="213" t="str">
        <f t="shared" si="28"/>
        <v/>
      </c>
      <c r="JS43" s="213" t="str">
        <f t="shared" si="28"/>
        <v/>
      </c>
      <c r="JT43" s="213" t="str">
        <f t="shared" si="28"/>
        <v/>
      </c>
      <c r="JU43" s="213" t="str">
        <f t="shared" si="28"/>
        <v/>
      </c>
      <c r="JV43" s="213" t="str">
        <f t="shared" si="28"/>
        <v/>
      </c>
      <c r="JW43" s="213" t="str">
        <f t="shared" si="28"/>
        <v/>
      </c>
      <c r="JX43" s="213" t="str">
        <f t="shared" si="28"/>
        <v/>
      </c>
      <c r="JY43" s="213" t="str">
        <f t="shared" si="28"/>
        <v/>
      </c>
      <c r="JZ43" s="213" t="str">
        <f t="shared" si="28"/>
        <v/>
      </c>
      <c r="KA43" s="213" t="str">
        <f t="shared" si="28"/>
        <v/>
      </c>
      <c r="KB43" s="213" t="str">
        <f t="shared" si="28"/>
        <v/>
      </c>
      <c r="KC43" s="213" t="str">
        <f t="shared" si="28"/>
        <v/>
      </c>
      <c r="KD43" s="213" t="str">
        <f t="shared" si="28"/>
        <v/>
      </c>
      <c r="KE43" s="213" t="str">
        <f t="shared" si="28"/>
        <v/>
      </c>
      <c r="KF43" s="213" t="str">
        <f t="shared" si="28"/>
        <v/>
      </c>
      <c r="KG43" s="213" t="str">
        <f t="shared" si="28"/>
        <v/>
      </c>
      <c r="KH43" s="213" t="str">
        <f t="shared" si="28"/>
        <v/>
      </c>
      <c r="KI43" s="213" t="str">
        <f t="shared" si="28"/>
        <v/>
      </c>
      <c r="KJ43" s="213" t="str">
        <f t="shared" si="28"/>
        <v/>
      </c>
      <c r="KK43" s="213" t="str">
        <f t="shared" si="28"/>
        <v/>
      </c>
      <c r="KL43" s="213" t="str">
        <f t="shared" si="28"/>
        <v/>
      </c>
      <c r="KM43" s="213" t="str">
        <f t="shared" si="28"/>
        <v/>
      </c>
      <c r="KN43" s="213" t="str">
        <f t="shared" si="28"/>
        <v/>
      </c>
      <c r="KO43" s="213" t="str">
        <f t="shared" si="28"/>
        <v/>
      </c>
      <c r="KP43" s="213" t="str">
        <f t="shared" si="28"/>
        <v/>
      </c>
      <c r="KQ43" s="213" t="str">
        <f t="shared" si="28"/>
        <v/>
      </c>
      <c r="KR43" s="213" t="str">
        <f t="shared" si="28"/>
        <v/>
      </c>
      <c r="KS43" s="213" t="str">
        <f t="shared" si="28"/>
        <v/>
      </c>
      <c r="KT43" s="213" t="str">
        <f t="shared" si="28"/>
        <v/>
      </c>
      <c r="KU43" s="213" t="str">
        <f t="shared" si="28"/>
        <v/>
      </c>
      <c r="KV43" s="213" t="str">
        <f t="shared" si="28"/>
        <v/>
      </c>
      <c r="KW43" s="213" t="str">
        <f t="shared" si="28"/>
        <v/>
      </c>
      <c r="KX43" s="213" t="str">
        <f t="shared" si="28"/>
        <v/>
      </c>
      <c r="KY43" s="213" t="str">
        <f t="shared" si="28"/>
        <v/>
      </c>
      <c r="KZ43" s="213" t="str">
        <f t="shared" si="28"/>
        <v/>
      </c>
      <c r="LA43" s="213" t="str">
        <f t="shared" si="28"/>
        <v/>
      </c>
      <c r="LB43" s="213" t="str">
        <f t="shared" si="28"/>
        <v/>
      </c>
      <c r="LC43" s="213" t="str">
        <f t="shared" si="28"/>
        <v/>
      </c>
      <c r="LD43" s="213" t="str">
        <f t="shared" si="28"/>
        <v/>
      </c>
      <c r="LE43" s="213" t="str">
        <f t="shared" si="28"/>
        <v/>
      </c>
      <c r="LF43" s="213" t="str">
        <f t="shared" si="28"/>
        <v/>
      </c>
      <c r="LG43" s="213" t="str">
        <f t="shared" si="28"/>
        <v/>
      </c>
      <c r="LH43" s="213" t="str">
        <f t="shared" si="28"/>
        <v/>
      </c>
      <c r="LI43" s="213" t="str">
        <f t="shared" si="28"/>
        <v/>
      </c>
      <c r="LJ43" s="213" t="str">
        <f t="shared" si="28"/>
        <v/>
      </c>
      <c r="LK43" s="213" t="str">
        <f t="shared" ref="LK43:MY43" si="29">IF(LK37="","",SUM(LK40:LK42)*Vacancy)</f>
        <v/>
      </c>
      <c r="LL43" s="213" t="str">
        <f t="shared" si="29"/>
        <v/>
      </c>
      <c r="LM43" s="213" t="str">
        <f t="shared" si="29"/>
        <v/>
      </c>
      <c r="LN43" s="213" t="str">
        <f t="shared" si="29"/>
        <v/>
      </c>
      <c r="LO43" s="213" t="str">
        <f t="shared" si="29"/>
        <v/>
      </c>
      <c r="LP43" s="213" t="str">
        <f t="shared" si="29"/>
        <v/>
      </c>
      <c r="LQ43" s="213" t="str">
        <f t="shared" si="29"/>
        <v/>
      </c>
      <c r="LR43" s="213" t="str">
        <f t="shared" si="29"/>
        <v/>
      </c>
      <c r="LS43" s="213" t="str">
        <f t="shared" si="29"/>
        <v/>
      </c>
      <c r="LT43" s="213" t="str">
        <f t="shared" si="29"/>
        <v/>
      </c>
      <c r="LU43" s="213" t="str">
        <f t="shared" si="29"/>
        <v/>
      </c>
      <c r="LV43" s="213" t="str">
        <f t="shared" si="29"/>
        <v/>
      </c>
      <c r="LW43" s="213" t="str">
        <f t="shared" si="29"/>
        <v/>
      </c>
      <c r="LX43" s="213" t="str">
        <f t="shared" si="29"/>
        <v/>
      </c>
      <c r="LY43" s="213" t="str">
        <f t="shared" si="29"/>
        <v/>
      </c>
      <c r="LZ43" s="213" t="str">
        <f t="shared" si="29"/>
        <v/>
      </c>
      <c r="MA43" s="213" t="str">
        <f t="shared" si="29"/>
        <v/>
      </c>
      <c r="MB43" s="213" t="str">
        <f t="shared" si="29"/>
        <v/>
      </c>
      <c r="MC43" s="213" t="str">
        <f t="shared" si="29"/>
        <v/>
      </c>
      <c r="MD43" s="213" t="str">
        <f t="shared" si="29"/>
        <v/>
      </c>
      <c r="ME43" s="213" t="str">
        <f t="shared" si="29"/>
        <v/>
      </c>
      <c r="MF43" s="213" t="str">
        <f t="shared" si="29"/>
        <v/>
      </c>
      <c r="MG43" s="213" t="str">
        <f t="shared" si="29"/>
        <v/>
      </c>
      <c r="MH43" s="213" t="str">
        <f t="shared" si="29"/>
        <v/>
      </c>
      <c r="MI43" s="213" t="str">
        <f t="shared" si="29"/>
        <v/>
      </c>
      <c r="MJ43" s="213" t="str">
        <f t="shared" si="29"/>
        <v/>
      </c>
      <c r="MK43" s="213" t="str">
        <f t="shared" si="29"/>
        <v/>
      </c>
      <c r="ML43" s="213" t="str">
        <f t="shared" si="29"/>
        <v/>
      </c>
      <c r="MM43" s="213" t="str">
        <f t="shared" si="29"/>
        <v/>
      </c>
      <c r="MN43" s="213" t="str">
        <f t="shared" si="29"/>
        <v/>
      </c>
      <c r="MO43" s="213" t="str">
        <f t="shared" si="29"/>
        <v/>
      </c>
      <c r="MP43" s="213" t="str">
        <f t="shared" si="29"/>
        <v/>
      </c>
      <c r="MQ43" s="213" t="str">
        <f t="shared" si="29"/>
        <v/>
      </c>
      <c r="MR43" s="213" t="str">
        <f t="shared" si="29"/>
        <v/>
      </c>
      <c r="MS43" s="213" t="str">
        <f t="shared" si="29"/>
        <v/>
      </c>
      <c r="MT43" s="213" t="str">
        <f t="shared" si="29"/>
        <v/>
      </c>
      <c r="MU43" s="213" t="str">
        <f t="shared" si="29"/>
        <v/>
      </c>
      <c r="MV43" s="213" t="str">
        <f t="shared" si="29"/>
        <v/>
      </c>
      <c r="MW43" s="213" t="str">
        <f t="shared" si="29"/>
        <v/>
      </c>
      <c r="MX43" s="213" t="str">
        <f t="shared" si="29"/>
        <v/>
      </c>
      <c r="MY43" s="213" t="str">
        <f t="shared" si="29"/>
        <v/>
      </c>
    </row>
    <row r="44" spans="2:363" outlineLevel="1" x14ac:dyDescent="0.25">
      <c r="B44" s="8" t="s">
        <v>201</v>
      </c>
      <c r="C44" s="212">
        <f>IF(C37="","",SUM(C40:C43))</f>
        <v>0</v>
      </c>
      <c r="D44" s="212">
        <f t="shared" ref="D44:BO44" si="30">IF(D37="","",SUM(D40:D43))</f>
        <v>24648.75</v>
      </c>
      <c r="E44" s="212">
        <f t="shared" si="30"/>
        <v>24648.75</v>
      </c>
      <c r="F44" s="212">
        <f t="shared" si="30"/>
        <v>24648.75</v>
      </c>
      <c r="G44" s="212">
        <f t="shared" si="30"/>
        <v>24648.75</v>
      </c>
      <c r="H44" s="212">
        <f t="shared" si="30"/>
        <v>24648.75</v>
      </c>
      <c r="I44" s="212">
        <f t="shared" si="30"/>
        <v>24648.75</v>
      </c>
      <c r="J44" s="212">
        <f t="shared" si="30"/>
        <v>24648.75</v>
      </c>
      <c r="K44" s="212">
        <f t="shared" si="30"/>
        <v>24648.75</v>
      </c>
      <c r="L44" s="212">
        <f t="shared" si="30"/>
        <v>24648.75</v>
      </c>
      <c r="M44" s="212">
        <f t="shared" si="30"/>
        <v>24648.75</v>
      </c>
      <c r="N44" s="212">
        <f t="shared" si="30"/>
        <v>24648.75</v>
      </c>
      <c r="O44" s="212">
        <f t="shared" si="30"/>
        <v>24648.75</v>
      </c>
      <c r="P44" s="212">
        <f t="shared" si="30"/>
        <v>24648.75</v>
      </c>
      <c r="Q44" s="212">
        <f t="shared" si="30"/>
        <v>24648.75</v>
      </c>
      <c r="R44" s="212">
        <f t="shared" si="30"/>
        <v>24648.75</v>
      </c>
      <c r="S44" s="212">
        <f t="shared" si="30"/>
        <v>24648.75</v>
      </c>
      <c r="T44" s="212">
        <f t="shared" si="30"/>
        <v>24648.75</v>
      </c>
      <c r="U44" s="212">
        <f t="shared" si="30"/>
        <v>24648.75</v>
      </c>
      <c r="V44" s="212">
        <f t="shared" si="30"/>
        <v>24648.75</v>
      </c>
      <c r="W44" s="212">
        <f t="shared" si="30"/>
        <v>24648.75</v>
      </c>
      <c r="X44" s="212">
        <f t="shared" si="30"/>
        <v>24648.75</v>
      </c>
      <c r="Y44" s="212">
        <f t="shared" si="30"/>
        <v>24648.75</v>
      </c>
      <c r="Z44" s="212">
        <f t="shared" si="30"/>
        <v>24648.75</v>
      </c>
      <c r="AA44" s="212">
        <f t="shared" si="30"/>
        <v>24648.75</v>
      </c>
      <c r="AB44" s="212">
        <f t="shared" si="30"/>
        <v>24648.75</v>
      </c>
      <c r="AC44" s="212">
        <f t="shared" si="30"/>
        <v>24648.75</v>
      </c>
      <c r="AD44" s="212">
        <f t="shared" si="30"/>
        <v>24648.75</v>
      </c>
      <c r="AE44" s="212">
        <f t="shared" si="30"/>
        <v>24648.75</v>
      </c>
      <c r="AF44" s="212">
        <f t="shared" si="30"/>
        <v>24648.75</v>
      </c>
      <c r="AG44" s="212">
        <f t="shared" si="30"/>
        <v>24648.75</v>
      </c>
      <c r="AH44" s="212">
        <f t="shared" si="30"/>
        <v>24648.75</v>
      </c>
      <c r="AI44" s="212">
        <f t="shared" si="30"/>
        <v>24648.75</v>
      </c>
      <c r="AJ44" s="212">
        <f t="shared" si="30"/>
        <v>24648.75</v>
      </c>
      <c r="AK44" s="212">
        <f t="shared" si="30"/>
        <v>24648.75</v>
      </c>
      <c r="AL44" s="212">
        <f t="shared" si="30"/>
        <v>24648.75</v>
      </c>
      <c r="AM44" s="212">
        <f t="shared" si="30"/>
        <v>24648.75</v>
      </c>
      <c r="AN44" s="212">
        <f t="shared" si="30"/>
        <v>24648.75</v>
      </c>
      <c r="AO44" s="212">
        <f t="shared" si="30"/>
        <v>24648.75</v>
      </c>
      <c r="AP44" s="212">
        <f t="shared" si="30"/>
        <v>24648.75</v>
      </c>
      <c r="AQ44" s="212">
        <f t="shared" si="30"/>
        <v>24648.75</v>
      </c>
      <c r="AR44" s="212">
        <f t="shared" si="30"/>
        <v>24648.75</v>
      </c>
      <c r="AS44" s="212">
        <f t="shared" si="30"/>
        <v>24648.75</v>
      </c>
      <c r="AT44" s="212">
        <f t="shared" si="30"/>
        <v>24648.75</v>
      </c>
      <c r="AU44" s="212">
        <f t="shared" si="30"/>
        <v>24648.75</v>
      </c>
      <c r="AV44" s="212">
        <f t="shared" si="30"/>
        <v>24648.75</v>
      </c>
      <c r="AW44" s="212">
        <f t="shared" si="30"/>
        <v>24648.75</v>
      </c>
      <c r="AX44" s="212">
        <f t="shared" si="30"/>
        <v>24648.75</v>
      </c>
      <c r="AY44" s="212">
        <f t="shared" si="30"/>
        <v>24648.75</v>
      </c>
      <c r="AZ44" s="212">
        <f t="shared" si="30"/>
        <v>24648.75</v>
      </c>
      <c r="BA44" s="212">
        <f t="shared" si="30"/>
        <v>24648.75</v>
      </c>
      <c r="BB44" s="212">
        <f t="shared" si="30"/>
        <v>24648.75</v>
      </c>
      <c r="BC44" s="212">
        <f t="shared" si="30"/>
        <v>24648.75</v>
      </c>
      <c r="BD44" s="212">
        <f t="shared" si="30"/>
        <v>24648.75</v>
      </c>
      <c r="BE44" s="212">
        <f t="shared" si="30"/>
        <v>24648.75</v>
      </c>
      <c r="BF44" s="212">
        <f t="shared" si="30"/>
        <v>24648.75</v>
      </c>
      <c r="BG44" s="212">
        <f t="shared" si="30"/>
        <v>24648.75</v>
      </c>
      <c r="BH44" s="212">
        <f t="shared" si="30"/>
        <v>24648.75</v>
      </c>
      <c r="BI44" s="212">
        <f t="shared" si="30"/>
        <v>24648.75</v>
      </c>
      <c r="BJ44" s="212">
        <f t="shared" si="30"/>
        <v>24648.75</v>
      </c>
      <c r="BK44" s="212">
        <f t="shared" si="30"/>
        <v>24648.75</v>
      </c>
      <c r="BL44" s="212">
        <f t="shared" si="30"/>
        <v>24648.75</v>
      </c>
      <c r="BM44" s="212">
        <f t="shared" si="30"/>
        <v>24648.75</v>
      </c>
      <c r="BN44" s="212">
        <f t="shared" si="30"/>
        <v>24648.75</v>
      </c>
      <c r="BO44" s="212">
        <f t="shared" si="30"/>
        <v>24648.75</v>
      </c>
      <c r="BP44" s="212">
        <f t="shared" ref="BP44:EA44" si="31">IF(BP37="","",SUM(BP40:BP43))</f>
        <v>24648.75</v>
      </c>
      <c r="BQ44" s="212">
        <f t="shared" si="31"/>
        <v>24648.75</v>
      </c>
      <c r="BR44" s="212">
        <f t="shared" si="31"/>
        <v>24648.75</v>
      </c>
      <c r="BS44" s="212">
        <f t="shared" si="31"/>
        <v>24648.75</v>
      </c>
      <c r="BT44" s="212">
        <f t="shared" si="31"/>
        <v>24648.75</v>
      </c>
      <c r="BU44" s="212">
        <f t="shared" si="31"/>
        <v>24648.75</v>
      </c>
      <c r="BV44" s="212">
        <f t="shared" si="31"/>
        <v>24648.75</v>
      </c>
      <c r="BW44" s="212">
        <f t="shared" si="31"/>
        <v>24648.75</v>
      </c>
      <c r="BX44" s="212">
        <f t="shared" si="31"/>
        <v>24648.75</v>
      </c>
      <c r="BY44" s="212">
        <f t="shared" si="31"/>
        <v>24648.75</v>
      </c>
      <c r="BZ44" s="212">
        <f t="shared" si="31"/>
        <v>24648.75</v>
      </c>
      <c r="CA44" s="212">
        <f t="shared" si="31"/>
        <v>24648.75</v>
      </c>
      <c r="CB44" s="212">
        <f t="shared" si="31"/>
        <v>24648.75</v>
      </c>
      <c r="CC44" s="212">
        <f t="shared" si="31"/>
        <v>24648.75</v>
      </c>
      <c r="CD44" s="212">
        <f t="shared" si="31"/>
        <v>24648.75</v>
      </c>
      <c r="CE44" s="212">
        <f t="shared" si="31"/>
        <v>24648.75</v>
      </c>
      <c r="CF44" s="212">
        <f t="shared" si="31"/>
        <v>24648.75</v>
      </c>
      <c r="CG44" s="212">
        <f t="shared" si="31"/>
        <v>24648.75</v>
      </c>
      <c r="CH44" s="212">
        <f t="shared" si="31"/>
        <v>24648.75</v>
      </c>
      <c r="CI44" s="212">
        <f t="shared" si="31"/>
        <v>24648.75</v>
      </c>
      <c r="CJ44" s="212">
        <f t="shared" si="31"/>
        <v>24648.75</v>
      </c>
      <c r="CK44" s="212">
        <f t="shared" si="31"/>
        <v>24648.75</v>
      </c>
      <c r="CL44" s="212">
        <f t="shared" si="31"/>
        <v>24648.75</v>
      </c>
      <c r="CM44" s="212">
        <f t="shared" si="31"/>
        <v>24648.75</v>
      </c>
      <c r="CN44" s="212">
        <f t="shared" si="31"/>
        <v>24648.75</v>
      </c>
      <c r="CO44" s="212">
        <f t="shared" si="31"/>
        <v>24648.75</v>
      </c>
      <c r="CP44" s="212">
        <f t="shared" si="31"/>
        <v>24648.75</v>
      </c>
      <c r="CQ44" s="212">
        <f t="shared" si="31"/>
        <v>24648.75</v>
      </c>
      <c r="CR44" s="212">
        <f t="shared" si="31"/>
        <v>24648.75</v>
      </c>
      <c r="CS44" s="212">
        <f t="shared" si="31"/>
        <v>24648.75</v>
      </c>
      <c r="CT44" s="212">
        <f t="shared" si="31"/>
        <v>24648.75</v>
      </c>
      <c r="CU44" s="212">
        <f t="shared" si="31"/>
        <v>24648.75</v>
      </c>
      <c r="CV44" s="212">
        <f t="shared" si="31"/>
        <v>24648.75</v>
      </c>
      <c r="CW44" s="212">
        <f t="shared" si="31"/>
        <v>24648.75</v>
      </c>
      <c r="CX44" s="212">
        <f t="shared" si="31"/>
        <v>24648.75</v>
      </c>
      <c r="CY44" s="212">
        <f t="shared" si="31"/>
        <v>24648.75</v>
      </c>
      <c r="CZ44" s="212">
        <f t="shared" si="31"/>
        <v>24648.75</v>
      </c>
      <c r="DA44" s="212">
        <f t="shared" si="31"/>
        <v>24648.75</v>
      </c>
      <c r="DB44" s="212">
        <f t="shared" si="31"/>
        <v>24648.75</v>
      </c>
      <c r="DC44" s="212">
        <f t="shared" si="31"/>
        <v>24648.75</v>
      </c>
      <c r="DD44" s="212">
        <f t="shared" si="31"/>
        <v>24648.75</v>
      </c>
      <c r="DE44" s="212">
        <f t="shared" si="31"/>
        <v>24648.75</v>
      </c>
      <c r="DF44" s="212">
        <f t="shared" si="31"/>
        <v>24648.75</v>
      </c>
      <c r="DG44" s="212">
        <f t="shared" si="31"/>
        <v>24648.75</v>
      </c>
      <c r="DH44" s="212">
        <f t="shared" si="31"/>
        <v>24648.75</v>
      </c>
      <c r="DI44" s="212">
        <f t="shared" si="31"/>
        <v>24648.75</v>
      </c>
      <c r="DJ44" s="212">
        <f t="shared" si="31"/>
        <v>24648.75</v>
      </c>
      <c r="DK44" s="212">
        <f t="shared" si="31"/>
        <v>24648.75</v>
      </c>
      <c r="DL44" s="212">
        <f t="shared" si="31"/>
        <v>24648.75</v>
      </c>
      <c r="DM44" s="212">
        <f t="shared" si="31"/>
        <v>24648.75</v>
      </c>
      <c r="DN44" s="212">
        <f t="shared" si="31"/>
        <v>24648.75</v>
      </c>
      <c r="DO44" s="212">
        <f t="shared" si="31"/>
        <v>24648.75</v>
      </c>
      <c r="DP44" s="212">
        <f t="shared" si="31"/>
        <v>24648.75</v>
      </c>
      <c r="DQ44" s="212">
        <f t="shared" si="31"/>
        <v>24648.75</v>
      </c>
      <c r="DR44" s="212">
        <f t="shared" si="31"/>
        <v>24648.75</v>
      </c>
      <c r="DS44" s="212">
        <f t="shared" si="31"/>
        <v>24648.75</v>
      </c>
      <c r="DT44" s="212">
        <f t="shared" si="31"/>
        <v>24648.75</v>
      </c>
      <c r="DU44" s="212">
        <f t="shared" si="31"/>
        <v>24648.75</v>
      </c>
      <c r="DV44" s="212">
        <f t="shared" si="31"/>
        <v>24648.75</v>
      </c>
      <c r="DW44" s="212">
        <f t="shared" si="31"/>
        <v>24648.75</v>
      </c>
      <c r="DX44" s="212">
        <f t="shared" si="31"/>
        <v>24648.75</v>
      </c>
      <c r="DY44" s="212">
        <f t="shared" si="31"/>
        <v>24648.75</v>
      </c>
      <c r="DZ44" s="212">
        <f t="shared" si="31"/>
        <v>24648.75</v>
      </c>
      <c r="EA44" s="212">
        <f t="shared" si="31"/>
        <v>24648.75</v>
      </c>
      <c r="EB44" s="212">
        <f t="shared" ref="EB44:GM44" si="32">IF(EB37="","",SUM(EB40:EB43))</f>
        <v>24648.75</v>
      </c>
      <c r="EC44" s="212">
        <f t="shared" si="32"/>
        <v>24648.75</v>
      </c>
      <c r="ED44" s="212">
        <f t="shared" si="32"/>
        <v>24648.75</v>
      </c>
      <c r="EE44" s="212">
        <f t="shared" si="32"/>
        <v>24648.75</v>
      </c>
      <c r="EF44" s="212">
        <f t="shared" si="32"/>
        <v>24648.75</v>
      </c>
      <c r="EG44" s="212">
        <f t="shared" si="32"/>
        <v>24648.75</v>
      </c>
      <c r="EH44" s="212">
        <f t="shared" si="32"/>
        <v>24648.75</v>
      </c>
      <c r="EI44" s="212">
        <f t="shared" si="32"/>
        <v>24648.75</v>
      </c>
      <c r="EJ44" s="212">
        <f t="shared" si="32"/>
        <v>24648.75</v>
      </c>
      <c r="EK44" s="212">
        <f t="shared" si="32"/>
        <v>24648.75</v>
      </c>
      <c r="EL44" s="212">
        <f t="shared" si="32"/>
        <v>24648.75</v>
      </c>
      <c r="EM44" s="212">
        <f t="shared" si="32"/>
        <v>24648.75</v>
      </c>
      <c r="EN44" s="212">
        <f t="shared" si="32"/>
        <v>24648.75</v>
      </c>
      <c r="EO44" s="212">
        <f t="shared" si="32"/>
        <v>24648.75</v>
      </c>
      <c r="EP44" s="212">
        <f t="shared" si="32"/>
        <v>24648.75</v>
      </c>
      <c r="EQ44" s="212">
        <f t="shared" si="32"/>
        <v>24648.75</v>
      </c>
      <c r="ER44" s="212">
        <f t="shared" si="32"/>
        <v>24648.75</v>
      </c>
      <c r="ES44" s="212">
        <f t="shared" si="32"/>
        <v>24648.75</v>
      </c>
      <c r="ET44" s="212">
        <f t="shared" si="32"/>
        <v>24648.75</v>
      </c>
      <c r="EU44" s="212">
        <f t="shared" si="32"/>
        <v>24648.75</v>
      </c>
      <c r="EV44" s="212">
        <f t="shared" si="32"/>
        <v>24648.75</v>
      </c>
      <c r="EW44" s="212">
        <f t="shared" si="32"/>
        <v>24648.75</v>
      </c>
      <c r="EX44" s="212">
        <f t="shared" si="32"/>
        <v>24648.75</v>
      </c>
      <c r="EY44" s="212">
        <f t="shared" si="32"/>
        <v>24648.75</v>
      </c>
      <c r="EZ44" s="212">
        <f t="shared" si="32"/>
        <v>24648.75</v>
      </c>
      <c r="FA44" s="212">
        <f t="shared" si="32"/>
        <v>24648.75</v>
      </c>
      <c r="FB44" s="212">
        <f t="shared" si="32"/>
        <v>24648.75</v>
      </c>
      <c r="FC44" s="212">
        <f t="shared" si="32"/>
        <v>24648.75</v>
      </c>
      <c r="FD44" s="212">
        <f t="shared" si="32"/>
        <v>24648.75</v>
      </c>
      <c r="FE44" s="212">
        <f t="shared" si="32"/>
        <v>24648.75</v>
      </c>
      <c r="FF44" s="212">
        <f t="shared" si="32"/>
        <v>24648.75</v>
      </c>
      <c r="FG44" s="212">
        <f t="shared" si="32"/>
        <v>24648.75</v>
      </c>
      <c r="FH44" s="212">
        <f t="shared" si="32"/>
        <v>24648.75</v>
      </c>
      <c r="FI44" s="212">
        <f t="shared" si="32"/>
        <v>24648.75</v>
      </c>
      <c r="FJ44" s="212">
        <f t="shared" si="32"/>
        <v>24648.75</v>
      </c>
      <c r="FK44" s="212">
        <f t="shared" si="32"/>
        <v>24648.75</v>
      </c>
      <c r="FL44" s="212">
        <f t="shared" si="32"/>
        <v>24648.75</v>
      </c>
      <c r="FM44" s="212">
        <f t="shared" si="32"/>
        <v>24648.75</v>
      </c>
      <c r="FN44" s="212">
        <f t="shared" si="32"/>
        <v>24648.75</v>
      </c>
      <c r="FO44" s="212">
        <f t="shared" si="32"/>
        <v>24648.75</v>
      </c>
      <c r="FP44" s="212">
        <f t="shared" si="32"/>
        <v>24648.75</v>
      </c>
      <c r="FQ44" s="212">
        <f t="shared" si="32"/>
        <v>24648.75</v>
      </c>
      <c r="FR44" s="212">
        <f t="shared" si="32"/>
        <v>24648.75</v>
      </c>
      <c r="FS44" s="212">
        <f t="shared" si="32"/>
        <v>24648.75</v>
      </c>
      <c r="FT44" s="212">
        <f t="shared" si="32"/>
        <v>24648.75</v>
      </c>
      <c r="FU44" s="212">
        <f t="shared" si="32"/>
        <v>24648.75</v>
      </c>
      <c r="FV44" s="212">
        <f t="shared" si="32"/>
        <v>24648.75</v>
      </c>
      <c r="FW44" s="212">
        <f t="shared" si="32"/>
        <v>24648.75</v>
      </c>
      <c r="FX44" s="212">
        <f t="shared" si="32"/>
        <v>24648.75</v>
      </c>
      <c r="FY44" s="212">
        <f t="shared" si="32"/>
        <v>24648.75</v>
      </c>
      <c r="FZ44" s="212">
        <f t="shared" si="32"/>
        <v>24648.75</v>
      </c>
      <c r="GA44" s="212">
        <f t="shared" si="32"/>
        <v>24648.75</v>
      </c>
      <c r="GB44" s="212">
        <f t="shared" si="32"/>
        <v>24648.75</v>
      </c>
      <c r="GC44" s="212">
        <f t="shared" si="32"/>
        <v>24648.75</v>
      </c>
      <c r="GD44" s="212">
        <f t="shared" si="32"/>
        <v>24648.75</v>
      </c>
      <c r="GE44" s="212">
        <f t="shared" si="32"/>
        <v>24648.75</v>
      </c>
      <c r="GF44" s="212">
        <f t="shared" si="32"/>
        <v>24648.75</v>
      </c>
      <c r="GG44" s="212">
        <f t="shared" si="32"/>
        <v>24648.75</v>
      </c>
      <c r="GH44" s="212">
        <f t="shared" si="32"/>
        <v>24648.75</v>
      </c>
      <c r="GI44" s="212">
        <f t="shared" si="32"/>
        <v>24648.75</v>
      </c>
      <c r="GJ44" s="212">
        <f t="shared" si="32"/>
        <v>24648.75</v>
      </c>
      <c r="GK44" s="212">
        <f t="shared" si="32"/>
        <v>24648.75</v>
      </c>
      <c r="GL44" s="212">
        <f t="shared" si="32"/>
        <v>24648.75</v>
      </c>
      <c r="GM44" s="212">
        <f t="shared" si="32"/>
        <v>24648.75</v>
      </c>
      <c r="GN44" s="212">
        <f t="shared" ref="GN44:IY44" si="33">IF(GN37="","",SUM(GN40:GN43))</f>
        <v>24648.75</v>
      </c>
      <c r="GO44" s="212">
        <f t="shared" si="33"/>
        <v>24648.75</v>
      </c>
      <c r="GP44" s="212">
        <f t="shared" si="33"/>
        <v>24648.75</v>
      </c>
      <c r="GQ44" s="212">
        <f t="shared" si="33"/>
        <v>24648.75</v>
      </c>
      <c r="GR44" s="212">
        <f t="shared" si="33"/>
        <v>24648.75</v>
      </c>
      <c r="GS44" s="212">
        <f t="shared" si="33"/>
        <v>24648.75</v>
      </c>
      <c r="GT44" s="212">
        <f t="shared" si="33"/>
        <v>24648.75</v>
      </c>
      <c r="GU44" s="212">
        <f t="shared" si="33"/>
        <v>24648.75</v>
      </c>
      <c r="GV44" s="212">
        <f t="shared" si="33"/>
        <v>24648.75</v>
      </c>
      <c r="GW44" s="212">
        <f t="shared" si="33"/>
        <v>24648.75</v>
      </c>
      <c r="GX44" s="212">
        <f t="shared" si="33"/>
        <v>24648.75</v>
      </c>
      <c r="GY44" s="212">
        <f t="shared" si="33"/>
        <v>24648.75</v>
      </c>
      <c r="GZ44" s="212">
        <f t="shared" si="33"/>
        <v>24648.75</v>
      </c>
      <c r="HA44" s="212">
        <f t="shared" si="33"/>
        <v>24648.75</v>
      </c>
      <c r="HB44" s="212">
        <f t="shared" si="33"/>
        <v>24648.75</v>
      </c>
      <c r="HC44" s="212">
        <f t="shared" si="33"/>
        <v>24648.75</v>
      </c>
      <c r="HD44" s="212">
        <f t="shared" si="33"/>
        <v>24648.75</v>
      </c>
      <c r="HE44" s="212">
        <f t="shared" si="33"/>
        <v>24648.75</v>
      </c>
      <c r="HF44" s="212">
        <f t="shared" si="33"/>
        <v>24648.75</v>
      </c>
      <c r="HG44" s="212">
        <f t="shared" si="33"/>
        <v>24648.75</v>
      </c>
      <c r="HH44" s="212">
        <f t="shared" si="33"/>
        <v>24648.75</v>
      </c>
      <c r="HI44" s="212">
        <f t="shared" si="33"/>
        <v>24648.75</v>
      </c>
      <c r="HJ44" s="212">
        <f t="shared" si="33"/>
        <v>24648.75</v>
      </c>
      <c r="HK44" s="212">
        <f t="shared" si="33"/>
        <v>24648.75</v>
      </c>
      <c r="HL44" s="212">
        <f t="shared" si="33"/>
        <v>24648.75</v>
      </c>
      <c r="HM44" s="212">
        <f t="shared" si="33"/>
        <v>24648.75</v>
      </c>
      <c r="HN44" s="212">
        <f t="shared" si="33"/>
        <v>24648.75</v>
      </c>
      <c r="HO44" s="212">
        <f t="shared" si="33"/>
        <v>24648.75</v>
      </c>
      <c r="HP44" s="212">
        <f t="shared" si="33"/>
        <v>24648.75</v>
      </c>
      <c r="HQ44" s="212">
        <f t="shared" si="33"/>
        <v>24648.75</v>
      </c>
      <c r="HR44" s="212">
        <f t="shared" si="33"/>
        <v>24648.75</v>
      </c>
      <c r="HS44" s="212">
        <f t="shared" si="33"/>
        <v>24648.75</v>
      </c>
      <c r="HT44" s="212">
        <f t="shared" si="33"/>
        <v>24648.75</v>
      </c>
      <c r="HU44" s="212" t="str">
        <f t="shared" si="33"/>
        <v/>
      </c>
      <c r="HV44" s="212" t="str">
        <f t="shared" si="33"/>
        <v/>
      </c>
      <c r="HW44" s="212" t="str">
        <f t="shared" si="33"/>
        <v/>
      </c>
      <c r="HX44" s="212" t="str">
        <f t="shared" si="33"/>
        <v/>
      </c>
      <c r="HY44" s="212" t="str">
        <f t="shared" si="33"/>
        <v/>
      </c>
      <c r="HZ44" s="212" t="str">
        <f t="shared" si="33"/>
        <v/>
      </c>
      <c r="IA44" s="212" t="str">
        <f t="shared" si="33"/>
        <v/>
      </c>
      <c r="IB44" s="212" t="str">
        <f t="shared" si="33"/>
        <v/>
      </c>
      <c r="IC44" s="212" t="str">
        <f t="shared" si="33"/>
        <v/>
      </c>
      <c r="ID44" s="212" t="str">
        <f t="shared" si="33"/>
        <v/>
      </c>
      <c r="IE44" s="212" t="str">
        <f t="shared" si="33"/>
        <v/>
      </c>
      <c r="IF44" s="212" t="str">
        <f t="shared" si="33"/>
        <v/>
      </c>
      <c r="IG44" s="212" t="str">
        <f t="shared" si="33"/>
        <v/>
      </c>
      <c r="IH44" s="212" t="str">
        <f t="shared" si="33"/>
        <v/>
      </c>
      <c r="II44" s="212" t="str">
        <f t="shared" si="33"/>
        <v/>
      </c>
      <c r="IJ44" s="212" t="str">
        <f t="shared" si="33"/>
        <v/>
      </c>
      <c r="IK44" s="212" t="str">
        <f t="shared" si="33"/>
        <v/>
      </c>
      <c r="IL44" s="212" t="str">
        <f t="shared" si="33"/>
        <v/>
      </c>
      <c r="IM44" s="212" t="str">
        <f t="shared" si="33"/>
        <v/>
      </c>
      <c r="IN44" s="212" t="str">
        <f t="shared" si="33"/>
        <v/>
      </c>
      <c r="IO44" s="212" t="str">
        <f t="shared" si="33"/>
        <v/>
      </c>
      <c r="IP44" s="212" t="str">
        <f t="shared" si="33"/>
        <v/>
      </c>
      <c r="IQ44" s="212" t="str">
        <f t="shared" si="33"/>
        <v/>
      </c>
      <c r="IR44" s="212" t="str">
        <f t="shared" si="33"/>
        <v/>
      </c>
      <c r="IS44" s="212" t="str">
        <f t="shared" si="33"/>
        <v/>
      </c>
      <c r="IT44" s="212" t="str">
        <f t="shared" si="33"/>
        <v/>
      </c>
      <c r="IU44" s="212" t="str">
        <f t="shared" si="33"/>
        <v/>
      </c>
      <c r="IV44" s="212" t="str">
        <f t="shared" si="33"/>
        <v/>
      </c>
      <c r="IW44" s="212" t="str">
        <f t="shared" si="33"/>
        <v/>
      </c>
      <c r="IX44" s="212" t="str">
        <f t="shared" si="33"/>
        <v/>
      </c>
      <c r="IY44" s="212" t="str">
        <f t="shared" si="33"/>
        <v/>
      </c>
      <c r="IZ44" s="212" t="str">
        <f t="shared" ref="IZ44:LK44" si="34">IF(IZ37="","",SUM(IZ40:IZ43))</f>
        <v/>
      </c>
      <c r="JA44" s="212" t="str">
        <f t="shared" si="34"/>
        <v/>
      </c>
      <c r="JB44" s="212" t="str">
        <f t="shared" si="34"/>
        <v/>
      </c>
      <c r="JC44" s="212" t="str">
        <f t="shared" si="34"/>
        <v/>
      </c>
      <c r="JD44" s="212" t="str">
        <f t="shared" si="34"/>
        <v/>
      </c>
      <c r="JE44" s="212" t="str">
        <f t="shared" si="34"/>
        <v/>
      </c>
      <c r="JF44" s="212" t="str">
        <f t="shared" si="34"/>
        <v/>
      </c>
      <c r="JG44" s="212" t="str">
        <f t="shared" si="34"/>
        <v/>
      </c>
      <c r="JH44" s="212" t="str">
        <f t="shared" si="34"/>
        <v/>
      </c>
      <c r="JI44" s="212" t="str">
        <f t="shared" si="34"/>
        <v/>
      </c>
      <c r="JJ44" s="212" t="str">
        <f t="shared" si="34"/>
        <v/>
      </c>
      <c r="JK44" s="212" t="str">
        <f t="shared" si="34"/>
        <v/>
      </c>
      <c r="JL44" s="212" t="str">
        <f t="shared" si="34"/>
        <v/>
      </c>
      <c r="JM44" s="212" t="str">
        <f t="shared" si="34"/>
        <v/>
      </c>
      <c r="JN44" s="212" t="str">
        <f t="shared" si="34"/>
        <v/>
      </c>
      <c r="JO44" s="212" t="str">
        <f t="shared" si="34"/>
        <v/>
      </c>
      <c r="JP44" s="212" t="str">
        <f t="shared" si="34"/>
        <v/>
      </c>
      <c r="JQ44" s="212" t="str">
        <f t="shared" si="34"/>
        <v/>
      </c>
      <c r="JR44" s="212" t="str">
        <f t="shared" si="34"/>
        <v/>
      </c>
      <c r="JS44" s="212" t="str">
        <f t="shared" si="34"/>
        <v/>
      </c>
      <c r="JT44" s="212" t="str">
        <f t="shared" si="34"/>
        <v/>
      </c>
      <c r="JU44" s="212" t="str">
        <f t="shared" si="34"/>
        <v/>
      </c>
      <c r="JV44" s="212" t="str">
        <f t="shared" si="34"/>
        <v/>
      </c>
      <c r="JW44" s="212" t="str">
        <f t="shared" si="34"/>
        <v/>
      </c>
      <c r="JX44" s="212" t="str">
        <f t="shared" si="34"/>
        <v/>
      </c>
      <c r="JY44" s="212" t="str">
        <f t="shared" si="34"/>
        <v/>
      </c>
      <c r="JZ44" s="212" t="str">
        <f t="shared" si="34"/>
        <v/>
      </c>
      <c r="KA44" s="212" t="str">
        <f t="shared" si="34"/>
        <v/>
      </c>
      <c r="KB44" s="212" t="str">
        <f t="shared" si="34"/>
        <v/>
      </c>
      <c r="KC44" s="212" t="str">
        <f t="shared" si="34"/>
        <v/>
      </c>
      <c r="KD44" s="212" t="str">
        <f t="shared" si="34"/>
        <v/>
      </c>
      <c r="KE44" s="212" t="str">
        <f t="shared" si="34"/>
        <v/>
      </c>
      <c r="KF44" s="212" t="str">
        <f t="shared" si="34"/>
        <v/>
      </c>
      <c r="KG44" s="212" t="str">
        <f t="shared" si="34"/>
        <v/>
      </c>
      <c r="KH44" s="212" t="str">
        <f t="shared" si="34"/>
        <v/>
      </c>
      <c r="KI44" s="212" t="str">
        <f t="shared" si="34"/>
        <v/>
      </c>
      <c r="KJ44" s="212" t="str">
        <f t="shared" si="34"/>
        <v/>
      </c>
      <c r="KK44" s="212" t="str">
        <f t="shared" si="34"/>
        <v/>
      </c>
      <c r="KL44" s="212" t="str">
        <f t="shared" si="34"/>
        <v/>
      </c>
      <c r="KM44" s="212" t="str">
        <f t="shared" si="34"/>
        <v/>
      </c>
      <c r="KN44" s="212" t="str">
        <f t="shared" si="34"/>
        <v/>
      </c>
      <c r="KO44" s="212" t="str">
        <f t="shared" si="34"/>
        <v/>
      </c>
      <c r="KP44" s="212" t="str">
        <f t="shared" si="34"/>
        <v/>
      </c>
      <c r="KQ44" s="212" t="str">
        <f t="shared" si="34"/>
        <v/>
      </c>
      <c r="KR44" s="212" t="str">
        <f t="shared" si="34"/>
        <v/>
      </c>
      <c r="KS44" s="212" t="str">
        <f t="shared" si="34"/>
        <v/>
      </c>
      <c r="KT44" s="212" t="str">
        <f t="shared" si="34"/>
        <v/>
      </c>
      <c r="KU44" s="212" t="str">
        <f t="shared" si="34"/>
        <v/>
      </c>
      <c r="KV44" s="212" t="str">
        <f t="shared" si="34"/>
        <v/>
      </c>
      <c r="KW44" s="212" t="str">
        <f t="shared" si="34"/>
        <v/>
      </c>
      <c r="KX44" s="212" t="str">
        <f t="shared" si="34"/>
        <v/>
      </c>
      <c r="KY44" s="212" t="str">
        <f t="shared" si="34"/>
        <v/>
      </c>
      <c r="KZ44" s="212" t="str">
        <f t="shared" si="34"/>
        <v/>
      </c>
      <c r="LA44" s="212" t="str">
        <f t="shared" si="34"/>
        <v/>
      </c>
      <c r="LB44" s="212" t="str">
        <f t="shared" si="34"/>
        <v/>
      </c>
      <c r="LC44" s="212" t="str">
        <f t="shared" si="34"/>
        <v/>
      </c>
      <c r="LD44" s="212" t="str">
        <f t="shared" si="34"/>
        <v/>
      </c>
      <c r="LE44" s="212" t="str">
        <f t="shared" si="34"/>
        <v/>
      </c>
      <c r="LF44" s="212" t="str">
        <f t="shared" si="34"/>
        <v/>
      </c>
      <c r="LG44" s="212" t="str">
        <f t="shared" si="34"/>
        <v/>
      </c>
      <c r="LH44" s="212" t="str">
        <f t="shared" si="34"/>
        <v/>
      </c>
      <c r="LI44" s="212" t="str">
        <f t="shared" si="34"/>
        <v/>
      </c>
      <c r="LJ44" s="212" t="str">
        <f t="shared" si="34"/>
        <v/>
      </c>
      <c r="LK44" s="212" t="str">
        <f t="shared" si="34"/>
        <v/>
      </c>
      <c r="LL44" s="212" t="str">
        <f t="shared" ref="LL44:MY44" si="35">IF(LL37="","",SUM(LL40:LL43))</f>
        <v/>
      </c>
      <c r="LM44" s="212" t="str">
        <f t="shared" si="35"/>
        <v/>
      </c>
      <c r="LN44" s="212" t="str">
        <f t="shared" si="35"/>
        <v/>
      </c>
      <c r="LO44" s="212" t="str">
        <f t="shared" si="35"/>
        <v/>
      </c>
      <c r="LP44" s="212" t="str">
        <f t="shared" si="35"/>
        <v/>
      </c>
      <c r="LQ44" s="212" t="str">
        <f t="shared" si="35"/>
        <v/>
      </c>
      <c r="LR44" s="212" t="str">
        <f t="shared" si="35"/>
        <v/>
      </c>
      <c r="LS44" s="212" t="str">
        <f t="shared" si="35"/>
        <v/>
      </c>
      <c r="LT44" s="212" t="str">
        <f t="shared" si="35"/>
        <v/>
      </c>
      <c r="LU44" s="212" t="str">
        <f t="shared" si="35"/>
        <v/>
      </c>
      <c r="LV44" s="212" t="str">
        <f t="shared" si="35"/>
        <v/>
      </c>
      <c r="LW44" s="212" t="str">
        <f t="shared" si="35"/>
        <v/>
      </c>
      <c r="LX44" s="212" t="str">
        <f t="shared" si="35"/>
        <v/>
      </c>
      <c r="LY44" s="212" t="str">
        <f t="shared" si="35"/>
        <v/>
      </c>
      <c r="LZ44" s="212" t="str">
        <f t="shared" si="35"/>
        <v/>
      </c>
      <c r="MA44" s="212" t="str">
        <f t="shared" si="35"/>
        <v/>
      </c>
      <c r="MB44" s="212" t="str">
        <f t="shared" si="35"/>
        <v/>
      </c>
      <c r="MC44" s="212" t="str">
        <f t="shared" si="35"/>
        <v/>
      </c>
      <c r="MD44" s="212" t="str">
        <f t="shared" si="35"/>
        <v/>
      </c>
      <c r="ME44" s="212" t="str">
        <f t="shared" si="35"/>
        <v/>
      </c>
      <c r="MF44" s="212" t="str">
        <f t="shared" si="35"/>
        <v/>
      </c>
      <c r="MG44" s="212" t="str">
        <f t="shared" si="35"/>
        <v/>
      </c>
      <c r="MH44" s="212" t="str">
        <f t="shared" si="35"/>
        <v/>
      </c>
      <c r="MI44" s="212" t="str">
        <f t="shared" si="35"/>
        <v/>
      </c>
      <c r="MJ44" s="212" t="str">
        <f t="shared" si="35"/>
        <v/>
      </c>
      <c r="MK44" s="212" t="str">
        <f t="shared" si="35"/>
        <v/>
      </c>
      <c r="ML44" s="212" t="str">
        <f t="shared" si="35"/>
        <v/>
      </c>
      <c r="MM44" s="212" t="str">
        <f t="shared" si="35"/>
        <v/>
      </c>
      <c r="MN44" s="212" t="str">
        <f t="shared" si="35"/>
        <v/>
      </c>
      <c r="MO44" s="212" t="str">
        <f t="shared" si="35"/>
        <v/>
      </c>
      <c r="MP44" s="212" t="str">
        <f t="shared" si="35"/>
        <v/>
      </c>
      <c r="MQ44" s="212" t="str">
        <f t="shared" si="35"/>
        <v/>
      </c>
      <c r="MR44" s="212" t="str">
        <f t="shared" si="35"/>
        <v/>
      </c>
      <c r="MS44" s="212" t="str">
        <f t="shared" si="35"/>
        <v/>
      </c>
      <c r="MT44" s="212" t="str">
        <f t="shared" si="35"/>
        <v/>
      </c>
      <c r="MU44" s="212" t="str">
        <f t="shared" si="35"/>
        <v/>
      </c>
      <c r="MV44" s="212" t="str">
        <f t="shared" si="35"/>
        <v/>
      </c>
      <c r="MW44" s="212" t="str">
        <f t="shared" si="35"/>
        <v/>
      </c>
      <c r="MX44" s="212" t="str">
        <f t="shared" si="35"/>
        <v/>
      </c>
      <c r="MY44" s="212" t="str">
        <f t="shared" si="35"/>
        <v/>
      </c>
    </row>
    <row r="45" spans="2:363" outlineLevel="1" x14ac:dyDescent="0.25">
      <c r="B45" s="8" t="s">
        <v>252</v>
      </c>
      <c r="C45" s="213">
        <f>IF(C37="","",SUM(Inputs!Q102))</f>
        <v>0</v>
      </c>
      <c r="D45" s="213">
        <f>IF(D37="","",SUM(Inputs!R102))</f>
        <v>7312.5</v>
      </c>
      <c r="E45" s="213">
        <f>IF(E37="","",SUM(Inputs!S102))</f>
        <v>7312.5</v>
      </c>
      <c r="F45" s="213">
        <f>IF(F37="","",SUM(Inputs!T102))</f>
        <v>7312.5</v>
      </c>
      <c r="G45" s="213">
        <f>IF(G37="","",SUM(Inputs!U102))</f>
        <v>7312.5</v>
      </c>
      <c r="H45" s="213">
        <f>IF(H37="","",SUM(Inputs!V102))</f>
        <v>7312.5</v>
      </c>
      <c r="I45" s="213">
        <f>IF(I37="","",SUM(Inputs!W102))</f>
        <v>7312.5</v>
      </c>
      <c r="J45" s="213">
        <f>IF(J37="","",SUM(Inputs!X102))</f>
        <v>7312.5</v>
      </c>
      <c r="K45" s="213">
        <f>IF(K37="","",SUM(Inputs!Y102))</f>
        <v>7312.5</v>
      </c>
      <c r="L45" s="213">
        <f>IF(L37="","",SUM(Inputs!Z102))</f>
        <v>7312.5</v>
      </c>
      <c r="M45" s="213">
        <f>IF(M37="","",SUM(Inputs!AA102))</f>
        <v>7312.5</v>
      </c>
      <c r="N45" s="213">
        <f>IF(N37="","",SUM(Inputs!AB102))</f>
        <v>7312.5</v>
      </c>
      <c r="O45" s="213">
        <f>IF(O37="","",SUM(Inputs!AC102))</f>
        <v>7312.5</v>
      </c>
      <c r="P45" s="213">
        <f>IF(P37="","",SUM(Inputs!AD102))</f>
        <v>7312.5</v>
      </c>
      <c r="Q45" s="213">
        <f>IF(Q37="","",SUM(Inputs!AE102))</f>
        <v>7312.5</v>
      </c>
      <c r="R45" s="213">
        <f>IF(R37="","",SUM(Inputs!AF102))</f>
        <v>7312.5</v>
      </c>
      <c r="S45" s="213">
        <f>IF(S37="","",SUM(Inputs!AG102))</f>
        <v>7312.5</v>
      </c>
      <c r="T45" s="213">
        <f>IF(T37="","",SUM(Inputs!AH102))</f>
        <v>7312.5</v>
      </c>
      <c r="U45" s="213">
        <f>IF(U37="","",SUM(Inputs!AI102))</f>
        <v>7312.5</v>
      </c>
      <c r="V45" s="213">
        <f>IF(V37="","",SUM(Inputs!AJ102))</f>
        <v>7312.5</v>
      </c>
      <c r="W45" s="213">
        <f>IF(W37="","",SUM(Inputs!AK102))</f>
        <v>7312.5</v>
      </c>
      <c r="X45" s="213">
        <f>IF(X37="","",SUM(Inputs!AL102))</f>
        <v>7312.5</v>
      </c>
      <c r="Y45" s="213">
        <f>IF(Y37="","",SUM(Inputs!AM102))</f>
        <v>7312.5</v>
      </c>
      <c r="Z45" s="213">
        <f>IF(Z37="","",SUM(Inputs!AN102))</f>
        <v>7312.5</v>
      </c>
      <c r="AA45" s="213">
        <f>IF(AA37="","",SUM(Inputs!AO102))</f>
        <v>7312.5</v>
      </c>
      <c r="AB45" s="213">
        <f>IF(AB37="","",SUM(Inputs!AP102))</f>
        <v>7312.5</v>
      </c>
      <c r="AC45" s="213">
        <f>IF(AC37="","",SUM(Inputs!AQ102))</f>
        <v>7312.5</v>
      </c>
      <c r="AD45" s="213">
        <f>IF(AD37="","",SUM(Inputs!AR102))</f>
        <v>7312.5</v>
      </c>
      <c r="AE45" s="213">
        <f>IF(AE37="","",SUM(Inputs!AS102))</f>
        <v>7312.5</v>
      </c>
      <c r="AF45" s="213">
        <f>IF(AF37="","",SUM(Inputs!AT102))</f>
        <v>7312.5</v>
      </c>
      <c r="AG45" s="213">
        <f>IF(AG37="","",SUM(Inputs!AU102))</f>
        <v>7312.5</v>
      </c>
      <c r="AH45" s="213">
        <f>IF(AH37="","",SUM(Inputs!AV102))</f>
        <v>7312.5</v>
      </c>
      <c r="AI45" s="213">
        <f>IF(AI37="","",SUM(Inputs!AW102))</f>
        <v>7312.5</v>
      </c>
      <c r="AJ45" s="213">
        <f>IF(AJ37="","",SUM(Inputs!AX102))</f>
        <v>7312.5</v>
      </c>
      <c r="AK45" s="213">
        <f>IF(AK37="","",SUM(Inputs!AY102))</f>
        <v>7312.5</v>
      </c>
      <c r="AL45" s="213">
        <f>IF(AL37="","",SUM(Inputs!AZ102))</f>
        <v>7312.5</v>
      </c>
      <c r="AM45" s="213">
        <f>IF(AM37="","",SUM(Inputs!BA102))</f>
        <v>7312.5</v>
      </c>
      <c r="AN45" s="213">
        <f>IF(AN37="","",SUM(Inputs!BB102))</f>
        <v>7312.5</v>
      </c>
      <c r="AO45" s="213">
        <f>IF(AO37="","",SUM(Inputs!BC102))</f>
        <v>7312.5</v>
      </c>
      <c r="AP45" s="213">
        <f>IF(AP37="","",SUM(Inputs!BD102))</f>
        <v>7312.5</v>
      </c>
      <c r="AQ45" s="213">
        <f>IF(AQ37="","",SUM(Inputs!BE102))</f>
        <v>7312.5</v>
      </c>
      <c r="AR45" s="213">
        <f>IF(AR37="","",SUM(Inputs!BF102))</f>
        <v>7312.5</v>
      </c>
      <c r="AS45" s="213">
        <f>IF(AS37="","",SUM(Inputs!BG102))</f>
        <v>7312.5</v>
      </c>
      <c r="AT45" s="213">
        <f>IF(AT37="","",SUM(Inputs!BH102))</f>
        <v>7312.5</v>
      </c>
      <c r="AU45" s="213">
        <f>IF(AU37="","",SUM(Inputs!BI102))</f>
        <v>7312.5</v>
      </c>
      <c r="AV45" s="213">
        <f>IF(AV37="","",SUM(Inputs!BJ102))</f>
        <v>7312.5</v>
      </c>
      <c r="AW45" s="213">
        <f>IF(AW37="","",SUM(Inputs!BK102))</f>
        <v>7312.5</v>
      </c>
      <c r="AX45" s="213">
        <f>IF(AX37="","",SUM(Inputs!BL102))</f>
        <v>7312.5</v>
      </c>
      <c r="AY45" s="213">
        <f>IF(AY37="","",SUM(Inputs!BM102))</f>
        <v>7312.5</v>
      </c>
      <c r="AZ45" s="213">
        <f>IF(AZ37="","",SUM(Inputs!BN102))</f>
        <v>7312.5</v>
      </c>
      <c r="BA45" s="213">
        <f>IF(BA37="","",SUM(Inputs!BO102))</f>
        <v>7312.5</v>
      </c>
      <c r="BB45" s="213">
        <f>IF(BB37="","",SUM(Inputs!BP102))</f>
        <v>7312.5</v>
      </c>
      <c r="BC45" s="213">
        <f>IF(BC37="","",SUM(Inputs!BQ102))</f>
        <v>7312.5</v>
      </c>
      <c r="BD45" s="213">
        <f>IF(BD37="","",SUM(Inputs!BR102))</f>
        <v>7312.5</v>
      </c>
      <c r="BE45" s="213">
        <f>IF(BE37="","",SUM(Inputs!BS102))</f>
        <v>7312.5</v>
      </c>
      <c r="BF45" s="213">
        <f>IF(BF37="","",SUM(Inputs!BT102))</f>
        <v>7312.5</v>
      </c>
      <c r="BG45" s="213">
        <f>IF(BG37="","",SUM(Inputs!BU102))</f>
        <v>7312.5</v>
      </c>
      <c r="BH45" s="213">
        <f>IF(BH37="","",SUM(Inputs!BV102))</f>
        <v>7312.5</v>
      </c>
      <c r="BI45" s="213">
        <f>IF(BI37="","",SUM(Inputs!BW102))</f>
        <v>7312.5</v>
      </c>
      <c r="BJ45" s="213">
        <f>IF(BJ37="","",SUM(Inputs!BX102))</f>
        <v>7312.5</v>
      </c>
      <c r="BK45" s="213">
        <f>IF(BK37="","",SUM(Inputs!BY102))</f>
        <v>7312.5</v>
      </c>
      <c r="BL45" s="213">
        <f>IF(BL37="","",SUM(Inputs!BZ102))</f>
        <v>7312.5</v>
      </c>
      <c r="BM45" s="213">
        <f>IF(BM37="","",SUM(Inputs!CA102))</f>
        <v>7312.5</v>
      </c>
      <c r="BN45" s="213">
        <f>IF(BN37="","",SUM(Inputs!CB102))</f>
        <v>7312.5</v>
      </c>
      <c r="BO45" s="213">
        <f>IF(BO37="","",SUM(Inputs!CC102))</f>
        <v>7312.5</v>
      </c>
      <c r="BP45" s="213">
        <f>IF(BP37="","",SUM(Inputs!CD102))</f>
        <v>7312.5</v>
      </c>
      <c r="BQ45" s="213">
        <f>IF(BQ37="","",SUM(Inputs!CE102))</f>
        <v>7312.5</v>
      </c>
      <c r="BR45" s="213">
        <f>IF(BR37="","",SUM(Inputs!CF102))</f>
        <v>7312.5</v>
      </c>
      <c r="BS45" s="213">
        <f>IF(BS37="","",SUM(Inputs!CG102))</f>
        <v>7312.5</v>
      </c>
      <c r="BT45" s="213">
        <f>IF(BT37="","",SUM(Inputs!CH102))</f>
        <v>7312.5</v>
      </c>
      <c r="BU45" s="213">
        <f>IF(BU37="","",SUM(Inputs!CI102))</f>
        <v>7312.5</v>
      </c>
      <c r="BV45" s="213">
        <f>IF(BV37="","",SUM(Inputs!CJ102))</f>
        <v>7312.5</v>
      </c>
      <c r="BW45" s="213">
        <f>IF(BW37="","",SUM(Inputs!CK102))</f>
        <v>7312.5</v>
      </c>
      <c r="BX45" s="213">
        <f>IF(BX37="","",SUM(Inputs!CL102))</f>
        <v>7312.5</v>
      </c>
      <c r="BY45" s="213">
        <f>IF(BY37="","",SUM(Inputs!CM102))</f>
        <v>7312.5</v>
      </c>
      <c r="BZ45" s="213">
        <f>IF(BZ37="","",SUM(Inputs!CN102))</f>
        <v>7312.5</v>
      </c>
      <c r="CA45" s="213">
        <f>IF(CA37="","",SUM(Inputs!CO102))</f>
        <v>7312.5</v>
      </c>
      <c r="CB45" s="213">
        <f>IF(CB37="","",SUM(Inputs!CP102))</f>
        <v>7312.5</v>
      </c>
      <c r="CC45" s="213">
        <f>IF(CC37="","",SUM(Inputs!CQ102))</f>
        <v>7312.5</v>
      </c>
      <c r="CD45" s="213">
        <f>IF(CD37="","",SUM(Inputs!CR102))</f>
        <v>7312.5</v>
      </c>
      <c r="CE45" s="213">
        <f>IF(CE37="","",SUM(Inputs!CS102))</f>
        <v>7312.5</v>
      </c>
      <c r="CF45" s="213">
        <f>IF(CF37="","",SUM(Inputs!CT102))</f>
        <v>7312.5</v>
      </c>
      <c r="CG45" s="213">
        <f>IF(CG37="","",SUM(Inputs!CU102))</f>
        <v>7312.5</v>
      </c>
      <c r="CH45" s="213">
        <f>IF(CH37="","",SUM(Inputs!CV102))</f>
        <v>7312.5</v>
      </c>
      <c r="CI45" s="213">
        <f>IF(CI37="","",SUM(Inputs!CW102))</f>
        <v>7312.5</v>
      </c>
      <c r="CJ45" s="213">
        <f>IF(CJ37="","",SUM(Inputs!CX102))</f>
        <v>7312.5</v>
      </c>
      <c r="CK45" s="213">
        <f>IF(CK37="","",SUM(Inputs!CY102))</f>
        <v>7312.5</v>
      </c>
      <c r="CL45" s="213">
        <f>IF(CL37="","",SUM(Inputs!CZ102))</f>
        <v>7312.5</v>
      </c>
      <c r="CM45" s="213">
        <f>IF(CM37="","",SUM(Inputs!DA102))</f>
        <v>7312.5</v>
      </c>
      <c r="CN45" s="213">
        <f>IF(CN37="","",SUM(Inputs!DB102))</f>
        <v>7312.5</v>
      </c>
      <c r="CO45" s="213">
        <f>IF(CO37="","",SUM(Inputs!DC102))</f>
        <v>7312.5</v>
      </c>
      <c r="CP45" s="213">
        <f>IF(CP37="","",SUM(Inputs!DD102))</f>
        <v>7312.5</v>
      </c>
      <c r="CQ45" s="213">
        <f>IF(CQ37="","",SUM(Inputs!DE102))</f>
        <v>7312.5</v>
      </c>
      <c r="CR45" s="213">
        <f>IF(CR37="","",SUM(Inputs!DF102))</f>
        <v>7312.5</v>
      </c>
      <c r="CS45" s="213">
        <f>IF(CS37="","",SUM(Inputs!DG102))</f>
        <v>7312.5</v>
      </c>
      <c r="CT45" s="213">
        <f>IF(CT37="","",SUM(Inputs!DH102))</f>
        <v>7312.5</v>
      </c>
      <c r="CU45" s="213">
        <f>IF(CU37="","",SUM(Inputs!DI102))</f>
        <v>7312.5</v>
      </c>
      <c r="CV45" s="213">
        <f>IF(CV37="","",SUM(Inputs!DJ102))</f>
        <v>7312.5</v>
      </c>
      <c r="CW45" s="213">
        <f>IF(CW37="","",SUM(Inputs!DK102))</f>
        <v>7312.5</v>
      </c>
      <c r="CX45" s="213">
        <f>IF(CX37="","",SUM(Inputs!DL102))</f>
        <v>7312.5</v>
      </c>
      <c r="CY45" s="213">
        <f>IF(CY37="","",SUM(Inputs!DM102))</f>
        <v>7312.5</v>
      </c>
      <c r="CZ45" s="213">
        <f>IF(CZ37="","",SUM(Inputs!DN102))</f>
        <v>7312.5</v>
      </c>
      <c r="DA45" s="213">
        <f>IF(DA37="","",SUM(Inputs!DO102))</f>
        <v>7312.5</v>
      </c>
      <c r="DB45" s="213">
        <f>IF(DB37="","",SUM(Inputs!DP102))</f>
        <v>7312.5</v>
      </c>
      <c r="DC45" s="213">
        <f>IF(DC37="","",SUM(Inputs!DQ102))</f>
        <v>7312.5</v>
      </c>
      <c r="DD45" s="213">
        <f>IF(DD37="","",SUM(Inputs!DR102))</f>
        <v>7312.5</v>
      </c>
      <c r="DE45" s="213">
        <f>IF(DE37="","",SUM(Inputs!DS102))</f>
        <v>7312.5</v>
      </c>
      <c r="DF45" s="213">
        <f>IF(DF37="","",SUM(Inputs!DT102))</f>
        <v>7312.5</v>
      </c>
      <c r="DG45" s="213">
        <f>IF(DG37="","",SUM(Inputs!DU102))</f>
        <v>7312.5</v>
      </c>
      <c r="DH45" s="213">
        <f>IF(DH37="","",SUM(Inputs!DV102))</f>
        <v>7312.5</v>
      </c>
      <c r="DI45" s="213">
        <f>IF(DI37="","",SUM(Inputs!DW102))</f>
        <v>7312.5</v>
      </c>
      <c r="DJ45" s="213">
        <f>IF(DJ37="","",SUM(Inputs!DX102))</f>
        <v>7312.5</v>
      </c>
      <c r="DK45" s="213">
        <f>IF(DK37="","",SUM(Inputs!DY102))</f>
        <v>7312.5</v>
      </c>
      <c r="DL45" s="213">
        <f>IF(DL37="","",SUM(Inputs!DZ102))</f>
        <v>7312.5</v>
      </c>
      <c r="DM45" s="213">
        <f>IF(DM37="","",SUM(Inputs!EA102))</f>
        <v>7312.5</v>
      </c>
      <c r="DN45" s="213">
        <f>IF(DN37="","",SUM(Inputs!EB102))</f>
        <v>7312.5</v>
      </c>
      <c r="DO45" s="213">
        <f>IF(DO37="","",SUM(Inputs!EC102))</f>
        <v>7312.5</v>
      </c>
      <c r="DP45" s="213">
        <f>IF(DP37="","",SUM(Inputs!ED102))</f>
        <v>7312.5</v>
      </c>
      <c r="DQ45" s="213">
        <f>IF(DQ37="","",SUM(Inputs!EE102))</f>
        <v>7312.5</v>
      </c>
      <c r="DR45" s="213">
        <f>IF(DR37="","",SUM(Inputs!EF102))</f>
        <v>7312.5</v>
      </c>
      <c r="DS45" s="213">
        <f>IF(DS37="","",SUM(Inputs!EG102))</f>
        <v>7312.5</v>
      </c>
      <c r="DT45" s="213">
        <f>IF(DT37="","",SUM(Inputs!EH102))</f>
        <v>7312.5</v>
      </c>
      <c r="DU45" s="213">
        <f>IF(DU37="","",SUM(Inputs!EI102))</f>
        <v>7312.5</v>
      </c>
      <c r="DV45" s="213">
        <f>IF(DV37="","",SUM(Inputs!EJ102))</f>
        <v>7312.5</v>
      </c>
      <c r="DW45" s="213">
        <f>IF(DW37="","",SUM(Inputs!EK102))</f>
        <v>7312.5</v>
      </c>
      <c r="DX45" s="213">
        <f>IF(DX37="","",SUM(Inputs!EL102))</f>
        <v>7312.5</v>
      </c>
      <c r="DY45" s="213">
        <f>IF(DY37="","",SUM(Inputs!EM102))</f>
        <v>7312.5</v>
      </c>
      <c r="DZ45" s="213">
        <f>IF(DZ37="","",SUM(Inputs!EN102))</f>
        <v>7312.5</v>
      </c>
      <c r="EA45" s="213">
        <f>IF(EA37="","",SUM(Inputs!EO102))</f>
        <v>7312.5</v>
      </c>
      <c r="EB45" s="213">
        <f>IF(EB37="","",SUM(Inputs!EP102))</f>
        <v>7312.5</v>
      </c>
      <c r="EC45" s="213">
        <f>IF(EC37="","",SUM(Inputs!EQ102))</f>
        <v>7312.5</v>
      </c>
      <c r="ED45" s="213">
        <f>IF(ED37="","",SUM(Inputs!ER102))</f>
        <v>7312.5</v>
      </c>
      <c r="EE45" s="213">
        <f>IF(EE37="","",SUM(Inputs!ES102))</f>
        <v>7312.5</v>
      </c>
      <c r="EF45" s="213">
        <f>IF(EF37="","",SUM(Inputs!ET102))</f>
        <v>7312.5</v>
      </c>
      <c r="EG45" s="213">
        <f>IF(EG37="","",SUM(Inputs!EU102))</f>
        <v>7312.5</v>
      </c>
      <c r="EH45" s="213">
        <f>IF(EH37="","",SUM(Inputs!EV102))</f>
        <v>7312.5</v>
      </c>
      <c r="EI45" s="213">
        <f>IF(EI37="","",SUM(Inputs!EW102))</f>
        <v>7312.5</v>
      </c>
      <c r="EJ45" s="213">
        <f>IF(EJ37="","",SUM(Inputs!EX102))</f>
        <v>7312.5</v>
      </c>
      <c r="EK45" s="213">
        <f>IF(EK37="","",SUM(Inputs!EY102))</f>
        <v>7312.5</v>
      </c>
      <c r="EL45" s="213">
        <f>IF(EL37="","",SUM(Inputs!EZ102))</f>
        <v>7312.5</v>
      </c>
      <c r="EM45" s="213">
        <f>IF(EM37="","",SUM(Inputs!FA102))</f>
        <v>7312.5</v>
      </c>
      <c r="EN45" s="213">
        <f>IF(EN37="","",SUM(Inputs!FB102))</f>
        <v>7312.5</v>
      </c>
      <c r="EO45" s="213">
        <f>IF(EO37="","",SUM(Inputs!FC102))</f>
        <v>7312.5</v>
      </c>
      <c r="EP45" s="213">
        <f>IF(EP37="","",SUM(Inputs!FD102))</f>
        <v>7312.5</v>
      </c>
      <c r="EQ45" s="213">
        <f>IF(EQ37="","",SUM(Inputs!FE102))</f>
        <v>7312.5</v>
      </c>
      <c r="ER45" s="213">
        <f>IF(ER37="","",SUM(Inputs!FF102))</f>
        <v>7312.5</v>
      </c>
      <c r="ES45" s="213">
        <f>IF(ES37="","",SUM(Inputs!FG102))</f>
        <v>7312.5</v>
      </c>
      <c r="ET45" s="213">
        <f>IF(ET37="","",SUM(Inputs!FH102))</f>
        <v>7312.5</v>
      </c>
      <c r="EU45" s="213">
        <f>IF(EU37="","",SUM(Inputs!FI102))</f>
        <v>7312.5</v>
      </c>
      <c r="EV45" s="213">
        <f>IF(EV37="","",SUM(Inputs!FJ102))</f>
        <v>7312.5</v>
      </c>
      <c r="EW45" s="213">
        <f>IF(EW37="","",SUM(Inputs!FK102))</f>
        <v>7312.5</v>
      </c>
      <c r="EX45" s="213">
        <f>IF(EX37="","",SUM(Inputs!FL102))</f>
        <v>7312.5</v>
      </c>
      <c r="EY45" s="213">
        <f>IF(EY37="","",SUM(Inputs!FM102))</f>
        <v>7312.5</v>
      </c>
      <c r="EZ45" s="213">
        <f>IF(EZ37="","",SUM(Inputs!FN102))</f>
        <v>7312.5</v>
      </c>
      <c r="FA45" s="213">
        <f>IF(FA37="","",SUM(Inputs!FO102))</f>
        <v>7312.5</v>
      </c>
      <c r="FB45" s="213">
        <f>IF(FB37="","",SUM(Inputs!FP102))</f>
        <v>7312.5</v>
      </c>
      <c r="FC45" s="213">
        <f>IF(FC37="","",SUM(Inputs!FQ102))</f>
        <v>7312.5</v>
      </c>
      <c r="FD45" s="213">
        <f>IF(FD37="","",SUM(Inputs!FR102))</f>
        <v>7312.5</v>
      </c>
      <c r="FE45" s="213">
        <f>IF(FE37="","",SUM(Inputs!FS102))</f>
        <v>7312.5</v>
      </c>
      <c r="FF45" s="213">
        <f>IF(FF37="","",SUM(Inputs!FT102))</f>
        <v>7312.5</v>
      </c>
      <c r="FG45" s="213">
        <f>IF(FG37="","",SUM(Inputs!FU102))</f>
        <v>7312.5</v>
      </c>
      <c r="FH45" s="213">
        <f>IF(FH37="","",SUM(Inputs!FV102))</f>
        <v>7312.5</v>
      </c>
      <c r="FI45" s="213">
        <f>IF(FI37="","",SUM(Inputs!FW102))</f>
        <v>7312.5</v>
      </c>
      <c r="FJ45" s="213">
        <f>IF(FJ37="","",SUM(Inputs!FX102))</f>
        <v>7312.5</v>
      </c>
      <c r="FK45" s="213">
        <f>IF(FK37="","",SUM(Inputs!FY102))</f>
        <v>7312.5</v>
      </c>
      <c r="FL45" s="213">
        <f>IF(FL37="","",SUM(Inputs!FZ102))</f>
        <v>7312.5</v>
      </c>
      <c r="FM45" s="213">
        <f>IF(FM37="","",SUM(Inputs!GA102))</f>
        <v>7312.5</v>
      </c>
      <c r="FN45" s="213">
        <f>IF(FN37="","",SUM(Inputs!GB102))</f>
        <v>7312.5</v>
      </c>
      <c r="FO45" s="213">
        <f>IF(FO37="","",SUM(Inputs!GC102))</f>
        <v>7312.5</v>
      </c>
      <c r="FP45" s="213">
        <f>IF(FP37="","",SUM(Inputs!GD102))</f>
        <v>7312.5</v>
      </c>
      <c r="FQ45" s="213">
        <f>IF(FQ37="","",SUM(Inputs!GE102))</f>
        <v>7312.5</v>
      </c>
      <c r="FR45" s="213">
        <f>IF(FR37="","",SUM(Inputs!GF102))</f>
        <v>7312.5</v>
      </c>
      <c r="FS45" s="213">
        <f>IF(FS37="","",SUM(Inputs!GG102))</f>
        <v>7312.5</v>
      </c>
      <c r="FT45" s="213">
        <f>IF(FT37="","",SUM(Inputs!GH102))</f>
        <v>7312.5</v>
      </c>
      <c r="FU45" s="213">
        <f>IF(FU37="","",SUM(Inputs!GI102))</f>
        <v>7312.5</v>
      </c>
      <c r="FV45" s="213">
        <f>IF(FV37="","",SUM(Inputs!GJ102))</f>
        <v>7312.5</v>
      </c>
      <c r="FW45" s="213">
        <f>IF(FW37="","",SUM(Inputs!GK102))</f>
        <v>7312.5</v>
      </c>
      <c r="FX45" s="213">
        <f>IF(FX37="","",SUM(Inputs!GL102))</f>
        <v>7312.5</v>
      </c>
      <c r="FY45" s="213">
        <f>IF(FY37="","",SUM(Inputs!GM102))</f>
        <v>7312.5</v>
      </c>
      <c r="FZ45" s="213">
        <f>IF(FZ37="","",SUM(Inputs!GN102))</f>
        <v>7312.5</v>
      </c>
      <c r="GA45" s="213">
        <f>IF(GA37="","",SUM(Inputs!GO102))</f>
        <v>7312.5</v>
      </c>
      <c r="GB45" s="213">
        <f>IF(GB37="","",SUM(Inputs!GP102))</f>
        <v>7312.5</v>
      </c>
      <c r="GC45" s="213">
        <f>IF(GC37="","",SUM(Inputs!GQ102))</f>
        <v>7312.5</v>
      </c>
      <c r="GD45" s="213">
        <f>IF(GD37="","",SUM(Inputs!GR102))</f>
        <v>7312.5</v>
      </c>
      <c r="GE45" s="213">
        <f>IF(GE37="","",SUM(Inputs!GS102))</f>
        <v>7312.5</v>
      </c>
      <c r="GF45" s="213">
        <f>IF(GF37="","",SUM(Inputs!GT102))</f>
        <v>7312.5</v>
      </c>
      <c r="GG45" s="213">
        <f>IF(GG37="","",SUM(Inputs!GU102))</f>
        <v>7312.5</v>
      </c>
      <c r="GH45" s="213">
        <f>IF(GH37="","",SUM(Inputs!GV102))</f>
        <v>7312.5</v>
      </c>
      <c r="GI45" s="213">
        <f>IF(GI37="","",SUM(Inputs!GW102))</f>
        <v>7312.5</v>
      </c>
      <c r="GJ45" s="213">
        <f>IF(GJ37="","",SUM(Inputs!GX102))</f>
        <v>7312.5</v>
      </c>
      <c r="GK45" s="213">
        <f>IF(GK37="","",SUM(Inputs!GY102))</f>
        <v>7312.5</v>
      </c>
      <c r="GL45" s="213">
        <f>IF(GL37="","",SUM(Inputs!GZ102))</f>
        <v>7312.5</v>
      </c>
      <c r="GM45" s="213">
        <f>IF(GM37="","",SUM(Inputs!HA102))</f>
        <v>7312.5</v>
      </c>
      <c r="GN45" s="213">
        <f>IF(GN37="","",SUM(Inputs!HB102))</f>
        <v>7312.5</v>
      </c>
      <c r="GO45" s="213">
        <f>IF(GO37="","",SUM(Inputs!HC102))</f>
        <v>7312.5</v>
      </c>
      <c r="GP45" s="213">
        <f>IF(GP37="","",SUM(Inputs!HD102))</f>
        <v>7312.5</v>
      </c>
      <c r="GQ45" s="213">
        <f>IF(GQ37="","",SUM(Inputs!HE102))</f>
        <v>7312.5</v>
      </c>
      <c r="GR45" s="213">
        <f>IF(GR37="","",SUM(Inputs!HF102))</f>
        <v>7312.5</v>
      </c>
      <c r="GS45" s="213">
        <f>IF(GS37="","",SUM(Inputs!HG102))</f>
        <v>7312.5</v>
      </c>
      <c r="GT45" s="213">
        <f>IF(GT37="","",SUM(Inputs!HH102))</f>
        <v>7312.5</v>
      </c>
      <c r="GU45" s="213">
        <f>IF(GU37="","",SUM(Inputs!HI102))</f>
        <v>7312.5</v>
      </c>
      <c r="GV45" s="213">
        <f>IF(GV37="","",SUM(Inputs!HJ102))</f>
        <v>7312.5</v>
      </c>
      <c r="GW45" s="213">
        <f>IF(GW37="","",SUM(Inputs!HK102))</f>
        <v>7312.5</v>
      </c>
      <c r="GX45" s="213">
        <f>IF(GX37="","",SUM(Inputs!HL102))</f>
        <v>7312.5</v>
      </c>
      <c r="GY45" s="213">
        <f>IF(GY37="","",SUM(Inputs!HM102))</f>
        <v>7312.5</v>
      </c>
      <c r="GZ45" s="213">
        <f>IF(GZ37="","",SUM(Inputs!HN102))</f>
        <v>7312.5</v>
      </c>
      <c r="HA45" s="213">
        <f>IF(HA37="","",SUM(Inputs!HO102))</f>
        <v>7312.5</v>
      </c>
      <c r="HB45" s="213">
        <f>IF(HB37="","",SUM(Inputs!HP102))</f>
        <v>7312.5</v>
      </c>
      <c r="HC45" s="213">
        <f>IF(HC37="","",SUM(Inputs!HQ102))</f>
        <v>7312.5</v>
      </c>
      <c r="HD45" s="213">
        <f>IF(HD37="","",SUM(Inputs!HR102))</f>
        <v>7312.5</v>
      </c>
      <c r="HE45" s="213">
        <f>IF(HE37="","",SUM(Inputs!HS102))</f>
        <v>7312.5</v>
      </c>
      <c r="HF45" s="213">
        <f>IF(HF37="","",SUM(Inputs!HT102))</f>
        <v>7312.5</v>
      </c>
      <c r="HG45" s="213">
        <f>IF(HG37="","",SUM(Inputs!HU102))</f>
        <v>7312.5</v>
      </c>
      <c r="HH45" s="213">
        <f>IF(HH37="","",SUM(Inputs!HV102))</f>
        <v>7312.5</v>
      </c>
      <c r="HI45" s="213">
        <f>IF(HI37="","",SUM(Inputs!HW102))</f>
        <v>7312.5</v>
      </c>
      <c r="HJ45" s="213">
        <f>IF(HJ37="","",SUM(Inputs!HX102))</f>
        <v>7312.5</v>
      </c>
      <c r="HK45" s="213">
        <f>IF(HK37="","",SUM(Inputs!HY102))</f>
        <v>7312.5</v>
      </c>
      <c r="HL45" s="213">
        <f>IF(HL37="","",SUM(Inputs!HZ102))</f>
        <v>7312.5</v>
      </c>
      <c r="HM45" s="213">
        <f>IF(HM37="","",SUM(Inputs!IA102))</f>
        <v>7312.5</v>
      </c>
      <c r="HN45" s="213">
        <f>IF(HN37="","",SUM(Inputs!IB102))</f>
        <v>7312.5</v>
      </c>
      <c r="HO45" s="213">
        <f>IF(HO37="","",SUM(Inputs!IC102))</f>
        <v>7312.5</v>
      </c>
      <c r="HP45" s="213">
        <f>IF(HP37="","",SUM(Inputs!ID102))</f>
        <v>7312.5</v>
      </c>
      <c r="HQ45" s="213">
        <f>IF(HQ37="","",SUM(Inputs!IE102))</f>
        <v>7312.5</v>
      </c>
      <c r="HR45" s="213">
        <f>IF(HR37="","",SUM(Inputs!IF102))</f>
        <v>7312.5</v>
      </c>
      <c r="HS45" s="213">
        <f>IF(HS37="","",SUM(Inputs!IG102))</f>
        <v>7312.5</v>
      </c>
      <c r="HT45" s="213">
        <f>IF(HT37="","",SUM(Inputs!IH102))</f>
        <v>7312.5</v>
      </c>
      <c r="HU45" s="213" t="str">
        <f>IF(HU37="","",SUM(Inputs!II102))</f>
        <v/>
      </c>
      <c r="HV45" s="213" t="str">
        <f>IF(HV37="","",SUM(Inputs!IJ102))</f>
        <v/>
      </c>
      <c r="HW45" s="213" t="str">
        <f>IF(HW37="","",SUM(Inputs!IK102))</f>
        <v/>
      </c>
      <c r="HX45" s="213" t="str">
        <f>IF(HX37="","",SUM(Inputs!IL102))</f>
        <v/>
      </c>
      <c r="HY45" s="213" t="str">
        <f>IF(HY37="","",SUM(Inputs!IM102))</f>
        <v/>
      </c>
      <c r="HZ45" s="213" t="str">
        <f>IF(HZ37="","",SUM(Inputs!IN102))</f>
        <v/>
      </c>
      <c r="IA45" s="213" t="str">
        <f>IF(IA37="","",SUM(Inputs!IO102))</f>
        <v/>
      </c>
      <c r="IB45" s="213" t="str">
        <f>IF(IB37="","",SUM(Inputs!IP102))</f>
        <v/>
      </c>
      <c r="IC45" s="213" t="str">
        <f>IF(IC37="","",SUM(Inputs!IQ102))</f>
        <v/>
      </c>
      <c r="ID45" s="213" t="str">
        <f>IF(ID37="","",SUM(Inputs!IR102))</f>
        <v/>
      </c>
      <c r="IE45" s="213" t="str">
        <f>IF(IE37="","",SUM(Inputs!IS102))</f>
        <v/>
      </c>
      <c r="IF45" s="213" t="str">
        <f>IF(IF37="","",SUM(Inputs!IT102))</f>
        <v/>
      </c>
      <c r="IG45" s="213" t="str">
        <f>IF(IG37="","",SUM(Inputs!IU102))</f>
        <v/>
      </c>
      <c r="IH45" s="213" t="str">
        <f>IF(IH37="","",SUM(Inputs!IV102))</f>
        <v/>
      </c>
      <c r="II45" s="213" t="str">
        <f>IF(II37="","",SUM(Inputs!IW102))</f>
        <v/>
      </c>
      <c r="IJ45" s="213" t="str">
        <f>IF(IJ37="","",SUM(Inputs!IX102))</f>
        <v/>
      </c>
      <c r="IK45" s="213" t="str">
        <f>IF(IK37="","",SUM(Inputs!IY102))</f>
        <v/>
      </c>
      <c r="IL45" s="213" t="str">
        <f>IF(IL37="","",SUM(Inputs!IZ102))</f>
        <v/>
      </c>
      <c r="IM45" s="213" t="str">
        <f>IF(IM37="","",SUM(Inputs!JA102))</f>
        <v/>
      </c>
      <c r="IN45" s="213" t="str">
        <f>IF(IN37="","",SUM(Inputs!JB102))</f>
        <v/>
      </c>
      <c r="IO45" s="213" t="str">
        <f>IF(IO37="","",SUM(Inputs!JC102))</f>
        <v/>
      </c>
      <c r="IP45" s="213" t="str">
        <f>IF(IP37="","",SUM(Inputs!JD102))</f>
        <v/>
      </c>
      <c r="IQ45" s="213" t="str">
        <f>IF(IQ37="","",SUM(Inputs!JE102))</f>
        <v/>
      </c>
      <c r="IR45" s="213" t="str">
        <f>IF(IR37="","",SUM(Inputs!JF102))</f>
        <v/>
      </c>
      <c r="IS45" s="213" t="str">
        <f>IF(IS37="","",SUM(Inputs!JG102))</f>
        <v/>
      </c>
      <c r="IT45" s="213" t="str">
        <f>IF(IT37="","",SUM(Inputs!JH102))</f>
        <v/>
      </c>
      <c r="IU45" s="213" t="str">
        <f>IF(IU37="","",SUM(Inputs!JI102))</f>
        <v/>
      </c>
      <c r="IV45" s="213" t="str">
        <f>IF(IV37="","",SUM(Inputs!JJ102))</f>
        <v/>
      </c>
      <c r="IW45" s="213" t="str">
        <f>IF(IW37="","",SUM(Inputs!JK102))</f>
        <v/>
      </c>
      <c r="IX45" s="213" t="str">
        <f>IF(IX37="","",SUM(Inputs!JL102))</f>
        <v/>
      </c>
      <c r="IY45" s="213" t="str">
        <f>IF(IY37="","",SUM(Inputs!JM102))</f>
        <v/>
      </c>
      <c r="IZ45" s="213" t="str">
        <f>IF(IZ37="","",SUM(Inputs!JN102))</f>
        <v/>
      </c>
      <c r="JA45" s="213" t="str">
        <f>IF(JA37="","",SUM(Inputs!JO102))</f>
        <v/>
      </c>
      <c r="JB45" s="213" t="str">
        <f>IF(JB37="","",SUM(Inputs!JP102))</f>
        <v/>
      </c>
      <c r="JC45" s="213" t="str">
        <f>IF(JC37="","",SUM(Inputs!JQ102))</f>
        <v/>
      </c>
      <c r="JD45" s="213" t="str">
        <f>IF(JD37="","",SUM(Inputs!JR102))</f>
        <v/>
      </c>
      <c r="JE45" s="213" t="str">
        <f>IF(JE37="","",SUM(Inputs!JS102))</f>
        <v/>
      </c>
      <c r="JF45" s="213" t="str">
        <f>IF(JF37="","",SUM(Inputs!JT102))</f>
        <v/>
      </c>
      <c r="JG45" s="213" t="str">
        <f>IF(JG37="","",SUM(Inputs!JU102))</f>
        <v/>
      </c>
      <c r="JH45" s="213" t="str">
        <f>IF(JH37="","",SUM(Inputs!JV102))</f>
        <v/>
      </c>
      <c r="JI45" s="213" t="str">
        <f>IF(JI37="","",SUM(Inputs!JW102))</f>
        <v/>
      </c>
      <c r="JJ45" s="213" t="str">
        <f>IF(JJ37="","",SUM(Inputs!JX102))</f>
        <v/>
      </c>
      <c r="JK45" s="213" t="str">
        <f>IF(JK37="","",SUM(Inputs!JY102))</f>
        <v/>
      </c>
      <c r="JL45" s="213" t="str">
        <f>IF(JL37="","",SUM(Inputs!JZ102))</f>
        <v/>
      </c>
      <c r="JM45" s="213" t="str">
        <f>IF(JM37="","",SUM(Inputs!KA102))</f>
        <v/>
      </c>
      <c r="JN45" s="213" t="str">
        <f>IF(JN37="","",SUM(Inputs!KB102))</f>
        <v/>
      </c>
      <c r="JO45" s="213" t="str">
        <f>IF(JO37="","",SUM(Inputs!KC102))</f>
        <v/>
      </c>
      <c r="JP45" s="213" t="str">
        <f>IF(JP37="","",SUM(Inputs!KD102))</f>
        <v/>
      </c>
      <c r="JQ45" s="213" t="str">
        <f>IF(JQ37="","",SUM(Inputs!KE102))</f>
        <v/>
      </c>
      <c r="JR45" s="213" t="str">
        <f>IF(JR37="","",SUM(Inputs!KF102))</f>
        <v/>
      </c>
      <c r="JS45" s="213" t="str">
        <f>IF(JS37="","",SUM(Inputs!KG102))</f>
        <v/>
      </c>
      <c r="JT45" s="213" t="str">
        <f>IF(JT37="","",SUM(Inputs!KH102))</f>
        <v/>
      </c>
      <c r="JU45" s="213" t="str">
        <f>IF(JU37="","",SUM(Inputs!KI102))</f>
        <v/>
      </c>
      <c r="JV45" s="213" t="str">
        <f>IF(JV37="","",SUM(Inputs!KJ102))</f>
        <v/>
      </c>
      <c r="JW45" s="213" t="str">
        <f>IF(JW37="","",SUM(Inputs!KK102))</f>
        <v/>
      </c>
      <c r="JX45" s="213" t="str">
        <f>IF(JX37="","",SUM(Inputs!KL102))</f>
        <v/>
      </c>
      <c r="JY45" s="213" t="str">
        <f>IF(JY37="","",SUM(Inputs!KM102))</f>
        <v/>
      </c>
      <c r="JZ45" s="213" t="str">
        <f>IF(JZ37="","",SUM(Inputs!KN102))</f>
        <v/>
      </c>
      <c r="KA45" s="213" t="str">
        <f>IF(KA37="","",SUM(Inputs!KO102))</f>
        <v/>
      </c>
      <c r="KB45" s="213" t="str">
        <f>IF(KB37="","",SUM(Inputs!KP102))</f>
        <v/>
      </c>
      <c r="KC45" s="213" t="str">
        <f>IF(KC37="","",SUM(Inputs!KQ102))</f>
        <v/>
      </c>
      <c r="KD45" s="213" t="str">
        <f>IF(KD37="","",SUM(Inputs!KR102))</f>
        <v/>
      </c>
      <c r="KE45" s="213" t="str">
        <f>IF(KE37="","",SUM(Inputs!KS102))</f>
        <v/>
      </c>
      <c r="KF45" s="213" t="str">
        <f>IF(KF37="","",SUM(Inputs!KT102))</f>
        <v/>
      </c>
      <c r="KG45" s="213" t="str">
        <f>IF(KG37="","",SUM(Inputs!KU102))</f>
        <v/>
      </c>
      <c r="KH45" s="213" t="str">
        <f>IF(KH37="","",SUM(Inputs!KV102))</f>
        <v/>
      </c>
      <c r="KI45" s="213" t="str">
        <f>IF(KI37="","",SUM(Inputs!KW102))</f>
        <v/>
      </c>
      <c r="KJ45" s="213" t="str">
        <f>IF(KJ37="","",SUM(Inputs!KX102))</f>
        <v/>
      </c>
      <c r="KK45" s="213" t="str">
        <f>IF(KK37="","",SUM(Inputs!KY102))</f>
        <v/>
      </c>
      <c r="KL45" s="213" t="str">
        <f>IF(KL37="","",SUM(Inputs!KZ102))</f>
        <v/>
      </c>
      <c r="KM45" s="213" t="str">
        <f>IF(KM37="","",SUM(Inputs!LA102))</f>
        <v/>
      </c>
      <c r="KN45" s="213" t="str">
        <f>IF(KN37="","",SUM(Inputs!LB102))</f>
        <v/>
      </c>
      <c r="KO45" s="213" t="str">
        <f>IF(KO37="","",SUM(Inputs!LC102))</f>
        <v/>
      </c>
      <c r="KP45" s="213" t="str">
        <f>IF(KP37="","",SUM(Inputs!LD102))</f>
        <v/>
      </c>
      <c r="KQ45" s="213" t="str">
        <f>IF(KQ37="","",SUM(Inputs!LE102))</f>
        <v/>
      </c>
      <c r="KR45" s="213" t="str">
        <f>IF(KR37="","",SUM(Inputs!LF102))</f>
        <v/>
      </c>
      <c r="KS45" s="213" t="str">
        <f>IF(KS37="","",SUM(Inputs!LG102))</f>
        <v/>
      </c>
      <c r="KT45" s="213" t="str">
        <f>IF(KT37="","",SUM(Inputs!LH102))</f>
        <v/>
      </c>
      <c r="KU45" s="213" t="str">
        <f>IF(KU37="","",SUM(Inputs!LI102))</f>
        <v/>
      </c>
      <c r="KV45" s="213" t="str">
        <f>IF(KV37="","",SUM(Inputs!LJ102))</f>
        <v/>
      </c>
      <c r="KW45" s="213" t="str">
        <f>IF(KW37="","",SUM(Inputs!LK102))</f>
        <v/>
      </c>
      <c r="KX45" s="213" t="str">
        <f>IF(KX37="","",SUM(Inputs!LL102))</f>
        <v/>
      </c>
      <c r="KY45" s="213" t="str">
        <f>IF(KY37="","",SUM(Inputs!LM102))</f>
        <v/>
      </c>
      <c r="KZ45" s="213" t="str">
        <f>IF(KZ37="","",SUM(Inputs!LN102))</f>
        <v/>
      </c>
      <c r="LA45" s="213" t="str">
        <f>IF(LA37="","",SUM(Inputs!LO102))</f>
        <v/>
      </c>
      <c r="LB45" s="213" t="str">
        <f>IF(LB37="","",SUM(Inputs!LP102))</f>
        <v/>
      </c>
      <c r="LC45" s="213" t="str">
        <f>IF(LC37="","",SUM(Inputs!LQ102))</f>
        <v/>
      </c>
      <c r="LD45" s="213" t="str">
        <f>IF(LD37="","",SUM(Inputs!LR102))</f>
        <v/>
      </c>
      <c r="LE45" s="213" t="str">
        <f>IF(LE37="","",SUM(Inputs!LS102))</f>
        <v/>
      </c>
      <c r="LF45" s="213" t="str">
        <f>IF(LF37="","",SUM(Inputs!LT102))</f>
        <v/>
      </c>
      <c r="LG45" s="213" t="str">
        <f>IF(LG37="","",SUM(Inputs!LU102))</f>
        <v/>
      </c>
      <c r="LH45" s="213" t="str">
        <f>IF(LH37="","",SUM(Inputs!LV102))</f>
        <v/>
      </c>
      <c r="LI45" s="213" t="str">
        <f>IF(LI37="","",SUM(Inputs!LW102))</f>
        <v/>
      </c>
      <c r="LJ45" s="213" t="str">
        <f>IF(LJ37="","",SUM(Inputs!LX102))</f>
        <v/>
      </c>
      <c r="LK45" s="213" t="str">
        <f>IF(LK37="","",SUM(Inputs!LY102))</f>
        <v/>
      </c>
      <c r="LL45" s="213" t="str">
        <f>IF(LL37="","",SUM(Inputs!LZ102))</f>
        <v/>
      </c>
      <c r="LM45" s="213" t="str">
        <f>IF(LM37="","",SUM(Inputs!MA102))</f>
        <v/>
      </c>
      <c r="LN45" s="213" t="str">
        <f>IF(LN37="","",SUM(Inputs!MB102))</f>
        <v/>
      </c>
      <c r="LO45" s="213" t="str">
        <f>IF(LO37="","",SUM(Inputs!MC102))</f>
        <v/>
      </c>
      <c r="LP45" s="213" t="str">
        <f>IF(LP37="","",SUM(Inputs!MD102))</f>
        <v/>
      </c>
      <c r="LQ45" s="213" t="str">
        <f>IF(LQ37="","",SUM(Inputs!ME102))</f>
        <v/>
      </c>
      <c r="LR45" s="213" t="str">
        <f>IF(LR37="","",SUM(Inputs!MF102))</f>
        <v/>
      </c>
      <c r="LS45" s="213" t="str">
        <f>IF(LS37="","",SUM(Inputs!MG102))</f>
        <v/>
      </c>
      <c r="LT45" s="213" t="str">
        <f>IF(LT37="","",SUM(Inputs!MH102))</f>
        <v/>
      </c>
      <c r="LU45" s="213" t="str">
        <f>IF(LU37="","",SUM(Inputs!MI102))</f>
        <v/>
      </c>
      <c r="LV45" s="213" t="str">
        <f>IF(LV37="","",SUM(Inputs!MJ102))</f>
        <v/>
      </c>
      <c r="LW45" s="213" t="str">
        <f>IF(LW37="","",SUM(Inputs!MK102))</f>
        <v/>
      </c>
      <c r="LX45" s="213" t="str">
        <f>IF(LX37="","",SUM(Inputs!ML102))</f>
        <v/>
      </c>
      <c r="LY45" s="213" t="str">
        <f>IF(LY37="","",SUM(Inputs!MM102))</f>
        <v/>
      </c>
      <c r="LZ45" s="213" t="str">
        <f>IF(LZ37="","",SUM(Inputs!MN102))</f>
        <v/>
      </c>
      <c r="MA45" s="213" t="str">
        <f>IF(MA37="","",SUM(Inputs!MO102))</f>
        <v/>
      </c>
      <c r="MB45" s="213" t="str">
        <f>IF(MB37="","",SUM(Inputs!MP102))</f>
        <v/>
      </c>
      <c r="MC45" s="213" t="str">
        <f>IF(MC37="","",SUM(Inputs!MQ102))</f>
        <v/>
      </c>
      <c r="MD45" s="213" t="str">
        <f>IF(MD37="","",SUM(Inputs!MR102))</f>
        <v/>
      </c>
      <c r="ME45" s="213" t="str">
        <f>IF(ME37="","",SUM(Inputs!MS102))</f>
        <v/>
      </c>
      <c r="MF45" s="213" t="str">
        <f>IF(MF37="","",SUM(Inputs!MT102))</f>
        <v/>
      </c>
      <c r="MG45" s="213" t="str">
        <f>IF(MG37="","",SUM(Inputs!MU102))</f>
        <v/>
      </c>
      <c r="MH45" s="213" t="str">
        <f>IF(MH37="","",SUM(Inputs!MV102))</f>
        <v/>
      </c>
      <c r="MI45" s="213" t="str">
        <f>IF(MI37="","",SUM(Inputs!MW102))</f>
        <v/>
      </c>
      <c r="MJ45" s="213" t="str">
        <f>IF(MJ37="","",SUM(Inputs!MX102))</f>
        <v/>
      </c>
      <c r="MK45" s="213" t="str">
        <f>IF(MK37="","",SUM(Inputs!MY102))</f>
        <v/>
      </c>
      <c r="ML45" s="213" t="str">
        <f>IF(ML37="","",SUM(Inputs!MZ102))</f>
        <v/>
      </c>
      <c r="MM45" s="213" t="str">
        <f>IF(MM37="","",SUM(Inputs!NA102))</f>
        <v/>
      </c>
      <c r="MN45" s="213" t="str">
        <f>IF(MN37="","",SUM(Inputs!NB102))</f>
        <v/>
      </c>
      <c r="MO45" s="213" t="str">
        <f>IF(MO37="","",SUM(Inputs!NC102))</f>
        <v/>
      </c>
      <c r="MP45" s="213" t="str">
        <f>IF(MP37="","",SUM(Inputs!ND102))</f>
        <v/>
      </c>
      <c r="MQ45" s="213" t="str">
        <f>IF(MQ37="","",SUM(Inputs!NE102))</f>
        <v/>
      </c>
      <c r="MR45" s="213" t="str">
        <f>IF(MR37="","",SUM(Inputs!NF102))</f>
        <v/>
      </c>
      <c r="MS45" s="213" t="str">
        <f>IF(MS37="","",SUM(Inputs!NG102))</f>
        <v/>
      </c>
      <c r="MT45" s="213" t="str">
        <f>IF(MT37="","",SUM(Inputs!NH102))</f>
        <v/>
      </c>
      <c r="MU45" s="213" t="str">
        <f>IF(MU37="","",SUM(Inputs!NI102))</f>
        <v/>
      </c>
      <c r="MV45" s="213" t="str">
        <f>IF(MV37="","",SUM(Inputs!NJ102))</f>
        <v/>
      </c>
      <c r="MW45" s="213" t="str">
        <f>IF(MW37="","",SUM(Inputs!NK102))</f>
        <v/>
      </c>
      <c r="MX45" s="213" t="str">
        <f>IF(MX37="","",SUM(Inputs!NL102))</f>
        <v/>
      </c>
      <c r="MY45" s="213" t="str">
        <f>IF(MY37="","",SUM(Inputs!NM102))</f>
        <v/>
      </c>
    </row>
    <row r="46" spans="2:363" outlineLevel="1" x14ac:dyDescent="0.25">
      <c r="B46" s="8" t="s">
        <v>203</v>
      </c>
      <c r="C46" s="212">
        <f>IF(C37="","",C44-C45)</f>
        <v>0</v>
      </c>
      <c r="D46" s="212">
        <f t="shared" ref="D46:BO46" si="36">IF(D37="","",D44-D45)</f>
        <v>17336.25</v>
      </c>
      <c r="E46" s="212">
        <f t="shared" si="36"/>
        <v>17336.25</v>
      </c>
      <c r="F46" s="212">
        <f t="shared" si="36"/>
        <v>17336.25</v>
      </c>
      <c r="G46" s="212">
        <f t="shared" si="36"/>
        <v>17336.25</v>
      </c>
      <c r="H46" s="212">
        <f t="shared" si="36"/>
        <v>17336.25</v>
      </c>
      <c r="I46" s="212">
        <f t="shared" si="36"/>
        <v>17336.25</v>
      </c>
      <c r="J46" s="212">
        <f t="shared" si="36"/>
        <v>17336.25</v>
      </c>
      <c r="K46" s="212">
        <f t="shared" si="36"/>
        <v>17336.25</v>
      </c>
      <c r="L46" s="212">
        <f t="shared" si="36"/>
        <v>17336.25</v>
      </c>
      <c r="M46" s="212">
        <f t="shared" si="36"/>
        <v>17336.25</v>
      </c>
      <c r="N46" s="212">
        <f t="shared" si="36"/>
        <v>17336.25</v>
      </c>
      <c r="O46" s="212">
        <f t="shared" si="36"/>
        <v>17336.25</v>
      </c>
      <c r="P46" s="212">
        <f t="shared" si="36"/>
        <v>17336.25</v>
      </c>
      <c r="Q46" s="212">
        <f t="shared" si="36"/>
        <v>17336.25</v>
      </c>
      <c r="R46" s="212">
        <f t="shared" si="36"/>
        <v>17336.25</v>
      </c>
      <c r="S46" s="212">
        <f t="shared" si="36"/>
        <v>17336.25</v>
      </c>
      <c r="T46" s="212">
        <f t="shared" si="36"/>
        <v>17336.25</v>
      </c>
      <c r="U46" s="212">
        <f t="shared" si="36"/>
        <v>17336.25</v>
      </c>
      <c r="V46" s="212">
        <f t="shared" si="36"/>
        <v>17336.25</v>
      </c>
      <c r="W46" s="212">
        <f t="shared" si="36"/>
        <v>17336.25</v>
      </c>
      <c r="X46" s="212">
        <f t="shared" si="36"/>
        <v>17336.25</v>
      </c>
      <c r="Y46" s="212">
        <f t="shared" si="36"/>
        <v>17336.25</v>
      </c>
      <c r="Z46" s="212">
        <f t="shared" si="36"/>
        <v>17336.25</v>
      </c>
      <c r="AA46" s="212">
        <f t="shared" si="36"/>
        <v>17336.25</v>
      </c>
      <c r="AB46" s="212">
        <f t="shared" si="36"/>
        <v>17336.25</v>
      </c>
      <c r="AC46" s="212">
        <f t="shared" si="36"/>
        <v>17336.25</v>
      </c>
      <c r="AD46" s="212">
        <f t="shared" si="36"/>
        <v>17336.25</v>
      </c>
      <c r="AE46" s="212">
        <f t="shared" si="36"/>
        <v>17336.25</v>
      </c>
      <c r="AF46" s="212">
        <f t="shared" si="36"/>
        <v>17336.25</v>
      </c>
      <c r="AG46" s="212">
        <f t="shared" si="36"/>
        <v>17336.25</v>
      </c>
      <c r="AH46" s="212">
        <f t="shared" si="36"/>
        <v>17336.25</v>
      </c>
      <c r="AI46" s="212">
        <f t="shared" si="36"/>
        <v>17336.25</v>
      </c>
      <c r="AJ46" s="212">
        <f t="shared" si="36"/>
        <v>17336.25</v>
      </c>
      <c r="AK46" s="212">
        <f t="shared" si="36"/>
        <v>17336.25</v>
      </c>
      <c r="AL46" s="212">
        <f t="shared" si="36"/>
        <v>17336.25</v>
      </c>
      <c r="AM46" s="212">
        <f t="shared" si="36"/>
        <v>17336.25</v>
      </c>
      <c r="AN46" s="212">
        <f t="shared" si="36"/>
        <v>17336.25</v>
      </c>
      <c r="AO46" s="212">
        <f t="shared" si="36"/>
        <v>17336.25</v>
      </c>
      <c r="AP46" s="212">
        <f t="shared" si="36"/>
        <v>17336.25</v>
      </c>
      <c r="AQ46" s="212">
        <f t="shared" si="36"/>
        <v>17336.25</v>
      </c>
      <c r="AR46" s="212">
        <f t="shared" si="36"/>
        <v>17336.25</v>
      </c>
      <c r="AS46" s="212">
        <f t="shared" si="36"/>
        <v>17336.25</v>
      </c>
      <c r="AT46" s="212">
        <f t="shared" si="36"/>
        <v>17336.25</v>
      </c>
      <c r="AU46" s="212">
        <f t="shared" si="36"/>
        <v>17336.25</v>
      </c>
      <c r="AV46" s="212">
        <f t="shared" si="36"/>
        <v>17336.25</v>
      </c>
      <c r="AW46" s="212">
        <f t="shared" si="36"/>
        <v>17336.25</v>
      </c>
      <c r="AX46" s="212">
        <f t="shared" si="36"/>
        <v>17336.25</v>
      </c>
      <c r="AY46" s="212">
        <f t="shared" si="36"/>
        <v>17336.25</v>
      </c>
      <c r="AZ46" s="212">
        <f t="shared" si="36"/>
        <v>17336.25</v>
      </c>
      <c r="BA46" s="212">
        <f t="shared" si="36"/>
        <v>17336.25</v>
      </c>
      <c r="BB46" s="212">
        <f t="shared" si="36"/>
        <v>17336.25</v>
      </c>
      <c r="BC46" s="212">
        <f t="shared" si="36"/>
        <v>17336.25</v>
      </c>
      <c r="BD46" s="212">
        <f t="shared" si="36"/>
        <v>17336.25</v>
      </c>
      <c r="BE46" s="212">
        <f t="shared" si="36"/>
        <v>17336.25</v>
      </c>
      <c r="BF46" s="212">
        <f t="shared" si="36"/>
        <v>17336.25</v>
      </c>
      <c r="BG46" s="212">
        <f t="shared" si="36"/>
        <v>17336.25</v>
      </c>
      <c r="BH46" s="212">
        <f t="shared" si="36"/>
        <v>17336.25</v>
      </c>
      <c r="BI46" s="212">
        <f t="shared" si="36"/>
        <v>17336.25</v>
      </c>
      <c r="BJ46" s="212">
        <f t="shared" si="36"/>
        <v>17336.25</v>
      </c>
      <c r="BK46" s="212">
        <f t="shared" si="36"/>
        <v>17336.25</v>
      </c>
      <c r="BL46" s="212">
        <f t="shared" si="36"/>
        <v>17336.25</v>
      </c>
      <c r="BM46" s="212">
        <f t="shared" si="36"/>
        <v>17336.25</v>
      </c>
      <c r="BN46" s="212">
        <f t="shared" si="36"/>
        <v>17336.25</v>
      </c>
      <c r="BO46" s="212">
        <f t="shared" si="36"/>
        <v>17336.25</v>
      </c>
      <c r="BP46" s="212">
        <f t="shared" ref="BP46:EA46" si="37">IF(BP37="","",BP44-BP45)</f>
        <v>17336.25</v>
      </c>
      <c r="BQ46" s="212">
        <f t="shared" si="37"/>
        <v>17336.25</v>
      </c>
      <c r="BR46" s="212">
        <f t="shared" si="37"/>
        <v>17336.25</v>
      </c>
      <c r="BS46" s="212">
        <f t="shared" si="37"/>
        <v>17336.25</v>
      </c>
      <c r="BT46" s="212">
        <f t="shared" si="37"/>
        <v>17336.25</v>
      </c>
      <c r="BU46" s="212">
        <f t="shared" si="37"/>
        <v>17336.25</v>
      </c>
      <c r="BV46" s="212">
        <f t="shared" si="37"/>
        <v>17336.25</v>
      </c>
      <c r="BW46" s="212">
        <f t="shared" si="37"/>
        <v>17336.25</v>
      </c>
      <c r="BX46" s="212">
        <f t="shared" si="37"/>
        <v>17336.25</v>
      </c>
      <c r="BY46" s="212">
        <f t="shared" si="37"/>
        <v>17336.25</v>
      </c>
      <c r="BZ46" s="212">
        <f t="shared" si="37"/>
        <v>17336.25</v>
      </c>
      <c r="CA46" s="212">
        <f t="shared" si="37"/>
        <v>17336.25</v>
      </c>
      <c r="CB46" s="212">
        <f t="shared" si="37"/>
        <v>17336.25</v>
      </c>
      <c r="CC46" s="212">
        <f t="shared" si="37"/>
        <v>17336.25</v>
      </c>
      <c r="CD46" s="212">
        <f t="shared" si="37"/>
        <v>17336.25</v>
      </c>
      <c r="CE46" s="212">
        <f t="shared" si="37"/>
        <v>17336.25</v>
      </c>
      <c r="CF46" s="212">
        <f t="shared" si="37"/>
        <v>17336.25</v>
      </c>
      <c r="CG46" s="212">
        <f t="shared" si="37"/>
        <v>17336.25</v>
      </c>
      <c r="CH46" s="212">
        <f t="shared" si="37"/>
        <v>17336.25</v>
      </c>
      <c r="CI46" s="212">
        <f t="shared" si="37"/>
        <v>17336.25</v>
      </c>
      <c r="CJ46" s="212">
        <f t="shared" si="37"/>
        <v>17336.25</v>
      </c>
      <c r="CK46" s="212">
        <f t="shared" si="37"/>
        <v>17336.25</v>
      </c>
      <c r="CL46" s="212">
        <f t="shared" si="37"/>
        <v>17336.25</v>
      </c>
      <c r="CM46" s="212">
        <f t="shared" si="37"/>
        <v>17336.25</v>
      </c>
      <c r="CN46" s="212">
        <f t="shared" si="37"/>
        <v>17336.25</v>
      </c>
      <c r="CO46" s="212">
        <f t="shared" si="37"/>
        <v>17336.25</v>
      </c>
      <c r="CP46" s="212">
        <f t="shared" si="37"/>
        <v>17336.25</v>
      </c>
      <c r="CQ46" s="212">
        <f t="shared" si="37"/>
        <v>17336.25</v>
      </c>
      <c r="CR46" s="212">
        <f t="shared" si="37"/>
        <v>17336.25</v>
      </c>
      <c r="CS46" s="212">
        <f t="shared" si="37"/>
        <v>17336.25</v>
      </c>
      <c r="CT46" s="212">
        <f t="shared" si="37"/>
        <v>17336.25</v>
      </c>
      <c r="CU46" s="212">
        <f t="shared" si="37"/>
        <v>17336.25</v>
      </c>
      <c r="CV46" s="212">
        <f t="shared" si="37"/>
        <v>17336.25</v>
      </c>
      <c r="CW46" s="212">
        <f t="shared" si="37"/>
        <v>17336.25</v>
      </c>
      <c r="CX46" s="212">
        <f t="shared" si="37"/>
        <v>17336.25</v>
      </c>
      <c r="CY46" s="212">
        <f t="shared" si="37"/>
        <v>17336.25</v>
      </c>
      <c r="CZ46" s="212">
        <f t="shared" si="37"/>
        <v>17336.25</v>
      </c>
      <c r="DA46" s="212">
        <f t="shared" si="37"/>
        <v>17336.25</v>
      </c>
      <c r="DB46" s="212">
        <f t="shared" si="37"/>
        <v>17336.25</v>
      </c>
      <c r="DC46" s="212">
        <f t="shared" si="37"/>
        <v>17336.25</v>
      </c>
      <c r="DD46" s="212">
        <f t="shared" si="37"/>
        <v>17336.25</v>
      </c>
      <c r="DE46" s="212">
        <f t="shared" si="37"/>
        <v>17336.25</v>
      </c>
      <c r="DF46" s="212">
        <f t="shared" si="37"/>
        <v>17336.25</v>
      </c>
      <c r="DG46" s="212">
        <f t="shared" si="37"/>
        <v>17336.25</v>
      </c>
      <c r="DH46" s="212">
        <f t="shared" si="37"/>
        <v>17336.25</v>
      </c>
      <c r="DI46" s="212">
        <f t="shared" si="37"/>
        <v>17336.25</v>
      </c>
      <c r="DJ46" s="212">
        <f t="shared" si="37"/>
        <v>17336.25</v>
      </c>
      <c r="DK46" s="212">
        <f t="shared" si="37"/>
        <v>17336.25</v>
      </c>
      <c r="DL46" s="212">
        <f t="shared" si="37"/>
        <v>17336.25</v>
      </c>
      <c r="DM46" s="212">
        <f t="shared" si="37"/>
        <v>17336.25</v>
      </c>
      <c r="DN46" s="212">
        <f t="shared" si="37"/>
        <v>17336.25</v>
      </c>
      <c r="DO46" s="212">
        <f t="shared" si="37"/>
        <v>17336.25</v>
      </c>
      <c r="DP46" s="212">
        <f t="shared" si="37"/>
        <v>17336.25</v>
      </c>
      <c r="DQ46" s="212">
        <f t="shared" si="37"/>
        <v>17336.25</v>
      </c>
      <c r="DR46" s="212">
        <f t="shared" si="37"/>
        <v>17336.25</v>
      </c>
      <c r="DS46" s="212">
        <f t="shared" si="37"/>
        <v>17336.25</v>
      </c>
      <c r="DT46" s="212">
        <f t="shared" si="37"/>
        <v>17336.25</v>
      </c>
      <c r="DU46" s="212">
        <f t="shared" si="37"/>
        <v>17336.25</v>
      </c>
      <c r="DV46" s="212">
        <f t="shared" si="37"/>
        <v>17336.25</v>
      </c>
      <c r="DW46" s="212">
        <f t="shared" si="37"/>
        <v>17336.25</v>
      </c>
      <c r="DX46" s="212">
        <f t="shared" si="37"/>
        <v>17336.25</v>
      </c>
      <c r="DY46" s="212">
        <f t="shared" si="37"/>
        <v>17336.25</v>
      </c>
      <c r="DZ46" s="212">
        <f t="shared" si="37"/>
        <v>17336.25</v>
      </c>
      <c r="EA46" s="212">
        <f t="shared" si="37"/>
        <v>17336.25</v>
      </c>
      <c r="EB46" s="212">
        <f t="shared" ref="EB46:GM46" si="38">IF(EB37="","",EB44-EB45)</f>
        <v>17336.25</v>
      </c>
      <c r="EC46" s="212">
        <f t="shared" si="38"/>
        <v>17336.25</v>
      </c>
      <c r="ED46" s="212">
        <f t="shared" si="38"/>
        <v>17336.25</v>
      </c>
      <c r="EE46" s="212">
        <f t="shared" si="38"/>
        <v>17336.25</v>
      </c>
      <c r="EF46" s="212">
        <f t="shared" si="38"/>
        <v>17336.25</v>
      </c>
      <c r="EG46" s="212">
        <f t="shared" si="38"/>
        <v>17336.25</v>
      </c>
      <c r="EH46" s="212">
        <f t="shared" si="38"/>
        <v>17336.25</v>
      </c>
      <c r="EI46" s="212">
        <f t="shared" si="38"/>
        <v>17336.25</v>
      </c>
      <c r="EJ46" s="212">
        <f t="shared" si="38"/>
        <v>17336.25</v>
      </c>
      <c r="EK46" s="212">
        <f t="shared" si="38"/>
        <v>17336.25</v>
      </c>
      <c r="EL46" s="212">
        <f t="shared" si="38"/>
        <v>17336.25</v>
      </c>
      <c r="EM46" s="212">
        <f t="shared" si="38"/>
        <v>17336.25</v>
      </c>
      <c r="EN46" s="212">
        <f t="shared" si="38"/>
        <v>17336.25</v>
      </c>
      <c r="EO46" s="212">
        <f t="shared" si="38"/>
        <v>17336.25</v>
      </c>
      <c r="EP46" s="212">
        <f t="shared" si="38"/>
        <v>17336.25</v>
      </c>
      <c r="EQ46" s="212">
        <f t="shared" si="38"/>
        <v>17336.25</v>
      </c>
      <c r="ER46" s="212">
        <f t="shared" si="38"/>
        <v>17336.25</v>
      </c>
      <c r="ES46" s="212">
        <f t="shared" si="38"/>
        <v>17336.25</v>
      </c>
      <c r="ET46" s="212">
        <f t="shared" si="38"/>
        <v>17336.25</v>
      </c>
      <c r="EU46" s="212">
        <f t="shared" si="38"/>
        <v>17336.25</v>
      </c>
      <c r="EV46" s="212">
        <f t="shared" si="38"/>
        <v>17336.25</v>
      </c>
      <c r="EW46" s="212">
        <f t="shared" si="38"/>
        <v>17336.25</v>
      </c>
      <c r="EX46" s="212">
        <f t="shared" si="38"/>
        <v>17336.25</v>
      </c>
      <c r="EY46" s="212">
        <f t="shared" si="38"/>
        <v>17336.25</v>
      </c>
      <c r="EZ46" s="212">
        <f t="shared" si="38"/>
        <v>17336.25</v>
      </c>
      <c r="FA46" s="212">
        <f t="shared" si="38"/>
        <v>17336.25</v>
      </c>
      <c r="FB46" s="212">
        <f t="shared" si="38"/>
        <v>17336.25</v>
      </c>
      <c r="FC46" s="212">
        <f t="shared" si="38"/>
        <v>17336.25</v>
      </c>
      <c r="FD46" s="212">
        <f t="shared" si="38"/>
        <v>17336.25</v>
      </c>
      <c r="FE46" s="212">
        <f t="shared" si="38"/>
        <v>17336.25</v>
      </c>
      <c r="FF46" s="212">
        <f t="shared" si="38"/>
        <v>17336.25</v>
      </c>
      <c r="FG46" s="212">
        <f t="shared" si="38"/>
        <v>17336.25</v>
      </c>
      <c r="FH46" s="212">
        <f t="shared" si="38"/>
        <v>17336.25</v>
      </c>
      <c r="FI46" s="212">
        <f t="shared" si="38"/>
        <v>17336.25</v>
      </c>
      <c r="FJ46" s="212">
        <f t="shared" si="38"/>
        <v>17336.25</v>
      </c>
      <c r="FK46" s="212">
        <f t="shared" si="38"/>
        <v>17336.25</v>
      </c>
      <c r="FL46" s="212">
        <f t="shared" si="38"/>
        <v>17336.25</v>
      </c>
      <c r="FM46" s="212">
        <f t="shared" si="38"/>
        <v>17336.25</v>
      </c>
      <c r="FN46" s="212">
        <f t="shared" si="38"/>
        <v>17336.25</v>
      </c>
      <c r="FO46" s="212">
        <f t="shared" si="38"/>
        <v>17336.25</v>
      </c>
      <c r="FP46" s="212">
        <f t="shared" si="38"/>
        <v>17336.25</v>
      </c>
      <c r="FQ46" s="212">
        <f t="shared" si="38"/>
        <v>17336.25</v>
      </c>
      <c r="FR46" s="212">
        <f t="shared" si="38"/>
        <v>17336.25</v>
      </c>
      <c r="FS46" s="212">
        <f t="shared" si="38"/>
        <v>17336.25</v>
      </c>
      <c r="FT46" s="212">
        <f t="shared" si="38"/>
        <v>17336.25</v>
      </c>
      <c r="FU46" s="212">
        <f t="shared" si="38"/>
        <v>17336.25</v>
      </c>
      <c r="FV46" s="212">
        <f t="shared" si="38"/>
        <v>17336.25</v>
      </c>
      <c r="FW46" s="212">
        <f t="shared" si="38"/>
        <v>17336.25</v>
      </c>
      <c r="FX46" s="212">
        <f t="shared" si="38"/>
        <v>17336.25</v>
      </c>
      <c r="FY46" s="212">
        <f t="shared" si="38"/>
        <v>17336.25</v>
      </c>
      <c r="FZ46" s="212">
        <f t="shared" si="38"/>
        <v>17336.25</v>
      </c>
      <c r="GA46" s="212">
        <f t="shared" si="38"/>
        <v>17336.25</v>
      </c>
      <c r="GB46" s="212">
        <f t="shared" si="38"/>
        <v>17336.25</v>
      </c>
      <c r="GC46" s="212">
        <f t="shared" si="38"/>
        <v>17336.25</v>
      </c>
      <c r="GD46" s="212">
        <f t="shared" si="38"/>
        <v>17336.25</v>
      </c>
      <c r="GE46" s="212">
        <f t="shared" si="38"/>
        <v>17336.25</v>
      </c>
      <c r="GF46" s="212">
        <f t="shared" si="38"/>
        <v>17336.25</v>
      </c>
      <c r="GG46" s="212">
        <f t="shared" si="38"/>
        <v>17336.25</v>
      </c>
      <c r="GH46" s="212">
        <f t="shared" si="38"/>
        <v>17336.25</v>
      </c>
      <c r="GI46" s="212">
        <f t="shared" si="38"/>
        <v>17336.25</v>
      </c>
      <c r="GJ46" s="212">
        <f t="shared" si="38"/>
        <v>17336.25</v>
      </c>
      <c r="GK46" s="212">
        <f t="shared" si="38"/>
        <v>17336.25</v>
      </c>
      <c r="GL46" s="212">
        <f t="shared" si="38"/>
        <v>17336.25</v>
      </c>
      <c r="GM46" s="212">
        <f t="shared" si="38"/>
        <v>17336.25</v>
      </c>
      <c r="GN46" s="212">
        <f t="shared" ref="GN46:IY46" si="39">IF(GN37="","",GN44-GN45)</f>
        <v>17336.25</v>
      </c>
      <c r="GO46" s="212">
        <f t="shared" si="39"/>
        <v>17336.25</v>
      </c>
      <c r="GP46" s="212">
        <f t="shared" si="39"/>
        <v>17336.25</v>
      </c>
      <c r="GQ46" s="212">
        <f t="shared" si="39"/>
        <v>17336.25</v>
      </c>
      <c r="GR46" s="212">
        <f t="shared" si="39"/>
        <v>17336.25</v>
      </c>
      <c r="GS46" s="212">
        <f t="shared" si="39"/>
        <v>17336.25</v>
      </c>
      <c r="GT46" s="212">
        <f t="shared" si="39"/>
        <v>17336.25</v>
      </c>
      <c r="GU46" s="212">
        <f t="shared" si="39"/>
        <v>17336.25</v>
      </c>
      <c r="GV46" s="212">
        <f t="shared" si="39"/>
        <v>17336.25</v>
      </c>
      <c r="GW46" s="212">
        <f t="shared" si="39"/>
        <v>17336.25</v>
      </c>
      <c r="GX46" s="212">
        <f t="shared" si="39"/>
        <v>17336.25</v>
      </c>
      <c r="GY46" s="212">
        <f t="shared" si="39"/>
        <v>17336.25</v>
      </c>
      <c r="GZ46" s="212">
        <f t="shared" si="39"/>
        <v>17336.25</v>
      </c>
      <c r="HA46" s="212">
        <f t="shared" si="39"/>
        <v>17336.25</v>
      </c>
      <c r="HB46" s="212">
        <f t="shared" si="39"/>
        <v>17336.25</v>
      </c>
      <c r="HC46" s="212">
        <f t="shared" si="39"/>
        <v>17336.25</v>
      </c>
      <c r="HD46" s="212">
        <f t="shared" si="39"/>
        <v>17336.25</v>
      </c>
      <c r="HE46" s="212">
        <f t="shared" si="39"/>
        <v>17336.25</v>
      </c>
      <c r="HF46" s="212">
        <f t="shared" si="39"/>
        <v>17336.25</v>
      </c>
      <c r="HG46" s="212">
        <f t="shared" si="39"/>
        <v>17336.25</v>
      </c>
      <c r="HH46" s="212">
        <f t="shared" si="39"/>
        <v>17336.25</v>
      </c>
      <c r="HI46" s="212">
        <f t="shared" si="39"/>
        <v>17336.25</v>
      </c>
      <c r="HJ46" s="212">
        <f t="shared" si="39"/>
        <v>17336.25</v>
      </c>
      <c r="HK46" s="212">
        <f t="shared" si="39"/>
        <v>17336.25</v>
      </c>
      <c r="HL46" s="212">
        <f t="shared" si="39"/>
        <v>17336.25</v>
      </c>
      <c r="HM46" s="212">
        <f t="shared" si="39"/>
        <v>17336.25</v>
      </c>
      <c r="HN46" s="212">
        <f t="shared" si="39"/>
        <v>17336.25</v>
      </c>
      <c r="HO46" s="212">
        <f t="shared" si="39"/>
        <v>17336.25</v>
      </c>
      <c r="HP46" s="212">
        <f t="shared" si="39"/>
        <v>17336.25</v>
      </c>
      <c r="HQ46" s="212">
        <f t="shared" si="39"/>
        <v>17336.25</v>
      </c>
      <c r="HR46" s="212">
        <f t="shared" si="39"/>
        <v>17336.25</v>
      </c>
      <c r="HS46" s="212">
        <f t="shared" si="39"/>
        <v>17336.25</v>
      </c>
      <c r="HT46" s="212">
        <f t="shared" si="39"/>
        <v>17336.25</v>
      </c>
      <c r="HU46" s="212" t="str">
        <f t="shared" si="39"/>
        <v/>
      </c>
      <c r="HV46" s="212" t="str">
        <f t="shared" si="39"/>
        <v/>
      </c>
      <c r="HW46" s="212" t="str">
        <f t="shared" si="39"/>
        <v/>
      </c>
      <c r="HX46" s="212" t="str">
        <f t="shared" si="39"/>
        <v/>
      </c>
      <c r="HY46" s="212" t="str">
        <f t="shared" si="39"/>
        <v/>
      </c>
      <c r="HZ46" s="212" t="str">
        <f t="shared" si="39"/>
        <v/>
      </c>
      <c r="IA46" s="212" t="str">
        <f t="shared" si="39"/>
        <v/>
      </c>
      <c r="IB46" s="212" t="str">
        <f t="shared" si="39"/>
        <v/>
      </c>
      <c r="IC46" s="212" t="str">
        <f t="shared" si="39"/>
        <v/>
      </c>
      <c r="ID46" s="212" t="str">
        <f t="shared" si="39"/>
        <v/>
      </c>
      <c r="IE46" s="212" t="str">
        <f t="shared" si="39"/>
        <v/>
      </c>
      <c r="IF46" s="212" t="str">
        <f t="shared" si="39"/>
        <v/>
      </c>
      <c r="IG46" s="212" t="str">
        <f t="shared" si="39"/>
        <v/>
      </c>
      <c r="IH46" s="212" t="str">
        <f t="shared" si="39"/>
        <v/>
      </c>
      <c r="II46" s="212" t="str">
        <f t="shared" si="39"/>
        <v/>
      </c>
      <c r="IJ46" s="212" t="str">
        <f t="shared" si="39"/>
        <v/>
      </c>
      <c r="IK46" s="212" t="str">
        <f t="shared" si="39"/>
        <v/>
      </c>
      <c r="IL46" s="212" t="str">
        <f t="shared" si="39"/>
        <v/>
      </c>
      <c r="IM46" s="212" t="str">
        <f t="shared" si="39"/>
        <v/>
      </c>
      <c r="IN46" s="212" t="str">
        <f t="shared" si="39"/>
        <v/>
      </c>
      <c r="IO46" s="212" t="str">
        <f t="shared" si="39"/>
        <v/>
      </c>
      <c r="IP46" s="212" t="str">
        <f t="shared" si="39"/>
        <v/>
      </c>
      <c r="IQ46" s="212" t="str">
        <f t="shared" si="39"/>
        <v/>
      </c>
      <c r="IR46" s="212" t="str">
        <f t="shared" si="39"/>
        <v/>
      </c>
      <c r="IS46" s="212" t="str">
        <f t="shared" si="39"/>
        <v/>
      </c>
      <c r="IT46" s="212" t="str">
        <f t="shared" si="39"/>
        <v/>
      </c>
      <c r="IU46" s="212" t="str">
        <f t="shared" si="39"/>
        <v/>
      </c>
      <c r="IV46" s="212" t="str">
        <f t="shared" si="39"/>
        <v/>
      </c>
      <c r="IW46" s="212" t="str">
        <f t="shared" si="39"/>
        <v/>
      </c>
      <c r="IX46" s="212" t="str">
        <f t="shared" si="39"/>
        <v/>
      </c>
      <c r="IY46" s="212" t="str">
        <f t="shared" si="39"/>
        <v/>
      </c>
      <c r="IZ46" s="212" t="str">
        <f t="shared" ref="IZ46:LK46" si="40">IF(IZ37="","",IZ44-IZ45)</f>
        <v/>
      </c>
      <c r="JA46" s="212" t="str">
        <f t="shared" si="40"/>
        <v/>
      </c>
      <c r="JB46" s="212" t="str">
        <f t="shared" si="40"/>
        <v/>
      </c>
      <c r="JC46" s="212" t="str">
        <f t="shared" si="40"/>
        <v/>
      </c>
      <c r="JD46" s="212" t="str">
        <f t="shared" si="40"/>
        <v/>
      </c>
      <c r="JE46" s="212" t="str">
        <f t="shared" si="40"/>
        <v/>
      </c>
      <c r="JF46" s="212" t="str">
        <f t="shared" si="40"/>
        <v/>
      </c>
      <c r="JG46" s="212" t="str">
        <f t="shared" si="40"/>
        <v/>
      </c>
      <c r="JH46" s="212" t="str">
        <f t="shared" si="40"/>
        <v/>
      </c>
      <c r="JI46" s="212" t="str">
        <f t="shared" si="40"/>
        <v/>
      </c>
      <c r="JJ46" s="212" t="str">
        <f t="shared" si="40"/>
        <v/>
      </c>
      <c r="JK46" s="212" t="str">
        <f t="shared" si="40"/>
        <v/>
      </c>
      <c r="JL46" s="212" t="str">
        <f t="shared" si="40"/>
        <v/>
      </c>
      <c r="JM46" s="212" t="str">
        <f t="shared" si="40"/>
        <v/>
      </c>
      <c r="JN46" s="212" t="str">
        <f t="shared" si="40"/>
        <v/>
      </c>
      <c r="JO46" s="212" t="str">
        <f t="shared" si="40"/>
        <v/>
      </c>
      <c r="JP46" s="212" t="str">
        <f t="shared" si="40"/>
        <v/>
      </c>
      <c r="JQ46" s="212" t="str">
        <f t="shared" si="40"/>
        <v/>
      </c>
      <c r="JR46" s="212" t="str">
        <f t="shared" si="40"/>
        <v/>
      </c>
      <c r="JS46" s="212" t="str">
        <f t="shared" si="40"/>
        <v/>
      </c>
      <c r="JT46" s="212" t="str">
        <f t="shared" si="40"/>
        <v/>
      </c>
      <c r="JU46" s="212" t="str">
        <f t="shared" si="40"/>
        <v/>
      </c>
      <c r="JV46" s="212" t="str">
        <f t="shared" si="40"/>
        <v/>
      </c>
      <c r="JW46" s="212" t="str">
        <f t="shared" si="40"/>
        <v/>
      </c>
      <c r="JX46" s="212" t="str">
        <f t="shared" si="40"/>
        <v/>
      </c>
      <c r="JY46" s="212" t="str">
        <f t="shared" si="40"/>
        <v/>
      </c>
      <c r="JZ46" s="212" t="str">
        <f t="shared" si="40"/>
        <v/>
      </c>
      <c r="KA46" s="212" t="str">
        <f t="shared" si="40"/>
        <v/>
      </c>
      <c r="KB46" s="212" t="str">
        <f t="shared" si="40"/>
        <v/>
      </c>
      <c r="KC46" s="212" t="str">
        <f t="shared" si="40"/>
        <v/>
      </c>
      <c r="KD46" s="212" t="str">
        <f t="shared" si="40"/>
        <v/>
      </c>
      <c r="KE46" s="212" t="str">
        <f t="shared" si="40"/>
        <v/>
      </c>
      <c r="KF46" s="212" t="str">
        <f t="shared" si="40"/>
        <v/>
      </c>
      <c r="KG46" s="212" t="str">
        <f t="shared" si="40"/>
        <v/>
      </c>
      <c r="KH46" s="212" t="str">
        <f t="shared" si="40"/>
        <v/>
      </c>
      <c r="KI46" s="212" t="str">
        <f t="shared" si="40"/>
        <v/>
      </c>
      <c r="KJ46" s="212" t="str">
        <f t="shared" si="40"/>
        <v/>
      </c>
      <c r="KK46" s="212" t="str">
        <f t="shared" si="40"/>
        <v/>
      </c>
      <c r="KL46" s="212" t="str">
        <f t="shared" si="40"/>
        <v/>
      </c>
      <c r="KM46" s="212" t="str">
        <f t="shared" si="40"/>
        <v/>
      </c>
      <c r="KN46" s="212" t="str">
        <f t="shared" si="40"/>
        <v/>
      </c>
      <c r="KO46" s="212" t="str">
        <f t="shared" si="40"/>
        <v/>
      </c>
      <c r="KP46" s="212" t="str">
        <f t="shared" si="40"/>
        <v/>
      </c>
      <c r="KQ46" s="212" t="str">
        <f t="shared" si="40"/>
        <v/>
      </c>
      <c r="KR46" s="212" t="str">
        <f t="shared" si="40"/>
        <v/>
      </c>
      <c r="KS46" s="212" t="str">
        <f t="shared" si="40"/>
        <v/>
      </c>
      <c r="KT46" s="212" t="str">
        <f t="shared" si="40"/>
        <v/>
      </c>
      <c r="KU46" s="212" t="str">
        <f t="shared" si="40"/>
        <v/>
      </c>
      <c r="KV46" s="212" t="str">
        <f t="shared" si="40"/>
        <v/>
      </c>
      <c r="KW46" s="212" t="str">
        <f t="shared" si="40"/>
        <v/>
      </c>
      <c r="KX46" s="212" t="str">
        <f t="shared" si="40"/>
        <v/>
      </c>
      <c r="KY46" s="212" t="str">
        <f t="shared" si="40"/>
        <v/>
      </c>
      <c r="KZ46" s="212" t="str">
        <f t="shared" si="40"/>
        <v/>
      </c>
      <c r="LA46" s="212" t="str">
        <f t="shared" si="40"/>
        <v/>
      </c>
      <c r="LB46" s="212" t="str">
        <f t="shared" si="40"/>
        <v/>
      </c>
      <c r="LC46" s="212" t="str">
        <f t="shared" si="40"/>
        <v/>
      </c>
      <c r="LD46" s="212" t="str">
        <f t="shared" si="40"/>
        <v/>
      </c>
      <c r="LE46" s="212" t="str">
        <f t="shared" si="40"/>
        <v/>
      </c>
      <c r="LF46" s="212" t="str">
        <f t="shared" si="40"/>
        <v/>
      </c>
      <c r="LG46" s="212" t="str">
        <f t="shared" si="40"/>
        <v/>
      </c>
      <c r="LH46" s="212" t="str">
        <f t="shared" si="40"/>
        <v/>
      </c>
      <c r="LI46" s="212" t="str">
        <f t="shared" si="40"/>
        <v/>
      </c>
      <c r="LJ46" s="212" t="str">
        <f t="shared" si="40"/>
        <v/>
      </c>
      <c r="LK46" s="212" t="str">
        <f t="shared" si="40"/>
        <v/>
      </c>
      <c r="LL46" s="212" t="str">
        <f t="shared" ref="LL46:MY46" si="41">IF(LL37="","",LL44-LL45)</f>
        <v/>
      </c>
      <c r="LM46" s="212" t="str">
        <f t="shared" si="41"/>
        <v/>
      </c>
      <c r="LN46" s="212" t="str">
        <f t="shared" si="41"/>
        <v/>
      </c>
      <c r="LO46" s="212" t="str">
        <f t="shared" si="41"/>
        <v/>
      </c>
      <c r="LP46" s="212" t="str">
        <f t="shared" si="41"/>
        <v/>
      </c>
      <c r="LQ46" s="212" t="str">
        <f t="shared" si="41"/>
        <v/>
      </c>
      <c r="LR46" s="212" t="str">
        <f t="shared" si="41"/>
        <v/>
      </c>
      <c r="LS46" s="212" t="str">
        <f t="shared" si="41"/>
        <v/>
      </c>
      <c r="LT46" s="212" t="str">
        <f t="shared" si="41"/>
        <v/>
      </c>
      <c r="LU46" s="212" t="str">
        <f t="shared" si="41"/>
        <v/>
      </c>
      <c r="LV46" s="212" t="str">
        <f t="shared" si="41"/>
        <v/>
      </c>
      <c r="LW46" s="212" t="str">
        <f t="shared" si="41"/>
        <v/>
      </c>
      <c r="LX46" s="212" t="str">
        <f t="shared" si="41"/>
        <v/>
      </c>
      <c r="LY46" s="212" t="str">
        <f t="shared" si="41"/>
        <v/>
      </c>
      <c r="LZ46" s="212" t="str">
        <f t="shared" si="41"/>
        <v/>
      </c>
      <c r="MA46" s="212" t="str">
        <f t="shared" si="41"/>
        <v/>
      </c>
      <c r="MB46" s="212" t="str">
        <f t="shared" si="41"/>
        <v/>
      </c>
      <c r="MC46" s="212" t="str">
        <f t="shared" si="41"/>
        <v/>
      </c>
      <c r="MD46" s="212" t="str">
        <f t="shared" si="41"/>
        <v/>
      </c>
      <c r="ME46" s="212" t="str">
        <f t="shared" si="41"/>
        <v/>
      </c>
      <c r="MF46" s="212" t="str">
        <f t="shared" si="41"/>
        <v/>
      </c>
      <c r="MG46" s="212" t="str">
        <f t="shared" si="41"/>
        <v/>
      </c>
      <c r="MH46" s="212" t="str">
        <f t="shared" si="41"/>
        <v/>
      </c>
      <c r="MI46" s="212" t="str">
        <f t="shared" si="41"/>
        <v/>
      </c>
      <c r="MJ46" s="212" t="str">
        <f t="shared" si="41"/>
        <v/>
      </c>
      <c r="MK46" s="212" t="str">
        <f t="shared" si="41"/>
        <v/>
      </c>
      <c r="ML46" s="212" t="str">
        <f t="shared" si="41"/>
        <v/>
      </c>
      <c r="MM46" s="212" t="str">
        <f t="shared" si="41"/>
        <v/>
      </c>
      <c r="MN46" s="212" t="str">
        <f t="shared" si="41"/>
        <v/>
      </c>
      <c r="MO46" s="212" t="str">
        <f t="shared" si="41"/>
        <v/>
      </c>
      <c r="MP46" s="212" t="str">
        <f t="shared" si="41"/>
        <v/>
      </c>
      <c r="MQ46" s="212" t="str">
        <f t="shared" si="41"/>
        <v/>
      </c>
      <c r="MR46" s="212" t="str">
        <f t="shared" si="41"/>
        <v/>
      </c>
      <c r="MS46" s="212" t="str">
        <f t="shared" si="41"/>
        <v/>
      </c>
      <c r="MT46" s="212" t="str">
        <f t="shared" si="41"/>
        <v/>
      </c>
      <c r="MU46" s="212" t="str">
        <f t="shared" si="41"/>
        <v/>
      </c>
      <c r="MV46" s="212" t="str">
        <f t="shared" si="41"/>
        <v/>
      </c>
      <c r="MW46" s="212" t="str">
        <f t="shared" si="41"/>
        <v/>
      </c>
      <c r="MX46" s="212" t="str">
        <f t="shared" si="41"/>
        <v/>
      </c>
      <c r="MY46" s="212" t="str">
        <f t="shared" si="41"/>
        <v/>
      </c>
    </row>
    <row r="47" spans="2:363" outlineLevel="1" x14ac:dyDescent="0.25">
      <c r="B47" s="8" t="s">
        <v>253</v>
      </c>
      <c r="C47" s="213">
        <f>IF(C37="","",Inputs!Q107)</f>
        <v>0</v>
      </c>
      <c r="D47" s="213">
        <f>IF(D37="","",Inputs!R107)</f>
        <v>562.5</v>
      </c>
      <c r="E47" s="213">
        <f>IF(E37="","",Inputs!S107)</f>
        <v>562.5</v>
      </c>
      <c r="F47" s="213">
        <f>IF(F37="","",Inputs!T107)</f>
        <v>562.5</v>
      </c>
      <c r="G47" s="213">
        <f>IF(G37="","",Inputs!U107)</f>
        <v>562.5</v>
      </c>
      <c r="H47" s="213">
        <f>IF(H37="","",Inputs!V107)</f>
        <v>562.5</v>
      </c>
      <c r="I47" s="213">
        <f>IF(I37="","",Inputs!W107)</f>
        <v>562.5</v>
      </c>
      <c r="J47" s="213">
        <f>IF(J37="","",Inputs!X107)</f>
        <v>562.5</v>
      </c>
      <c r="K47" s="213">
        <f>IF(K37="","",Inputs!Y107)</f>
        <v>562.5</v>
      </c>
      <c r="L47" s="213">
        <f>IF(L37="","",Inputs!Z107)</f>
        <v>562.5</v>
      </c>
      <c r="M47" s="213">
        <f>IF(M37="","",Inputs!AA107)</f>
        <v>562.5</v>
      </c>
      <c r="N47" s="213">
        <f>IF(N37="","",Inputs!AB107)</f>
        <v>562.5</v>
      </c>
      <c r="O47" s="213">
        <f>IF(O37="","",Inputs!AC107)</f>
        <v>562.5</v>
      </c>
      <c r="P47" s="213">
        <f>IF(P37="","",Inputs!AD107)</f>
        <v>562.5</v>
      </c>
      <c r="Q47" s="213">
        <f>IF(Q37="","",Inputs!AE107)</f>
        <v>562.5</v>
      </c>
      <c r="R47" s="213">
        <f>IF(R37="","",Inputs!AF107)</f>
        <v>562.5</v>
      </c>
      <c r="S47" s="213">
        <f>IF(S37="","",Inputs!AG107)</f>
        <v>562.5</v>
      </c>
      <c r="T47" s="213">
        <f>IF(T37="","",Inputs!AH107)</f>
        <v>562.5</v>
      </c>
      <c r="U47" s="213">
        <f>IF(U37="","",Inputs!AI107)</f>
        <v>562.5</v>
      </c>
      <c r="V47" s="213">
        <f>IF(V37="","",Inputs!AJ107)</f>
        <v>562.5</v>
      </c>
      <c r="W47" s="213">
        <f>IF(W37="","",Inputs!AK107)</f>
        <v>562.5</v>
      </c>
      <c r="X47" s="213">
        <f>IF(X37="","",Inputs!AL107)</f>
        <v>562.5</v>
      </c>
      <c r="Y47" s="213">
        <f>IF(Y37="","",Inputs!AM107)</f>
        <v>562.5</v>
      </c>
      <c r="Z47" s="213">
        <f>IF(Z37="","",Inputs!AN107)</f>
        <v>562.5</v>
      </c>
      <c r="AA47" s="213">
        <f>IF(AA37="","",Inputs!AO107)</f>
        <v>562.5</v>
      </c>
      <c r="AB47" s="213">
        <f>IF(AB37="","",Inputs!AP107)</f>
        <v>562.5</v>
      </c>
      <c r="AC47" s="213">
        <f>IF(AC37="","",Inputs!AQ107)</f>
        <v>562.5</v>
      </c>
      <c r="AD47" s="213">
        <f>IF(AD37="","",Inputs!AR107)</f>
        <v>562.5</v>
      </c>
      <c r="AE47" s="213">
        <f>IF(AE37="","",Inputs!AS107)</f>
        <v>562.5</v>
      </c>
      <c r="AF47" s="213">
        <f>IF(AF37="","",Inputs!AT107)</f>
        <v>562.5</v>
      </c>
      <c r="AG47" s="213">
        <f>IF(AG37="","",Inputs!AU107)</f>
        <v>562.5</v>
      </c>
      <c r="AH47" s="213">
        <f>IF(AH37="","",Inputs!AV107)</f>
        <v>562.5</v>
      </c>
      <c r="AI47" s="213">
        <f>IF(AI37="","",Inputs!AW107)</f>
        <v>562.5</v>
      </c>
      <c r="AJ47" s="213">
        <f>IF(AJ37="","",Inputs!AX107)</f>
        <v>562.5</v>
      </c>
      <c r="AK47" s="213">
        <f>IF(AK37="","",Inputs!AY107)</f>
        <v>562.5</v>
      </c>
      <c r="AL47" s="213">
        <f>IF(AL37="","",Inputs!AZ107)</f>
        <v>562.5</v>
      </c>
      <c r="AM47" s="213">
        <f>IF(AM37="","",Inputs!BA107)</f>
        <v>562.5</v>
      </c>
      <c r="AN47" s="213">
        <f>IF(AN37="","",Inputs!BB107)</f>
        <v>562.5</v>
      </c>
      <c r="AO47" s="213">
        <f>IF(AO37="","",Inputs!BC107)</f>
        <v>562.5</v>
      </c>
      <c r="AP47" s="213">
        <f>IF(AP37="","",Inputs!BD107)</f>
        <v>562.5</v>
      </c>
      <c r="AQ47" s="213">
        <f>IF(AQ37="","",Inputs!BE107)</f>
        <v>562.5</v>
      </c>
      <c r="AR47" s="213">
        <f>IF(AR37="","",Inputs!BF107)</f>
        <v>562.5</v>
      </c>
      <c r="AS47" s="213">
        <f>IF(AS37="","",Inputs!BG107)</f>
        <v>562.5</v>
      </c>
      <c r="AT47" s="213">
        <f>IF(AT37="","",Inputs!BH107)</f>
        <v>562.5</v>
      </c>
      <c r="AU47" s="213">
        <f>IF(AU37="","",Inputs!BI107)</f>
        <v>562.5</v>
      </c>
      <c r="AV47" s="213">
        <f>IF(AV37="","",Inputs!BJ107)</f>
        <v>562.5</v>
      </c>
      <c r="AW47" s="213">
        <f>IF(AW37="","",Inputs!BK107)</f>
        <v>562.5</v>
      </c>
      <c r="AX47" s="213">
        <f>IF(AX37="","",Inputs!BL107)</f>
        <v>562.5</v>
      </c>
      <c r="AY47" s="213">
        <f>IF(AY37="","",Inputs!BM107)</f>
        <v>562.5</v>
      </c>
      <c r="AZ47" s="213">
        <f>IF(AZ37="","",Inputs!BN107)</f>
        <v>562.5</v>
      </c>
      <c r="BA47" s="213">
        <f>IF(BA37="","",Inputs!BO107)</f>
        <v>562.5</v>
      </c>
      <c r="BB47" s="213">
        <f>IF(BB37="","",Inputs!BP107)</f>
        <v>562.5</v>
      </c>
      <c r="BC47" s="213">
        <f>IF(BC37="","",Inputs!BQ107)</f>
        <v>562.5</v>
      </c>
      <c r="BD47" s="213">
        <f>IF(BD37="","",Inputs!BR107)</f>
        <v>562.5</v>
      </c>
      <c r="BE47" s="213">
        <f>IF(BE37="","",Inputs!BS107)</f>
        <v>562.5</v>
      </c>
      <c r="BF47" s="213">
        <f>IF(BF37="","",Inputs!BT107)</f>
        <v>562.5</v>
      </c>
      <c r="BG47" s="213">
        <f>IF(BG37="","",Inputs!BU107)</f>
        <v>562.5</v>
      </c>
      <c r="BH47" s="213">
        <f>IF(BH37="","",Inputs!BV107)</f>
        <v>562.5</v>
      </c>
      <c r="BI47" s="213">
        <f>IF(BI37="","",Inputs!BW107)</f>
        <v>562.5</v>
      </c>
      <c r="BJ47" s="213">
        <f>IF(BJ37="","",Inputs!BX107)</f>
        <v>562.5</v>
      </c>
      <c r="BK47" s="213">
        <f>IF(BK37="","",Inputs!BY107)</f>
        <v>562.5</v>
      </c>
      <c r="BL47" s="213">
        <f>IF(BL37="","",Inputs!BZ107)</f>
        <v>562.5</v>
      </c>
      <c r="BM47" s="213">
        <f>IF(BM37="","",Inputs!CA107)</f>
        <v>562.5</v>
      </c>
      <c r="BN47" s="213">
        <f>IF(BN37="","",Inputs!CB107)</f>
        <v>562.5</v>
      </c>
      <c r="BO47" s="213">
        <f>IF(BO37="","",Inputs!CC107)</f>
        <v>562.5</v>
      </c>
      <c r="BP47" s="213">
        <f>IF(BP37="","",Inputs!CD107)</f>
        <v>562.5</v>
      </c>
      <c r="BQ47" s="213">
        <f>IF(BQ37="","",Inputs!CE107)</f>
        <v>562.5</v>
      </c>
      <c r="BR47" s="213">
        <f>IF(BR37="","",Inputs!CF107)</f>
        <v>562.5</v>
      </c>
      <c r="BS47" s="213">
        <f>IF(BS37="","",Inputs!CG107)</f>
        <v>562.5</v>
      </c>
      <c r="BT47" s="213">
        <f>IF(BT37="","",Inputs!CH107)</f>
        <v>562.5</v>
      </c>
      <c r="BU47" s="213">
        <f>IF(BU37="","",Inputs!CI107)</f>
        <v>562.5</v>
      </c>
      <c r="BV47" s="213">
        <f>IF(BV37="","",Inputs!CJ107)</f>
        <v>562.5</v>
      </c>
      <c r="BW47" s="213">
        <f>IF(BW37="","",Inputs!CK107)</f>
        <v>562.5</v>
      </c>
      <c r="BX47" s="213">
        <f>IF(BX37="","",Inputs!CL107)</f>
        <v>562.5</v>
      </c>
      <c r="BY47" s="213">
        <f>IF(BY37="","",Inputs!CM107)</f>
        <v>562.5</v>
      </c>
      <c r="BZ47" s="213">
        <f>IF(BZ37="","",Inputs!CN107)</f>
        <v>562.5</v>
      </c>
      <c r="CA47" s="213">
        <f>IF(CA37="","",Inputs!CO107)</f>
        <v>562.5</v>
      </c>
      <c r="CB47" s="213">
        <f>IF(CB37="","",Inputs!CP107)</f>
        <v>562.5</v>
      </c>
      <c r="CC47" s="213">
        <f>IF(CC37="","",Inputs!CQ107)</f>
        <v>562.5</v>
      </c>
      <c r="CD47" s="213">
        <f>IF(CD37="","",Inputs!CR107)</f>
        <v>562.5</v>
      </c>
      <c r="CE47" s="213">
        <f>IF(CE37="","",Inputs!CS107)</f>
        <v>562.5</v>
      </c>
      <c r="CF47" s="213">
        <f>IF(CF37="","",Inputs!CT107)</f>
        <v>562.5</v>
      </c>
      <c r="CG47" s="213">
        <f>IF(CG37="","",Inputs!CU107)</f>
        <v>562.5</v>
      </c>
      <c r="CH47" s="213">
        <f>IF(CH37="","",Inputs!CV107)</f>
        <v>562.5</v>
      </c>
      <c r="CI47" s="213">
        <f>IF(CI37="","",Inputs!CW107)</f>
        <v>562.5</v>
      </c>
      <c r="CJ47" s="213">
        <f>IF(CJ37="","",Inputs!CX107)</f>
        <v>562.5</v>
      </c>
      <c r="CK47" s="213">
        <f>IF(CK37="","",Inputs!CY107)</f>
        <v>562.5</v>
      </c>
      <c r="CL47" s="213">
        <f>IF(CL37="","",Inputs!CZ107)</f>
        <v>562.5</v>
      </c>
      <c r="CM47" s="213">
        <f>IF(CM37="","",Inputs!DA107)</f>
        <v>562.5</v>
      </c>
      <c r="CN47" s="213">
        <f>IF(CN37="","",Inputs!DB107)</f>
        <v>562.5</v>
      </c>
      <c r="CO47" s="213">
        <f>IF(CO37="","",Inputs!DC107)</f>
        <v>562.5</v>
      </c>
      <c r="CP47" s="213">
        <f>IF(CP37="","",Inputs!DD107)</f>
        <v>562.5</v>
      </c>
      <c r="CQ47" s="213">
        <f>IF(CQ37="","",Inputs!DE107)</f>
        <v>562.5</v>
      </c>
      <c r="CR47" s="213">
        <f>IF(CR37="","",Inputs!DF107)</f>
        <v>562.5</v>
      </c>
      <c r="CS47" s="213">
        <f>IF(CS37="","",Inputs!DG107)</f>
        <v>562.5</v>
      </c>
      <c r="CT47" s="213">
        <f>IF(CT37="","",Inputs!DH107)</f>
        <v>562.5</v>
      </c>
      <c r="CU47" s="213">
        <f>IF(CU37="","",Inputs!DI107)</f>
        <v>562.5</v>
      </c>
      <c r="CV47" s="213">
        <f>IF(CV37="","",Inputs!DJ107)</f>
        <v>562.5</v>
      </c>
      <c r="CW47" s="213">
        <f>IF(CW37="","",Inputs!DK107)</f>
        <v>562.5</v>
      </c>
      <c r="CX47" s="213">
        <f>IF(CX37="","",Inputs!DL107)</f>
        <v>562.5</v>
      </c>
      <c r="CY47" s="213">
        <f>IF(CY37="","",Inputs!DM107)</f>
        <v>562.5</v>
      </c>
      <c r="CZ47" s="213">
        <f>IF(CZ37="","",Inputs!DN107)</f>
        <v>562.5</v>
      </c>
      <c r="DA47" s="213">
        <f>IF(DA37="","",Inputs!DO107)</f>
        <v>562.5</v>
      </c>
      <c r="DB47" s="213">
        <f>IF(DB37="","",Inputs!DP107)</f>
        <v>562.5</v>
      </c>
      <c r="DC47" s="213">
        <f>IF(DC37="","",Inputs!DQ107)</f>
        <v>562.5</v>
      </c>
      <c r="DD47" s="213">
        <f>IF(DD37="","",Inputs!DR107)</f>
        <v>562.5</v>
      </c>
      <c r="DE47" s="213">
        <f>IF(DE37="","",Inputs!DS107)</f>
        <v>562.5</v>
      </c>
      <c r="DF47" s="213">
        <f>IF(DF37="","",Inputs!DT107)</f>
        <v>562.5</v>
      </c>
      <c r="DG47" s="213">
        <f>IF(DG37="","",Inputs!DU107)</f>
        <v>562.5</v>
      </c>
      <c r="DH47" s="213">
        <f>IF(DH37="","",Inputs!DV107)</f>
        <v>562.5</v>
      </c>
      <c r="DI47" s="213">
        <f>IF(DI37="","",Inputs!DW107)</f>
        <v>562.5</v>
      </c>
      <c r="DJ47" s="213">
        <f>IF(DJ37="","",Inputs!DX107)</f>
        <v>562.5</v>
      </c>
      <c r="DK47" s="213">
        <f>IF(DK37="","",Inputs!DY107)</f>
        <v>562.5</v>
      </c>
      <c r="DL47" s="213">
        <f>IF(DL37="","",Inputs!DZ107)</f>
        <v>562.5</v>
      </c>
      <c r="DM47" s="213">
        <f>IF(DM37="","",Inputs!EA107)</f>
        <v>562.5</v>
      </c>
      <c r="DN47" s="213">
        <f>IF(DN37="","",Inputs!EB107)</f>
        <v>562.5</v>
      </c>
      <c r="DO47" s="213">
        <f>IF(DO37="","",Inputs!EC107)</f>
        <v>562.5</v>
      </c>
      <c r="DP47" s="213">
        <f>IF(DP37="","",Inputs!ED107)</f>
        <v>562.5</v>
      </c>
      <c r="DQ47" s="213">
        <f>IF(DQ37="","",Inputs!EE107)</f>
        <v>562.5</v>
      </c>
      <c r="DR47" s="213">
        <f>IF(DR37="","",Inputs!EF107)</f>
        <v>562.5</v>
      </c>
      <c r="DS47" s="213">
        <f>IF(DS37="","",Inputs!EG107)</f>
        <v>562.5</v>
      </c>
      <c r="DT47" s="213">
        <f>IF(DT37="","",Inputs!EH107)</f>
        <v>562.5</v>
      </c>
      <c r="DU47" s="213">
        <f>IF(DU37="","",Inputs!EI107)</f>
        <v>562.5</v>
      </c>
      <c r="DV47" s="213">
        <f>IF(DV37="","",Inputs!EJ107)</f>
        <v>562.5</v>
      </c>
      <c r="DW47" s="213">
        <f>IF(DW37="","",Inputs!EK107)</f>
        <v>562.5</v>
      </c>
      <c r="DX47" s="213">
        <f>IF(DX37="","",Inputs!EL107)</f>
        <v>562.5</v>
      </c>
      <c r="DY47" s="213">
        <f>IF(DY37="","",Inputs!EM107)</f>
        <v>562.5</v>
      </c>
      <c r="DZ47" s="213">
        <f>IF(DZ37="","",Inputs!EN107)</f>
        <v>562.5</v>
      </c>
      <c r="EA47" s="213">
        <f>IF(EA37="","",Inputs!EO107)</f>
        <v>562.5</v>
      </c>
      <c r="EB47" s="213">
        <f>IF(EB37="","",Inputs!EP107)</f>
        <v>562.5</v>
      </c>
      <c r="EC47" s="213">
        <f>IF(EC37="","",Inputs!EQ107)</f>
        <v>562.5</v>
      </c>
      <c r="ED47" s="213">
        <f>IF(ED37="","",Inputs!ER107)</f>
        <v>562.5</v>
      </c>
      <c r="EE47" s="213">
        <f>IF(EE37="","",Inputs!ES107)</f>
        <v>562.5</v>
      </c>
      <c r="EF47" s="213">
        <f>IF(EF37="","",Inputs!ET107)</f>
        <v>562.5</v>
      </c>
      <c r="EG47" s="213">
        <f>IF(EG37="","",Inputs!EU107)</f>
        <v>562.5</v>
      </c>
      <c r="EH47" s="213">
        <f>IF(EH37="","",Inputs!EV107)</f>
        <v>562.5</v>
      </c>
      <c r="EI47" s="213">
        <f>IF(EI37="","",Inputs!EW107)</f>
        <v>562.5</v>
      </c>
      <c r="EJ47" s="213">
        <f>IF(EJ37="","",Inputs!EX107)</f>
        <v>562.5</v>
      </c>
      <c r="EK47" s="213">
        <f>IF(EK37="","",Inputs!EY107)</f>
        <v>562.5</v>
      </c>
      <c r="EL47" s="213">
        <f>IF(EL37="","",Inputs!EZ107)</f>
        <v>562.5</v>
      </c>
      <c r="EM47" s="213">
        <f>IF(EM37="","",Inputs!FA107)</f>
        <v>562.5</v>
      </c>
      <c r="EN47" s="213">
        <f>IF(EN37="","",Inputs!FB107)</f>
        <v>562.5</v>
      </c>
      <c r="EO47" s="213">
        <f>IF(EO37="","",Inputs!FC107)</f>
        <v>562.5</v>
      </c>
      <c r="EP47" s="213">
        <f>IF(EP37="","",Inputs!FD107)</f>
        <v>562.5</v>
      </c>
      <c r="EQ47" s="213">
        <f>IF(EQ37="","",Inputs!FE107)</f>
        <v>562.5</v>
      </c>
      <c r="ER47" s="213">
        <f>IF(ER37="","",Inputs!FF107)</f>
        <v>562.5</v>
      </c>
      <c r="ES47" s="213">
        <f>IF(ES37="","",Inputs!FG107)</f>
        <v>562.5</v>
      </c>
      <c r="ET47" s="213">
        <f>IF(ET37="","",Inputs!FH107)</f>
        <v>562.5</v>
      </c>
      <c r="EU47" s="213">
        <f>IF(EU37="","",Inputs!FI107)</f>
        <v>562.5</v>
      </c>
      <c r="EV47" s="213">
        <f>IF(EV37="","",Inputs!FJ107)</f>
        <v>562.5</v>
      </c>
      <c r="EW47" s="213">
        <f>IF(EW37="","",Inputs!FK107)</f>
        <v>562.5</v>
      </c>
      <c r="EX47" s="213">
        <f>IF(EX37="","",Inputs!FL107)</f>
        <v>562.5</v>
      </c>
      <c r="EY47" s="213">
        <f>IF(EY37="","",Inputs!FM107)</f>
        <v>562.5</v>
      </c>
      <c r="EZ47" s="213">
        <f>IF(EZ37="","",Inputs!FN107)</f>
        <v>562.5</v>
      </c>
      <c r="FA47" s="213">
        <f>IF(FA37="","",Inputs!FO107)</f>
        <v>562.5</v>
      </c>
      <c r="FB47" s="213">
        <f>IF(FB37="","",Inputs!FP107)</f>
        <v>562.5</v>
      </c>
      <c r="FC47" s="213">
        <f>IF(FC37="","",Inputs!FQ107)</f>
        <v>562.5</v>
      </c>
      <c r="FD47" s="213">
        <f>IF(FD37="","",Inputs!FR107)</f>
        <v>562.5</v>
      </c>
      <c r="FE47" s="213">
        <f>IF(FE37="","",Inputs!FS107)</f>
        <v>562.5</v>
      </c>
      <c r="FF47" s="213">
        <f>IF(FF37="","",Inputs!FT107)</f>
        <v>562.5</v>
      </c>
      <c r="FG47" s="213">
        <f>IF(FG37="","",Inputs!FU107)</f>
        <v>562.5</v>
      </c>
      <c r="FH47" s="213">
        <f>IF(FH37="","",Inputs!FV107)</f>
        <v>562.5</v>
      </c>
      <c r="FI47" s="213">
        <f>IF(FI37="","",Inputs!FW107)</f>
        <v>562.5</v>
      </c>
      <c r="FJ47" s="213">
        <f>IF(FJ37="","",Inputs!FX107)</f>
        <v>562.5</v>
      </c>
      <c r="FK47" s="213">
        <f>IF(FK37="","",Inputs!FY107)</f>
        <v>562.5</v>
      </c>
      <c r="FL47" s="213">
        <f>IF(FL37="","",Inputs!FZ107)</f>
        <v>562.5</v>
      </c>
      <c r="FM47" s="213">
        <f>IF(FM37="","",Inputs!GA107)</f>
        <v>562.5</v>
      </c>
      <c r="FN47" s="213">
        <f>IF(FN37="","",Inputs!GB107)</f>
        <v>562.5</v>
      </c>
      <c r="FO47" s="213">
        <f>IF(FO37="","",Inputs!GC107)</f>
        <v>562.5</v>
      </c>
      <c r="FP47" s="213">
        <f>IF(FP37="","",Inputs!GD107)</f>
        <v>562.5</v>
      </c>
      <c r="FQ47" s="213">
        <f>IF(FQ37="","",Inputs!GE107)</f>
        <v>562.5</v>
      </c>
      <c r="FR47" s="213">
        <f>IF(FR37="","",Inputs!GF107)</f>
        <v>562.5</v>
      </c>
      <c r="FS47" s="213">
        <f>IF(FS37="","",Inputs!GG107)</f>
        <v>562.5</v>
      </c>
      <c r="FT47" s="213">
        <f>IF(FT37="","",Inputs!GH107)</f>
        <v>562.5</v>
      </c>
      <c r="FU47" s="213">
        <f>IF(FU37="","",Inputs!GI107)</f>
        <v>562.5</v>
      </c>
      <c r="FV47" s="213">
        <f>IF(FV37="","",Inputs!GJ107)</f>
        <v>562.5</v>
      </c>
      <c r="FW47" s="213">
        <f>IF(FW37="","",Inputs!GK107)</f>
        <v>562.5</v>
      </c>
      <c r="FX47" s="213">
        <f>IF(FX37="","",Inputs!GL107)</f>
        <v>562.5</v>
      </c>
      <c r="FY47" s="213">
        <f>IF(FY37="","",Inputs!GM107)</f>
        <v>562.5</v>
      </c>
      <c r="FZ47" s="213">
        <f>IF(FZ37="","",Inputs!GN107)</f>
        <v>562.5</v>
      </c>
      <c r="GA47" s="213">
        <f>IF(GA37="","",Inputs!GO107)</f>
        <v>562.5</v>
      </c>
      <c r="GB47" s="213">
        <f>IF(GB37="","",Inputs!GP107)</f>
        <v>562.5</v>
      </c>
      <c r="GC47" s="213">
        <f>IF(GC37="","",Inputs!GQ107)</f>
        <v>562.5</v>
      </c>
      <c r="GD47" s="213">
        <f>IF(GD37="","",Inputs!GR107)</f>
        <v>562.5</v>
      </c>
      <c r="GE47" s="213">
        <f>IF(GE37="","",Inputs!GS107)</f>
        <v>562.5</v>
      </c>
      <c r="GF47" s="213">
        <f>IF(GF37="","",Inputs!GT107)</f>
        <v>562.5</v>
      </c>
      <c r="GG47" s="213">
        <f>IF(GG37="","",Inputs!GU107)</f>
        <v>562.5</v>
      </c>
      <c r="GH47" s="213">
        <f>IF(GH37="","",Inputs!GV107)</f>
        <v>562.5</v>
      </c>
      <c r="GI47" s="213">
        <f>IF(GI37="","",Inputs!GW107)</f>
        <v>562.5</v>
      </c>
      <c r="GJ47" s="213">
        <f>IF(GJ37="","",Inputs!GX107)</f>
        <v>562.5</v>
      </c>
      <c r="GK47" s="213">
        <f>IF(GK37="","",Inputs!GY107)</f>
        <v>562.5</v>
      </c>
      <c r="GL47" s="213">
        <f>IF(GL37="","",Inputs!GZ107)</f>
        <v>562.5</v>
      </c>
      <c r="GM47" s="213">
        <f>IF(GM37="","",Inputs!HA107)</f>
        <v>562.5</v>
      </c>
      <c r="GN47" s="213">
        <f>IF(GN37="","",Inputs!HB107)</f>
        <v>562.5</v>
      </c>
      <c r="GO47" s="213">
        <f>IF(GO37="","",Inputs!HC107)</f>
        <v>562.5</v>
      </c>
      <c r="GP47" s="213">
        <f>IF(GP37="","",Inputs!HD107)</f>
        <v>562.5</v>
      </c>
      <c r="GQ47" s="213">
        <f>IF(GQ37="","",Inputs!HE107)</f>
        <v>562.5</v>
      </c>
      <c r="GR47" s="213">
        <f>IF(GR37="","",Inputs!HF107)</f>
        <v>562.5</v>
      </c>
      <c r="GS47" s="213">
        <f>IF(GS37="","",Inputs!HG107)</f>
        <v>562.5</v>
      </c>
      <c r="GT47" s="213">
        <f>IF(GT37="","",Inputs!HH107)</f>
        <v>562.5</v>
      </c>
      <c r="GU47" s="213">
        <f>IF(GU37="","",Inputs!HI107)</f>
        <v>562.5</v>
      </c>
      <c r="GV47" s="213">
        <f>IF(GV37="","",Inputs!HJ107)</f>
        <v>562.5</v>
      </c>
      <c r="GW47" s="213">
        <f>IF(GW37="","",Inputs!HK107)</f>
        <v>562.5</v>
      </c>
      <c r="GX47" s="213">
        <f>IF(GX37="","",Inputs!HL107)</f>
        <v>562.5</v>
      </c>
      <c r="GY47" s="213">
        <f>IF(GY37="","",Inputs!HM107)</f>
        <v>562.5</v>
      </c>
      <c r="GZ47" s="213">
        <f>IF(GZ37="","",Inputs!HN107)</f>
        <v>562.5</v>
      </c>
      <c r="HA47" s="213">
        <f>IF(HA37="","",Inputs!HO107)</f>
        <v>562.5</v>
      </c>
      <c r="HB47" s="213">
        <f>IF(HB37="","",Inputs!HP107)</f>
        <v>562.5</v>
      </c>
      <c r="HC47" s="213">
        <f>IF(HC37="","",Inputs!HQ107)</f>
        <v>562.5</v>
      </c>
      <c r="HD47" s="213">
        <f>IF(HD37="","",Inputs!HR107)</f>
        <v>562.5</v>
      </c>
      <c r="HE47" s="213">
        <f>IF(HE37="","",Inputs!HS107)</f>
        <v>562.5</v>
      </c>
      <c r="HF47" s="213">
        <f>IF(HF37="","",Inputs!HT107)</f>
        <v>562.5</v>
      </c>
      <c r="HG47" s="213">
        <f>IF(HG37="","",Inputs!HU107)</f>
        <v>562.5</v>
      </c>
      <c r="HH47" s="213">
        <f>IF(HH37="","",Inputs!HV107)</f>
        <v>562.5</v>
      </c>
      <c r="HI47" s="213">
        <f>IF(HI37="","",Inputs!HW107)</f>
        <v>562.5</v>
      </c>
      <c r="HJ47" s="213">
        <f>IF(HJ37="","",Inputs!HX107)</f>
        <v>562.5</v>
      </c>
      <c r="HK47" s="213">
        <f>IF(HK37="","",Inputs!HY107)</f>
        <v>562.5</v>
      </c>
      <c r="HL47" s="213">
        <f>IF(HL37="","",Inputs!HZ107)</f>
        <v>562.5</v>
      </c>
      <c r="HM47" s="213">
        <f>IF(HM37="","",Inputs!IA107)</f>
        <v>562.5</v>
      </c>
      <c r="HN47" s="213">
        <f>IF(HN37="","",Inputs!IB107)</f>
        <v>562.5</v>
      </c>
      <c r="HO47" s="213">
        <f>IF(HO37="","",Inputs!IC107)</f>
        <v>562.5</v>
      </c>
      <c r="HP47" s="213">
        <f>IF(HP37="","",Inputs!ID107)</f>
        <v>562.5</v>
      </c>
      <c r="HQ47" s="213">
        <f>IF(HQ37="","",Inputs!IE107)</f>
        <v>562.5</v>
      </c>
      <c r="HR47" s="213">
        <f>IF(HR37="","",Inputs!IF107)</f>
        <v>562.5</v>
      </c>
      <c r="HS47" s="213">
        <f>IF(HS37="","",Inputs!IG107)</f>
        <v>562.5</v>
      </c>
      <c r="HT47" s="213">
        <f>IF(HT37="","",Inputs!IH107)</f>
        <v>562.5</v>
      </c>
      <c r="HU47" s="213" t="str">
        <f>IF(HU37="","",Inputs!II107)</f>
        <v/>
      </c>
      <c r="HV47" s="213" t="str">
        <f>IF(HV37="","",Inputs!IJ107)</f>
        <v/>
      </c>
      <c r="HW47" s="213" t="str">
        <f>IF(HW37="","",Inputs!IK107)</f>
        <v/>
      </c>
      <c r="HX47" s="213" t="str">
        <f>IF(HX37="","",Inputs!IL107)</f>
        <v/>
      </c>
      <c r="HY47" s="213" t="str">
        <f>IF(HY37="","",Inputs!IM107)</f>
        <v/>
      </c>
      <c r="HZ47" s="213" t="str">
        <f>IF(HZ37="","",Inputs!IN107)</f>
        <v/>
      </c>
      <c r="IA47" s="213" t="str">
        <f>IF(IA37="","",Inputs!IO107)</f>
        <v/>
      </c>
      <c r="IB47" s="213" t="str">
        <f>IF(IB37="","",Inputs!IP107)</f>
        <v/>
      </c>
      <c r="IC47" s="213" t="str">
        <f>IF(IC37="","",Inputs!IQ107)</f>
        <v/>
      </c>
      <c r="ID47" s="213" t="str">
        <f>IF(ID37="","",Inputs!IR107)</f>
        <v/>
      </c>
      <c r="IE47" s="213" t="str">
        <f>IF(IE37="","",Inputs!IS107)</f>
        <v/>
      </c>
      <c r="IF47" s="213" t="str">
        <f>IF(IF37="","",Inputs!IT107)</f>
        <v/>
      </c>
      <c r="IG47" s="213" t="str">
        <f>IF(IG37="","",Inputs!IU107)</f>
        <v/>
      </c>
      <c r="IH47" s="213" t="str">
        <f>IF(IH37="","",Inputs!IV107)</f>
        <v/>
      </c>
      <c r="II47" s="213" t="str">
        <f>IF(II37="","",Inputs!IW107)</f>
        <v/>
      </c>
      <c r="IJ47" s="213" t="str">
        <f>IF(IJ37="","",Inputs!IX107)</f>
        <v/>
      </c>
      <c r="IK47" s="213" t="str">
        <f>IF(IK37="","",Inputs!IY107)</f>
        <v/>
      </c>
      <c r="IL47" s="213" t="str">
        <f>IF(IL37="","",Inputs!IZ107)</f>
        <v/>
      </c>
      <c r="IM47" s="213" t="str">
        <f>IF(IM37="","",Inputs!JA107)</f>
        <v/>
      </c>
      <c r="IN47" s="213" t="str">
        <f>IF(IN37="","",Inputs!JB107)</f>
        <v/>
      </c>
      <c r="IO47" s="213" t="str">
        <f>IF(IO37="","",Inputs!JC107)</f>
        <v/>
      </c>
      <c r="IP47" s="213" t="str">
        <f>IF(IP37="","",Inputs!JD107)</f>
        <v/>
      </c>
      <c r="IQ47" s="213" t="str">
        <f>IF(IQ37="","",Inputs!JE107)</f>
        <v/>
      </c>
      <c r="IR47" s="213" t="str">
        <f>IF(IR37="","",Inputs!JF107)</f>
        <v/>
      </c>
      <c r="IS47" s="213" t="str">
        <f>IF(IS37="","",Inputs!JG107)</f>
        <v/>
      </c>
      <c r="IT47" s="213" t="str">
        <f>IF(IT37="","",Inputs!JH107)</f>
        <v/>
      </c>
      <c r="IU47" s="213" t="str">
        <f>IF(IU37="","",Inputs!JI107)</f>
        <v/>
      </c>
      <c r="IV47" s="213" t="str">
        <f>IF(IV37="","",Inputs!JJ107)</f>
        <v/>
      </c>
      <c r="IW47" s="213" t="str">
        <f>IF(IW37="","",Inputs!JK107)</f>
        <v/>
      </c>
      <c r="IX47" s="213" t="str">
        <f>IF(IX37="","",Inputs!JL107)</f>
        <v/>
      </c>
      <c r="IY47" s="213" t="str">
        <f>IF(IY37="","",Inputs!JM107)</f>
        <v/>
      </c>
      <c r="IZ47" s="213" t="str">
        <f>IF(IZ37="","",Inputs!JN107)</f>
        <v/>
      </c>
      <c r="JA47" s="213" t="str">
        <f>IF(JA37="","",Inputs!JO107)</f>
        <v/>
      </c>
      <c r="JB47" s="213" t="str">
        <f>IF(JB37="","",Inputs!JP107)</f>
        <v/>
      </c>
      <c r="JC47" s="213" t="str">
        <f>IF(JC37="","",Inputs!JQ107)</f>
        <v/>
      </c>
      <c r="JD47" s="213" t="str">
        <f>IF(JD37="","",Inputs!JR107)</f>
        <v/>
      </c>
      <c r="JE47" s="213" t="str">
        <f>IF(JE37="","",Inputs!JS107)</f>
        <v/>
      </c>
      <c r="JF47" s="213" t="str">
        <f>IF(JF37="","",Inputs!JT107)</f>
        <v/>
      </c>
      <c r="JG47" s="213" t="str">
        <f>IF(JG37="","",Inputs!JU107)</f>
        <v/>
      </c>
      <c r="JH47" s="213" t="str">
        <f>IF(JH37="","",Inputs!JV107)</f>
        <v/>
      </c>
      <c r="JI47" s="213" t="str">
        <f>IF(JI37="","",Inputs!JW107)</f>
        <v/>
      </c>
      <c r="JJ47" s="213" t="str">
        <f>IF(JJ37="","",Inputs!JX107)</f>
        <v/>
      </c>
      <c r="JK47" s="213" t="str">
        <f>IF(JK37="","",Inputs!JY107)</f>
        <v/>
      </c>
      <c r="JL47" s="213" t="str">
        <f>IF(JL37="","",Inputs!JZ107)</f>
        <v/>
      </c>
      <c r="JM47" s="213" t="str">
        <f>IF(JM37="","",Inputs!KA107)</f>
        <v/>
      </c>
      <c r="JN47" s="213" t="str">
        <f>IF(JN37="","",Inputs!KB107)</f>
        <v/>
      </c>
      <c r="JO47" s="213" t="str">
        <f>IF(JO37="","",Inputs!KC107)</f>
        <v/>
      </c>
      <c r="JP47" s="213" t="str">
        <f>IF(JP37="","",Inputs!KD107)</f>
        <v/>
      </c>
      <c r="JQ47" s="213" t="str">
        <f>IF(JQ37="","",Inputs!KE107)</f>
        <v/>
      </c>
      <c r="JR47" s="213" t="str">
        <f>IF(JR37="","",Inputs!KF107)</f>
        <v/>
      </c>
      <c r="JS47" s="213" t="str">
        <f>IF(JS37="","",Inputs!KG107)</f>
        <v/>
      </c>
      <c r="JT47" s="213" t="str">
        <f>IF(JT37="","",Inputs!KH107)</f>
        <v/>
      </c>
      <c r="JU47" s="213" t="str">
        <f>IF(JU37="","",Inputs!KI107)</f>
        <v/>
      </c>
      <c r="JV47" s="213" t="str">
        <f>IF(JV37="","",Inputs!KJ107)</f>
        <v/>
      </c>
      <c r="JW47" s="213" t="str">
        <f>IF(JW37="","",Inputs!KK107)</f>
        <v/>
      </c>
      <c r="JX47" s="213" t="str">
        <f>IF(JX37="","",Inputs!KL107)</f>
        <v/>
      </c>
      <c r="JY47" s="213" t="str">
        <f>IF(JY37="","",Inputs!KM107)</f>
        <v/>
      </c>
      <c r="JZ47" s="213" t="str">
        <f>IF(JZ37="","",Inputs!KN107)</f>
        <v/>
      </c>
      <c r="KA47" s="213" t="str">
        <f>IF(KA37="","",Inputs!KO107)</f>
        <v/>
      </c>
      <c r="KB47" s="213" t="str">
        <f>IF(KB37="","",Inputs!KP107)</f>
        <v/>
      </c>
      <c r="KC47" s="213" t="str">
        <f>IF(KC37="","",Inputs!KQ107)</f>
        <v/>
      </c>
      <c r="KD47" s="213" t="str">
        <f>IF(KD37="","",Inputs!KR107)</f>
        <v/>
      </c>
      <c r="KE47" s="213" t="str">
        <f>IF(KE37="","",Inputs!KS107)</f>
        <v/>
      </c>
      <c r="KF47" s="213" t="str">
        <f>IF(KF37="","",Inputs!KT107)</f>
        <v/>
      </c>
      <c r="KG47" s="213" t="str">
        <f>IF(KG37="","",Inputs!KU107)</f>
        <v/>
      </c>
      <c r="KH47" s="213" t="str">
        <f>IF(KH37="","",Inputs!KV107)</f>
        <v/>
      </c>
      <c r="KI47" s="213" t="str">
        <f>IF(KI37="","",Inputs!KW107)</f>
        <v/>
      </c>
      <c r="KJ47" s="213" t="str">
        <f>IF(KJ37="","",Inputs!KX107)</f>
        <v/>
      </c>
      <c r="KK47" s="213" t="str">
        <f>IF(KK37="","",Inputs!KY107)</f>
        <v/>
      </c>
      <c r="KL47" s="213" t="str">
        <f>IF(KL37="","",Inputs!KZ107)</f>
        <v/>
      </c>
      <c r="KM47" s="213" t="str">
        <f>IF(KM37="","",Inputs!LA107)</f>
        <v/>
      </c>
      <c r="KN47" s="213" t="str">
        <f>IF(KN37="","",Inputs!LB107)</f>
        <v/>
      </c>
      <c r="KO47" s="213" t="str">
        <f>IF(KO37="","",Inputs!LC107)</f>
        <v/>
      </c>
      <c r="KP47" s="213" t="str">
        <f>IF(KP37="","",Inputs!LD107)</f>
        <v/>
      </c>
      <c r="KQ47" s="213" t="str">
        <f>IF(KQ37="","",Inputs!LE107)</f>
        <v/>
      </c>
      <c r="KR47" s="213" t="str">
        <f>IF(KR37="","",Inputs!LF107)</f>
        <v/>
      </c>
      <c r="KS47" s="213" t="str">
        <f>IF(KS37="","",Inputs!LG107)</f>
        <v/>
      </c>
      <c r="KT47" s="213" t="str">
        <f>IF(KT37="","",Inputs!LH107)</f>
        <v/>
      </c>
      <c r="KU47" s="213" t="str">
        <f>IF(KU37="","",Inputs!LI107)</f>
        <v/>
      </c>
      <c r="KV47" s="213" t="str">
        <f>IF(KV37="","",Inputs!LJ107)</f>
        <v/>
      </c>
      <c r="KW47" s="213" t="str">
        <f>IF(KW37="","",Inputs!LK107)</f>
        <v/>
      </c>
      <c r="KX47" s="213" t="str">
        <f>IF(KX37="","",Inputs!LL107)</f>
        <v/>
      </c>
      <c r="KY47" s="213" t="str">
        <f>IF(KY37="","",Inputs!LM107)</f>
        <v/>
      </c>
      <c r="KZ47" s="213" t="str">
        <f>IF(KZ37="","",Inputs!LN107)</f>
        <v/>
      </c>
      <c r="LA47" s="213" t="str">
        <f>IF(LA37="","",Inputs!LO107)</f>
        <v/>
      </c>
      <c r="LB47" s="213" t="str">
        <f>IF(LB37="","",Inputs!LP107)</f>
        <v/>
      </c>
      <c r="LC47" s="213" t="str">
        <f>IF(LC37="","",Inputs!LQ107)</f>
        <v/>
      </c>
      <c r="LD47" s="213" t="str">
        <f>IF(LD37="","",Inputs!LR107)</f>
        <v/>
      </c>
      <c r="LE47" s="213" t="str">
        <f>IF(LE37="","",Inputs!LS107)</f>
        <v/>
      </c>
      <c r="LF47" s="213" t="str">
        <f>IF(LF37="","",Inputs!LT107)</f>
        <v/>
      </c>
      <c r="LG47" s="213" t="str">
        <f>IF(LG37="","",Inputs!LU107)</f>
        <v/>
      </c>
      <c r="LH47" s="213" t="str">
        <f>IF(LH37="","",Inputs!LV107)</f>
        <v/>
      </c>
      <c r="LI47" s="213" t="str">
        <f>IF(LI37="","",Inputs!LW107)</f>
        <v/>
      </c>
      <c r="LJ47" s="213" t="str">
        <f>IF(LJ37="","",Inputs!LX107)</f>
        <v/>
      </c>
      <c r="LK47" s="213" t="str">
        <f>IF(LK37="","",Inputs!LY107)</f>
        <v/>
      </c>
      <c r="LL47" s="213" t="str">
        <f>IF(LL37="","",Inputs!LZ107)</f>
        <v/>
      </c>
      <c r="LM47" s="213" t="str">
        <f>IF(LM37="","",Inputs!MA107)</f>
        <v/>
      </c>
      <c r="LN47" s="213" t="str">
        <f>IF(LN37="","",Inputs!MB107)</f>
        <v/>
      </c>
      <c r="LO47" s="213" t="str">
        <f>IF(LO37="","",Inputs!MC107)</f>
        <v/>
      </c>
      <c r="LP47" s="213" t="str">
        <f>IF(LP37="","",Inputs!MD107)</f>
        <v/>
      </c>
      <c r="LQ47" s="213" t="str">
        <f>IF(LQ37="","",Inputs!ME107)</f>
        <v/>
      </c>
      <c r="LR47" s="213" t="str">
        <f>IF(LR37="","",Inputs!MF107)</f>
        <v/>
      </c>
      <c r="LS47" s="213" t="str">
        <f>IF(LS37="","",Inputs!MG107)</f>
        <v/>
      </c>
      <c r="LT47" s="213" t="str">
        <f>IF(LT37="","",Inputs!MH107)</f>
        <v/>
      </c>
      <c r="LU47" s="213" t="str">
        <f>IF(LU37="","",Inputs!MI107)</f>
        <v/>
      </c>
      <c r="LV47" s="213" t="str">
        <f>IF(LV37="","",Inputs!MJ107)</f>
        <v/>
      </c>
      <c r="LW47" s="213" t="str">
        <f>IF(LW37="","",Inputs!MK107)</f>
        <v/>
      </c>
      <c r="LX47" s="213" t="str">
        <f>IF(LX37="","",Inputs!ML107)</f>
        <v/>
      </c>
      <c r="LY47" s="213" t="str">
        <f>IF(LY37="","",Inputs!MM107)</f>
        <v/>
      </c>
      <c r="LZ47" s="213" t="str">
        <f>IF(LZ37="","",Inputs!MN107)</f>
        <v/>
      </c>
      <c r="MA47" s="213" t="str">
        <f>IF(MA37="","",Inputs!MO107)</f>
        <v/>
      </c>
      <c r="MB47" s="213" t="str">
        <f>IF(MB37="","",Inputs!MP107)</f>
        <v/>
      </c>
      <c r="MC47" s="213" t="str">
        <f>IF(MC37="","",Inputs!MQ107)</f>
        <v/>
      </c>
      <c r="MD47" s="213" t="str">
        <f>IF(MD37="","",Inputs!MR107)</f>
        <v/>
      </c>
      <c r="ME47" s="213" t="str">
        <f>IF(ME37="","",Inputs!MS107)</f>
        <v/>
      </c>
      <c r="MF47" s="213" t="str">
        <f>IF(MF37="","",Inputs!MT107)</f>
        <v/>
      </c>
      <c r="MG47" s="213" t="str">
        <f>IF(MG37="","",Inputs!MU107)</f>
        <v/>
      </c>
      <c r="MH47" s="213" t="str">
        <f>IF(MH37="","",Inputs!MV107)</f>
        <v/>
      </c>
      <c r="MI47" s="213" t="str">
        <f>IF(MI37="","",Inputs!MW107)</f>
        <v/>
      </c>
      <c r="MJ47" s="213" t="str">
        <f>IF(MJ37="","",Inputs!MX107)</f>
        <v/>
      </c>
      <c r="MK47" s="213" t="str">
        <f>IF(MK37="","",Inputs!MY107)</f>
        <v/>
      </c>
      <c r="ML47" s="213" t="str">
        <f>IF(ML37="","",Inputs!MZ107)</f>
        <v/>
      </c>
      <c r="MM47" s="213" t="str">
        <f>IF(MM37="","",Inputs!NA107)</f>
        <v/>
      </c>
      <c r="MN47" s="213" t="str">
        <f>IF(MN37="","",Inputs!NB107)</f>
        <v/>
      </c>
      <c r="MO47" s="213" t="str">
        <f>IF(MO37="","",Inputs!NC107)</f>
        <v/>
      </c>
      <c r="MP47" s="213" t="str">
        <f>IF(MP37="","",Inputs!ND107)</f>
        <v/>
      </c>
      <c r="MQ47" s="213" t="str">
        <f>IF(MQ37="","",Inputs!NE107)</f>
        <v/>
      </c>
      <c r="MR47" s="213" t="str">
        <f>IF(MR37="","",Inputs!NF107)</f>
        <v/>
      </c>
      <c r="MS47" s="213" t="str">
        <f>IF(MS37="","",Inputs!NG107)</f>
        <v/>
      </c>
      <c r="MT47" s="213" t="str">
        <f>IF(MT37="","",Inputs!NH107)</f>
        <v/>
      </c>
      <c r="MU47" s="213" t="str">
        <f>IF(MU37="","",Inputs!NI107)</f>
        <v/>
      </c>
      <c r="MV47" s="213" t="str">
        <f>IF(MV37="","",Inputs!NJ107)</f>
        <v/>
      </c>
      <c r="MW47" s="213" t="str">
        <f>IF(MW37="","",Inputs!NK107)</f>
        <v/>
      </c>
      <c r="MX47" s="213" t="str">
        <f>IF(MX37="","",Inputs!NL107)</f>
        <v/>
      </c>
      <c r="MY47" s="213" t="str">
        <f>IF(MY37="","",Inputs!NM107)</f>
        <v/>
      </c>
    </row>
    <row r="48" spans="2:363" outlineLevel="1" x14ac:dyDescent="0.25">
      <c r="B48" s="8" t="s">
        <v>254</v>
      </c>
      <c r="C48" s="212">
        <f>IF(C37="","",C46-C47)</f>
        <v>0</v>
      </c>
      <c r="D48" s="212">
        <f t="shared" ref="D48:BO48" si="42">IF(D37="","",D46-D47)</f>
        <v>16773.75</v>
      </c>
      <c r="E48" s="212">
        <f t="shared" si="42"/>
        <v>16773.75</v>
      </c>
      <c r="F48" s="212">
        <f t="shared" si="42"/>
        <v>16773.75</v>
      </c>
      <c r="G48" s="212">
        <f t="shared" si="42"/>
        <v>16773.75</v>
      </c>
      <c r="H48" s="212">
        <f t="shared" si="42"/>
        <v>16773.75</v>
      </c>
      <c r="I48" s="212">
        <f t="shared" si="42"/>
        <v>16773.75</v>
      </c>
      <c r="J48" s="212">
        <f t="shared" si="42"/>
        <v>16773.75</v>
      </c>
      <c r="K48" s="212">
        <f t="shared" si="42"/>
        <v>16773.75</v>
      </c>
      <c r="L48" s="212">
        <f t="shared" si="42"/>
        <v>16773.75</v>
      </c>
      <c r="M48" s="212">
        <f t="shared" si="42"/>
        <v>16773.75</v>
      </c>
      <c r="N48" s="212">
        <f t="shared" si="42"/>
        <v>16773.75</v>
      </c>
      <c r="O48" s="212">
        <f t="shared" si="42"/>
        <v>16773.75</v>
      </c>
      <c r="P48" s="212">
        <f t="shared" si="42"/>
        <v>16773.75</v>
      </c>
      <c r="Q48" s="212">
        <f t="shared" si="42"/>
        <v>16773.75</v>
      </c>
      <c r="R48" s="212">
        <f t="shared" si="42"/>
        <v>16773.75</v>
      </c>
      <c r="S48" s="212">
        <f t="shared" si="42"/>
        <v>16773.75</v>
      </c>
      <c r="T48" s="212">
        <f t="shared" si="42"/>
        <v>16773.75</v>
      </c>
      <c r="U48" s="212">
        <f t="shared" si="42"/>
        <v>16773.75</v>
      </c>
      <c r="V48" s="212">
        <f t="shared" si="42"/>
        <v>16773.75</v>
      </c>
      <c r="W48" s="212">
        <f t="shared" si="42"/>
        <v>16773.75</v>
      </c>
      <c r="X48" s="212">
        <f t="shared" si="42"/>
        <v>16773.75</v>
      </c>
      <c r="Y48" s="212">
        <f t="shared" si="42"/>
        <v>16773.75</v>
      </c>
      <c r="Z48" s="212">
        <f t="shared" si="42"/>
        <v>16773.75</v>
      </c>
      <c r="AA48" s="212">
        <f t="shared" si="42"/>
        <v>16773.75</v>
      </c>
      <c r="AB48" s="212">
        <f t="shared" si="42"/>
        <v>16773.75</v>
      </c>
      <c r="AC48" s="212">
        <f t="shared" si="42"/>
        <v>16773.75</v>
      </c>
      <c r="AD48" s="212">
        <f t="shared" si="42"/>
        <v>16773.75</v>
      </c>
      <c r="AE48" s="212">
        <f t="shared" si="42"/>
        <v>16773.75</v>
      </c>
      <c r="AF48" s="212">
        <f t="shared" si="42"/>
        <v>16773.75</v>
      </c>
      <c r="AG48" s="212">
        <f t="shared" si="42"/>
        <v>16773.75</v>
      </c>
      <c r="AH48" s="212">
        <f t="shared" si="42"/>
        <v>16773.75</v>
      </c>
      <c r="AI48" s="212">
        <f t="shared" si="42"/>
        <v>16773.75</v>
      </c>
      <c r="AJ48" s="212">
        <f t="shared" si="42"/>
        <v>16773.75</v>
      </c>
      <c r="AK48" s="212">
        <f t="shared" si="42"/>
        <v>16773.75</v>
      </c>
      <c r="AL48" s="212">
        <f t="shared" si="42"/>
        <v>16773.75</v>
      </c>
      <c r="AM48" s="212">
        <f t="shared" si="42"/>
        <v>16773.75</v>
      </c>
      <c r="AN48" s="212">
        <f t="shared" si="42"/>
        <v>16773.75</v>
      </c>
      <c r="AO48" s="212">
        <f t="shared" si="42"/>
        <v>16773.75</v>
      </c>
      <c r="AP48" s="212">
        <f t="shared" si="42"/>
        <v>16773.75</v>
      </c>
      <c r="AQ48" s="212">
        <f t="shared" si="42"/>
        <v>16773.75</v>
      </c>
      <c r="AR48" s="212">
        <f t="shared" si="42"/>
        <v>16773.75</v>
      </c>
      <c r="AS48" s="212">
        <f t="shared" si="42"/>
        <v>16773.75</v>
      </c>
      <c r="AT48" s="212">
        <f t="shared" si="42"/>
        <v>16773.75</v>
      </c>
      <c r="AU48" s="212">
        <f t="shared" si="42"/>
        <v>16773.75</v>
      </c>
      <c r="AV48" s="212">
        <f t="shared" si="42"/>
        <v>16773.75</v>
      </c>
      <c r="AW48" s="212">
        <f t="shared" si="42"/>
        <v>16773.75</v>
      </c>
      <c r="AX48" s="212">
        <f t="shared" si="42"/>
        <v>16773.75</v>
      </c>
      <c r="AY48" s="212">
        <f t="shared" si="42"/>
        <v>16773.75</v>
      </c>
      <c r="AZ48" s="212">
        <f t="shared" si="42"/>
        <v>16773.75</v>
      </c>
      <c r="BA48" s="212">
        <f t="shared" si="42"/>
        <v>16773.75</v>
      </c>
      <c r="BB48" s="212">
        <f t="shared" si="42"/>
        <v>16773.75</v>
      </c>
      <c r="BC48" s="212">
        <f t="shared" si="42"/>
        <v>16773.75</v>
      </c>
      <c r="BD48" s="212">
        <f t="shared" si="42"/>
        <v>16773.75</v>
      </c>
      <c r="BE48" s="212">
        <f t="shared" si="42"/>
        <v>16773.75</v>
      </c>
      <c r="BF48" s="212">
        <f t="shared" si="42"/>
        <v>16773.75</v>
      </c>
      <c r="BG48" s="212">
        <f t="shared" si="42"/>
        <v>16773.75</v>
      </c>
      <c r="BH48" s="212">
        <f t="shared" si="42"/>
        <v>16773.75</v>
      </c>
      <c r="BI48" s="212">
        <f t="shared" si="42"/>
        <v>16773.75</v>
      </c>
      <c r="BJ48" s="212">
        <f t="shared" si="42"/>
        <v>16773.75</v>
      </c>
      <c r="BK48" s="212">
        <f t="shared" si="42"/>
        <v>16773.75</v>
      </c>
      <c r="BL48" s="212">
        <f t="shared" si="42"/>
        <v>16773.75</v>
      </c>
      <c r="BM48" s="212">
        <f t="shared" si="42"/>
        <v>16773.75</v>
      </c>
      <c r="BN48" s="212">
        <f t="shared" si="42"/>
        <v>16773.75</v>
      </c>
      <c r="BO48" s="212">
        <f t="shared" si="42"/>
        <v>16773.75</v>
      </c>
      <c r="BP48" s="212">
        <f t="shared" ref="BP48:EA48" si="43">IF(BP37="","",BP46-BP47)</f>
        <v>16773.75</v>
      </c>
      <c r="BQ48" s="212">
        <f t="shared" si="43"/>
        <v>16773.75</v>
      </c>
      <c r="BR48" s="212">
        <f t="shared" si="43"/>
        <v>16773.75</v>
      </c>
      <c r="BS48" s="212">
        <f t="shared" si="43"/>
        <v>16773.75</v>
      </c>
      <c r="BT48" s="212">
        <f t="shared" si="43"/>
        <v>16773.75</v>
      </c>
      <c r="BU48" s="212">
        <f t="shared" si="43"/>
        <v>16773.75</v>
      </c>
      <c r="BV48" s="212">
        <f t="shared" si="43"/>
        <v>16773.75</v>
      </c>
      <c r="BW48" s="212">
        <f t="shared" si="43"/>
        <v>16773.75</v>
      </c>
      <c r="BX48" s="212">
        <f t="shared" si="43"/>
        <v>16773.75</v>
      </c>
      <c r="BY48" s="212">
        <f t="shared" si="43"/>
        <v>16773.75</v>
      </c>
      <c r="BZ48" s="212">
        <f t="shared" si="43"/>
        <v>16773.75</v>
      </c>
      <c r="CA48" s="212">
        <f t="shared" si="43"/>
        <v>16773.75</v>
      </c>
      <c r="CB48" s="212">
        <f t="shared" si="43"/>
        <v>16773.75</v>
      </c>
      <c r="CC48" s="212">
        <f t="shared" si="43"/>
        <v>16773.75</v>
      </c>
      <c r="CD48" s="212">
        <f t="shared" si="43"/>
        <v>16773.75</v>
      </c>
      <c r="CE48" s="212">
        <f t="shared" si="43"/>
        <v>16773.75</v>
      </c>
      <c r="CF48" s="212">
        <f t="shared" si="43"/>
        <v>16773.75</v>
      </c>
      <c r="CG48" s="212">
        <f t="shared" si="43"/>
        <v>16773.75</v>
      </c>
      <c r="CH48" s="212">
        <f t="shared" si="43"/>
        <v>16773.75</v>
      </c>
      <c r="CI48" s="212">
        <f t="shared" si="43"/>
        <v>16773.75</v>
      </c>
      <c r="CJ48" s="212">
        <f t="shared" si="43"/>
        <v>16773.75</v>
      </c>
      <c r="CK48" s="212">
        <f t="shared" si="43"/>
        <v>16773.75</v>
      </c>
      <c r="CL48" s="212">
        <f t="shared" si="43"/>
        <v>16773.75</v>
      </c>
      <c r="CM48" s="212">
        <f t="shared" si="43"/>
        <v>16773.75</v>
      </c>
      <c r="CN48" s="212">
        <f t="shared" si="43"/>
        <v>16773.75</v>
      </c>
      <c r="CO48" s="212">
        <f t="shared" si="43"/>
        <v>16773.75</v>
      </c>
      <c r="CP48" s="212">
        <f t="shared" si="43"/>
        <v>16773.75</v>
      </c>
      <c r="CQ48" s="212">
        <f t="shared" si="43"/>
        <v>16773.75</v>
      </c>
      <c r="CR48" s="212">
        <f t="shared" si="43"/>
        <v>16773.75</v>
      </c>
      <c r="CS48" s="212">
        <f t="shared" si="43"/>
        <v>16773.75</v>
      </c>
      <c r="CT48" s="212">
        <f t="shared" si="43"/>
        <v>16773.75</v>
      </c>
      <c r="CU48" s="212">
        <f t="shared" si="43"/>
        <v>16773.75</v>
      </c>
      <c r="CV48" s="212">
        <f t="shared" si="43"/>
        <v>16773.75</v>
      </c>
      <c r="CW48" s="212">
        <f t="shared" si="43"/>
        <v>16773.75</v>
      </c>
      <c r="CX48" s="212">
        <f t="shared" si="43"/>
        <v>16773.75</v>
      </c>
      <c r="CY48" s="212">
        <f t="shared" si="43"/>
        <v>16773.75</v>
      </c>
      <c r="CZ48" s="212">
        <f t="shared" si="43"/>
        <v>16773.75</v>
      </c>
      <c r="DA48" s="212">
        <f t="shared" si="43"/>
        <v>16773.75</v>
      </c>
      <c r="DB48" s="212">
        <f t="shared" si="43"/>
        <v>16773.75</v>
      </c>
      <c r="DC48" s="212">
        <f t="shared" si="43"/>
        <v>16773.75</v>
      </c>
      <c r="DD48" s="212">
        <f t="shared" si="43"/>
        <v>16773.75</v>
      </c>
      <c r="DE48" s="212">
        <f t="shared" si="43"/>
        <v>16773.75</v>
      </c>
      <c r="DF48" s="212">
        <f t="shared" si="43"/>
        <v>16773.75</v>
      </c>
      <c r="DG48" s="212">
        <f t="shared" si="43"/>
        <v>16773.75</v>
      </c>
      <c r="DH48" s="212">
        <f t="shared" si="43"/>
        <v>16773.75</v>
      </c>
      <c r="DI48" s="212">
        <f t="shared" si="43"/>
        <v>16773.75</v>
      </c>
      <c r="DJ48" s="212">
        <f t="shared" si="43"/>
        <v>16773.75</v>
      </c>
      <c r="DK48" s="212">
        <f t="shared" si="43"/>
        <v>16773.75</v>
      </c>
      <c r="DL48" s="212">
        <f t="shared" si="43"/>
        <v>16773.75</v>
      </c>
      <c r="DM48" s="212">
        <f t="shared" si="43"/>
        <v>16773.75</v>
      </c>
      <c r="DN48" s="212">
        <f t="shared" si="43"/>
        <v>16773.75</v>
      </c>
      <c r="DO48" s="212">
        <f t="shared" si="43"/>
        <v>16773.75</v>
      </c>
      <c r="DP48" s="212">
        <f t="shared" si="43"/>
        <v>16773.75</v>
      </c>
      <c r="DQ48" s="212">
        <f t="shared" si="43"/>
        <v>16773.75</v>
      </c>
      <c r="DR48" s="212">
        <f t="shared" si="43"/>
        <v>16773.75</v>
      </c>
      <c r="DS48" s="212">
        <f t="shared" si="43"/>
        <v>16773.75</v>
      </c>
      <c r="DT48" s="212">
        <f t="shared" si="43"/>
        <v>16773.75</v>
      </c>
      <c r="DU48" s="212">
        <f t="shared" si="43"/>
        <v>16773.75</v>
      </c>
      <c r="DV48" s="212">
        <f t="shared" si="43"/>
        <v>16773.75</v>
      </c>
      <c r="DW48" s="212">
        <f t="shared" si="43"/>
        <v>16773.75</v>
      </c>
      <c r="DX48" s="212">
        <f t="shared" si="43"/>
        <v>16773.75</v>
      </c>
      <c r="DY48" s="212">
        <f t="shared" si="43"/>
        <v>16773.75</v>
      </c>
      <c r="DZ48" s="212">
        <f t="shared" si="43"/>
        <v>16773.75</v>
      </c>
      <c r="EA48" s="212">
        <f t="shared" si="43"/>
        <v>16773.75</v>
      </c>
      <c r="EB48" s="212">
        <f t="shared" ref="EB48:GM48" si="44">IF(EB37="","",EB46-EB47)</f>
        <v>16773.75</v>
      </c>
      <c r="EC48" s="212">
        <f t="shared" si="44"/>
        <v>16773.75</v>
      </c>
      <c r="ED48" s="212">
        <f t="shared" si="44"/>
        <v>16773.75</v>
      </c>
      <c r="EE48" s="212">
        <f t="shared" si="44"/>
        <v>16773.75</v>
      </c>
      <c r="EF48" s="212">
        <f t="shared" si="44"/>
        <v>16773.75</v>
      </c>
      <c r="EG48" s="212">
        <f t="shared" si="44"/>
        <v>16773.75</v>
      </c>
      <c r="EH48" s="212">
        <f t="shared" si="44"/>
        <v>16773.75</v>
      </c>
      <c r="EI48" s="212">
        <f t="shared" si="44"/>
        <v>16773.75</v>
      </c>
      <c r="EJ48" s="212">
        <f t="shared" si="44"/>
        <v>16773.75</v>
      </c>
      <c r="EK48" s="212">
        <f t="shared" si="44"/>
        <v>16773.75</v>
      </c>
      <c r="EL48" s="212">
        <f t="shared" si="44"/>
        <v>16773.75</v>
      </c>
      <c r="EM48" s="212">
        <f t="shared" si="44"/>
        <v>16773.75</v>
      </c>
      <c r="EN48" s="212">
        <f t="shared" si="44"/>
        <v>16773.75</v>
      </c>
      <c r="EO48" s="212">
        <f t="shared" si="44"/>
        <v>16773.75</v>
      </c>
      <c r="EP48" s="212">
        <f t="shared" si="44"/>
        <v>16773.75</v>
      </c>
      <c r="EQ48" s="212">
        <f t="shared" si="44"/>
        <v>16773.75</v>
      </c>
      <c r="ER48" s="212">
        <f t="shared" si="44"/>
        <v>16773.75</v>
      </c>
      <c r="ES48" s="212">
        <f t="shared" si="44"/>
        <v>16773.75</v>
      </c>
      <c r="ET48" s="212">
        <f t="shared" si="44"/>
        <v>16773.75</v>
      </c>
      <c r="EU48" s="212">
        <f t="shared" si="44"/>
        <v>16773.75</v>
      </c>
      <c r="EV48" s="212">
        <f t="shared" si="44"/>
        <v>16773.75</v>
      </c>
      <c r="EW48" s="212">
        <f t="shared" si="44"/>
        <v>16773.75</v>
      </c>
      <c r="EX48" s="212">
        <f t="shared" si="44"/>
        <v>16773.75</v>
      </c>
      <c r="EY48" s="212">
        <f t="shared" si="44"/>
        <v>16773.75</v>
      </c>
      <c r="EZ48" s="212">
        <f t="shared" si="44"/>
        <v>16773.75</v>
      </c>
      <c r="FA48" s="212">
        <f t="shared" si="44"/>
        <v>16773.75</v>
      </c>
      <c r="FB48" s="212">
        <f t="shared" si="44"/>
        <v>16773.75</v>
      </c>
      <c r="FC48" s="212">
        <f t="shared" si="44"/>
        <v>16773.75</v>
      </c>
      <c r="FD48" s="212">
        <f t="shared" si="44"/>
        <v>16773.75</v>
      </c>
      <c r="FE48" s="212">
        <f t="shared" si="44"/>
        <v>16773.75</v>
      </c>
      <c r="FF48" s="212">
        <f t="shared" si="44"/>
        <v>16773.75</v>
      </c>
      <c r="FG48" s="212">
        <f t="shared" si="44"/>
        <v>16773.75</v>
      </c>
      <c r="FH48" s="212">
        <f t="shared" si="44"/>
        <v>16773.75</v>
      </c>
      <c r="FI48" s="212">
        <f t="shared" si="44"/>
        <v>16773.75</v>
      </c>
      <c r="FJ48" s="212">
        <f t="shared" si="44"/>
        <v>16773.75</v>
      </c>
      <c r="FK48" s="212">
        <f t="shared" si="44"/>
        <v>16773.75</v>
      </c>
      <c r="FL48" s="212">
        <f t="shared" si="44"/>
        <v>16773.75</v>
      </c>
      <c r="FM48" s="212">
        <f t="shared" si="44"/>
        <v>16773.75</v>
      </c>
      <c r="FN48" s="212">
        <f t="shared" si="44"/>
        <v>16773.75</v>
      </c>
      <c r="FO48" s="212">
        <f t="shared" si="44"/>
        <v>16773.75</v>
      </c>
      <c r="FP48" s="212">
        <f t="shared" si="44"/>
        <v>16773.75</v>
      </c>
      <c r="FQ48" s="212">
        <f t="shared" si="44"/>
        <v>16773.75</v>
      </c>
      <c r="FR48" s="212">
        <f t="shared" si="44"/>
        <v>16773.75</v>
      </c>
      <c r="FS48" s="212">
        <f t="shared" si="44"/>
        <v>16773.75</v>
      </c>
      <c r="FT48" s="212">
        <f t="shared" si="44"/>
        <v>16773.75</v>
      </c>
      <c r="FU48" s="212">
        <f t="shared" si="44"/>
        <v>16773.75</v>
      </c>
      <c r="FV48" s="212">
        <f t="shared" si="44"/>
        <v>16773.75</v>
      </c>
      <c r="FW48" s="212">
        <f t="shared" si="44"/>
        <v>16773.75</v>
      </c>
      <c r="FX48" s="212">
        <f t="shared" si="44"/>
        <v>16773.75</v>
      </c>
      <c r="FY48" s="212">
        <f t="shared" si="44"/>
        <v>16773.75</v>
      </c>
      <c r="FZ48" s="212">
        <f t="shared" si="44"/>
        <v>16773.75</v>
      </c>
      <c r="GA48" s="212">
        <f t="shared" si="44"/>
        <v>16773.75</v>
      </c>
      <c r="GB48" s="212">
        <f t="shared" si="44"/>
        <v>16773.75</v>
      </c>
      <c r="GC48" s="212">
        <f t="shared" si="44"/>
        <v>16773.75</v>
      </c>
      <c r="GD48" s="212">
        <f t="shared" si="44"/>
        <v>16773.75</v>
      </c>
      <c r="GE48" s="212">
        <f t="shared" si="44"/>
        <v>16773.75</v>
      </c>
      <c r="GF48" s="212">
        <f t="shared" si="44"/>
        <v>16773.75</v>
      </c>
      <c r="GG48" s="212">
        <f t="shared" si="44"/>
        <v>16773.75</v>
      </c>
      <c r="GH48" s="212">
        <f t="shared" si="44"/>
        <v>16773.75</v>
      </c>
      <c r="GI48" s="212">
        <f t="shared" si="44"/>
        <v>16773.75</v>
      </c>
      <c r="GJ48" s="212">
        <f t="shared" si="44"/>
        <v>16773.75</v>
      </c>
      <c r="GK48" s="212">
        <f t="shared" si="44"/>
        <v>16773.75</v>
      </c>
      <c r="GL48" s="212">
        <f t="shared" si="44"/>
        <v>16773.75</v>
      </c>
      <c r="GM48" s="212">
        <f t="shared" si="44"/>
        <v>16773.75</v>
      </c>
      <c r="GN48" s="212">
        <f t="shared" ref="GN48:IY48" si="45">IF(GN37="","",GN46-GN47)</f>
        <v>16773.75</v>
      </c>
      <c r="GO48" s="212">
        <f t="shared" si="45"/>
        <v>16773.75</v>
      </c>
      <c r="GP48" s="212">
        <f t="shared" si="45"/>
        <v>16773.75</v>
      </c>
      <c r="GQ48" s="212">
        <f t="shared" si="45"/>
        <v>16773.75</v>
      </c>
      <c r="GR48" s="212">
        <f t="shared" si="45"/>
        <v>16773.75</v>
      </c>
      <c r="GS48" s="212">
        <f t="shared" si="45"/>
        <v>16773.75</v>
      </c>
      <c r="GT48" s="212">
        <f t="shared" si="45"/>
        <v>16773.75</v>
      </c>
      <c r="GU48" s="212">
        <f t="shared" si="45"/>
        <v>16773.75</v>
      </c>
      <c r="GV48" s="212">
        <f t="shared" si="45"/>
        <v>16773.75</v>
      </c>
      <c r="GW48" s="212">
        <f t="shared" si="45"/>
        <v>16773.75</v>
      </c>
      <c r="GX48" s="212">
        <f t="shared" si="45"/>
        <v>16773.75</v>
      </c>
      <c r="GY48" s="212">
        <f t="shared" si="45"/>
        <v>16773.75</v>
      </c>
      <c r="GZ48" s="212">
        <f t="shared" si="45"/>
        <v>16773.75</v>
      </c>
      <c r="HA48" s="212">
        <f t="shared" si="45"/>
        <v>16773.75</v>
      </c>
      <c r="HB48" s="212">
        <f t="shared" si="45"/>
        <v>16773.75</v>
      </c>
      <c r="HC48" s="212">
        <f t="shared" si="45"/>
        <v>16773.75</v>
      </c>
      <c r="HD48" s="212">
        <f t="shared" si="45"/>
        <v>16773.75</v>
      </c>
      <c r="HE48" s="212">
        <f t="shared" si="45"/>
        <v>16773.75</v>
      </c>
      <c r="HF48" s="212">
        <f t="shared" si="45"/>
        <v>16773.75</v>
      </c>
      <c r="HG48" s="212">
        <f t="shared" si="45"/>
        <v>16773.75</v>
      </c>
      <c r="HH48" s="212">
        <f t="shared" si="45"/>
        <v>16773.75</v>
      </c>
      <c r="HI48" s="212">
        <f t="shared" si="45"/>
        <v>16773.75</v>
      </c>
      <c r="HJ48" s="212">
        <f t="shared" si="45"/>
        <v>16773.75</v>
      </c>
      <c r="HK48" s="212">
        <f t="shared" si="45"/>
        <v>16773.75</v>
      </c>
      <c r="HL48" s="212">
        <f t="shared" si="45"/>
        <v>16773.75</v>
      </c>
      <c r="HM48" s="212">
        <f t="shared" si="45"/>
        <v>16773.75</v>
      </c>
      <c r="HN48" s="212">
        <f t="shared" si="45"/>
        <v>16773.75</v>
      </c>
      <c r="HO48" s="212">
        <f t="shared" si="45"/>
        <v>16773.75</v>
      </c>
      <c r="HP48" s="212">
        <f t="shared" si="45"/>
        <v>16773.75</v>
      </c>
      <c r="HQ48" s="212">
        <f t="shared" si="45"/>
        <v>16773.75</v>
      </c>
      <c r="HR48" s="212">
        <f t="shared" si="45"/>
        <v>16773.75</v>
      </c>
      <c r="HS48" s="212">
        <f t="shared" si="45"/>
        <v>16773.75</v>
      </c>
      <c r="HT48" s="212">
        <f t="shared" si="45"/>
        <v>16773.75</v>
      </c>
      <c r="HU48" s="212" t="str">
        <f t="shared" si="45"/>
        <v/>
      </c>
      <c r="HV48" s="212" t="str">
        <f t="shared" si="45"/>
        <v/>
      </c>
      <c r="HW48" s="212" t="str">
        <f t="shared" si="45"/>
        <v/>
      </c>
      <c r="HX48" s="212" t="str">
        <f t="shared" si="45"/>
        <v/>
      </c>
      <c r="HY48" s="212" t="str">
        <f t="shared" si="45"/>
        <v/>
      </c>
      <c r="HZ48" s="212" t="str">
        <f t="shared" si="45"/>
        <v/>
      </c>
      <c r="IA48" s="212" t="str">
        <f t="shared" si="45"/>
        <v/>
      </c>
      <c r="IB48" s="212" t="str">
        <f t="shared" si="45"/>
        <v/>
      </c>
      <c r="IC48" s="212" t="str">
        <f t="shared" si="45"/>
        <v/>
      </c>
      <c r="ID48" s="212" t="str">
        <f t="shared" si="45"/>
        <v/>
      </c>
      <c r="IE48" s="212" t="str">
        <f t="shared" si="45"/>
        <v/>
      </c>
      <c r="IF48" s="212" t="str">
        <f t="shared" si="45"/>
        <v/>
      </c>
      <c r="IG48" s="212" t="str">
        <f t="shared" si="45"/>
        <v/>
      </c>
      <c r="IH48" s="212" t="str">
        <f t="shared" si="45"/>
        <v/>
      </c>
      <c r="II48" s="212" t="str">
        <f t="shared" si="45"/>
        <v/>
      </c>
      <c r="IJ48" s="212" t="str">
        <f t="shared" si="45"/>
        <v/>
      </c>
      <c r="IK48" s="212" t="str">
        <f t="shared" si="45"/>
        <v/>
      </c>
      <c r="IL48" s="212" t="str">
        <f t="shared" si="45"/>
        <v/>
      </c>
      <c r="IM48" s="212" t="str">
        <f t="shared" si="45"/>
        <v/>
      </c>
      <c r="IN48" s="212" t="str">
        <f t="shared" si="45"/>
        <v/>
      </c>
      <c r="IO48" s="212" t="str">
        <f t="shared" si="45"/>
        <v/>
      </c>
      <c r="IP48" s="212" t="str">
        <f t="shared" si="45"/>
        <v/>
      </c>
      <c r="IQ48" s="212" t="str">
        <f t="shared" si="45"/>
        <v/>
      </c>
      <c r="IR48" s="212" t="str">
        <f t="shared" si="45"/>
        <v/>
      </c>
      <c r="IS48" s="212" t="str">
        <f t="shared" si="45"/>
        <v/>
      </c>
      <c r="IT48" s="212" t="str">
        <f t="shared" si="45"/>
        <v/>
      </c>
      <c r="IU48" s="212" t="str">
        <f t="shared" si="45"/>
        <v/>
      </c>
      <c r="IV48" s="212" t="str">
        <f t="shared" si="45"/>
        <v/>
      </c>
      <c r="IW48" s="212" t="str">
        <f t="shared" si="45"/>
        <v/>
      </c>
      <c r="IX48" s="212" t="str">
        <f t="shared" si="45"/>
        <v/>
      </c>
      <c r="IY48" s="212" t="str">
        <f t="shared" si="45"/>
        <v/>
      </c>
      <c r="IZ48" s="212" t="str">
        <f t="shared" ref="IZ48:LK48" si="46">IF(IZ37="","",IZ46-IZ47)</f>
        <v/>
      </c>
      <c r="JA48" s="212" t="str">
        <f t="shared" si="46"/>
        <v/>
      </c>
      <c r="JB48" s="212" t="str">
        <f t="shared" si="46"/>
        <v/>
      </c>
      <c r="JC48" s="212" t="str">
        <f t="shared" si="46"/>
        <v/>
      </c>
      <c r="JD48" s="212" t="str">
        <f t="shared" si="46"/>
        <v/>
      </c>
      <c r="JE48" s="212" t="str">
        <f t="shared" si="46"/>
        <v/>
      </c>
      <c r="JF48" s="212" t="str">
        <f t="shared" si="46"/>
        <v/>
      </c>
      <c r="JG48" s="212" t="str">
        <f t="shared" si="46"/>
        <v/>
      </c>
      <c r="JH48" s="212" t="str">
        <f t="shared" si="46"/>
        <v/>
      </c>
      <c r="JI48" s="212" t="str">
        <f t="shared" si="46"/>
        <v/>
      </c>
      <c r="JJ48" s="212" t="str">
        <f t="shared" si="46"/>
        <v/>
      </c>
      <c r="JK48" s="212" t="str">
        <f t="shared" si="46"/>
        <v/>
      </c>
      <c r="JL48" s="212" t="str">
        <f t="shared" si="46"/>
        <v/>
      </c>
      <c r="JM48" s="212" t="str">
        <f t="shared" si="46"/>
        <v/>
      </c>
      <c r="JN48" s="212" t="str">
        <f t="shared" si="46"/>
        <v/>
      </c>
      <c r="JO48" s="212" t="str">
        <f t="shared" si="46"/>
        <v/>
      </c>
      <c r="JP48" s="212" t="str">
        <f t="shared" si="46"/>
        <v/>
      </c>
      <c r="JQ48" s="212" t="str">
        <f t="shared" si="46"/>
        <v/>
      </c>
      <c r="JR48" s="212" t="str">
        <f t="shared" si="46"/>
        <v/>
      </c>
      <c r="JS48" s="212" t="str">
        <f t="shared" si="46"/>
        <v/>
      </c>
      <c r="JT48" s="212" t="str">
        <f t="shared" si="46"/>
        <v/>
      </c>
      <c r="JU48" s="212" t="str">
        <f t="shared" si="46"/>
        <v/>
      </c>
      <c r="JV48" s="212" t="str">
        <f t="shared" si="46"/>
        <v/>
      </c>
      <c r="JW48" s="212" t="str">
        <f t="shared" si="46"/>
        <v/>
      </c>
      <c r="JX48" s="212" t="str">
        <f t="shared" si="46"/>
        <v/>
      </c>
      <c r="JY48" s="212" t="str">
        <f t="shared" si="46"/>
        <v/>
      </c>
      <c r="JZ48" s="212" t="str">
        <f t="shared" si="46"/>
        <v/>
      </c>
      <c r="KA48" s="212" t="str">
        <f t="shared" si="46"/>
        <v/>
      </c>
      <c r="KB48" s="212" t="str">
        <f t="shared" si="46"/>
        <v/>
      </c>
      <c r="KC48" s="212" t="str">
        <f t="shared" si="46"/>
        <v/>
      </c>
      <c r="KD48" s="212" t="str">
        <f t="shared" si="46"/>
        <v/>
      </c>
      <c r="KE48" s="212" t="str">
        <f t="shared" si="46"/>
        <v/>
      </c>
      <c r="KF48" s="212" t="str">
        <f t="shared" si="46"/>
        <v/>
      </c>
      <c r="KG48" s="212" t="str">
        <f t="shared" si="46"/>
        <v/>
      </c>
      <c r="KH48" s="212" t="str">
        <f t="shared" si="46"/>
        <v/>
      </c>
      <c r="KI48" s="212" t="str">
        <f t="shared" si="46"/>
        <v/>
      </c>
      <c r="KJ48" s="212" t="str">
        <f t="shared" si="46"/>
        <v/>
      </c>
      <c r="KK48" s="212" t="str">
        <f t="shared" si="46"/>
        <v/>
      </c>
      <c r="KL48" s="212" t="str">
        <f t="shared" si="46"/>
        <v/>
      </c>
      <c r="KM48" s="212" t="str">
        <f t="shared" si="46"/>
        <v/>
      </c>
      <c r="KN48" s="212" t="str">
        <f t="shared" si="46"/>
        <v/>
      </c>
      <c r="KO48" s="212" t="str">
        <f t="shared" si="46"/>
        <v/>
      </c>
      <c r="KP48" s="212" t="str">
        <f t="shared" si="46"/>
        <v/>
      </c>
      <c r="KQ48" s="212" t="str">
        <f t="shared" si="46"/>
        <v/>
      </c>
      <c r="KR48" s="212" t="str">
        <f t="shared" si="46"/>
        <v/>
      </c>
      <c r="KS48" s="212" t="str">
        <f t="shared" si="46"/>
        <v/>
      </c>
      <c r="KT48" s="212" t="str">
        <f t="shared" si="46"/>
        <v/>
      </c>
      <c r="KU48" s="212" t="str">
        <f t="shared" si="46"/>
        <v/>
      </c>
      <c r="KV48" s="212" t="str">
        <f t="shared" si="46"/>
        <v/>
      </c>
      <c r="KW48" s="212" t="str">
        <f t="shared" si="46"/>
        <v/>
      </c>
      <c r="KX48" s="212" t="str">
        <f t="shared" si="46"/>
        <v/>
      </c>
      <c r="KY48" s="212" t="str">
        <f t="shared" si="46"/>
        <v/>
      </c>
      <c r="KZ48" s="212" t="str">
        <f t="shared" si="46"/>
        <v/>
      </c>
      <c r="LA48" s="212" t="str">
        <f t="shared" si="46"/>
        <v/>
      </c>
      <c r="LB48" s="212" t="str">
        <f t="shared" si="46"/>
        <v/>
      </c>
      <c r="LC48" s="212" t="str">
        <f t="shared" si="46"/>
        <v/>
      </c>
      <c r="LD48" s="212" t="str">
        <f t="shared" si="46"/>
        <v/>
      </c>
      <c r="LE48" s="212" t="str">
        <f t="shared" si="46"/>
        <v/>
      </c>
      <c r="LF48" s="212" t="str">
        <f t="shared" si="46"/>
        <v/>
      </c>
      <c r="LG48" s="212" t="str">
        <f t="shared" si="46"/>
        <v/>
      </c>
      <c r="LH48" s="212" t="str">
        <f t="shared" si="46"/>
        <v/>
      </c>
      <c r="LI48" s="212" t="str">
        <f t="shared" si="46"/>
        <v/>
      </c>
      <c r="LJ48" s="212" t="str">
        <f t="shared" si="46"/>
        <v/>
      </c>
      <c r="LK48" s="212" t="str">
        <f t="shared" si="46"/>
        <v/>
      </c>
      <c r="LL48" s="212" t="str">
        <f t="shared" ref="LL48:MY48" si="47">IF(LL37="","",LL46-LL47)</f>
        <v/>
      </c>
      <c r="LM48" s="212" t="str">
        <f t="shared" si="47"/>
        <v/>
      </c>
      <c r="LN48" s="212" t="str">
        <f t="shared" si="47"/>
        <v/>
      </c>
      <c r="LO48" s="212" t="str">
        <f t="shared" si="47"/>
        <v/>
      </c>
      <c r="LP48" s="212" t="str">
        <f t="shared" si="47"/>
        <v/>
      </c>
      <c r="LQ48" s="212" t="str">
        <f t="shared" si="47"/>
        <v/>
      </c>
      <c r="LR48" s="212" t="str">
        <f t="shared" si="47"/>
        <v/>
      </c>
      <c r="LS48" s="212" t="str">
        <f t="shared" si="47"/>
        <v/>
      </c>
      <c r="LT48" s="212" t="str">
        <f t="shared" si="47"/>
        <v/>
      </c>
      <c r="LU48" s="212" t="str">
        <f t="shared" si="47"/>
        <v/>
      </c>
      <c r="LV48" s="212" t="str">
        <f t="shared" si="47"/>
        <v/>
      </c>
      <c r="LW48" s="212" t="str">
        <f t="shared" si="47"/>
        <v/>
      </c>
      <c r="LX48" s="212" t="str">
        <f t="shared" si="47"/>
        <v/>
      </c>
      <c r="LY48" s="212" t="str">
        <f t="shared" si="47"/>
        <v/>
      </c>
      <c r="LZ48" s="212" t="str">
        <f t="shared" si="47"/>
        <v/>
      </c>
      <c r="MA48" s="212" t="str">
        <f t="shared" si="47"/>
        <v/>
      </c>
      <c r="MB48" s="212" t="str">
        <f t="shared" si="47"/>
        <v/>
      </c>
      <c r="MC48" s="212" t="str">
        <f t="shared" si="47"/>
        <v/>
      </c>
      <c r="MD48" s="212" t="str">
        <f t="shared" si="47"/>
        <v/>
      </c>
      <c r="ME48" s="212" t="str">
        <f t="shared" si="47"/>
        <v/>
      </c>
      <c r="MF48" s="212" t="str">
        <f t="shared" si="47"/>
        <v/>
      </c>
      <c r="MG48" s="212" t="str">
        <f t="shared" si="47"/>
        <v/>
      </c>
      <c r="MH48" s="212" t="str">
        <f t="shared" si="47"/>
        <v/>
      </c>
      <c r="MI48" s="212" t="str">
        <f t="shared" si="47"/>
        <v/>
      </c>
      <c r="MJ48" s="212" t="str">
        <f t="shared" si="47"/>
        <v/>
      </c>
      <c r="MK48" s="212" t="str">
        <f t="shared" si="47"/>
        <v/>
      </c>
      <c r="ML48" s="212" t="str">
        <f t="shared" si="47"/>
        <v/>
      </c>
      <c r="MM48" s="212" t="str">
        <f t="shared" si="47"/>
        <v/>
      </c>
      <c r="MN48" s="212" t="str">
        <f t="shared" si="47"/>
        <v/>
      </c>
      <c r="MO48" s="212" t="str">
        <f t="shared" si="47"/>
        <v/>
      </c>
      <c r="MP48" s="212" t="str">
        <f t="shared" si="47"/>
        <v/>
      </c>
      <c r="MQ48" s="212" t="str">
        <f t="shared" si="47"/>
        <v/>
      </c>
      <c r="MR48" s="212" t="str">
        <f t="shared" si="47"/>
        <v/>
      </c>
      <c r="MS48" s="212" t="str">
        <f t="shared" si="47"/>
        <v/>
      </c>
      <c r="MT48" s="212" t="str">
        <f t="shared" si="47"/>
        <v/>
      </c>
      <c r="MU48" s="212" t="str">
        <f t="shared" si="47"/>
        <v/>
      </c>
      <c r="MV48" s="212" t="str">
        <f t="shared" si="47"/>
        <v/>
      </c>
      <c r="MW48" s="212" t="str">
        <f t="shared" si="47"/>
        <v/>
      </c>
      <c r="MX48" s="212" t="str">
        <f t="shared" si="47"/>
        <v/>
      </c>
      <c r="MY48" s="212" t="str">
        <f t="shared" si="47"/>
        <v/>
      </c>
    </row>
    <row r="49" spans="2:363" outlineLevel="1" x14ac:dyDescent="0.25">
      <c r="B49" s="8" t="s">
        <v>255</v>
      </c>
      <c r="C49" s="214">
        <v>0</v>
      </c>
      <c r="D49" s="213">
        <f t="shared" ref="D49:BO49" si="48">IF(D37="","",Debt_Payment)</f>
        <v>10232.64610163906</v>
      </c>
      <c r="E49" s="213">
        <f t="shared" si="48"/>
        <v>10232.64610163906</v>
      </c>
      <c r="F49" s="213">
        <f t="shared" si="48"/>
        <v>10232.64610163906</v>
      </c>
      <c r="G49" s="213">
        <f t="shared" si="48"/>
        <v>10232.64610163906</v>
      </c>
      <c r="H49" s="213">
        <f t="shared" si="48"/>
        <v>10232.64610163906</v>
      </c>
      <c r="I49" s="213">
        <f t="shared" si="48"/>
        <v>10232.64610163906</v>
      </c>
      <c r="J49" s="213">
        <f t="shared" si="48"/>
        <v>10232.64610163906</v>
      </c>
      <c r="K49" s="213">
        <f t="shared" si="48"/>
        <v>10232.64610163906</v>
      </c>
      <c r="L49" s="213">
        <f t="shared" si="48"/>
        <v>10232.64610163906</v>
      </c>
      <c r="M49" s="213">
        <f t="shared" si="48"/>
        <v>10232.64610163906</v>
      </c>
      <c r="N49" s="213">
        <f t="shared" si="48"/>
        <v>10232.64610163906</v>
      </c>
      <c r="O49" s="213">
        <f t="shared" si="48"/>
        <v>10232.64610163906</v>
      </c>
      <c r="P49" s="213">
        <f t="shared" si="48"/>
        <v>10232.64610163906</v>
      </c>
      <c r="Q49" s="213">
        <f t="shared" si="48"/>
        <v>10232.64610163906</v>
      </c>
      <c r="R49" s="213">
        <f t="shared" si="48"/>
        <v>10232.64610163906</v>
      </c>
      <c r="S49" s="213">
        <f t="shared" si="48"/>
        <v>10232.64610163906</v>
      </c>
      <c r="T49" s="213">
        <f t="shared" si="48"/>
        <v>10232.64610163906</v>
      </c>
      <c r="U49" s="213">
        <f t="shared" si="48"/>
        <v>10232.64610163906</v>
      </c>
      <c r="V49" s="213">
        <f t="shared" si="48"/>
        <v>10232.64610163906</v>
      </c>
      <c r="W49" s="213">
        <f t="shared" si="48"/>
        <v>10232.64610163906</v>
      </c>
      <c r="X49" s="213">
        <f t="shared" si="48"/>
        <v>10232.64610163906</v>
      </c>
      <c r="Y49" s="213">
        <f t="shared" si="48"/>
        <v>10232.64610163906</v>
      </c>
      <c r="Z49" s="213">
        <f t="shared" si="48"/>
        <v>10232.64610163906</v>
      </c>
      <c r="AA49" s="213">
        <f t="shared" si="48"/>
        <v>10232.64610163906</v>
      </c>
      <c r="AB49" s="213">
        <f t="shared" si="48"/>
        <v>10232.64610163906</v>
      </c>
      <c r="AC49" s="213">
        <f t="shared" si="48"/>
        <v>10232.64610163906</v>
      </c>
      <c r="AD49" s="213">
        <f t="shared" si="48"/>
        <v>10232.64610163906</v>
      </c>
      <c r="AE49" s="213">
        <f t="shared" si="48"/>
        <v>10232.64610163906</v>
      </c>
      <c r="AF49" s="213">
        <f t="shared" si="48"/>
        <v>10232.64610163906</v>
      </c>
      <c r="AG49" s="213">
        <f t="shared" si="48"/>
        <v>10232.64610163906</v>
      </c>
      <c r="AH49" s="213">
        <f t="shared" si="48"/>
        <v>10232.64610163906</v>
      </c>
      <c r="AI49" s="213">
        <f t="shared" si="48"/>
        <v>10232.64610163906</v>
      </c>
      <c r="AJ49" s="213">
        <f t="shared" si="48"/>
        <v>10232.64610163906</v>
      </c>
      <c r="AK49" s="213">
        <f t="shared" si="48"/>
        <v>10232.64610163906</v>
      </c>
      <c r="AL49" s="213">
        <f t="shared" si="48"/>
        <v>10232.64610163906</v>
      </c>
      <c r="AM49" s="213">
        <f t="shared" si="48"/>
        <v>10232.64610163906</v>
      </c>
      <c r="AN49" s="213">
        <f t="shared" si="48"/>
        <v>10232.64610163906</v>
      </c>
      <c r="AO49" s="213">
        <f t="shared" si="48"/>
        <v>10232.64610163906</v>
      </c>
      <c r="AP49" s="213">
        <f t="shared" si="48"/>
        <v>10232.64610163906</v>
      </c>
      <c r="AQ49" s="213">
        <f t="shared" si="48"/>
        <v>10232.64610163906</v>
      </c>
      <c r="AR49" s="213">
        <f t="shared" si="48"/>
        <v>10232.64610163906</v>
      </c>
      <c r="AS49" s="213">
        <f t="shared" si="48"/>
        <v>10232.64610163906</v>
      </c>
      <c r="AT49" s="213">
        <f t="shared" si="48"/>
        <v>10232.64610163906</v>
      </c>
      <c r="AU49" s="213">
        <f t="shared" si="48"/>
        <v>10232.64610163906</v>
      </c>
      <c r="AV49" s="213">
        <f t="shared" si="48"/>
        <v>10232.64610163906</v>
      </c>
      <c r="AW49" s="213">
        <f t="shared" si="48"/>
        <v>10232.64610163906</v>
      </c>
      <c r="AX49" s="213">
        <f t="shared" si="48"/>
        <v>10232.64610163906</v>
      </c>
      <c r="AY49" s="213">
        <f t="shared" si="48"/>
        <v>10232.64610163906</v>
      </c>
      <c r="AZ49" s="213">
        <f t="shared" si="48"/>
        <v>10232.64610163906</v>
      </c>
      <c r="BA49" s="213">
        <f t="shared" si="48"/>
        <v>10232.64610163906</v>
      </c>
      <c r="BB49" s="213">
        <f t="shared" si="48"/>
        <v>10232.64610163906</v>
      </c>
      <c r="BC49" s="213">
        <f t="shared" si="48"/>
        <v>10232.64610163906</v>
      </c>
      <c r="BD49" s="213">
        <f t="shared" si="48"/>
        <v>10232.64610163906</v>
      </c>
      <c r="BE49" s="213">
        <f t="shared" si="48"/>
        <v>10232.64610163906</v>
      </c>
      <c r="BF49" s="213">
        <f t="shared" si="48"/>
        <v>10232.64610163906</v>
      </c>
      <c r="BG49" s="213">
        <f t="shared" si="48"/>
        <v>10232.64610163906</v>
      </c>
      <c r="BH49" s="213">
        <f t="shared" si="48"/>
        <v>10232.64610163906</v>
      </c>
      <c r="BI49" s="213">
        <f t="shared" si="48"/>
        <v>10232.64610163906</v>
      </c>
      <c r="BJ49" s="213">
        <f t="shared" si="48"/>
        <v>10232.64610163906</v>
      </c>
      <c r="BK49" s="213">
        <f t="shared" si="48"/>
        <v>10232.64610163906</v>
      </c>
      <c r="BL49" s="213">
        <f t="shared" si="48"/>
        <v>10232.64610163906</v>
      </c>
      <c r="BM49" s="213">
        <f t="shared" si="48"/>
        <v>10232.64610163906</v>
      </c>
      <c r="BN49" s="213">
        <f t="shared" si="48"/>
        <v>10232.64610163906</v>
      </c>
      <c r="BO49" s="213">
        <f t="shared" si="48"/>
        <v>10232.64610163906</v>
      </c>
      <c r="BP49" s="213">
        <f t="shared" ref="BP49:EA49" si="49">IF(BP37="","",Debt_Payment)</f>
        <v>10232.64610163906</v>
      </c>
      <c r="BQ49" s="213">
        <f t="shared" si="49"/>
        <v>10232.64610163906</v>
      </c>
      <c r="BR49" s="213">
        <f t="shared" si="49"/>
        <v>10232.64610163906</v>
      </c>
      <c r="BS49" s="213">
        <f t="shared" si="49"/>
        <v>10232.64610163906</v>
      </c>
      <c r="BT49" s="213">
        <f t="shared" si="49"/>
        <v>10232.64610163906</v>
      </c>
      <c r="BU49" s="213">
        <f t="shared" si="49"/>
        <v>10232.64610163906</v>
      </c>
      <c r="BV49" s="213">
        <f t="shared" si="49"/>
        <v>10232.64610163906</v>
      </c>
      <c r="BW49" s="213">
        <f t="shared" si="49"/>
        <v>10232.64610163906</v>
      </c>
      <c r="BX49" s="213">
        <f t="shared" si="49"/>
        <v>10232.64610163906</v>
      </c>
      <c r="BY49" s="213">
        <f t="shared" si="49"/>
        <v>10232.64610163906</v>
      </c>
      <c r="BZ49" s="213">
        <f t="shared" si="49"/>
        <v>10232.64610163906</v>
      </c>
      <c r="CA49" s="213">
        <f t="shared" si="49"/>
        <v>10232.64610163906</v>
      </c>
      <c r="CB49" s="213">
        <f t="shared" si="49"/>
        <v>10232.64610163906</v>
      </c>
      <c r="CC49" s="213">
        <f t="shared" si="49"/>
        <v>10232.64610163906</v>
      </c>
      <c r="CD49" s="213">
        <f t="shared" si="49"/>
        <v>10232.64610163906</v>
      </c>
      <c r="CE49" s="213">
        <f t="shared" si="49"/>
        <v>10232.64610163906</v>
      </c>
      <c r="CF49" s="213">
        <f t="shared" si="49"/>
        <v>10232.64610163906</v>
      </c>
      <c r="CG49" s="213">
        <f t="shared" si="49"/>
        <v>10232.64610163906</v>
      </c>
      <c r="CH49" s="213">
        <f t="shared" si="49"/>
        <v>10232.64610163906</v>
      </c>
      <c r="CI49" s="213">
        <f t="shared" si="49"/>
        <v>10232.64610163906</v>
      </c>
      <c r="CJ49" s="213">
        <f t="shared" si="49"/>
        <v>10232.64610163906</v>
      </c>
      <c r="CK49" s="213">
        <f t="shared" si="49"/>
        <v>10232.64610163906</v>
      </c>
      <c r="CL49" s="213">
        <f t="shared" si="49"/>
        <v>10232.64610163906</v>
      </c>
      <c r="CM49" s="213">
        <f t="shared" si="49"/>
        <v>10232.64610163906</v>
      </c>
      <c r="CN49" s="213">
        <f t="shared" si="49"/>
        <v>10232.64610163906</v>
      </c>
      <c r="CO49" s="213">
        <f t="shared" si="49"/>
        <v>10232.64610163906</v>
      </c>
      <c r="CP49" s="213">
        <f t="shared" si="49"/>
        <v>10232.64610163906</v>
      </c>
      <c r="CQ49" s="213">
        <f t="shared" si="49"/>
        <v>10232.64610163906</v>
      </c>
      <c r="CR49" s="213">
        <f t="shared" si="49"/>
        <v>10232.64610163906</v>
      </c>
      <c r="CS49" s="213">
        <f t="shared" si="49"/>
        <v>10232.64610163906</v>
      </c>
      <c r="CT49" s="213">
        <f t="shared" si="49"/>
        <v>10232.64610163906</v>
      </c>
      <c r="CU49" s="213">
        <f t="shared" si="49"/>
        <v>10232.64610163906</v>
      </c>
      <c r="CV49" s="213">
        <f t="shared" si="49"/>
        <v>10232.64610163906</v>
      </c>
      <c r="CW49" s="213">
        <f t="shared" si="49"/>
        <v>10232.64610163906</v>
      </c>
      <c r="CX49" s="213">
        <f t="shared" si="49"/>
        <v>10232.64610163906</v>
      </c>
      <c r="CY49" s="213">
        <f t="shared" si="49"/>
        <v>10232.64610163906</v>
      </c>
      <c r="CZ49" s="213">
        <f t="shared" si="49"/>
        <v>10232.64610163906</v>
      </c>
      <c r="DA49" s="213">
        <f t="shared" si="49"/>
        <v>10232.64610163906</v>
      </c>
      <c r="DB49" s="213">
        <f t="shared" si="49"/>
        <v>10232.64610163906</v>
      </c>
      <c r="DC49" s="213">
        <f t="shared" si="49"/>
        <v>10232.64610163906</v>
      </c>
      <c r="DD49" s="213">
        <f t="shared" si="49"/>
        <v>10232.64610163906</v>
      </c>
      <c r="DE49" s="213">
        <f t="shared" si="49"/>
        <v>10232.64610163906</v>
      </c>
      <c r="DF49" s="213">
        <f t="shared" si="49"/>
        <v>10232.64610163906</v>
      </c>
      <c r="DG49" s="213">
        <f t="shared" si="49"/>
        <v>10232.64610163906</v>
      </c>
      <c r="DH49" s="213">
        <f t="shared" si="49"/>
        <v>10232.64610163906</v>
      </c>
      <c r="DI49" s="213">
        <f t="shared" si="49"/>
        <v>10232.64610163906</v>
      </c>
      <c r="DJ49" s="213">
        <f t="shared" si="49"/>
        <v>10232.64610163906</v>
      </c>
      <c r="DK49" s="213">
        <f t="shared" si="49"/>
        <v>10232.64610163906</v>
      </c>
      <c r="DL49" s="213">
        <f t="shared" si="49"/>
        <v>10232.64610163906</v>
      </c>
      <c r="DM49" s="213">
        <f t="shared" si="49"/>
        <v>10232.64610163906</v>
      </c>
      <c r="DN49" s="213">
        <f t="shared" si="49"/>
        <v>10232.64610163906</v>
      </c>
      <c r="DO49" s="213">
        <f t="shared" si="49"/>
        <v>10232.64610163906</v>
      </c>
      <c r="DP49" s="213">
        <f t="shared" si="49"/>
        <v>10232.64610163906</v>
      </c>
      <c r="DQ49" s="213">
        <f t="shared" si="49"/>
        <v>10232.64610163906</v>
      </c>
      <c r="DR49" s="213">
        <f t="shared" si="49"/>
        <v>10232.64610163906</v>
      </c>
      <c r="DS49" s="213">
        <f t="shared" si="49"/>
        <v>10232.64610163906</v>
      </c>
      <c r="DT49" s="213">
        <f t="shared" si="49"/>
        <v>10232.64610163906</v>
      </c>
      <c r="DU49" s="213">
        <f t="shared" si="49"/>
        <v>10232.64610163906</v>
      </c>
      <c r="DV49" s="213">
        <f t="shared" si="49"/>
        <v>10232.64610163906</v>
      </c>
      <c r="DW49" s="213">
        <f t="shared" si="49"/>
        <v>10232.64610163906</v>
      </c>
      <c r="DX49" s="213">
        <f t="shared" si="49"/>
        <v>10232.64610163906</v>
      </c>
      <c r="DY49" s="213">
        <f t="shared" si="49"/>
        <v>10232.64610163906</v>
      </c>
      <c r="DZ49" s="213">
        <f t="shared" si="49"/>
        <v>10232.64610163906</v>
      </c>
      <c r="EA49" s="213">
        <f t="shared" si="49"/>
        <v>10232.64610163906</v>
      </c>
      <c r="EB49" s="213">
        <f t="shared" ref="EB49:GM49" si="50">IF(EB37="","",Debt_Payment)</f>
        <v>10232.64610163906</v>
      </c>
      <c r="EC49" s="213">
        <f t="shared" si="50"/>
        <v>10232.64610163906</v>
      </c>
      <c r="ED49" s="213">
        <f t="shared" si="50"/>
        <v>10232.64610163906</v>
      </c>
      <c r="EE49" s="213">
        <f t="shared" si="50"/>
        <v>10232.64610163906</v>
      </c>
      <c r="EF49" s="213">
        <f t="shared" si="50"/>
        <v>10232.64610163906</v>
      </c>
      <c r="EG49" s="213">
        <f t="shared" si="50"/>
        <v>10232.64610163906</v>
      </c>
      <c r="EH49" s="213">
        <f t="shared" si="50"/>
        <v>10232.64610163906</v>
      </c>
      <c r="EI49" s="213">
        <f t="shared" si="50"/>
        <v>10232.64610163906</v>
      </c>
      <c r="EJ49" s="213">
        <f t="shared" si="50"/>
        <v>10232.64610163906</v>
      </c>
      <c r="EK49" s="213">
        <f t="shared" si="50"/>
        <v>10232.64610163906</v>
      </c>
      <c r="EL49" s="213">
        <f t="shared" si="50"/>
        <v>10232.64610163906</v>
      </c>
      <c r="EM49" s="213">
        <f t="shared" si="50"/>
        <v>10232.64610163906</v>
      </c>
      <c r="EN49" s="213">
        <f t="shared" si="50"/>
        <v>10232.64610163906</v>
      </c>
      <c r="EO49" s="213">
        <f t="shared" si="50"/>
        <v>10232.64610163906</v>
      </c>
      <c r="EP49" s="213">
        <f t="shared" si="50"/>
        <v>10232.64610163906</v>
      </c>
      <c r="EQ49" s="213">
        <f t="shared" si="50"/>
        <v>10232.64610163906</v>
      </c>
      <c r="ER49" s="213">
        <f t="shared" si="50"/>
        <v>10232.64610163906</v>
      </c>
      <c r="ES49" s="213">
        <f t="shared" si="50"/>
        <v>10232.64610163906</v>
      </c>
      <c r="ET49" s="213">
        <f t="shared" si="50"/>
        <v>10232.64610163906</v>
      </c>
      <c r="EU49" s="213">
        <f t="shared" si="50"/>
        <v>10232.64610163906</v>
      </c>
      <c r="EV49" s="213">
        <f t="shared" si="50"/>
        <v>10232.64610163906</v>
      </c>
      <c r="EW49" s="213">
        <f t="shared" si="50"/>
        <v>10232.64610163906</v>
      </c>
      <c r="EX49" s="213">
        <f t="shared" si="50"/>
        <v>10232.64610163906</v>
      </c>
      <c r="EY49" s="213">
        <f t="shared" si="50"/>
        <v>10232.64610163906</v>
      </c>
      <c r="EZ49" s="213">
        <f t="shared" si="50"/>
        <v>10232.64610163906</v>
      </c>
      <c r="FA49" s="213">
        <f t="shared" si="50"/>
        <v>10232.64610163906</v>
      </c>
      <c r="FB49" s="213">
        <f t="shared" si="50"/>
        <v>10232.64610163906</v>
      </c>
      <c r="FC49" s="213">
        <f t="shared" si="50"/>
        <v>10232.64610163906</v>
      </c>
      <c r="FD49" s="213">
        <f t="shared" si="50"/>
        <v>10232.64610163906</v>
      </c>
      <c r="FE49" s="213">
        <f t="shared" si="50"/>
        <v>10232.64610163906</v>
      </c>
      <c r="FF49" s="213">
        <f t="shared" si="50"/>
        <v>10232.64610163906</v>
      </c>
      <c r="FG49" s="213">
        <f t="shared" si="50"/>
        <v>10232.64610163906</v>
      </c>
      <c r="FH49" s="213">
        <f t="shared" si="50"/>
        <v>10232.64610163906</v>
      </c>
      <c r="FI49" s="213">
        <f t="shared" si="50"/>
        <v>10232.64610163906</v>
      </c>
      <c r="FJ49" s="213">
        <f t="shared" si="50"/>
        <v>10232.64610163906</v>
      </c>
      <c r="FK49" s="213">
        <f t="shared" si="50"/>
        <v>10232.64610163906</v>
      </c>
      <c r="FL49" s="213">
        <f t="shared" si="50"/>
        <v>10232.64610163906</v>
      </c>
      <c r="FM49" s="213">
        <f t="shared" si="50"/>
        <v>10232.64610163906</v>
      </c>
      <c r="FN49" s="213">
        <f t="shared" si="50"/>
        <v>10232.64610163906</v>
      </c>
      <c r="FO49" s="213">
        <f t="shared" si="50"/>
        <v>10232.64610163906</v>
      </c>
      <c r="FP49" s="213">
        <f t="shared" si="50"/>
        <v>10232.64610163906</v>
      </c>
      <c r="FQ49" s="213">
        <f t="shared" si="50"/>
        <v>10232.64610163906</v>
      </c>
      <c r="FR49" s="213">
        <f t="shared" si="50"/>
        <v>10232.64610163906</v>
      </c>
      <c r="FS49" s="213">
        <f t="shared" si="50"/>
        <v>10232.64610163906</v>
      </c>
      <c r="FT49" s="213">
        <f t="shared" si="50"/>
        <v>10232.64610163906</v>
      </c>
      <c r="FU49" s="213">
        <f t="shared" si="50"/>
        <v>10232.64610163906</v>
      </c>
      <c r="FV49" s="213">
        <f t="shared" si="50"/>
        <v>10232.64610163906</v>
      </c>
      <c r="FW49" s="213">
        <f t="shared" si="50"/>
        <v>10232.64610163906</v>
      </c>
      <c r="FX49" s="213">
        <f t="shared" si="50"/>
        <v>10232.64610163906</v>
      </c>
      <c r="FY49" s="213">
        <f t="shared" si="50"/>
        <v>10232.64610163906</v>
      </c>
      <c r="FZ49" s="213">
        <f t="shared" si="50"/>
        <v>10232.64610163906</v>
      </c>
      <c r="GA49" s="213">
        <f t="shared" si="50"/>
        <v>10232.64610163906</v>
      </c>
      <c r="GB49" s="213">
        <f t="shared" si="50"/>
        <v>10232.64610163906</v>
      </c>
      <c r="GC49" s="213">
        <f t="shared" si="50"/>
        <v>10232.64610163906</v>
      </c>
      <c r="GD49" s="213">
        <f t="shared" si="50"/>
        <v>10232.64610163906</v>
      </c>
      <c r="GE49" s="213">
        <f t="shared" si="50"/>
        <v>10232.64610163906</v>
      </c>
      <c r="GF49" s="213">
        <f t="shared" si="50"/>
        <v>10232.64610163906</v>
      </c>
      <c r="GG49" s="213">
        <f t="shared" si="50"/>
        <v>10232.64610163906</v>
      </c>
      <c r="GH49" s="213">
        <f t="shared" si="50"/>
        <v>10232.64610163906</v>
      </c>
      <c r="GI49" s="213">
        <f t="shared" si="50"/>
        <v>10232.64610163906</v>
      </c>
      <c r="GJ49" s="213">
        <f t="shared" si="50"/>
        <v>10232.64610163906</v>
      </c>
      <c r="GK49" s="213">
        <f t="shared" si="50"/>
        <v>10232.64610163906</v>
      </c>
      <c r="GL49" s="213">
        <f t="shared" si="50"/>
        <v>10232.64610163906</v>
      </c>
      <c r="GM49" s="213">
        <f t="shared" si="50"/>
        <v>10232.64610163906</v>
      </c>
      <c r="GN49" s="213">
        <f t="shared" ref="GN49:IY49" si="51">IF(GN37="","",Debt_Payment)</f>
        <v>10232.64610163906</v>
      </c>
      <c r="GO49" s="213">
        <f t="shared" si="51"/>
        <v>10232.64610163906</v>
      </c>
      <c r="GP49" s="213">
        <f t="shared" si="51"/>
        <v>10232.64610163906</v>
      </c>
      <c r="GQ49" s="213">
        <f t="shared" si="51"/>
        <v>10232.64610163906</v>
      </c>
      <c r="GR49" s="213">
        <f t="shared" si="51"/>
        <v>10232.64610163906</v>
      </c>
      <c r="GS49" s="213">
        <f t="shared" si="51"/>
        <v>10232.64610163906</v>
      </c>
      <c r="GT49" s="213">
        <f t="shared" si="51"/>
        <v>10232.64610163906</v>
      </c>
      <c r="GU49" s="213">
        <f t="shared" si="51"/>
        <v>10232.64610163906</v>
      </c>
      <c r="GV49" s="213">
        <f t="shared" si="51"/>
        <v>10232.64610163906</v>
      </c>
      <c r="GW49" s="213">
        <f t="shared" si="51"/>
        <v>10232.64610163906</v>
      </c>
      <c r="GX49" s="213">
        <f t="shared" si="51"/>
        <v>10232.64610163906</v>
      </c>
      <c r="GY49" s="213">
        <f t="shared" si="51"/>
        <v>10232.64610163906</v>
      </c>
      <c r="GZ49" s="213">
        <f t="shared" si="51"/>
        <v>10232.64610163906</v>
      </c>
      <c r="HA49" s="213">
        <f t="shared" si="51"/>
        <v>10232.64610163906</v>
      </c>
      <c r="HB49" s="213">
        <f t="shared" si="51"/>
        <v>10232.64610163906</v>
      </c>
      <c r="HC49" s="213">
        <f t="shared" si="51"/>
        <v>10232.64610163906</v>
      </c>
      <c r="HD49" s="213">
        <f t="shared" si="51"/>
        <v>10232.64610163906</v>
      </c>
      <c r="HE49" s="213">
        <f t="shared" si="51"/>
        <v>10232.64610163906</v>
      </c>
      <c r="HF49" s="213">
        <f t="shared" si="51"/>
        <v>10232.64610163906</v>
      </c>
      <c r="HG49" s="213">
        <f t="shared" si="51"/>
        <v>10232.64610163906</v>
      </c>
      <c r="HH49" s="213">
        <f t="shared" si="51"/>
        <v>10232.64610163906</v>
      </c>
      <c r="HI49" s="213">
        <f t="shared" si="51"/>
        <v>10232.64610163906</v>
      </c>
      <c r="HJ49" s="213">
        <f t="shared" si="51"/>
        <v>10232.64610163906</v>
      </c>
      <c r="HK49" s="213">
        <f t="shared" si="51"/>
        <v>10232.64610163906</v>
      </c>
      <c r="HL49" s="213">
        <f t="shared" si="51"/>
        <v>10232.64610163906</v>
      </c>
      <c r="HM49" s="213">
        <f t="shared" si="51"/>
        <v>10232.64610163906</v>
      </c>
      <c r="HN49" s="213">
        <f t="shared" si="51"/>
        <v>10232.64610163906</v>
      </c>
      <c r="HO49" s="213">
        <f t="shared" si="51"/>
        <v>10232.64610163906</v>
      </c>
      <c r="HP49" s="213">
        <f t="shared" si="51"/>
        <v>10232.64610163906</v>
      </c>
      <c r="HQ49" s="213">
        <f t="shared" si="51"/>
        <v>10232.64610163906</v>
      </c>
      <c r="HR49" s="213">
        <f t="shared" si="51"/>
        <v>10232.64610163906</v>
      </c>
      <c r="HS49" s="213">
        <f t="shared" si="51"/>
        <v>10232.64610163906</v>
      </c>
      <c r="HT49" s="213">
        <f t="shared" si="51"/>
        <v>10232.64610163906</v>
      </c>
      <c r="HU49" s="213" t="str">
        <f t="shared" si="51"/>
        <v/>
      </c>
      <c r="HV49" s="213" t="str">
        <f t="shared" si="51"/>
        <v/>
      </c>
      <c r="HW49" s="213" t="str">
        <f t="shared" si="51"/>
        <v/>
      </c>
      <c r="HX49" s="213" t="str">
        <f t="shared" si="51"/>
        <v/>
      </c>
      <c r="HY49" s="213" t="str">
        <f t="shared" si="51"/>
        <v/>
      </c>
      <c r="HZ49" s="213" t="str">
        <f t="shared" si="51"/>
        <v/>
      </c>
      <c r="IA49" s="213" t="str">
        <f t="shared" si="51"/>
        <v/>
      </c>
      <c r="IB49" s="213" t="str">
        <f t="shared" si="51"/>
        <v/>
      </c>
      <c r="IC49" s="213" t="str">
        <f t="shared" si="51"/>
        <v/>
      </c>
      <c r="ID49" s="213" t="str">
        <f t="shared" si="51"/>
        <v/>
      </c>
      <c r="IE49" s="213" t="str">
        <f t="shared" si="51"/>
        <v/>
      </c>
      <c r="IF49" s="213" t="str">
        <f t="shared" si="51"/>
        <v/>
      </c>
      <c r="IG49" s="213" t="str">
        <f t="shared" si="51"/>
        <v/>
      </c>
      <c r="IH49" s="213" t="str">
        <f t="shared" si="51"/>
        <v/>
      </c>
      <c r="II49" s="213" t="str">
        <f t="shared" si="51"/>
        <v/>
      </c>
      <c r="IJ49" s="213" t="str">
        <f t="shared" si="51"/>
        <v/>
      </c>
      <c r="IK49" s="213" t="str">
        <f t="shared" si="51"/>
        <v/>
      </c>
      <c r="IL49" s="213" t="str">
        <f t="shared" si="51"/>
        <v/>
      </c>
      <c r="IM49" s="213" t="str">
        <f t="shared" si="51"/>
        <v/>
      </c>
      <c r="IN49" s="213" t="str">
        <f t="shared" si="51"/>
        <v/>
      </c>
      <c r="IO49" s="213" t="str">
        <f t="shared" si="51"/>
        <v/>
      </c>
      <c r="IP49" s="213" t="str">
        <f t="shared" si="51"/>
        <v/>
      </c>
      <c r="IQ49" s="213" t="str">
        <f t="shared" si="51"/>
        <v/>
      </c>
      <c r="IR49" s="213" t="str">
        <f t="shared" si="51"/>
        <v/>
      </c>
      <c r="IS49" s="213" t="str">
        <f t="shared" si="51"/>
        <v/>
      </c>
      <c r="IT49" s="213" t="str">
        <f t="shared" si="51"/>
        <v/>
      </c>
      <c r="IU49" s="213" t="str">
        <f t="shared" si="51"/>
        <v/>
      </c>
      <c r="IV49" s="213" t="str">
        <f t="shared" si="51"/>
        <v/>
      </c>
      <c r="IW49" s="213" t="str">
        <f t="shared" si="51"/>
        <v/>
      </c>
      <c r="IX49" s="213" t="str">
        <f t="shared" si="51"/>
        <v/>
      </c>
      <c r="IY49" s="213" t="str">
        <f t="shared" si="51"/>
        <v/>
      </c>
      <c r="IZ49" s="213" t="str">
        <f t="shared" ref="IZ49:LK49" si="52">IF(IZ37="","",Debt_Payment)</f>
        <v/>
      </c>
      <c r="JA49" s="213" t="str">
        <f t="shared" si="52"/>
        <v/>
      </c>
      <c r="JB49" s="213" t="str">
        <f t="shared" si="52"/>
        <v/>
      </c>
      <c r="JC49" s="213" t="str">
        <f t="shared" si="52"/>
        <v/>
      </c>
      <c r="JD49" s="213" t="str">
        <f t="shared" si="52"/>
        <v/>
      </c>
      <c r="JE49" s="213" t="str">
        <f t="shared" si="52"/>
        <v/>
      </c>
      <c r="JF49" s="213" t="str">
        <f t="shared" si="52"/>
        <v/>
      </c>
      <c r="JG49" s="213" t="str">
        <f t="shared" si="52"/>
        <v/>
      </c>
      <c r="JH49" s="213" t="str">
        <f t="shared" si="52"/>
        <v/>
      </c>
      <c r="JI49" s="213" t="str">
        <f t="shared" si="52"/>
        <v/>
      </c>
      <c r="JJ49" s="213" t="str">
        <f t="shared" si="52"/>
        <v/>
      </c>
      <c r="JK49" s="213" t="str">
        <f t="shared" si="52"/>
        <v/>
      </c>
      <c r="JL49" s="213" t="str">
        <f t="shared" si="52"/>
        <v/>
      </c>
      <c r="JM49" s="213" t="str">
        <f t="shared" si="52"/>
        <v/>
      </c>
      <c r="JN49" s="213" t="str">
        <f t="shared" si="52"/>
        <v/>
      </c>
      <c r="JO49" s="213" t="str">
        <f t="shared" si="52"/>
        <v/>
      </c>
      <c r="JP49" s="213" t="str">
        <f t="shared" si="52"/>
        <v/>
      </c>
      <c r="JQ49" s="213" t="str">
        <f t="shared" si="52"/>
        <v/>
      </c>
      <c r="JR49" s="213" t="str">
        <f t="shared" si="52"/>
        <v/>
      </c>
      <c r="JS49" s="213" t="str">
        <f t="shared" si="52"/>
        <v/>
      </c>
      <c r="JT49" s="213" t="str">
        <f t="shared" si="52"/>
        <v/>
      </c>
      <c r="JU49" s="213" t="str">
        <f t="shared" si="52"/>
        <v/>
      </c>
      <c r="JV49" s="213" t="str">
        <f t="shared" si="52"/>
        <v/>
      </c>
      <c r="JW49" s="213" t="str">
        <f t="shared" si="52"/>
        <v/>
      </c>
      <c r="JX49" s="213" t="str">
        <f t="shared" si="52"/>
        <v/>
      </c>
      <c r="JY49" s="213" t="str">
        <f t="shared" si="52"/>
        <v/>
      </c>
      <c r="JZ49" s="213" t="str">
        <f t="shared" si="52"/>
        <v/>
      </c>
      <c r="KA49" s="213" t="str">
        <f t="shared" si="52"/>
        <v/>
      </c>
      <c r="KB49" s="213" t="str">
        <f t="shared" si="52"/>
        <v/>
      </c>
      <c r="KC49" s="213" t="str">
        <f t="shared" si="52"/>
        <v/>
      </c>
      <c r="KD49" s="213" t="str">
        <f t="shared" si="52"/>
        <v/>
      </c>
      <c r="KE49" s="213" t="str">
        <f t="shared" si="52"/>
        <v/>
      </c>
      <c r="KF49" s="213" t="str">
        <f t="shared" si="52"/>
        <v/>
      </c>
      <c r="KG49" s="213" t="str">
        <f t="shared" si="52"/>
        <v/>
      </c>
      <c r="KH49" s="213" t="str">
        <f t="shared" si="52"/>
        <v/>
      </c>
      <c r="KI49" s="213" t="str">
        <f t="shared" si="52"/>
        <v/>
      </c>
      <c r="KJ49" s="213" t="str">
        <f t="shared" si="52"/>
        <v/>
      </c>
      <c r="KK49" s="213" t="str">
        <f t="shared" si="52"/>
        <v/>
      </c>
      <c r="KL49" s="213" t="str">
        <f t="shared" si="52"/>
        <v/>
      </c>
      <c r="KM49" s="213" t="str">
        <f t="shared" si="52"/>
        <v/>
      </c>
      <c r="KN49" s="213" t="str">
        <f t="shared" si="52"/>
        <v/>
      </c>
      <c r="KO49" s="213" t="str">
        <f t="shared" si="52"/>
        <v/>
      </c>
      <c r="KP49" s="213" t="str">
        <f t="shared" si="52"/>
        <v/>
      </c>
      <c r="KQ49" s="213" t="str">
        <f t="shared" si="52"/>
        <v/>
      </c>
      <c r="KR49" s="213" t="str">
        <f t="shared" si="52"/>
        <v/>
      </c>
      <c r="KS49" s="213" t="str">
        <f t="shared" si="52"/>
        <v/>
      </c>
      <c r="KT49" s="213" t="str">
        <f t="shared" si="52"/>
        <v/>
      </c>
      <c r="KU49" s="213" t="str">
        <f t="shared" si="52"/>
        <v/>
      </c>
      <c r="KV49" s="213" t="str">
        <f t="shared" si="52"/>
        <v/>
      </c>
      <c r="KW49" s="213" t="str">
        <f t="shared" si="52"/>
        <v/>
      </c>
      <c r="KX49" s="213" t="str">
        <f t="shared" si="52"/>
        <v/>
      </c>
      <c r="KY49" s="213" t="str">
        <f t="shared" si="52"/>
        <v/>
      </c>
      <c r="KZ49" s="213" t="str">
        <f t="shared" si="52"/>
        <v/>
      </c>
      <c r="LA49" s="213" t="str">
        <f t="shared" si="52"/>
        <v/>
      </c>
      <c r="LB49" s="213" t="str">
        <f t="shared" si="52"/>
        <v/>
      </c>
      <c r="LC49" s="213" t="str">
        <f t="shared" si="52"/>
        <v/>
      </c>
      <c r="LD49" s="213" t="str">
        <f t="shared" si="52"/>
        <v/>
      </c>
      <c r="LE49" s="213" t="str">
        <f t="shared" si="52"/>
        <v/>
      </c>
      <c r="LF49" s="213" t="str">
        <f t="shared" si="52"/>
        <v/>
      </c>
      <c r="LG49" s="213" t="str">
        <f t="shared" si="52"/>
        <v/>
      </c>
      <c r="LH49" s="213" t="str">
        <f t="shared" si="52"/>
        <v/>
      </c>
      <c r="LI49" s="213" t="str">
        <f t="shared" si="52"/>
        <v/>
      </c>
      <c r="LJ49" s="213" t="str">
        <f t="shared" si="52"/>
        <v/>
      </c>
      <c r="LK49" s="213" t="str">
        <f t="shared" si="52"/>
        <v/>
      </c>
      <c r="LL49" s="213" t="str">
        <f t="shared" ref="LL49:MY49" si="53">IF(LL37="","",Debt_Payment)</f>
        <v/>
      </c>
      <c r="LM49" s="213" t="str">
        <f t="shared" si="53"/>
        <v/>
      </c>
      <c r="LN49" s="213" t="str">
        <f t="shared" si="53"/>
        <v/>
      </c>
      <c r="LO49" s="213" t="str">
        <f t="shared" si="53"/>
        <v/>
      </c>
      <c r="LP49" s="213" t="str">
        <f t="shared" si="53"/>
        <v/>
      </c>
      <c r="LQ49" s="213" t="str">
        <f t="shared" si="53"/>
        <v/>
      </c>
      <c r="LR49" s="213" t="str">
        <f t="shared" si="53"/>
        <v/>
      </c>
      <c r="LS49" s="213" t="str">
        <f t="shared" si="53"/>
        <v/>
      </c>
      <c r="LT49" s="213" t="str">
        <f t="shared" si="53"/>
        <v/>
      </c>
      <c r="LU49" s="213" t="str">
        <f t="shared" si="53"/>
        <v/>
      </c>
      <c r="LV49" s="213" t="str">
        <f t="shared" si="53"/>
        <v/>
      </c>
      <c r="LW49" s="213" t="str">
        <f t="shared" si="53"/>
        <v/>
      </c>
      <c r="LX49" s="213" t="str">
        <f t="shared" si="53"/>
        <v/>
      </c>
      <c r="LY49" s="213" t="str">
        <f t="shared" si="53"/>
        <v/>
      </c>
      <c r="LZ49" s="213" t="str">
        <f t="shared" si="53"/>
        <v/>
      </c>
      <c r="MA49" s="213" t="str">
        <f t="shared" si="53"/>
        <v/>
      </c>
      <c r="MB49" s="213" t="str">
        <f t="shared" si="53"/>
        <v/>
      </c>
      <c r="MC49" s="213" t="str">
        <f t="shared" si="53"/>
        <v/>
      </c>
      <c r="MD49" s="213" t="str">
        <f t="shared" si="53"/>
        <v/>
      </c>
      <c r="ME49" s="213" t="str">
        <f t="shared" si="53"/>
        <v/>
      </c>
      <c r="MF49" s="213" t="str">
        <f t="shared" si="53"/>
        <v/>
      </c>
      <c r="MG49" s="213" t="str">
        <f t="shared" si="53"/>
        <v/>
      </c>
      <c r="MH49" s="213" t="str">
        <f t="shared" si="53"/>
        <v/>
      </c>
      <c r="MI49" s="213" t="str">
        <f t="shared" si="53"/>
        <v/>
      </c>
      <c r="MJ49" s="213" t="str">
        <f t="shared" si="53"/>
        <v/>
      </c>
      <c r="MK49" s="213" t="str">
        <f t="shared" si="53"/>
        <v/>
      </c>
      <c r="ML49" s="213" t="str">
        <f t="shared" si="53"/>
        <v/>
      </c>
      <c r="MM49" s="213" t="str">
        <f t="shared" si="53"/>
        <v/>
      </c>
      <c r="MN49" s="213" t="str">
        <f t="shared" si="53"/>
        <v/>
      </c>
      <c r="MO49" s="213" t="str">
        <f t="shared" si="53"/>
        <v/>
      </c>
      <c r="MP49" s="213" t="str">
        <f t="shared" si="53"/>
        <v/>
      </c>
      <c r="MQ49" s="213" t="str">
        <f t="shared" si="53"/>
        <v/>
      </c>
      <c r="MR49" s="213" t="str">
        <f t="shared" si="53"/>
        <v/>
      </c>
      <c r="MS49" s="213" t="str">
        <f t="shared" si="53"/>
        <v/>
      </c>
      <c r="MT49" s="213" t="str">
        <f t="shared" si="53"/>
        <v/>
      </c>
      <c r="MU49" s="213" t="str">
        <f t="shared" si="53"/>
        <v/>
      </c>
      <c r="MV49" s="213" t="str">
        <f t="shared" si="53"/>
        <v/>
      </c>
      <c r="MW49" s="213" t="str">
        <f t="shared" si="53"/>
        <v/>
      </c>
      <c r="MX49" s="213" t="str">
        <f t="shared" si="53"/>
        <v/>
      </c>
      <c r="MY49" s="213" t="str">
        <f t="shared" si="53"/>
        <v/>
      </c>
    </row>
    <row r="50" spans="2:363" outlineLevel="1" x14ac:dyDescent="0.25">
      <c r="B50" s="8" t="s">
        <v>256</v>
      </c>
      <c r="C50" s="212">
        <f>IF(C37="","",C48-C49)</f>
        <v>0</v>
      </c>
      <c r="D50" s="212">
        <f t="shared" ref="D50:BO50" si="54">IF(D37="","",D48-D49)</f>
        <v>6541.1038983609396</v>
      </c>
      <c r="E50" s="212">
        <f t="shared" si="54"/>
        <v>6541.1038983609396</v>
      </c>
      <c r="F50" s="212">
        <f t="shared" si="54"/>
        <v>6541.1038983609396</v>
      </c>
      <c r="G50" s="212">
        <f t="shared" si="54"/>
        <v>6541.1038983609396</v>
      </c>
      <c r="H50" s="212">
        <f t="shared" si="54"/>
        <v>6541.1038983609396</v>
      </c>
      <c r="I50" s="212">
        <f t="shared" si="54"/>
        <v>6541.1038983609396</v>
      </c>
      <c r="J50" s="212">
        <f t="shared" si="54"/>
        <v>6541.1038983609396</v>
      </c>
      <c r="K50" s="212">
        <f t="shared" si="54"/>
        <v>6541.1038983609396</v>
      </c>
      <c r="L50" s="212">
        <f t="shared" si="54"/>
        <v>6541.1038983609396</v>
      </c>
      <c r="M50" s="212">
        <f t="shared" si="54"/>
        <v>6541.1038983609396</v>
      </c>
      <c r="N50" s="212">
        <f t="shared" si="54"/>
        <v>6541.1038983609396</v>
      </c>
      <c r="O50" s="212">
        <f t="shared" si="54"/>
        <v>6541.1038983609396</v>
      </c>
      <c r="P50" s="212">
        <f t="shared" si="54"/>
        <v>6541.1038983609396</v>
      </c>
      <c r="Q50" s="212">
        <f t="shared" si="54"/>
        <v>6541.1038983609396</v>
      </c>
      <c r="R50" s="212">
        <f t="shared" si="54"/>
        <v>6541.1038983609396</v>
      </c>
      <c r="S50" s="212">
        <f t="shared" si="54"/>
        <v>6541.1038983609396</v>
      </c>
      <c r="T50" s="212">
        <f t="shared" si="54"/>
        <v>6541.1038983609396</v>
      </c>
      <c r="U50" s="212">
        <f t="shared" si="54"/>
        <v>6541.1038983609396</v>
      </c>
      <c r="V50" s="212">
        <f t="shared" si="54"/>
        <v>6541.1038983609396</v>
      </c>
      <c r="W50" s="212">
        <f t="shared" si="54"/>
        <v>6541.1038983609396</v>
      </c>
      <c r="X50" s="212">
        <f t="shared" si="54"/>
        <v>6541.1038983609396</v>
      </c>
      <c r="Y50" s="212">
        <f t="shared" si="54"/>
        <v>6541.1038983609396</v>
      </c>
      <c r="Z50" s="212">
        <f t="shared" si="54"/>
        <v>6541.1038983609396</v>
      </c>
      <c r="AA50" s="212">
        <f t="shared" si="54"/>
        <v>6541.1038983609396</v>
      </c>
      <c r="AB50" s="212">
        <f t="shared" si="54"/>
        <v>6541.1038983609396</v>
      </c>
      <c r="AC50" s="212">
        <f t="shared" si="54"/>
        <v>6541.1038983609396</v>
      </c>
      <c r="AD50" s="212">
        <f t="shared" si="54"/>
        <v>6541.1038983609396</v>
      </c>
      <c r="AE50" s="212">
        <f t="shared" si="54"/>
        <v>6541.1038983609396</v>
      </c>
      <c r="AF50" s="212">
        <f t="shared" si="54"/>
        <v>6541.1038983609396</v>
      </c>
      <c r="AG50" s="212">
        <f t="shared" si="54"/>
        <v>6541.1038983609396</v>
      </c>
      <c r="AH50" s="212">
        <f t="shared" si="54"/>
        <v>6541.1038983609396</v>
      </c>
      <c r="AI50" s="212">
        <f t="shared" si="54"/>
        <v>6541.1038983609396</v>
      </c>
      <c r="AJ50" s="212">
        <f t="shared" si="54"/>
        <v>6541.1038983609396</v>
      </c>
      <c r="AK50" s="212">
        <f t="shared" si="54"/>
        <v>6541.1038983609396</v>
      </c>
      <c r="AL50" s="212">
        <f t="shared" si="54"/>
        <v>6541.1038983609396</v>
      </c>
      <c r="AM50" s="212">
        <f t="shared" si="54"/>
        <v>6541.1038983609396</v>
      </c>
      <c r="AN50" s="212">
        <f t="shared" si="54"/>
        <v>6541.1038983609396</v>
      </c>
      <c r="AO50" s="212">
        <f t="shared" si="54"/>
        <v>6541.1038983609396</v>
      </c>
      <c r="AP50" s="212">
        <f t="shared" si="54"/>
        <v>6541.1038983609396</v>
      </c>
      <c r="AQ50" s="212">
        <f t="shared" si="54"/>
        <v>6541.1038983609396</v>
      </c>
      <c r="AR50" s="212">
        <f t="shared" si="54"/>
        <v>6541.1038983609396</v>
      </c>
      <c r="AS50" s="212">
        <f t="shared" si="54"/>
        <v>6541.1038983609396</v>
      </c>
      <c r="AT50" s="212">
        <f t="shared" si="54"/>
        <v>6541.1038983609396</v>
      </c>
      <c r="AU50" s="212">
        <f t="shared" si="54"/>
        <v>6541.1038983609396</v>
      </c>
      <c r="AV50" s="212">
        <f t="shared" si="54"/>
        <v>6541.1038983609396</v>
      </c>
      <c r="AW50" s="212">
        <f t="shared" si="54"/>
        <v>6541.1038983609396</v>
      </c>
      <c r="AX50" s="212">
        <f t="shared" si="54"/>
        <v>6541.1038983609396</v>
      </c>
      <c r="AY50" s="212">
        <f t="shared" si="54"/>
        <v>6541.1038983609396</v>
      </c>
      <c r="AZ50" s="212">
        <f t="shared" si="54"/>
        <v>6541.1038983609396</v>
      </c>
      <c r="BA50" s="212">
        <f t="shared" si="54"/>
        <v>6541.1038983609396</v>
      </c>
      <c r="BB50" s="212">
        <f t="shared" si="54"/>
        <v>6541.1038983609396</v>
      </c>
      <c r="BC50" s="212">
        <f t="shared" si="54"/>
        <v>6541.1038983609396</v>
      </c>
      <c r="BD50" s="212">
        <f t="shared" si="54"/>
        <v>6541.1038983609396</v>
      </c>
      <c r="BE50" s="212">
        <f t="shared" si="54"/>
        <v>6541.1038983609396</v>
      </c>
      <c r="BF50" s="212">
        <f t="shared" si="54"/>
        <v>6541.1038983609396</v>
      </c>
      <c r="BG50" s="212">
        <f t="shared" si="54"/>
        <v>6541.1038983609396</v>
      </c>
      <c r="BH50" s="212">
        <f t="shared" si="54"/>
        <v>6541.1038983609396</v>
      </c>
      <c r="BI50" s="212">
        <f t="shared" si="54"/>
        <v>6541.1038983609396</v>
      </c>
      <c r="BJ50" s="212">
        <f t="shared" si="54"/>
        <v>6541.1038983609396</v>
      </c>
      <c r="BK50" s="212">
        <f t="shared" si="54"/>
        <v>6541.1038983609396</v>
      </c>
      <c r="BL50" s="212">
        <f t="shared" si="54"/>
        <v>6541.1038983609396</v>
      </c>
      <c r="BM50" s="212">
        <f t="shared" si="54"/>
        <v>6541.1038983609396</v>
      </c>
      <c r="BN50" s="212">
        <f t="shared" si="54"/>
        <v>6541.1038983609396</v>
      </c>
      <c r="BO50" s="212">
        <f t="shared" si="54"/>
        <v>6541.1038983609396</v>
      </c>
      <c r="BP50" s="212">
        <f t="shared" ref="BP50:EA50" si="55">IF(BP37="","",BP48-BP49)</f>
        <v>6541.1038983609396</v>
      </c>
      <c r="BQ50" s="212">
        <f t="shared" si="55"/>
        <v>6541.1038983609396</v>
      </c>
      <c r="BR50" s="212">
        <f t="shared" si="55"/>
        <v>6541.1038983609396</v>
      </c>
      <c r="BS50" s="212">
        <f t="shared" si="55"/>
        <v>6541.1038983609396</v>
      </c>
      <c r="BT50" s="212">
        <f t="shared" si="55"/>
        <v>6541.1038983609396</v>
      </c>
      <c r="BU50" s="212">
        <f t="shared" si="55"/>
        <v>6541.1038983609396</v>
      </c>
      <c r="BV50" s="212">
        <f t="shared" si="55"/>
        <v>6541.1038983609396</v>
      </c>
      <c r="BW50" s="212">
        <f t="shared" si="55"/>
        <v>6541.1038983609396</v>
      </c>
      <c r="BX50" s="212">
        <f t="shared" si="55"/>
        <v>6541.1038983609396</v>
      </c>
      <c r="BY50" s="212">
        <f t="shared" si="55"/>
        <v>6541.1038983609396</v>
      </c>
      <c r="BZ50" s="212">
        <f t="shared" si="55"/>
        <v>6541.1038983609396</v>
      </c>
      <c r="CA50" s="212">
        <f t="shared" si="55"/>
        <v>6541.1038983609396</v>
      </c>
      <c r="CB50" s="212">
        <f t="shared" si="55"/>
        <v>6541.1038983609396</v>
      </c>
      <c r="CC50" s="212">
        <f t="shared" si="55"/>
        <v>6541.1038983609396</v>
      </c>
      <c r="CD50" s="212">
        <f t="shared" si="55"/>
        <v>6541.1038983609396</v>
      </c>
      <c r="CE50" s="212">
        <f t="shared" si="55"/>
        <v>6541.1038983609396</v>
      </c>
      <c r="CF50" s="212">
        <f t="shared" si="55"/>
        <v>6541.1038983609396</v>
      </c>
      <c r="CG50" s="212">
        <f t="shared" si="55"/>
        <v>6541.1038983609396</v>
      </c>
      <c r="CH50" s="212">
        <f t="shared" si="55"/>
        <v>6541.1038983609396</v>
      </c>
      <c r="CI50" s="212">
        <f t="shared" si="55"/>
        <v>6541.1038983609396</v>
      </c>
      <c r="CJ50" s="212">
        <f t="shared" si="55"/>
        <v>6541.1038983609396</v>
      </c>
      <c r="CK50" s="212">
        <f t="shared" si="55"/>
        <v>6541.1038983609396</v>
      </c>
      <c r="CL50" s="212">
        <f t="shared" si="55"/>
        <v>6541.1038983609396</v>
      </c>
      <c r="CM50" s="212">
        <f t="shared" si="55"/>
        <v>6541.1038983609396</v>
      </c>
      <c r="CN50" s="212">
        <f t="shared" si="55"/>
        <v>6541.1038983609396</v>
      </c>
      <c r="CO50" s="212">
        <f t="shared" si="55"/>
        <v>6541.1038983609396</v>
      </c>
      <c r="CP50" s="212">
        <f t="shared" si="55"/>
        <v>6541.1038983609396</v>
      </c>
      <c r="CQ50" s="212">
        <f t="shared" si="55"/>
        <v>6541.1038983609396</v>
      </c>
      <c r="CR50" s="212">
        <f t="shared" si="55"/>
        <v>6541.1038983609396</v>
      </c>
      <c r="CS50" s="212">
        <f t="shared" si="55"/>
        <v>6541.1038983609396</v>
      </c>
      <c r="CT50" s="212">
        <f t="shared" si="55"/>
        <v>6541.1038983609396</v>
      </c>
      <c r="CU50" s="212">
        <f t="shared" si="55"/>
        <v>6541.1038983609396</v>
      </c>
      <c r="CV50" s="212">
        <f t="shared" si="55"/>
        <v>6541.1038983609396</v>
      </c>
      <c r="CW50" s="212">
        <f t="shared" si="55"/>
        <v>6541.1038983609396</v>
      </c>
      <c r="CX50" s="212">
        <f t="shared" si="55"/>
        <v>6541.1038983609396</v>
      </c>
      <c r="CY50" s="212">
        <f t="shared" si="55"/>
        <v>6541.1038983609396</v>
      </c>
      <c r="CZ50" s="212">
        <f t="shared" si="55"/>
        <v>6541.1038983609396</v>
      </c>
      <c r="DA50" s="212">
        <f t="shared" si="55"/>
        <v>6541.1038983609396</v>
      </c>
      <c r="DB50" s="212">
        <f t="shared" si="55"/>
        <v>6541.1038983609396</v>
      </c>
      <c r="DC50" s="212">
        <f t="shared" si="55"/>
        <v>6541.1038983609396</v>
      </c>
      <c r="DD50" s="212">
        <f t="shared" si="55"/>
        <v>6541.1038983609396</v>
      </c>
      <c r="DE50" s="212">
        <f t="shared" si="55"/>
        <v>6541.1038983609396</v>
      </c>
      <c r="DF50" s="212">
        <f t="shared" si="55"/>
        <v>6541.1038983609396</v>
      </c>
      <c r="DG50" s="212">
        <f t="shared" si="55"/>
        <v>6541.1038983609396</v>
      </c>
      <c r="DH50" s="212">
        <f t="shared" si="55"/>
        <v>6541.1038983609396</v>
      </c>
      <c r="DI50" s="212">
        <f t="shared" si="55"/>
        <v>6541.1038983609396</v>
      </c>
      <c r="DJ50" s="212">
        <f t="shared" si="55"/>
        <v>6541.1038983609396</v>
      </c>
      <c r="DK50" s="212">
        <f t="shared" si="55"/>
        <v>6541.1038983609396</v>
      </c>
      <c r="DL50" s="212">
        <f t="shared" si="55"/>
        <v>6541.1038983609396</v>
      </c>
      <c r="DM50" s="212">
        <f t="shared" si="55"/>
        <v>6541.1038983609396</v>
      </c>
      <c r="DN50" s="212">
        <f t="shared" si="55"/>
        <v>6541.1038983609396</v>
      </c>
      <c r="DO50" s="212">
        <f t="shared" si="55"/>
        <v>6541.1038983609396</v>
      </c>
      <c r="DP50" s="212">
        <f t="shared" si="55"/>
        <v>6541.1038983609396</v>
      </c>
      <c r="DQ50" s="212">
        <f t="shared" si="55"/>
        <v>6541.1038983609396</v>
      </c>
      <c r="DR50" s="212">
        <f t="shared" si="55"/>
        <v>6541.1038983609396</v>
      </c>
      <c r="DS50" s="212">
        <f t="shared" si="55"/>
        <v>6541.1038983609396</v>
      </c>
      <c r="DT50" s="212">
        <f t="shared" si="55"/>
        <v>6541.1038983609396</v>
      </c>
      <c r="DU50" s="212">
        <f t="shared" si="55"/>
        <v>6541.1038983609396</v>
      </c>
      <c r="DV50" s="212">
        <f t="shared" si="55"/>
        <v>6541.1038983609396</v>
      </c>
      <c r="DW50" s="212">
        <f t="shared" si="55"/>
        <v>6541.1038983609396</v>
      </c>
      <c r="DX50" s="212">
        <f t="shared" si="55"/>
        <v>6541.1038983609396</v>
      </c>
      <c r="DY50" s="212">
        <f t="shared" si="55"/>
        <v>6541.1038983609396</v>
      </c>
      <c r="DZ50" s="212">
        <f t="shared" si="55"/>
        <v>6541.1038983609396</v>
      </c>
      <c r="EA50" s="212">
        <f t="shared" si="55"/>
        <v>6541.1038983609396</v>
      </c>
      <c r="EB50" s="212">
        <f t="shared" ref="EB50:GM50" si="56">IF(EB37="","",EB48-EB49)</f>
        <v>6541.1038983609396</v>
      </c>
      <c r="EC50" s="212">
        <f t="shared" si="56"/>
        <v>6541.1038983609396</v>
      </c>
      <c r="ED50" s="212">
        <f t="shared" si="56"/>
        <v>6541.1038983609396</v>
      </c>
      <c r="EE50" s="212">
        <f t="shared" si="56"/>
        <v>6541.1038983609396</v>
      </c>
      <c r="EF50" s="212">
        <f t="shared" si="56"/>
        <v>6541.1038983609396</v>
      </c>
      <c r="EG50" s="212">
        <f t="shared" si="56"/>
        <v>6541.1038983609396</v>
      </c>
      <c r="EH50" s="212">
        <f t="shared" si="56"/>
        <v>6541.1038983609396</v>
      </c>
      <c r="EI50" s="212">
        <f t="shared" si="56"/>
        <v>6541.1038983609396</v>
      </c>
      <c r="EJ50" s="212">
        <f t="shared" si="56"/>
        <v>6541.1038983609396</v>
      </c>
      <c r="EK50" s="212">
        <f t="shared" si="56"/>
        <v>6541.1038983609396</v>
      </c>
      <c r="EL50" s="212">
        <f t="shared" si="56"/>
        <v>6541.1038983609396</v>
      </c>
      <c r="EM50" s="212">
        <f t="shared" si="56"/>
        <v>6541.1038983609396</v>
      </c>
      <c r="EN50" s="212">
        <f t="shared" si="56"/>
        <v>6541.1038983609396</v>
      </c>
      <c r="EO50" s="212">
        <f t="shared" si="56"/>
        <v>6541.1038983609396</v>
      </c>
      <c r="EP50" s="212">
        <f t="shared" si="56"/>
        <v>6541.1038983609396</v>
      </c>
      <c r="EQ50" s="212">
        <f t="shared" si="56"/>
        <v>6541.1038983609396</v>
      </c>
      <c r="ER50" s="212">
        <f t="shared" si="56"/>
        <v>6541.1038983609396</v>
      </c>
      <c r="ES50" s="212">
        <f t="shared" si="56"/>
        <v>6541.1038983609396</v>
      </c>
      <c r="ET50" s="212">
        <f t="shared" si="56"/>
        <v>6541.1038983609396</v>
      </c>
      <c r="EU50" s="212">
        <f t="shared" si="56"/>
        <v>6541.1038983609396</v>
      </c>
      <c r="EV50" s="212">
        <f t="shared" si="56"/>
        <v>6541.1038983609396</v>
      </c>
      <c r="EW50" s="212">
        <f t="shared" si="56"/>
        <v>6541.1038983609396</v>
      </c>
      <c r="EX50" s="212">
        <f t="shared" si="56"/>
        <v>6541.1038983609396</v>
      </c>
      <c r="EY50" s="212">
        <f t="shared" si="56"/>
        <v>6541.1038983609396</v>
      </c>
      <c r="EZ50" s="212">
        <f t="shared" si="56"/>
        <v>6541.1038983609396</v>
      </c>
      <c r="FA50" s="212">
        <f t="shared" si="56"/>
        <v>6541.1038983609396</v>
      </c>
      <c r="FB50" s="212">
        <f t="shared" si="56"/>
        <v>6541.1038983609396</v>
      </c>
      <c r="FC50" s="212">
        <f t="shared" si="56"/>
        <v>6541.1038983609396</v>
      </c>
      <c r="FD50" s="212">
        <f t="shared" si="56"/>
        <v>6541.1038983609396</v>
      </c>
      <c r="FE50" s="212">
        <f t="shared" si="56"/>
        <v>6541.1038983609396</v>
      </c>
      <c r="FF50" s="212">
        <f t="shared" si="56"/>
        <v>6541.1038983609396</v>
      </c>
      <c r="FG50" s="212">
        <f t="shared" si="56"/>
        <v>6541.1038983609396</v>
      </c>
      <c r="FH50" s="212">
        <f t="shared" si="56"/>
        <v>6541.1038983609396</v>
      </c>
      <c r="FI50" s="212">
        <f t="shared" si="56"/>
        <v>6541.1038983609396</v>
      </c>
      <c r="FJ50" s="212">
        <f t="shared" si="56"/>
        <v>6541.1038983609396</v>
      </c>
      <c r="FK50" s="212">
        <f t="shared" si="56"/>
        <v>6541.1038983609396</v>
      </c>
      <c r="FL50" s="212">
        <f t="shared" si="56"/>
        <v>6541.1038983609396</v>
      </c>
      <c r="FM50" s="212">
        <f t="shared" si="56"/>
        <v>6541.1038983609396</v>
      </c>
      <c r="FN50" s="212">
        <f t="shared" si="56"/>
        <v>6541.1038983609396</v>
      </c>
      <c r="FO50" s="212">
        <f t="shared" si="56"/>
        <v>6541.1038983609396</v>
      </c>
      <c r="FP50" s="212">
        <f t="shared" si="56"/>
        <v>6541.1038983609396</v>
      </c>
      <c r="FQ50" s="212">
        <f t="shared" si="56"/>
        <v>6541.1038983609396</v>
      </c>
      <c r="FR50" s="212">
        <f t="shared" si="56"/>
        <v>6541.1038983609396</v>
      </c>
      <c r="FS50" s="212">
        <f t="shared" si="56"/>
        <v>6541.1038983609396</v>
      </c>
      <c r="FT50" s="212">
        <f t="shared" si="56"/>
        <v>6541.1038983609396</v>
      </c>
      <c r="FU50" s="212">
        <f t="shared" si="56"/>
        <v>6541.1038983609396</v>
      </c>
      <c r="FV50" s="212">
        <f t="shared" si="56"/>
        <v>6541.1038983609396</v>
      </c>
      <c r="FW50" s="212">
        <f t="shared" si="56"/>
        <v>6541.1038983609396</v>
      </c>
      <c r="FX50" s="212">
        <f t="shared" si="56"/>
        <v>6541.1038983609396</v>
      </c>
      <c r="FY50" s="212">
        <f t="shared" si="56"/>
        <v>6541.1038983609396</v>
      </c>
      <c r="FZ50" s="212">
        <f t="shared" si="56"/>
        <v>6541.1038983609396</v>
      </c>
      <c r="GA50" s="212">
        <f t="shared" si="56"/>
        <v>6541.1038983609396</v>
      </c>
      <c r="GB50" s="212">
        <f t="shared" si="56"/>
        <v>6541.1038983609396</v>
      </c>
      <c r="GC50" s="212">
        <f t="shared" si="56"/>
        <v>6541.1038983609396</v>
      </c>
      <c r="GD50" s="212">
        <f t="shared" si="56"/>
        <v>6541.1038983609396</v>
      </c>
      <c r="GE50" s="212">
        <f t="shared" si="56"/>
        <v>6541.1038983609396</v>
      </c>
      <c r="GF50" s="212">
        <f t="shared" si="56"/>
        <v>6541.1038983609396</v>
      </c>
      <c r="GG50" s="212">
        <f t="shared" si="56"/>
        <v>6541.1038983609396</v>
      </c>
      <c r="GH50" s="212">
        <f t="shared" si="56"/>
        <v>6541.1038983609396</v>
      </c>
      <c r="GI50" s="212">
        <f t="shared" si="56"/>
        <v>6541.1038983609396</v>
      </c>
      <c r="GJ50" s="212">
        <f t="shared" si="56"/>
        <v>6541.1038983609396</v>
      </c>
      <c r="GK50" s="212">
        <f t="shared" si="56"/>
        <v>6541.1038983609396</v>
      </c>
      <c r="GL50" s="212">
        <f t="shared" si="56"/>
        <v>6541.1038983609396</v>
      </c>
      <c r="GM50" s="212">
        <f t="shared" si="56"/>
        <v>6541.1038983609396</v>
      </c>
      <c r="GN50" s="212">
        <f t="shared" ref="GN50:IY50" si="57">IF(GN37="","",GN48-GN49)</f>
        <v>6541.1038983609396</v>
      </c>
      <c r="GO50" s="212">
        <f t="shared" si="57"/>
        <v>6541.1038983609396</v>
      </c>
      <c r="GP50" s="212">
        <f t="shared" si="57"/>
        <v>6541.1038983609396</v>
      </c>
      <c r="GQ50" s="212">
        <f t="shared" si="57"/>
        <v>6541.1038983609396</v>
      </c>
      <c r="GR50" s="212">
        <f t="shared" si="57"/>
        <v>6541.1038983609396</v>
      </c>
      <c r="GS50" s="212">
        <f t="shared" si="57"/>
        <v>6541.1038983609396</v>
      </c>
      <c r="GT50" s="212">
        <f t="shared" si="57"/>
        <v>6541.1038983609396</v>
      </c>
      <c r="GU50" s="212">
        <f t="shared" si="57"/>
        <v>6541.1038983609396</v>
      </c>
      <c r="GV50" s="212">
        <f t="shared" si="57"/>
        <v>6541.1038983609396</v>
      </c>
      <c r="GW50" s="212">
        <f t="shared" si="57"/>
        <v>6541.1038983609396</v>
      </c>
      <c r="GX50" s="212">
        <f t="shared" si="57"/>
        <v>6541.1038983609396</v>
      </c>
      <c r="GY50" s="212">
        <f t="shared" si="57"/>
        <v>6541.1038983609396</v>
      </c>
      <c r="GZ50" s="212">
        <f t="shared" si="57"/>
        <v>6541.1038983609396</v>
      </c>
      <c r="HA50" s="212">
        <f t="shared" si="57"/>
        <v>6541.1038983609396</v>
      </c>
      <c r="HB50" s="212">
        <f t="shared" si="57"/>
        <v>6541.1038983609396</v>
      </c>
      <c r="HC50" s="212">
        <f t="shared" si="57"/>
        <v>6541.1038983609396</v>
      </c>
      <c r="HD50" s="212">
        <f t="shared" si="57"/>
        <v>6541.1038983609396</v>
      </c>
      <c r="HE50" s="212">
        <f t="shared" si="57"/>
        <v>6541.1038983609396</v>
      </c>
      <c r="HF50" s="212">
        <f t="shared" si="57"/>
        <v>6541.1038983609396</v>
      </c>
      <c r="HG50" s="212">
        <f t="shared" si="57"/>
        <v>6541.1038983609396</v>
      </c>
      <c r="HH50" s="212">
        <f t="shared" si="57"/>
        <v>6541.1038983609396</v>
      </c>
      <c r="HI50" s="212">
        <f t="shared" si="57"/>
        <v>6541.1038983609396</v>
      </c>
      <c r="HJ50" s="212">
        <f t="shared" si="57"/>
        <v>6541.1038983609396</v>
      </c>
      <c r="HK50" s="212">
        <f t="shared" si="57"/>
        <v>6541.1038983609396</v>
      </c>
      <c r="HL50" s="212">
        <f t="shared" si="57"/>
        <v>6541.1038983609396</v>
      </c>
      <c r="HM50" s="212">
        <f t="shared" si="57"/>
        <v>6541.1038983609396</v>
      </c>
      <c r="HN50" s="212">
        <f t="shared" si="57"/>
        <v>6541.1038983609396</v>
      </c>
      <c r="HO50" s="212">
        <f t="shared" si="57"/>
        <v>6541.1038983609396</v>
      </c>
      <c r="HP50" s="212">
        <f t="shared" si="57"/>
        <v>6541.1038983609396</v>
      </c>
      <c r="HQ50" s="212">
        <f t="shared" si="57"/>
        <v>6541.1038983609396</v>
      </c>
      <c r="HR50" s="212">
        <f t="shared" si="57"/>
        <v>6541.1038983609396</v>
      </c>
      <c r="HS50" s="212">
        <f t="shared" si="57"/>
        <v>6541.1038983609396</v>
      </c>
      <c r="HT50" s="212">
        <f t="shared" si="57"/>
        <v>6541.1038983609396</v>
      </c>
      <c r="HU50" s="212" t="str">
        <f t="shared" si="57"/>
        <v/>
      </c>
      <c r="HV50" s="212" t="str">
        <f t="shared" si="57"/>
        <v/>
      </c>
      <c r="HW50" s="212" t="str">
        <f t="shared" si="57"/>
        <v/>
      </c>
      <c r="HX50" s="212" t="str">
        <f t="shared" si="57"/>
        <v/>
      </c>
      <c r="HY50" s="212" t="str">
        <f t="shared" si="57"/>
        <v/>
      </c>
      <c r="HZ50" s="212" t="str">
        <f t="shared" si="57"/>
        <v/>
      </c>
      <c r="IA50" s="212" t="str">
        <f t="shared" si="57"/>
        <v/>
      </c>
      <c r="IB50" s="212" t="str">
        <f t="shared" si="57"/>
        <v/>
      </c>
      <c r="IC50" s="212" t="str">
        <f t="shared" si="57"/>
        <v/>
      </c>
      <c r="ID50" s="212" t="str">
        <f t="shared" si="57"/>
        <v/>
      </c>
      <c r="IE50" s="212" t="str">
        <f t="shared" si="57"/>
        <v/>
      </c>
      <c r="IF50" s="212" t="str">
        <f t="shared" si="57"/>
        <v/>
      </c>
      <c r="IG50" s="212" t="str">
        <f t="shared" si="57"/>
        <v/>
      </c>
      <c r="IH50" s="212" t="str">
        <f t="shared" si="57"/>
        <v/>
      </c>
      <c r="II50" s="212" t="str">
        <f t="shared" si="57"/>
        <v/>
      </c>
      <c r="IJ50" s="212" t="str">
        <f t="shared" si="57"/>
        <v/>
      </c>
      <c r="IK50" s="212" t="str">
        <f t="shared" si="57"/>
        <v/>
      </c>
      <c r="IL50" s="212" t="str">
        <f t="shared" si="57"/>
        <v/>
      </c>
      <c r="IM50" s="212" t="str">
        <f t="shared" si="57"/>
        <v/>
      </c>
      <c r="IN50" s="212" t="str">
        <f t="shared" si="57"/>
        <v/>
      </c>
      <c r="IO50" s="212" t="str">
        <f t="shared" si="57"/>
        <v/>
      </c>
      <c r="IP50" s="212" t="str">
        <f t="shared" si="57"/>
        <v/>
      </c>
      <c r="IQ50" s="212" t="str">
        <f t="shared" si="57"/>
        <v/>
      </c>
      <c r="IR50" s="212" t="str">
        <f t="shared" si="57"/>
        <v/>
      </c>
      <c r="IS50" s="212" t="str">
        <f t="shared" si="57"/>
        <v/>
      </c>
      <c r="IT50" s="212" t="str">
        <f t="shared" si="57"/>
        <v/>
      </c>
      <c r="IU50" s="212" t="str">
        <f t="shared" si="57"/>
        <v/>
      </c>
      <c r="IV50" s="212" t="str">
        <f t="shared" si="57"/>
        <v/>
      </c>
      <c r="IW50" s="212" t="str">
        <f t="shared" si="57"/>
        <v/>
      </c>
      <c r="IX50" s="212" t="str">
        <f t="shared" si="57"/>
        <v/>
      </c>
      <c r="IY50" s="212" t="str">
        <f t="shared" si="57"/>
        <v/>
      </c>
      <c r="IZ50" s="212" t="str">
        <f t="shared" ref="IZ50:LK50" si="58">IF(IZ37="","",IZ48-IZ49)</f>
        <v/>
      </c>
      <c r="JA50" s="212" t="str">
        <f t="shared" si="58"/>
        <v/>
      </c>
      <c r="JB50" s="212" t="str">
        <f t="shared" si="58"/>
        <v/>
      </c>
      <c r="JC50" s="212" t="str">
        <f t="shared" si="58"/>
        <v/>
      </c>
      <c r="JD50" s="212" t="str">
        <f t="shared" si="58"/>
        <v/>
      </c>
      <c r="JE50" s="212" t="str">
        <f t="shared" si="58"/>
        <v/>
      </c>
      <c r="JF50" s="212" t="str">
        <f t="shared" si="58"/>
        <v/>
      </c>
      <c r="JG50" s="212" t="str">
        <f t="shared" si="58"/>
        <v/>
      </c>
      <c r="JH50" s="212" t="str">
        <f t="shared" si="58"/>
        <v/>
      </c>
      <c r="JI50" s="212" t="str">
        <f t="shared" si="58"/>
        <v/>
      </c>
      <c r="JJ50" s="212" t="str">
        <f t="shared" si="58"/>
        <v/>
      </c>
      <c r="JK50" s="212" t="str">
        <f t="shared" si="58"/>
        <v/>
      </c>
      <c r="JL50" s="212" t="str">
        <f t="shared" si="58"/>
        <v/>
      </c>
      <c r="JM50" s="212" t="str">
        <f t="shared" si="58"/>
        <v/>
      </c>
      <c r="JN50" s="212" t="str">
        <f t="shared" si="58"/>
        <v/>
      </c>
      <c r="JO50" s="212" t="str">
        <f t="shared" si="58"/>
        <v/>
      </c>
      <c r="JP50" s="212" t="str">
        <f t="shared" si="58"/>
        <v/>
      </c>
      <c r="JQ50" s="212" t="str">
        <f t="shared" si="58"/>
        <v/>
      </c>
      <c r="JR50" s="212" t="str">
        <f t="shared" si="58"/>
        <v/>
      </c>
      <c r="JS50" s="212" t="str">
        <f t="shared" si="58"/>
        <v/>
      </c>
      <c r="JT50" s="212" t="str">
        <f t="shared" si="58"/>
        <v/>
      </c>
      <c r="JU50" s="212" t="str">
        <f t="shared" si="58"/>
        <v/>
      </c>
      <c r="JV50" s="212" t="str">
        <f t="shared" si="58"/>
        <v/>
      </c>
      <c r="JW50" s="212" t="str">
        <f t="shared" si="58"/>
        <v/>
      </c>
      <c r="JX50" s="212" t="str">
        <f t="shared" si="58"/>
        <v/>
      </c>
      <c r="JY50" s="212" t="str">
        <f t="shared" si="58"/>
        <v/>
      </c>
      <c r="JZ50" s="212" t="str">
        <f t="shared" si="58"/>
        <v/>
      </c>
      <c r="KA50" s="212" t="str">
        <f t="shared" si="58"/>
        <v/>
      </c>
      <c r="KB50" s="212" t="str">
        <f t="shared" si="58"/>
        <v/>
      </c>
      <c r="KC50" s="212" t="str">
        <f t="shared" si="58"/>
        <v/>
      </c>
      <c r="KD50" s="212" t="str">
        <f t="shared" si="58"/>
        <v/>
      </c>
      <c r="KE50" s="212" t="str">
        <f t="shared" si="58"/>
        <v/>
      </c>
      <c r="KF50" s="212" t="str">
        <f t="shared" si="58"/>
        <v/>
      </c>
      <c r="KG50" s="212" t="str">
        <f t="shared" si="58"/>
        <v/>
      </c>
      <c r="KH50" s="212" t="str">
        <f t="shared" si="58"/>
        <v/>
      </c>
      <c r="KI50" s="212" t="str">
        <f t="shared" si="58"/>
        <v/>
      </c>
      <c r="KJ50" s="212" t="str">
        <f t="shared" si="58"/>
        <v/>
      </c>
      <c r="KK50" s="212" t="str">
        <f t="shared" si="58"/>
        <v/>
      </c>
      <c r="KL50" s="212" t="str">
        <f t="shared" si="58"/>
        <v/>
      </c>
      <c r="KM50" s="212" t="str">
        <f t="shared" si="58"/>
        <v/>
      </c>
      <c r="KN50" s="212" t="str">
        <f t="shared" si="58"/>
        <v/>
      </c>
      <c r="KO50" s="212" t="str">
        <f t="shared" si="58"/>
        <v/>
      </c>
      <c r="KP50" s="212" t="str">
        <f t="shared" si="58"/>
        <v/>
      </c>
      <c r="KQ50" s="212" t="str">
        <f t="shared" si="58"/>
        <v/>
      </c>
      <c r="KR50" s="212" t="str">
        <f t="shared" si="58"/>
        <v/>
      </c>
      <c r="KS50" s="212" t="str">
        <f t="shared" si="58"/>
        <v/>
      </c>
      <c r="KT50" s="212" t="str">
        <f t="shared" si="58"/>
        <v/>
      </c>
      <c r="KU50" s="212" t="str">
        <f t="shared" si="58"/>
        <v/>
      </c>
      <c r="KV50" s="212" t="str">
        <f t="shared" si="58"/>
        <v/>
      </c>
      <c r="KW50" s="212" t="str">
        <f t="shared" si="58"/>
        <v/>
      </c>
      <c r="KX50" s="212" t="str">
        <f t="shared" si="58"/>
        <v/>
      </c>
      <c r="KY50" s="212" t="str">
        <f t="shared" si="58"/>
        <v/>
      </c>
      <c r="KZ50" s="212" t="str">
        <f t="shared" si="58"/>
        <v/>
      </c>
      <c r="LA50" s="212" t="str">
        <f t="shared" si="58"/>
        <v/>
      </c>
      <c r="LB50" s="212" t="str">
        <f t="shared" si="58"/>
        <v/>
      </c>
      <c r="LC50" s="212" t="str">
        <f t="shared" si="58"/>
        <v/>
      </c>
      <c r="LD50" s="212" t="str">
        <f t="shared" si="58"/>
        <v/>
      </c>
      <c r="LE50" s="212" t="str">
        <f t="shared" si="58"/>
        <v/>
      </c>
      <c r="LF50" s="212" t="str">
        <f t="shared" si="58"/>
        <v/>
      </c>
      <c r="LG50" s="212" t="str">
        <f t="shared" si="58"/>
        <v/>
      </c>
      <c r="LH50" s="212" t="str">
        <f t="shared" si="58"/>
        <v/>
      </c>
      <c r="LI50" s="212" t="str">
        <f t="shared" si="58"/>
        <v/>
      </c>
      <c r="LJ50" s="212" t="str">
        <f t="shared" si="58"/>
        <v/>
      </c>
      <c r="LK50" s="212" t="str">
        <f t="shared" si="58"/>
        <v/>
      </c>
      <c r="LL50" s="212" t="str">
        <f t="shared" ref="LL50:MY50" si="59">IF(LL37="","",LL48-LL49)</f>
        <v/>
      </c>
      <c r="LM50" s="212" t="str">
        <f t="shared" si="59"/>
        <v/>
      </c>
      <c r="LN50" s="212" t="str">
        <f t="shared" si="59"/>
        <v/>
      </c>
      <c r="LO50" s="212" t="str">
        <f t="shared" si="59"/>
        <v/>
      </c>
      <c r="LP50" s="212" t="str">
        <f t="shared" si="59"/>
        <v/>
      </c>
      <c r="LQ50" s="212" t="str">
        <f t="shared" si="59"/>
        <v/>
      </c>
      <c r="LR50" s="212" t="str">
        <f t="shared" si="59"/>
        <v/>
      </c>
      <c r="LS50" s="212" t="str">
        <f t="shared" si="59"/>
        <v/>
      </c>
      <c r="LT50" s="212" t="str">
        <f t="shared" si="59"/>
        <v/>
      </c>
      <c r="LU50" s="212" t="str">
        <f t="shared" si="59"/>
        <v/>
      </c>
      <c r="LV50" s="212" t="str">
        <f t="shared" si="59"/>
        <v/>
      </c>
      <c r="LW50" s="212" t="str">
        <f t="shared" si="59"/>
        <v/>
      </c>
      <c r="LX50" s="212" t="str">
        <f t="shared" si="59"/>
        <v/>
      </c>
      <c r="LY50" s="212" t="str">
        <f t="shared" si="59"/>
        <v/>
      </c>
      <c r="LZ50" s="212" t="str">
        <f t="shared" si="59"/>
        <v/>
      </c>
      <c r="MA50" s="212" t="str">
        <f t="shared" si="59"/>
        <v/>
      </c>
      <c r="MB50" s="212" t="str">
        <f t="shared" si="59"/>
        <v/>
      </c>
      <c r="MC50" s="212" t="str">
        <f t="shared" si="59"/>
        <v/>
      </c>
      <c r="MD50" s="212" t="str">
        <f t="shared" si="59"/>
        <v/>
      </c>
      <c r="ME50" s="212" t="str">
        <f t="shared" si="59"/>
        <v/>
      </c>
      <c r="MF50" s="212" t="str">
        <f t="shared" si="59"/>
        <v/>
      </c>
      <c r="MG50" s="212" t="str">
        <f t="shared" si="59"/>
        <v/>
      </c>
      <c r="MH50" s="212" t="str">
        <f t="shared" si="59"/>
        <v/>
      </c>
      <c r="MI50" s="212" t="str">
        <f t="shared" si="59"/>
        <v/>
      </c>
      <c r="MJ50" s="212" t="str">
        <f t="shared" si="59"/>
        <v/>
      </c>
      <c r="MK50" s="212" t="str">
        <f t="shared" si="59"/>
        <v/>
      </c>
      <c r="ML50" s="212" t="str">
        <f t="shared" si="59"/>
        <v/>
      </c>
      <c r="MM50" s="212" t="str">
        <f t="shared" si="59"/>
        <v/>
      </c>
      <c r="MN50" s="212" t="str">
        <f t="shared" si="59"/>
        <v/>
      </c>
      <c r="MO50" s="212" t="str">
        <f t="shared" si="59"/>
        <v/>
      </c>
      <c r="MP50" s="212" t="str">
        <f t="shared" si="59"/>
        <v/>
      </c>
      <c r="MQ50" s="212" t="str">
        <f t="shared" si="59"/>
        <v/>
      </c>
      <c r="MR50" s="212" t="str">
        <f t="shared" si="59"/>
        <v/>
      </c>
      <c r="MS50" s="212" t="str">
        <f t="shared" si="59"/>
        <v/>
      </c>
      <c r="MT50" s="212" t="str">
        <f t="shared" si="59"/>
        <v/>
      </c>
      <c r="MU50" s="212" t="str">
        <f t="shared" si="59"/>
        <v/>
      </c>
      <c r="MV50" s="212" t="str">
        <f t="shared" si="59"/>
        <v/>
      </c>
      <c r="MW50" s="212" t="str">
        <f t="shared" si="59"/>
        <v/>
      </c>
      <c r="MX50" s="212" t="str">
        <f t="shared" si="59"/>
        <v/>
      </c>
      <c r="MY50" s="212" t="str">
        <f t="shared" si="59"/>
        <v/>
      </c>
    </row>
    <row r="51" spans="2:363" outlineLevel="1" x14ac:dyDescent="0.25">
      <c r="B51" s="8" t="s">
        <v>257</v>
      </c>
      <c r="C51" s="212">
        <f t="shared" ref="C51:BN51" si="60">IF(C38&gt;Residual_Month,"",IF(C38&gt;0,0,Project_TotalCost))</f>
        <v>3519258.75</v>
      </c>
      <c r="D51" s="212">
        <f t="shared" si="60"/>
        <v>0</v>
      </c>
      <c r="E51" s="212">
        <f t="shared" si="60"/>
        <v>0</v>
      </c>
      <c r="F51" s="212">
        <f t="shared" si="60"/>
        <v>0</v>
      </c>
      <c r="G51" s="212">
        <f t="shared" si="60"/>
        <v>0</v>
      </c>
      <c r="H51" s="212">
        <f t="shared" si="60"/>
        <v>0</v>
      </c>
      <c r="I51" s="212">
        <f t="shared" si="60"/>
        <v>0</v>
      </c>
      <c r="J51" s="212">
        <f t="shared" si="60"/>
        <v>0</v>
      </c>
      <c r="K51" s="212">
        <f t="shared" si="60"/>
        <v>0</v>
      </c>
      <c r="L51" s="212">
        <f t="shared" si="60"/>
        <v>0</v>
      </c>
      <c r="M51" s="212">
        <f t="shared" si="60"/>
        <v>0</v>
      </c>
      <c r="N51" s="212">
        <f t="shared" si="60"/>
        <v>0</v>
      </c>
      <c r="O51" s="212">
        <f t="shared" si="60"/>
        <v>0</v>
      </c>
      <c r="P51" s="212">
        <f t="shared" si="60"/>
        <v>0</v>
      </c>
      <c r="Q51" s="212">
        <f t="shared" si="60"/>
        <v>0</v>
      </c>
      <c r="R51" s="212">
        <f t="shared" si="60"/>
        <v>0</v>
      </c>
      <c r="S51" s="212">
        <f t="shared" si="60"/>
        <v>0</v>
      </c>
      <c r="T51" s="212">
        <f t="shared" si="60"/>
        <v>0</v>
      </c>
      <c r="U51" s="212">
        <f t="shared" si="60"/>
        <v>0</v>
      </c>
      <c r="V51" s="212">
        <f t="shared" si="60"/>
        <v>0</v>
      </c>
      <c r="W51" s="212">
        <f t="shared" si="60"/>
        <v>0</v>
      </c>
      <c r="X51" s="212">
        <f t="shared" si="60"/>
        <v>0</v>
      </c>
      <c r="Y51" s="212">
        <f t="shared" si="60"/>
        <v>0</v>
      </c>
      <c r="Z51" s="212">
        <f t="shared" si="60"/>
        <v>0</v>
      </c>
      <c r="AA51" s="212">
        <f t="shared" si="60"/>
        <v>0</v>
      </c>
      <c r="AB51" s="212">
        <f t="shared" si="60"/>
        <v>0</v>
      </c>
      <c r="AC51" s="212">
        <f t="shared" si="60"/>
        <v>0</v>
      </c>
      <c r="AD51" s="212">
        <f t="shared" si="60"/>
        <v>0</v>
      </c>
      <c r="AE51" s="212">
        <f t="shared" si="60"/>
        <v>0</v>
      </c>
      <c r="AF51" s="212">
        <f t="shared" si="60"/>
        <v>0</v>
      </c>
      <c r="AG51" s="212">
        <f t="shared" si="60"/>
        <v>0</v>
      </c>
      <c r="AH51" s="212">
        <f t="shared" si="60"/>
        <v>0</v>
      </c>
      <c r="AI51" s="212">
        <f t="shared" si="60"/>
        <v>0</v>
      </c>
      <c r="AJ51" s="212">
        <f t="shared" si="60"/>
        <v>0</v>
      </c>
      <c r="AK51" s="212">
        <f t="shared" si="60"/>
        <v>0</v>
      </c>
      <c r="AL51" s="212">
        <f t="shared" si="60"/>
        <v>0</v>
      </c>
      <c r="AM51" s="212">
        <f t="shared" si="60"/>
        <v>0</v>
      </c>
      <c r="AN51" s="212">
        <f t="shared" si="60"/>
        <v>0</v>
      </c>
      <c r="AO51" s="212">
        <f t="shared" si="60"/>
        <v>0</v>
      </c>
      <c r="AP51" s="212">
        <f t="shared" si="60"/>
        <v>0</v>
      </c>
      <c r="AQ51" s="212">
        <f t="shared" si="60"/>
        <v>0</v>
      </c>
      <c r="AR51" s="212">
        <f t="shared" si="60"/>
        <v>0</v>
      </c>
      <c r="AS51" s="212">
        <f t="shared" si="60"/>
        <v>0</v>
      </c>
      <c r="AT51" s="212">
        <f t="shared" si="60"/>
        <v>0</v>
      </c>
      <c r="AU51" s="212">
        <f t="shared" si="60"/>
        <v>0</v>
      </c>
      <c r="AV51" s="212">
        <f t="shared" si="60"/>
        <v>0</v>
      </c>
      <c r="AW51" s="212">
        <f t="shared" si="60"/>
        <v>0</v>
      </c>
      <c r="AX51" s="212">
        <f t="shared" si="60"/>
        <v>0</v>
      </c>
      <c r="AY51" s="212">
        <f t="shared" si="60"/>
        <v>0</v>
      </c>
      <c r="AZ51" s="212">
        <f t="shared" si="60"/>
        <v>0</v>
      </c>
      <c r="BA51" s="212">
        <f t="shared" si="60"/>
        <v>0</v>
      </c>
      <c r="BB51" s="212">
        <f t="shared" si="60"/>
        <v>0</v>
      </c>
      <c r="BC51" s="212">
        <f t="shared" si="60"/>
        <v>0</v>
      </c>
      <c r="BD51" s="212">
        <f t="shared" si="60"/>
        <v>0</v>
      </c>
      <c r="BE51" s="212">
        <f t="shared" si="60"/>
        <v>0</v>
      </c>
      <c r="BF51" s="212">
        <f t="shared" si="60"/>
        <v>0</v>
      </c>
      <c r="BG51" s="212">
        <f t="shared" si="60"/>
        <v>0</v>
      </c>
      <c r="BH51" s="212">
        <f t="shared" si="60"/>
        <v>0</v>
      </c>
      <c r="BI51" s="212">
        <f t="shared" si="60"/>
        <v>0</v>
      </c>
      <c r="BJ51" s="212">
        <f t="shared" si="60"/>
        <v>0</v>
      </c>
      <c r="BK51" s="212">
        <f t="shared" si="60"/>
        <v>0</v>
      </c>
      <c r="BL51" s="212">
        <f t="shared" si="60"/>
        <v>0</v>
      </c>
      <c r="BM51" s="212">
        <f t="shared" si="60"/>
        <v>0</v>
      </c>
      <c r="BN51" s="212">
        <f t="shared" si="60"/>
        <v>0</v>
      </c>
      <c r="BO51" s="212">
        <f t="shared" ref="BO51:DZ51" si="61">IF(BO38&gt;Residual_Month,"",IF(BO38&gt;0,0,Project_TotalCost))</f>
        <v>0</v>
      </c>
      <c r="BP51" s="212">
        <f t="shared" si="61"/>
        <v>0</v>
      </c>
      <c r="BQ51" s="212">
        <f t="shared" si="61"/>
        <v>0</v>
      </c>
      <c r="BR51" s="212">
        <f t="shared" si="61"/>
        <v>0</v>
      </c>
      <c r="BS51" s="212">
        <f t="shared" si="61"/>
        <v>0</v>
      </c>
      <c r="BT51" s="212">
        <f t="shared" si="61"/>
        <v>0</v>
      </c>
      <c r="BU51" s="212">
        <f t="shared" si="61"/>
        <v>0</v>
      </c>
      <c r="BV51" s="212">
        <f t="shared" si="61"/>
        <v>0</v>
      </c>
      <c r="BW51" s="212">
        <f t="shared" si="61"/>
        <v>0</v>
      </c>
      <c r="BX51" s="212">
        <f t="shared" si="61"/>
        <v>0</v>
      </c>
      <c r="BY51" s="212">
        <f t="shared" si="61"/>
        <v>0</v>
      </c>
      <c r="BZ51" s="212">
        <f t="shared" si="61"/>
        <v>0</v>
      </c>
      <c r="CA51" s="212">
        <f t="shared" si="61"/>
        <v>0</v>
      </c>
      <c r="CB51" s="212">
        <f t="shared" si="61"/>
        <v>0</v>
      </c>
      <c r="CC51" s="212">
        <f t="shared" si="61"/>
        <v>0</v>
      </c>
      <c r="CD51" s="212">
        <f t="shared" si="61"/>
        <v>0</v>
      </c>
      <c r="CE51" s="212">
        <f t="shared" si="61"/>
        <v>0</v>
      </c>
      <c r="CF51" s="212">
        <f t="shared" si="61"/>
        <v>0</v>
      </c>
      <c r="CG51" s="212">
        <f t="shared" si="61"/>
        <v>0</v>
      </c>
      <c r="CH51" s="212">
        <f t="shared" si="61"/>
        <v>0</v>
      </c>
      <c r="CI51" s="212">
        <f t="shared" si="61"/>
        <v>0</v>
      </c>
      <c r="CJ51" s="212">
        <f t="shared" si="61"/>
        <v>0</v>
      </c>
      <c r="CK51" s="212">
        <f t="shared" si="61"/>
        <v>0</v>
      </c>
      <c r="CL51" s="212">
        <f t="shared" si="61"/>
        <v>0</v>
      </c>
      <c r="CM51" s="212">
        <f t="shared" si="61"/>
        <v>0</v>
      </c>
      <c r="CN51" s="212">
        <f t="shared" si="61"/>
        <v>0</v>
      </c>
      <c r="CO51" s="212">
        <f t="shared" si="61"/>
        <v>0</v>
      </c>
      <c r="CP51" s="212">
        <f t="shared" si="61"/>
        <v>0</v>
      </c>
      <c r="CQ51" s="212">
        <f t="shared" si="61"/>
        <v>0</v>
      </c>
      <c r="CR51" s="212">
        <f t="shared" si="61"/>
        <v>0</v>
      </c>
      <c r="CS51" s="212">
        <f t="shared" si="61"/>
        <v>0</v>
      </c>
      <c r="CT51" s="212">
        <f t="shared" si="61"/>
        <v>0</v>
      </c>
      <c r="CU51" s="212">
        <f t="shared" si="61"/>
        <v>0</v>
      </c>
      <c r="CV51" s="212">
        <f t="shared" si="61"/>
        <v>0</v>
      </c>
      <c r="CW51" s="212">
        <f t="shared" si="61"/>
        <v>0</v>
      </c>
      <c r="CX51" s="212">
        <f t="shared" si="61"/>
        <v>0</v>
      </c>
      <c r="CY51" s="212">
        <f t="shared" si="61"/>
        <v>0</v>
      </c>
      <c r="CZ51" s="212">
        <f t="shared" si="61"/>
        <v>0</v>
      </c>
      <c r="DA51" s="212">
        <f t="shared" si="61"/>
        <v>0</v>
      </c>
      <c r="DB51" s="212">
        <f t="shared" si="61"/>
        <v>0</v>
      </c>
      <c r="DC51" s="212">
        <f t="shared" si="61"/>
        <v>0</v>
      </c>
      <c r="DD51" s="212">
        <f t="shared" si="61"/>
        <v>0</v>
      </c>
      <c r="DE51" s="212">
        <f t="shared" si="61"/>
        <v>0</v>
      </c>
      <c r="DF51" s="212">
        <f t="shared" si="61"/>
        <v>0</v>
      </c>
      <c r="DG51" s="212">
        <f t="shared" si="61"/>
        <v>0</v>
      </c>
      <c r="DH51" s="212">
        <f t="shared" si="61"/>
        <v>0</v>
      </c>
      <c r="DI51" s="212">
        <f t="shared" si="61"/>
        <v>0</v>
      </c>
      <c r="DJ51" s="212">
        <f t="shared" si="61"/>
        <v>0</v>
      </c>
      <c r="DK51" s="212">
        <f t="shared" si="61"/>
        <v>0</v>
      </c>
      <c r="DL51" s="212">
        <f t="shared" si="61"/>
        <v>0</v>
      </c>
      <c r="DM51" s="212">
        <f t="shared" si="61"/>
        <v>0</v>
      </c>
      <c r="DN51" s="212">
        <f t="shared" si="61"/>
        <v>0</v>
      </c>
      <c r="DO51" s="212">
        <f t="shared" si="61"/>
        <v>0</v>
      </c>
      <c r="DP51" s="212">
        <f t="shared" si="61"/>
        <v>0</v>
      </c>
      <c r="DQ51" s="212">
        <f t="shared" si="61"/>
        <v>0</v>
      </c>
      <c r="DR51" s="212">
        <f t="shared" si="61"/>
        <v>0</v>
      </c>
      <c r="DS51" s="212">
        <f t="shared" si="61"/>
        <v>0</v>
      </c>
      <c r="DT51" s="212">
        <f t="shared" si="61"/>
        <v>0</v>
      </c>
      <c r="DU51" s="212">
        <f t="shared" si="61"/>
        <v>0</v>
      </c>
      <c r="DV51" s="212">
        <f t="shared" si="61"/>
        <v>0</v>
      </c>
      <c r="DW51" s="212">
        <f t="shared" si="61"/>
        <v>0</v>
      </c>
      <c r="DX51" s="212">
        <f t="shared" si="61"/>
        <v>0</v>
      </c>
      <c r="DY51" s="212">
        <f t="shared" si="61"/>
        <v>0</v>
      </c>
      <c r="DZ51" s="212">
        <f t="shared" si="61"/>
        <v>0</v>
      </c>
      <c r="EA51" s="212">
        <f t="shared" ref="EA51:GL51" si="62">IF(EA38&gt;Residual_Month,"",IF(EA38&gt;0,0,Project_TotalCost))</f>
        <v>0</v>
      </c>
      <c r="EB51" s="212">
        <f t="shared" si="62"/>
        <v>0</v>
      </c>
      <c r="EC51" s="212">
        <f t="shared" si="62"/>
        <v>0</v>
      </c>
      <c r="ED51" s="212">
        <f t="shared" si="62"/>
        <v>0</v>
      </c>
      <c r="EE51" s="212">
        <f t="shared" si="62"/>
        <v>0</v>
      </c>
      <c r="EF51" s="212">
        <f t="shared" si="62"/>
        <v>0</v>
      </c>
      <c r="EG51" s="212">
        <f t="shared" si="62"/>
        <v>0</v>
      </c>
      <c r="EH51" s="212">
        <f t="shared" si="62"/>
        <v>0</v>
      </c>
      <c r="EI51" s="212">
        <f t="shared" si="62"/>
        <v>0</v>
      </c>
      <c r="EJ51" s="212">
        <f t="shared" si="62"/>
        <v>0</v>
      </c>
      <c r="EK51" s="212">
        <f t="shared" si="62"/>
        <v>0</v>
      </c>
      <c r="EL51" s="212">
        <f t="shared" si="62"/>
        <v>0</v>
      </c>
      <c r="EM51" s="212">
        <f t="shared" si="62"/>
        <v>0</v>
      </c>
      <c r="EN51" s="212">
        <f t="shared" si="62"/>
        <v>0</v>
      </c>
      <c r="EO51" s="212">
        <f t="shared" si="62"/>
        <v>0</v>
      </c>
      <c r="EP51" s="212">
        <f t="shared" si="62"/>
        <v>0</v>
      </c>
      <c r="EQ51" s="212">
        <f t="shared" si="62"/>
        <v>0</v>
      </c>
      <c r="ER51" s="212">
        <f t="shared" si="62"/>
        <v>0</v>
      </c>
      <c r="ES51" s="212">
        <f t="shared" si="62"/>
        <v>0</v>
      </c>
      <c r="ET51" s="212">
        <f t="shared" si="62"/>
        <v>0</v>
      </c>
      <c r="EU51" s="212">
        <f t="shared" si="62"/>
        <v>0</v>
      </c>
      <c r="EV51" s="212">
        <f t="shared" si="62"/>
        <v>0</v>
      </c>
      <c r="EW51" s="212">
        <f t="shared" si="62"/>
        <v>0</v>
      </c>
      <c r="EX51" s="212">
        <f t="shared" si="62"/>
        <v>0</v>
      </c>
      <c r="EY51" s="212">
        <f t="shared" si="62"/>
        <v>0</v>
      </c>
      <c r="EZ51" s="212">
        <f t="shared" si="62"/>
        <v>0</v>
      </c>
      <c r="FA51" s="212">
        <f t="shared" si="62"/>
        <v>0</v>
      </c>
      <c r="FB51" s="212">
        <f t="shared" si="62"/>
        <v>0</v>
      </c>
      <c r="FC51" s="212">
        <f t="shared" si="62"/>
        <v>0</v>
      </c>
      <c r="FD51" s="212">
        <f t="shared" si="62"/>
        <v>0</v>
      </c>
      <c r="FE51" s="212">
        <f t="shared" si="62"/>
        <v>0</v>
      </c>
      <c r="FF51" s="212">
        <f t="shared" si="62"/>
        <v>0</v>
      </c>
      <c r="FG51" s="212">
        <f t="shared" si="62"/>
        <v>0</v>
      </c>
      <c r="FH51" s="212">
        <f t="shared" si="62"/>
        <v>0</v>
      </c>
      <c r="FI51" s="212">
        <f t="shared" si="62"/>
        <v>0</v>
      </c>
      <c r="FJ51" s="212">
        <f t="shared" si="62"/>
        <v>0</v>
      </c>
      <c r="FK51" s="212">
        <f t="shared" si="62"/>
        <v>0</v>
      </c>
      <c r="FL51" s="212">
        <f t="shared" si="62"/>
        <v>0</v>
      </c>
      <c r="FM51" s="212">
        <f t="shared" si="62"/>
        <v>0</v>
      </c>
      <c r="FN51" s="212">
        <f t="shared" si="62"/>
        <v>0</v>
      </c>
      <c r="FO51" s="212">
        <f t="shared" si="62"/>
        <v>0</v>
      </c>
      <c r="FP51" s="212">
        <f t="shared" si="62"/>
        <v>0</v>
      </c>
      <c r="FQ51" s="212">
        <f t="shared" si="62"/>
        <v>0</v>
      </c>
      <c r="FR51" s="212">
        <f t="shared" si="62"/>
        <v>0</v>
      </c>
      <c r="FS51" s="212">
        <f t="shared" si="62"/>
        <v>0</v>
      </c>
      <c r="FT51" s="212">
        <f t="shared" si="62"/>
        <v>0</v>
      </c>
      <c r="FU51" s="212">
        <f t="shared" si="62"/>
        <v>0</v>
      </c>
      <c r="FV51" s="212">
        <f t="shared" si="62"/>
        <v>0</v>
      </c>
      <c r="FW51" s="212">
        <f t="shared" si="62"/>
        <v>0</v>
      </c>
      <c r="FX51" s="212">
        <f t="shared" si="62"/>
        <v>0</v>
      </c>
      <c r="FY51" s="212">
        <f t="shared" si="62"/>
        <v>0</v>
      </c>
      <c r="FZ51" s="212">
        <f t="shared" si="62"/>
        <v>0</v>
      </c>
      <c r="GA51" s="212">
        <f t="shared" si="62"/>
        <v>0</v>
      </c>
      <c r="GB51" s="212">
        <f t="shared" si="62"/>
        <v>0</v>
      </c>
      <c r="GC51" s="212">
        <f t="shared" si="62"/>
        <v>0</v>
      </c>
      <c r="GD51" s="212">
        <f t="shared" si="62"/>
        <v>0</v>
      </c>
      <c r="GE51" s="212">
        <f t="shared" si="62"/>
        <v>0</v>
      </c>
      <c r="GF51" s="212">
        <f t="shared" si="62"/>
        <v>0</v>
      </c>
      <c r="GG51" s="212">
        <f t="shared" si="62"/>
        <v>0</v>
      </c>
      <c r="GH51" s="212">
        <f t="shared" si="62"/>
        <v>0</v>
      </c>
      <c r="GI51" s="212">
        <f t="shared" si="62"/>
        <v>0</v>
      </c>
      <c r="GJ51" s="212">
        <f t="shared" si="62"/>
        <v>0</v>
      </c>
      <c r="GK51" s="212">
        <f t="shared" si="62"/>
        <v>0</v>
      </c>
      <c r="GL51" s="212">
        <f t="shared" si="62"/>
        <v>0</v>
      </c>
      <c r="GM51" s="212">
        <f t="shared" ref="GM51:IX51" si="63">IF(GM38&gt;Residual_Month,"",IF(GM38&gt;0,0,Project_TotalCost))</f>
        <v>0</v>
      </c>
      <c r="GN51" s="212">
        <f t="shared" si="63"/>
        <v>0</v>
      </c>
      <c r="GO51" s="212">
        <f t="shared" si="63"/>
        <v>0</v>
      </c>
      <c r="GP51" s="212">
        <f t="shared" si="63"/>
        <v>0</v>
      </c>
      <c r="GQ51" s="212">
        <f t="shared" si="63"/>
        <v>0</v>
      </c>
      <c r="GR51" s="212">
        <f t="shared" si="63"/>
        <v>0</v>
      </c>
      <c r="GS51" s="212">
        <f t="shared" si="63"/>
        <v>0</v>
      </c>
      <c r="GT51" s="212">
        <f t="shared" si="63"/>
        <v>0</v>
      </c>
      <c r="GU51" s="212">
        <f t="shared" si="63"/>
        <v>0</v>
      </c>
      <c r="GV51" s="212">
        <f t="shared" si="63"/>
        <v>0</v>
      </c>
      <c r="GW51" s="212">
        <f t="shared" si="63"/>
        <v>0</v>
      </c>
      <c r="GX51" s="212">
        <f t="shared" si="63"/>
        <v>0</v>
      </c>
      <c r="GY51" s="212">
        <f t="shared" si="63"/>
        <v>0</v>
      </c>
      <c r="GZ51" s="212">
        <f t="shared" si="63"/>
        <v>0</v>
      </c>
      <c r="HA51" s="212">
        <f t="shared" si="63"/>
        <v>0</v>
      </c>
      <c r="HB51" s="212">
        <f t="shared" si="63"/>
        <v>0</v>
      </c>
      <c r="HC51" s="212">
        <f t="shared" si="63"/>
        <v>0</v>
      </c>
      <c r="HD51" s="212">
        <f t="shared" si="63"/>
        <v>0</v>
      </c>
      <c r="HE51" s="212">
        <f t="shared" si="63"/>
        <v>0</v>
      </c>
      <c r="HF51" s="212">
        <f t="shared" si="63"/>
        <v>0</v>
      </c>
      <c r="HG51" s="212">
        <f t="shared" si="63"/>
        <v>0</v>
      </c>
      <c r="HH51" s="212">
        <f t="shared" si="63"/>
        <v>0</v>
      </c>
      <c r="HI51" s="212">
        <f t="shared" si="63"/>
        <v>0</v>
      </c>
      <c r="HJ51" s="212">
        <f t="shared" si="63"/>
        <v>0</v>
      </c>
      <c r="HK51" s="212">
        <f t="shared" si="63"/>
        <v>0</v>
      </c>
      <c r="HL51" s="212">
        <f t="shared" si="63"/>
        <v>0</v>
      </c>
      <c r="HM51" s="212">
        <f t="shared" si="63"/>
        <v>0</v>
      </c>
      <c r="HN51" s="212">
        <f t="shared" si="63"/>
        <v>0</v>
      </c>
      <c r="HO51" s="212">
        <f t="shared" si="63"/>
        <v>0</v>
      </c>
      <c r="HP51" s="212">
        <f t="shared" si="63"/>
        <v>0</v>
      </c>
      <c r="HQ51" s="212">
        <f t="shared" si="63"/>
        <v>0</v>
      </c>
      <c r="HR51" s="212">
        <f t="shared" si="63"/>
        <v>0</v>
      </c>
      <c r="HS51" s="212">
        <f t="shared" si="63"/>
        <v>0</v>
      </c>
      <c r="HT51" s="212">
        <f t="shared" si="63"/>
        <v>0</v>
      </c>
      <c r="HU51" s="212" t="str">
        <f t="shared" si="63"/>
        <v/>
      </c>
      <c r="HV51" s="212" t="str">
        <f t="shared" si="63"/>
        <v/>
      </c>
      <c r="HW51" s="212" t="str">
        <f t="shared" si="63"/>
        <v/>
      </c>
      <c r="HX51" s="212" t="str">
        <f t="shared" si="63"/>
        <v/>
      </c>
      <c r="HY51" s="212" t="str">
        <f t="shared" si="63"/>
        <v/>
      </c>
      <c r="HZ51" s="212" t="str">
        <f t="shared" si="63"/>
        <v/>
      </c>
      <c r="IA51" s="212" t="str">
        <f t="shared" si="63"/>
        <v/>
      </c>
      <c r="IB51" s="212" t="str">
        <f t="shared" si="63"/>
        <v/>
      </c>
      <c r="IC51" s="212" t="str">
        <f t="shared" si="63"/>
        <v/>
      </c>
      <c r="ID51" s="212" t="str">
        <f t="shared" si="63"/>
        <v/>
      </c>
      <c r="IE51" s="212" t="str">
        <f t="shared" si="63"/>
        <v/>
      </c>
      <c r="IF51" s="212" t="str">
        <f t="shared" si="63"/>
        <v/>
      </c>
      <c r="IG51" s="212" t="str">
        <f t="shared" si="63"/>
        <v/>
      </c>
      <c r="IH51" s="212" t="str">
        <f t="shared" si="63"/>
        <v/>
      </c>
      <c r="II51" s="212" t="str">
        <f t="shared" si="63"/>
        <v/>
      </c>
      <c r="IJ51" s="212" t="str">
        <f t="shared" si="63"/>
        <v/>
      </c>
      <c r="IK51" s="212" t="str">
        <f t="shared" si="63"/>
        <v/>
      </c>
      <c r="IL51" s="212" t="str">
        <f t="shared" si="63"/>
        <v/>
      </c>
      <c r="IM51" s="212" t="str">
        <f t="shared" si="63"/>
        <v/>
      </c>
      <c r="IN51" s="212" t="str">
        <f t="shared" si="63"/>
        <v/>
      </c>
      <c r="IO51" s="212" t="str">
        <f t="shared" si="63"/>
        <v/>
      </c>
      <c r="IP51" s="212" t="str">
        <f t="shared" si="63"/>
        <v/>
      </c>
      <c r="IQ51" s="212" t="str">
        <f t="shared" si="63"/>
        <v/>
      </c>
      <c r="IR51" s="212" t="str">
        <f t="shared" si="63"/>
        <v/>
      </c>
      <c r="IS51" s="212" t="str">
        <f t="shared" si="63"/>
        <v/>
      </c>
      <c r="IT51" s="212" t="str">
        <f t="shared" si="63"/>
        <v/>
      </c>
      <c r="IU51" s="212" t="str">
        <f t="shared" si="63"/>
        <v/>
      </c>
      <c r="IV51" s="212" t="str">
        <f t="shared" si="63"/>
        <v/>
      </c>
      <c r="IW51" s="212" t="str">
        <f t="shared" si="63"/>
        <v/>
      </c>
      <c r="IX51" s="212" t="str">
        <f t="shared" si="63"/>
        <v/>
      </c>
      <c r="IY51" s="212" t="str">
        <f t="shared" ref="IY51:LJ51" si="64">IF(IY38&gt;Residual_Month,"",IF(IY38&gt;0,0,Project_TotalCost))</f>
        <v/>
      </c>
      <c r="IZ51" s="212" t="str">
        <f t="shared" si="64"/>
        <v/>
      </c>
      <c r="JA51" s="212" t="str">
        <f t="shared" si="64"/>
        <v/>
      </c>
      <c r="JB51" s="212" t="str">
        <f t="shared" si="64"/>
        <v/>
      </c>
      <c r="JC51" s="212" t="str">
        <f t="shared" si="64"/>
        <v/>
      </c>
      <c r="JD51" s="212" t="str">
        <f t="shared" si="64"/>
        <v/>
      </c>
      <c r="JE51" s="212" t="str">
        <f t="shared" si="64"/>
        <v/>
      </c>
      <c r="JF51" s="212" t="str">
        <f t="shared" si="64"/>
        <v/>
      </c>
      <c r="JG51" s="212" t="str">
        <f t="shared" si="64"/>
        <v/>
      </c>
      <c r="JH51" s="212" t="str">
        <f t="shared" si="64"/>
        <v/>
      </c>
      <c r="JI51" s="212" t="str">
        <f t="shared" si="64"/>
        <v/>
      </c>
      <c r="JJ51" s="212" t="str">
        <f t="shared" si="64"/>
        <v/>
      </c>
      <c r="JK51" s="212" t="str">
        <f t="shared" si="64"/>
        <v/>
      </c>
      <c r="JL51" s="212" t="str">
        <f t="shared" si="64"/>
        <v/>
      </c>
      <c r="JM51" s="212" t="str">
        <f t="shared" si="64"/>
        <v/>
      </c>
      <c r="JN51" s="212" t="str">
        <f t="shared" si="64"/>
        <v/>
      </c>
      <c r="JO51" s="212" t="str">
        <f t="shared" si="64"/>
        <v/>
      </c>
      <c r="JP51" s="212" t="str">
        <f t="shared" si="64"/>
        <v/>
      </c>
      <c r="JQ51" s="212" t="str">
        <f t="shared" si="64"/>
        <v/>
      </c>
      <c r="JR51" s="212" t="str">
        <f t="shared" si="64"/>
        <v/>
      </c>
      <c r="JS51" s="212" t="str">
        <f t="shared" si="64"/>
        <v/>
      </c>
      <c r="JT51" s="212" t="str">
        <f t="shared" si="64"/>
        <v/>
      </c>
      <c r="JU51" s="212" t="str">
        <f t="shared" si="64"/>
        <v/>
      </c>
      <c r="JV51" s="212" t="str">
        <f t="shared" si="64"/>
        <v/>
      </c>
      <c r="JW51" s="212" t="str">
        <f t="shared" si="64"/>
        <v/>
      </c>
      <c r="JX51" s="212" t="str">
        <f t="shared" si="64"/>
        <v/>
      </c>
      <c r="JY51" s="212" t="str">
        <f t="shared" si="64"/>
        <v/>
      </c>
      <c r="JZ51" s="212" t="str">
        <f t="shared" si="64"/>
        <v/>
      </c>
      <c r="KA51" s="212" t="str">
        <f t="shared" si="64"/>
        <v/>
      </c>
      <c r="KB51" s="212" t="str">
        <f t="shared" si="64"/>
        <v/>
      </c>
      <c r="KC51" s="212" t="str">
        <f t="shared" si="64"/>
        <v/>
      </c>
      <c r="KD51" s="212" t="str">
        <f t="shared" si="64"/>
        <v/>
      </c>
      <c r="KE51" s="212" t="str">
        <f t="shared" si="64"/>
        <v/>
      </c>
      <c r="KF51" s="212" t="str">
        <f t="shared" si="64"/>
        <v/>
      </c>
      <c r="KG51" s="212" t="str">
        <f t="shared" si="64"/>
        <v/>
      </c>
      <c r="KH51" s="212" t="str">
        <f t="shared" si="64"/>
        <v/>
      </c>
      <c r="KI51" s="212" t="str">
        <f t="shared" si="64"/>
        <v/>
      </c>
      <c r="KJ51" s="212" t="str">
        <f t="shared" si="64"/>
        <v/>
      </c>
      <c r="KK51" s="212" t="str">
        <f t="shared" si="64"/>
        <v/>
      </c>
      <c r="KL51" s="212" t="str">
        <f t="shared" si="64"/>
        <v/>
      </c>
      <c r="KM51" s="212" t="str">
        <f t="shared" si="64"/>
        <v/>
      </c>
      <c r="KN51" s="212" t="str">
        <f t="shared" si="64"/>
        <v/>
      </c>
      <c r="KO51" s="212" t="str">
        <f t="shared" si="64"/>
        <v/>
      </c>
      <c r="KP51" s="212" t="str">
        <f t="shared" si="64"/>
        <v/>
      </c>
      <c r="KQ51" s="212" t="str">
        <f t="shared" si="64"/>
        <v/>
      </c>
      <c r="KR51" s="212" t="str">
        <f t="shared" si="64"/>
        <v/>
      </c>
      <c r="KS51" s="212" t="str">
        <f t="shared" si="64"/>
        <v/>
      </c>
      <c r="KT51" s="212" t="str">
        <f t="shared" si="64"/>
        <v/>
      </c>
      <c r="KU51" s="212" t="str">
        <f t="shared" si="64"/>
        <v/>
      </c>
      <c r="KV51" s="212" t="str">
        <f t="shared" si="64"/>
        <v/>
      </c>
      <c r="KW51" s="212" t="str">
        <f t="shared" si="64"/>
        <v/>
      </c>
      <c r="KX51" s="212" t="str">
        <f t="shared" si="64"/>
        <v/>
      </c>
      <c r="KY51" s="212" t="str">
        <f t="shared" si="64"/>
        <v/>
      </c>
      <c r="KZ51" s="212" t="str">
        <f t="shared" si="64"/>
        <v/>
      </c>
      <c r="LA51" s="212" t="str">
        <f t="shared" si="64"/>
        <v/>
      </c>
      <c r="LB51" s="212" t="str">
        <f t="shared" si="64"/>
        <v/>
      </c>
      <c r="LC51" s="212" t="str">
        <f t="shared" si="64"/>
        <v/>
      </c>
      <c r="LD51" s="212" t="str">
        <f t="shared" si="64"/>
        <v/>
      </c>
      <c r="LE51" s="212" t="str">
        <f t="shared" si="64"/>
        <v/>
      </c>
      <c r="LF51" s="212" t="str">
        <f t="shared" si="64"/>
        <v/>
      </c>
      <c r="LG51" s="212" t="str">
        <f t="shared" si="64"/>
        <v/>
      </c>
      <c r="LH51" s="212" t="str">
        <f t="shared" si="64"/>
        <v/>
      </c>
      <c r="LI51" s="212" t="str">
        <f t="shared" si="64"/>
        <v/>
      </c>
      <c r="LJ51" s="212" t="str">
        <f t="shared" si="64"/>
        <v/>
      </c>
      <c r="LK51" s="212" t="str">
        <f t="shared" ref="LK51:MY51" si="65">IF(LK38&gt;Residual_Month,"",IF(LK38&gt;0,0,Project_TotalCost))</f>
        <v/>
      </c>
      <c r="LL51" s="212" t="str">
        <f t="shared" si="65"/>
        <v/>
      </c>
      <c r="LM51" s="212" t="str">
        <f t="shared" si="65"/>
        <v/>
      </c>
      <c r="LN51" s="212" t="str">
        <f t="shared" si="65"/>
        <v/>
      </c>
      <c r="LO51" s="212" t="str">
        <f t="shared" si="65"/>
        <v/>
      </c>
      <c r="LP51" s="212" t="str">
        <f t="shared" si="65"/>
        <v/>
      </c>
      <c r="LQ51" s="212" t="str">
        <f t="shared" si="65"/>
        <v/>
      </c>
      <c r="LR51" s="212" t="str">
        <f t="shared" si="65"/>
        <v/>
      </c>
      <c r="LS51" s="212" t="str">
        <f t="shared" si="65"/>
        <v/>
      </c>
      <c r="LT51" s="212" t="str">
        <f t="shared" si="65"/>
        <v/>
      </c>
      <c r="LU51" s="212" t="str">
        <f t="shared" si="65"/>
        <v/>
      </c>
      <c r="LV51" s="212" t="str">
        <f t="shared" si="65"/>
        <v/>
      </c>
      <c r="LW51" s="212" t="str">
        <f t="shared" si="65"/>
        <v/>
      </c>
      <c r="LX51" s="212" t="str">
        <f t="shared" si="65"/>
        <v/>
      </c>
      <c r="LY51" s="212" t="str">
        <f t="shared" si="65"/>
        <v/>
      </c>
      <c r="LZ51" s="212" t="str">
        <f t="shared" si="65"/>
        <v/>
      </c>
      <c r="MA51" s="212" t="str">
        <f t="shared" si="65"/>
        <v/>
      </c>
      <c r="MB51" s="212" t="str">
        <f t="shared" si="65"/>
        <v/>
      </c>
      <c r="MC51" s="212" t="str">
        <f t="shared" si="65"/>
        <v/>
      </c>
      <c r="MD51" s="212" t="str">
        <f t="shared" si="65"/>
        <v/>
      </c>
      <c r="ME51" s="212" t="str">
        <f t="shared" si="65"/>
        <v/>
      </c>
      <c r="MF51" s="212" t="str">
        <f t="shared" si="65"/>
        <v/>
      </c>
      <c r="MG51" s="212" t="str">
        <f t="shared" si="65"/>
        <v/>
      </c>
      <c r="MH51" s="212" t="str">
        <f t="shared" si="65"/>
        <v/>
      </c>
      <c r="MI51" s="212" t="str">
        <f t="shared" si="65"/>
        <v/>
      </c>
      <c r="MJ51" s="212" t="str">
        <f t="shared" si="65"/>
        <v/>
      </c>
      <c r="MK51" s="212" t="str">
        <f t="shared" si="65"/>
        <v/>
      </c>
      <c r="ML51" s="212" t="str">
        <f t="shared" si="65"/>
        <v/>
      </c>
      <c r="MM51" s="212" t="str">
        <f t="shared" si="65"/>
        <v/>
      </c>
      <c r="MN51" s="212" t="str">
        <f t="shared" si="65"/>
        <v/>
      </c>
      <c r="MO51" s="212" t="str">
        <f t="shared" si="65"/>
        <v/>
      </c>
      <c r="MP51" s="212" t="str">
        <f t="shared" si="65"/>
        <v/>
      </c>
      <c r="MQ51" s="212" t="str">
        <f t="shared" si="65"/>
        <v/>
      </c>
      <c r="MR51" s="212" t="str">
        <f t="shared" si="65"/>
        <v/>
      </c>
      <c r="MS51" s="212" t="str">
        <f t="shared" si="65"/>
        <v/>
      </c>
      <c r="MT51" s="212" t="str">
        <f t="shared" si="65"/>
        <v/>
      </c>
      <c r="MU51" s="212" t="str">
        <f t="shared" si="65"/>
        <v/>
      </c>
      <c r="MV51" s="212" t="str">
        <f t="shared" si="65"/>
        <v/>
      </c>
      <c r="MW51" s="212" t="str">
        <f t="shared" si="65"/>
        <v/>
      </c>
      <c r="MX51" s="212" t="str">
        <f t="shared" si="65"/>
        <v/>
      </c>
      <c r="MY51" s="212" t="str">
        <f t="shared" si="65"/>
        <v/>
      </c>
    </row>
    <row r="52" spans="2:363" outlineLevel="1" x14ac:dyDescent="0.25">
      <c r="B52" s="8" t="s">
        <v>276</v>
      </c>
      <c r="C52" s="212">
        <f t="shared" ref="C52:BN52" si="66">IF(C37="","",IF(C38=0,Debt_Amount,0))</f>
        <v>2427075</v>
      </c>
      <c r="D52" s="212">
        <f t="shared" si="66"/>
        <v>0</v>
      </c>
      <c r="E52" s="212">
        <f t="shared" si="66"/>
        <v>0</v>
      </c>
      <c r="F52" s="212">
        <f t="shared" si="66"/>
        <v>0</v>
      </c>
      <c r="G52" s="212">
        <f t="shared" si="66"/>
        <v>0</v>
      </c>
      <c r="H52" s="212">
        <f t="shared" si="66"/>
        <v>0</v>
      </c>
      <c r="I52" s="212">
        <f t="shared" si="66"/>
        <v>0</v>
      </c>
      <c r="J52" s="212">
        <f t="shared" si="66"/>
        <v>0</v>
      </c>
      <c r="K52" s="212">
        <f t="shared" si="66"/>
        <v>0</v>
      </c>
      <c r="L52" s="212">
        <f t="shared" si="66"/>
        <v>0</v>
      </c>
      <c r="M52" s="212">
        <f t="shared" si="66"/>
        <v>0</v>
      </c>
      <c r="N52" s="212">
        <f t="shared" si="66"/>
        <v>0</v>
      </c>
      <c r="O52" s="212">
        <f t="shared" si="66"/>
        <v>0</v>
      </c>
      <c r="P52" s="212">
        <f t="shared" si="66"/>
        <v>0</v>
      </c>
      <c r="Q52" s="212">
        <f t="shared" si="66"/>
        <v>0</v>
      </c>
      <c r="R52" s="212">
        <f t="shared" si="66"/>
        <v>0</v>
      </c>
      <c r="S52" s="212">
        <f t="shared" si="66"/>
        <v>0</v>
      </c>
      <c r="T52" s="212">
        <f t="shared" si="66"/>
        <v>0</v>
      </c>
      <c r="U52" s="212">
        <f t="shared" si="66"/>
        <v>0</v>
      </c>
      <c r="V52" s="212">
        <f t="shared" si="66"/>
        <v>0</v>
      </c>
      <c r="W52" s="212">
        <f t="shared" si="66"/>
        <v>0</v>
      </c>
      <c r="X52" s="212">
        <f t="shared" si="66"/>
        <v>0</v>
      </c>
      <c r="Y52" s="212">
        <f t="shared" si="66"/>
        <v>0</v>
      </c>
      <c r="Z52" s="212">
        <f t="shared" si="66"/>
        <v>0</v>
      </c>
      <c r="AA52" s="212">
        <f t="shared" si="66"/>
        <v>0</v>
      </c>
      <c r="AB52" s="212">
        <f t="shared" si="66"/>
        <v>0</v>
      </c>
      <c r="AC52" s="212">
        <f t="shared" si="66"/>
        <v>0</v>
      </c>
      <c r="AD52" s="212">
        <f t="shared" si="66"/>
        <v>0</v>
      </c>
      <c r="AE52" s="212">
        <f t="shared" si="66"/>
        <v>0</v>
      </c>
      <c r="AF52" s="212">
        <f t="shared" si="66"/>
        <v>0</v>
      </c>
      <c r="AG52" s="212">
        <f t="shared" si="66"/>
        <v>0</v>
      </c>
      <c r="AH52" s="212">
        <f t="shared" si="66"/>
        <v>0</v>
      </c>
      <c r="AI52" s="212">
        <f t="shared" si="66"/>
        <v>0</v>
      </c>
      <c r="AJ52" s="212">
        <f t="shared" si="66"/>
        <v>0</v>
      </c>
      <c r="AK52" s="212">
        <f t="shared" si="66"/>
        <v>0</v>
      </c>
      <c r="AL52" s="212">
        <f t="shared" si="66"/>
        <v>0</v>
      </c>
      <c r="AM52" s="212">
        <f t="shared" si="66"/>
        <v>0</v>
      </c>
      <c r="AN52" s="212">
        <f t="shared" si="66"/>
        <v>0</v>
      </c>
      <c r="AO52" s="212">
        <f t="shared" si="66"/>
        <v>0</v>
      </c>
      <c r="AP52" s="212">
        <f t="shared" si="66"/>
        <v>0</v>
      </c>
      <c r="AQ52" s="212">
        <f t="shared" si="66"/>
        <v>0</v>
      </c>
      <c r="AR52" s="212">
        <f t="shared" si="66"/>
        <v>0</v>
      </c>
      <c r="AS52" s="212">
        <f t="shared" si="66"/>
        <v>0</v>
      </c>
      <c r="AT52" s="212">
        <f t="shared" si="66"/>
        <v>0</v>
      </c>
      <c r="AU52" s="212">
        <f t="shared" si="66"/>
        <v>0</v>
      </c>
      <c r="AV52" s="212">
        <f t="shared" si="66"/>
        <v>0</v>
      </c>
      <c r="AW52" s="212">
        <f t="shared" si="66"/>
        <v>0</v>
      </c>
      <c r="AX52" s="212">
        <f t="shared" si="66"/>
        <v>0</v>
      </c>
      <c r="AY52" s="212">
        <f t="shared" si="66"/>
        <v>0</v>
      </c>
      <c r="AZ52" s="212">
        <f t="shared" si="66"/>
        <v>0</v>
      </c>
      <c r="BA52" s="212">
        <f t="shared" si="66"/>
        <v>0</v>
      </c>
      <c r="BB52" s="212">
        <f t="shared" si="66"/>
        <v>0</v>
      </c>
      <c r="BC52" s="212">
        <f t="shared" si="66"/>
        <v>0</v>
      </c>
      <c r="BD52" s="212">
        <f t="shared" si="66"/>
        <v>0</v>
      </c>
      <c r="BE52" s="212">
        <f t="shared" si="66"/>
        <v>0</v>
      </c>
      <c r="BF52" s="212">
        <f t="shared" si="66"/>
        <v>0</v>
      </c>
      <c r="BG52" s="212">
        <f t="shared" si="66"/>
        <v>0</v>
      </c>
      <c r="BH52" s="212">
        <f t="shared" si="66"/>
        <v>0</v>
      </c>
      <c r="BI52" s="212">
        <f t="shared" si="66"/>
        <v>0</v>
      </c>
      <c r="BJ52" s="212">
        <f t="shared" si="66"/>
        <v>0</v>
      </c>
      <c r="BK52" s="212">
        <f t="shared" si="66"/>
        <v>0</v>
      </c>
      <c r="BL52" s="212">
        <f t="shared" si="66"/>
        <v>0</v>
      </c>
      <c r="BM52" s="212">
        <f t="shared" si="66"/>
        <v>0</v>
      </c>
      <c r="BN52" s="212">
        <f t="shared" si="66"/>
        <v>0</v>
      </c>
      <c r="BO52" s="212">
        <f t="shared" ref="BO52:DZ52" si="67">IF(BO37="","",IF(BO38=0,Debt_Amount,0))</f>
        <v>0</v>
      </c>
      <c r="BP52" s="212">
        <f t="shared" si="67"/>
        <v>0</v>
      </c>
      <c r="BQ52" s="212">
        <f t="shared" si="67"/>
        <v>0</v>
      </c>
      <c r="BR52" s="212">
        <f t="shared" si="67"/>
        <v>0</v>
      </c>
      <c r="BS52" s="212">
        <f t="shared" si="67"/>
        <v>0</v>
      </c>
      <c r="BT52" s="212">
        <f t="shared" si="67"/>
        <v>0</v>
      </c>
      <c r="BU52" s="212">
        <f t="shared" si="67"/>
        <v>0</v>
      </c>
      <c r="BV52" s="212">
        <f t="shared" si="67"/>
        <v>0</v>
      </c>
      <c r="BW52" s="212">
        <f t="shared" si="67"/>
        <v>0</v>
      </c>
      <c r="BX52" s="212">
        <f t="shared" si="67"/>
        <v>0</v>
      </c>
      <c r="BY52" s="212">
        <f t="shared" si="67"/>
        <v>0</v>
      </c>
      <c r="BZ52" s="212">
        <f t="shared" si="67"/>
        <v>0</v>
      </c>
      <c r="CA52" s="212">
        <f t="shared" si="67"/>
        <v>0</v>
      </c>
      <c r="CB52" s="212">
        <f t="shared" si="67"/>
        <v>0</v>
      </c>
      <c r="CC52" s="212">
        <f t="shared" si="67"/>
        <v>0</v>
      </c>
      <c r="CD52" s="212">
        <f t="shared" si="67"/>
        <v>0</v>
      </c>
      <c r="CE52" s="212">
        <f t="shared" si="67"/>
        <v>0</v>
      </c>
      <c r="CF52" s="212">
        <f t="shared" si="67"/>
        <v>0</v>
      </c>
      <c r="CG52" s="212">
        <f t="shared" si="67"/>
        <v>0</v>
      </c>
      <c r="CH52" s="212">
        <f t="shared" si="67"/>
        <v>0</v>
      </c>
      <c r="CI52" s="212">
        <f t="shared" si="67"/>
        <v>0</v>
      </c>
      <c r="CJ52" s="212">
        <f t="shared" si="67"/>
        <v>0</v>
      </c>
      <c r="CK52" s="212">
        <f t="shared" si="67"/>
        <v>0</v>
      </c>
      <c r="CL52" s="212">
        <f t="shared" si="67"/>
        <v>0</v>
      </c>
      <c r="CM52" s="212">
        <f t="shared" si="67"/>
        <v>0</v>
      </c>
      <c r="CN52" s="212">
        <f t="shared" si="67"/>
        <v>0</v>
      </c>
      <c r="CO52" s="212">
        <f t="shared" si="67"/>
        <v>0</v>
      </c>
      <c r="CP52" s="212">
        <f t="shared" si="67"/>
        <v>0</v>
      </c>
      <c r="CQ52" s="212">
        <f t="shared" si="67"/>
        <v>0</v>
      </c>
      <c r="CR52" s="212">
        <f t="shared" si="67"/>
        <v>0</v>
      </c>
      <c r="CS52" s="212">
        <f t="shared" si="67"/>
        <v>0</v>
      </c>
      <c r="CT52" s="212">
        <f t="shared" si="67"/>
        <v>0</v>
      </c>
      <c r="CU52" s="212">
        <f t="shared" si="67"/>
        <v>0</v>
      </c>
      <c r="CV52" s="212">
        <f t="shared" si="67"/>
        <v>0</v>
      </c>
      <c r="CW52" s="212">
        <f t="shared" si="67"/>
        <v>0</v>
      </c>
      <c r="CX52" s="212">
        <f t="shared" si="67"/>
        <v>0</v>
      </c>
      <c r="CY52" s="212">
        <f t="shared" si="67"/>
        <v>0</v>
      </c>
      <c r="CZ52" s="212">
        <f t="shared" si="67"/>
        <v>0</v>
      </c>
      <c r="DA52" s="212">
        <f t="shared" si="67"/>
        <v>0</v>
      </c>
      <c r="DB52" s="212">
        <f t="shared" si="67"/>
        <v>0</v>
      </c>
      <c r="DC52" s="212">
        <f t="shared" si="67"/>
        <v>0</v>
      </c>
      <c r="DD52" s="212">
        <f t="shared" si="67"/>
        <v>0</v>
      </c>
      <c r="DE52" s="212">
        <f t="shared" si="67"/>
        <v>0</v>
      </c>
      <c r="DF52" s="212">
        <f t="shared" si="67"/>
        <v>0</v>
      </c>
      <c r="DG52" s="212">
        <f t="shared" si="67"/>
        <v>0</v>
      </c>
      <c r="DH52" s="212">
        <f t="shared" si="67"/>
        <v>0</v>
      </c>
      <c r="DI52" s="212">
        <f t="shared" si="67"/>
        <v>0</v>
      </c>
      <c r="DJ52" s="212">
        <f t="shared" si="67"/>
        <v>0</v>
      </c>
      <c r="DK52" s="212">
        <f t="shared" si="67"/>
        <v>0</v>
      </c>
      <c r="DL52" s="212">
        <f t="shared" si="67"/>
        <v>0</v>
      </c>
      <c r="DM52" s="212">
        <f t="shared" si="67"/>
        <v>0</v>
      </c>
      <c r="DN52" s="212">
        <f t="shared" si="67"/>
        <v>0</v>
      </c>
      <c r="DO52" s="212">
        <f t="shared" si="67"/>
        <v>0</v>
      </c>
      <c r="DP52" s="212">
        <f t="shared" si="67"/>
        <v>0</v>
      </c>
      <c r="DQ52" s="212">
        <f t="shared" si="67"/>
        <v>0</v>
      </c>
      <c r="DR52" s="212">
        <f t="shared" si="67"/>
        <v>0</v>
      </c>
      <c r="DS52" s="212">
        <f t="shared" si="67"/>
        <v>0</v>
      </c>
      <c r="DT52" s="212">
        <f t="shared" si="67"/>
        <v>0</v>
      </c>
      <c r="DU52" s="212">
        <f t="shared" si="67"/>
        <v>0</v>
      </c>
      <c r="DV52" s="212">
        <f t="shared" si="67"/>
        <v>0</v>
      </c>
      <c r="DW52" s="212">
        <f t="shared" si="67"/>
        <v>0</v>
      </c>
      <c r="DX52" s="212">
        <f t="shared" si="67"/>
        <v>0</v>
      </c>
      <c r="DY52" s="212">
        <f t="shared" si="67"/>
        <v>0</v>
      </c>
      <c r="DZ52" s="212">
        <f t="shared" si="67"/>
        <v>0</v>
      </c>
      <c r="EA52" s="212">
        <f t="shared" ref="EA52:GL52" si="68">IF(EA37="","",IF(EA38=0,Debt_Amount,0))</f>
        <v>0</v>
      </c>
      <c r="EB52" s="212">
        <f t="shared" si="68"/>
        <v>0</v>
      </c>
      <c r="EC52" s="212">
        <f t="shared" si="68"/>
        <v>0</v>
      </c>
      <c r="ED52" s="212">
        <f t="shared" si="68"/>
        <v>0</v>
      </c>
      <c r="EE52" s="212">
        <f t="shared" si="68"/>
        <v>0</v>
      </c>
      <c r="EF52" s="212">
        <f t="shared" si="68"/>
        <v>0</v>
      </c>
      <c r="EG52" s="212">
        <f t="shared" si="68"/>
        <v>0</v>
      </c>
      <c r="EH52" s="212">
        <f t="shared" si="68"/>
        <v>0</v>
      </c>
      <c r="EI52" s="212">
        <f t="shared" si="68"/>
        <v>0</v>
      </c>
      <c r="EJ52" s="212">
        <f t="shared" si="68"/>
        <v>0</v>
      </c>
      <c r="EK52" s="212">
        <f t="shared" si="68"/>
        <v>0</v>
      </c>
      <c r="EL52" s="212">
        <f t="shared" si="68"/>
        <v>0</v>
      </c>
      <c r="EM52" s="212">
        <f t="shared" si="68"/>
        <v>0</v>
      </c>
      <c r="EN52" s="212">
        <f t="shared" si="68"/>
        <v>0</v>
      </c>
      <c r="EO52" s="212">
        <f t="shared" si="68"/>
        <v>0</v>
      </c>
      <c r="EP52" s="212">
        <f t="shared" si="68"/>
        <v>0</v>
      </c>
      <c r="EQ52" s="212">
        <f t="shared" si="68"/>
        <v>0</v>
      </c>
      <c r="ER52" s="212">
        <f t="shared" si="68"/>
        <v>0</v>
      </c>
      <c r="ES52" s="212">
        <f t="shared" si="68"/>
        <v>0</v>
      </c>
      <c r="ET52" s="212">
        <f t="shared" si="68"/>
        <v>0</v>
      </c>
      <c r="EU52" s="212">
        <f t="shared" si="68"/>
        <v>0</v>
      </c>
      <c r="EV52" s="212">
        <f t="shared" si="68"/>
        <v>0</v>
      </c>
      <c r="EW52" s="212">
        <f t="shared" si="68"/>
        <v>0</v>
      </c>
      <c r="EX52" s="212">
        <f t="shared" si="68"/>
        <v>0</v>
      </c>
      <c r="EY52" s="212">
        <f t="shared" si="68"/>
        <v>0</v>
      </c>
      <c r="EZ52" s="212">
        <f t="shared" si="68"/>
        <v>0</v>
      </c>
      <c r="FA52" s="212">
        <f t="shared" si="68"/>
        <v>0</v>
      </c>
      <c r="FB52" s="212">
        <f t="shared" si="68"/>
        <v>0</v>
      </c>
      <c r="FC52" s="212">
        <f t="shared" si="68"/>
        <v>0</v>
      </c>
      <c r="FD52" s="212">
        <f t="shared" si="68"/>
        <v>0</v>
      </c>
      <c r="FE52" s="212">
        <f t="shared" si="68"/>
        <v>0</v>
      </c>
      <c r="FF52" s="212">
        <f t="shared" si="68"/>
        <v>0</v>
      </c>
      <c r="FG52" s="212">
        <f t="shared" si="68"/>
        <v>0</v>
      </c>
      <c r="FH52" s="212">
        <f t="shared" si="68"/>
        <v>0</v>
      </c>
      <c r="FI52" s="212">
        <f t="shared" si="68"/>
        <v>0</v>
      </c>
      <c r="FJ52" s="212">
        <f t="shared" si="68"/>
        <v>0</v>
      </c>
      <c r="FK52" s="212">
        <f t="shared" si="68"/>
        <v>0</v>
      </c>
      <c r="FL52" s="212">
        <f t="shared" si="68"/>
        <v>0</v>
      </c>
      <c r="FM52" s="212">
        <f t="shared" si="68"/>
        <v>0</v>
      </c>
      <c r="FN52" s="212">
        <f t="shared" si="68"/>
        <v>0</v>
      </c>
      <c r="FO52" s="212">
        <f t="shared" si="68"/>
        <v>0</v>
      </c>
      <c r="FP52" s="212">
        <f t="shared" si="68"/>
        <v>0</v>
      </c>
      <c r="FQ52" s="212">
        <f t="shared" si="68"/>
        <v>0</v>
      </c>
      <c r="FR52" s="212">
        <f t="shared" si="68"/>
        <v>0</v>
      </c>
      <c r="FS52" s="212">
        <f t="shared" si="68"/>
        <v>0</v>
      </c>
      <c r="FT52" s="212">
        <f t="shared" si="68"/>
        <v>0</v>
      </c>
      <c r="FU52" s="212">
        <f t="shared" si="68"/>
        <v>0</v>
      </c>
      <c r="FV52" s="212">
        <f t="shared" si="68"/>
        <v>0</v>
      </c>
      <c r="FW52" s="212">
        <f t="shared" si="68"/>
        <v>0</v>
      </c>
      <c r="FX52" s="212">
        <f t="shared" si="68"/>
        <v>0</v>
      </c>
      <c r="FY52" s="212">
        <f t="shared" si="68"/>
        <v>0</v>
      </c>
      <c r="FZ52" s="212">
        <f t="shared" si="68"/>
        <v>0</v>
      </c>
      <c r="GA52" s="212">
        <f t="shared" si="68"/>
        <v>0</v>
      </c>
      <c r="GB52" s="212">
        <f t="shared" si="68"/>
        <v>0</v>
      </c>
      <c r="GC52" s="212">
        <f t="shared" si="68"/>
        <v>0</v>
      </c>
      <c r="GD52" s="212">
        <f t="shared" si="68"/>
        <v>0</v>
      </c>
      <c r="GE52" s="212">
        <f t="shared" si="68"/>
        <v>0</v>
      </c>
      <c r="GF52" s="212">
        <f t="shared" si="68"/>
        <v>0</v>
      </c>
      <c r="GG52" s="212">
        <f t="shared" si="68"/>
        <v>0</v>
      </c>
      <c r="GH52" s="212">
        <f t="shared" si="68"/>
        <v>0</v>
      </c>
      <c r="GI52" s="212">
        <f t="shared" si="68"/>
        <v>0</v>
      </c>
      <c r="GJ52" s="212">
        <f t="shared" si="68"/>
        <v>0</v>
      </c>
      <c r="GK52" s="212">
        <f t="shared" si="68"/>
        <v>0</v>
      </c>
      <c r="GL52" s="212">
        <f t="shared" si="68"/>
        <v>0</v>
      </c>
      <c r="GM52" s="212">
        <f t="shared" ref="GM52:IX52" si="69">IF(GM37="","",IF(GM38=0,Debt_Amount,0))</f>
        <v>0</v>
      </c>
      <c r="GN52" s="212">
        <f t="shared" si="69"/>
        <v>0</v>
      </c>
      <c r="GO52" s="212">
        <f t="shared" si="69"/>
        <v>0</v>
      </c>
      <c r="GP52" s="212">
        <f t="shared" si="69"/>
        <v>0</v>
      </c>
      <c r="GQ52" s="212">
        <f t="shared" si="69"/>
        <v>0</v>
      </c>
      <c r="GR52" s="212">
        <f t="shared" si="69"/>
        <v>0</v>
      </c>
      <c r="GS52" s="212">
        <f t="shared" si="69"/>
        <v>0</v>
      </c>
      <c r="GT52" s="212">
        <f t="shared" si="69"/>
        <v>0</v>
      </c>
      <c r="GU52" s="212">
        <f t="shared" si="69"/>
        <v>0</v>
      </c>
      <c r="GV52" s="212">
        <f t="shared" si="69"/>
        <v>0</v>
      </c>
      <c r="GW52" s="212">
        <f t="shared" si="69"/>
        <v>0</v>
      </c>
      <c r="GX52" s="212">
        <f t="shared" si="69"/>
        <v>0</v>
      </c>
      <c r="GY52" s="212">
        <f t="shared" si="69"/>
        <v>0</v>
      </c>
      <c r="GZ52" s="212">
        <f t="shared" si="69"/>
        <v>0</v>
      </c>
      <c r="HA52" s="212">
        <f t="shared" si="69"/>
        <v>0</v>
      </c>
      <c r="HB52" s="212">
        <f t="shared" si="69"/>
        <v>0</v>
      </c>
      <c r="HC52" s="212">
        <f t="shared" si="69"/>
        <v>0</v>
      </c>
      <c r="HD52" s="212">
        <f t="shared" si="69"/>
        <v>0</v>
      </c>
      <c r="HE52" s="212">
        <f t="shared" si="69"/>
        <v>0</v>
      </c>
      <c r="HF52" s="212">
        <f t="shared" si="69"/>
        <v>0</v>
      </c>
      <c r="HG52" s="212">
        <f t="shared" si="69"/>
        <v>0</v>
      </c>
      <c r="HH52" s="212">
        <f t="shared" si="69"/>
        <v>0</v>
      </c>
      <c r="HI52" s="212">
        <f t="shared" si="69"/>
        <v>0</v>
      </c>
      <c r="HJ52" s="212">
        <f t="shared" si="69"/>
        <v>0</v>
      </c>
      <c r="HK52" s="212">
        <f t="shared" si="69"/>
        <v>0</v>
      </c>
      <c r="HL52" s="212">
        <f t="shared" si="69"/>
        <v>0</v>
      </c>
      <c r="HM52" s="212">
        <f t="shared" si="69"/>
        <v>0</v>
      </c>
      <c r="HN52" s="212">
        <f t="shared" si="69"/>
        <v>0</v>
      </c>
      <c r="HO52" s="212">
        <f t="shared" si="69"/>
        <v>0</v>
      </c>
      <c r="HP52" s="212">
        <f t="shared" si="69"/>
        <v>0</v>
      </c>
      <c r="HQ52" s="212">
        <f t="shared" si="69"/>
        <v>0</v>
      </c>
      <c r="HR52" s="212">
        <f t="shared" si="69"/>
        <v>0</v>
      </c>
      <c r="HS52" s="212">
        <f t="shared" si="69"/>
        <v>0</v>
      </c>
      <c r="HT52" s="212">
        <f t="shared" si="69"/>
        <v>0</v>
      </c>
      <c r="HU52" s="212" t="str">
        <f t="shared" si="69"/>
        <v/>
      </c>
      <c r="HV52" s="212" t="str">
        <f t="shared" si="69"/>
        <v/>
      </c>
      <c r="HW52" s="212" t="str">
        <f t="shared" si="69"/>
        <v/>
      </c>
      <c r="HX52" s="212" t="str">
        <f t="shared" si="69"/>
        <v/>
      </c>
      <c r="HY52" s="212" t="str">
        <f t="shared" si="69"/>
        <v/>
      </c>
      <c r="HZ52" s="212" t="str">
        <f t="shared" si="69"/>
        <v/>
      </c>
      <c r="IA52" s="212" t="str">
        <f t="shared" si="69"/>
        <v/>
      </c>
      <c r="IB52" s="212" t="str">
        <f t="shared" si="69"/>
        <v/>
      </c>
      <c r="IC52" s="212" t="str">
        <f t="shared" si="69"/>
        <v/>
      </c>
      <c r="ID52" s="212" t="str">
        <f t="shared" si="69"/>
        <v/>
      </c>
      <c r="IE52" s="212" t="str">
        <f t="shared" si="69"/>
        <v/>
      </c>
      <c r="IF52" s="212" t="str">
        <f t="shared" si="69"/>
        <v/>
      </c>
      <c r="IG52" s="212" t="str">
        <f t="shared" si="69"/>
        <v/>
      </c>
      <c r="IH52" s="212" t="str">
        <f t="shared" si="69"/>
        <v/>
      </c>
      <c r="II52" s="212" t="str">
        <f t="shared" si="69"/>
        <v/>
      </c>
      <c r="IJ52" s="212" t="str">
        <f t="shared" si="69"/>
        <v/>
      </c>
      <c r="IK52" s="212" t="str">
        <f t="shared" si="69"/>
        <v/>
      </c>
      <c r="IL52" s="212" t="str">
        <f t="shared" si="69"/>
        <v/>
      </c>
      <c r="IM52" s="212" t="str">
        <f t="shared" si="69"/>
        <v/>
      </c>
      <c r="IN52" s="212" t="str">
        <f t="shared" si="69"/>
        <v/>
      </c>
      <c r="IO52" s="212" t="str">
        <f t="shared" si="69"/>
        <v/>
      </c>
      <c r="IP52" s="212" t="str">
        <f t="shared" si="69"/>
        <v/>
      </c>
      <c r="IQ52" s="212" t="str">
        <f t="shared" si="69"/>
        <v/>
      </c>
      <c r="IR52" s="212" t="str">
        <f t="shared" si="69"/>
        <v/>
      </c>
      <c r="IS52" s="212" t="str">
        <f t="shared" si="69"/>
        <v/>
      </c>
      <c r="IT52" s="212" t="str">
        <f t="shared" si="69"/>
        <v/>
      </c>
      <c r="IU52" s="212" t="str">
        <f t="shared" si="69"/>
        <v/>
      </c>
      <c r="IV52" s="212" t="str">
        <f t="shared" si="69"/>
        <v/>
      </c>
      <c r="IW52" s="212" t="str">
        <f t="shared" si="69"/>
        <v/>
      </c>
      <c r="IX52" s="212" t="str">
        <f t="shared" si="69"/>
        <v/>
      </c>
      <c r="IY52" s="212" t="str">
        <f t="shared" ref="IY52:LJ52" si="70">IF(IY37="","",IF(IY38=0,Debt_Amount,0))</f>
        <v/>
      </c>
      <c r="IZ52" s="212" t="str">
        <f t="shared" si="70"/>
        <v/>
      </c>
      <c r="JA52" s="212" t="str">
        <f t="shared" si="70"/>
        <v/>
      </c>
      <c r="JB52" s="212" t="str">
        <f t="shared" si="70"/>
        <v/>
      </c>
      <c r="JC52" s="212" t="str">
        <f t="shared" si="70"/>
        <v/>
      </c>
      <c r="JD52" s="212" t="str">
        <f t="shared" si="70"/>
        <v/>
      </c>
      <c r="JE52" s="212" t="str">
        <f t="shared" si="70"/>
        <v/>
      </c>
      <c r="JF52" s="212" t="str">
        <f t="shared" si="70"/>
        <v/>
      </c>
      <c r="JG52" s="212" t="str">
        <f t="shared" si="70"/>
        <v/>
      </c>
      <c r="JH52" s="212" t="str">
        <f t="shared" si="70"/>
        <v/>
      </c>
      <c r="JI52" s="212" t="str">
        <f t="shared" si="70"/>
        <v/>
      </c>
      <c r="JJ52" s="212" t="str">
        <f t="shared" si="70"/>
        <v/>
      </c>
      <c r="JK52" s="212" t="str">
        <f t="shared" si="70"/>
        <v/>
      </c>
      <c r="JL52" s="212" t="str">
        <f t="shared" si="70"/>
        <v/>
      </c>
      <c r="JM52" s="212" t="str">
        <f t="shared" si="70"/>
        <v/>
      </c>
      <c r="JN52" s="212" t="str">
        <f t="shared" si="70"/>
        <v/>
      </c>
      <c r="JO52" s="212" t="str">
        <f t="shared" si="70"/>
        <v/>
      </c>
      <c r="JP52" s="212" t="str">
        <f t="shared" si="70"/>
        <v/>
      </c>
      <c r="JQ52" s="212" t="str">
        <f t="shared" si="70"/>
        <v/>
      </c>
      <c r="JR52" s="212" t="str">
        <f t="shared" si="70"/>
        <v/>
      </c>
      <c r="JS52" s="212" t="str">
        <f t="shared" si="70"/>
        <v/>
      </c>
      <c r="JT52" s="212" t="str">
        <f t="shared" si="70"/>
        <v/>
      </c>
      <c r="JU52" s="212" t="str">
        <f t="shared" si="70"/>
        <v/>
      </c>
      <c r="JV52" s="212" t="str">
        <f t="shared" si="70"/>
        <v/>
      </c>
      <c r="JW52" s="212" t="str">
        <f t="shared" si="70"/>
        <v/>
      </c>
      <c r="JX52" s="212" t="str">
        <f t="shared" si="70"/>
        <v/>
      </c>
      <c r="JY52" s="212" t="str">
        <f t="shared" si="70"/>
        <v/>
      </c>
      <c r="JZ52" s="212" t="str">
        <f t="shared" si="70"/>
        <v/>
      </c>
      <c r="KA52" s="212" t="str">
        <f t="shared" si="70"/>
        <v/>
      </c>
      <c r="KB52" s="212" t="str">
        <f t="shared" si="70"/>
        <v/>
      </c>
      <c r="KC52" s="212" t="str">
        <f t="shared" si="70"/>
        <v/>
      </c>
      <c r="KD52" s="212" t="str">
        <f t="shared" si="70"/>
        <v/>
      </c>
      <c r="KE52" s="212" t="str">
        <f t="shared" si="70"/>
        <v/>
      </c>
      <c r="KF52" s="212" t="str">
        <f t="shared" si="70"/>
        <v/>
      </c>
      <c r="KG52" s="212" t="str">
        <f t="shared" si="70"/>
        <v/>
      </c>
      <c r="KH52" s="212" t="str">
        <f t="shared" si="70"/>
        <v/>
      </c>
      <c r="KI52" s="212" t="str">
        <f t="shared" si="70"/>
        <v/>
      </c>
      <c r="KJ52" s="212" t="str">
        <f t="shared" si="70"/>
        <v/>
      </c>
      <c r="KK52" s="212" t="str">
        <f t="shared" si="70"/>
        <v/>
      </c>
      <c r="KL52" s="212" t="str">
        <f t="shared" si="70"/>
        <v/>
      </c>
      <c r="KM52" s="212" t="str">
        <f t="shared" si="70"/>
        <v/>
      </c>
      <c r="KN52" s="212" t="str">
        <f t="shared" si="70"/>
        <v/>
      </c>
      <c r="KO52" s="212" t="str">
        <f t="shared" si="70"/>
        <v/>
      </c>
      <c r="KP52" s="212" t="str">
        <f t="shared" si="70"/>
        <v/>
      </c>
      <c r="KQ52" s="212" t="str">
        <f t="shared" si="70"/>
        <v/>
      </c>
      <c r="KR52" s="212" t="str">
        <f t="shared" si="70"/>
        <v/>
      </c>
      <c r="KS52" s="212" t="str">
        <f t="shared" si="70"/>
        <v/>
      </c>
      <c r="KT52" s="212" t="str">
        <f t="shared" si="70"/>
        <v/>
      </c>
      <c r="KU52" s="212" t="str">
        <f t="shared" si="70"/>
        <v/>
      </c>
      <c r="KV52" s="212" t="str">
        <f t="shared" si="70"/>
        <v/>
      </c>
      <c r="KW52" s="212" t="str">
        <f t="shared" si="70"/>
        <v/>
      </c>
      <c r="KX52" s="212" t="str">
        <f t="shared" si="70"/>
        <v/>
      </c>
      <c r="KY52" s="212" t="str">
        <f t="shared" si="70"/>
        <v/>
      </c>
      <c r="KZ52" s="212" t="str">
        <f t="shared" si="70"/>
        <v/>
      </c>
      <c r="LA52" s="212" t="str">
        <f t="shared" si="70"/>
        <v/>
      </c>
      <c r="LB52" s="212" t="str">
        <f t="shared" si="70"/>
        <v/>
      </c>
      <c r="LC52" s="212" t="str">
        <f t="shared" si="70"/>
        <v/>
      </c>
      <c r="LD52" s="212" t="str">
        <f t="shared" si="70"/>
        <v/>
      </c>
      <c r="LE52" s="212" t="str">
        <f t="shared" si="70"/>
        <v/>
      </c>
      <c r="LF52" s="212" t="str">
        <f t="shared" si="70"/>
        <v/>
      </c>
      <c r="LG52" s="212" t="str">
        <f t="shared" si="70"/>
        <v/>
      </c>
      <c r="LH52" s="212" t="str">
        <f t="shared" si="70"/>
        <v/>
      </c>
      <c r="LI52" s="212" t="str">
        <f t="shared" si="70"/>
        <v/>
      </c>
      <c r="LJ52" s="212" t="str">
        <f t="shared" si="70"/>
        <v/>
      </c>
      <c r="LK52" s="212" t="str">
        <f t="shared" ref="LK52:MY52" si="71">IF(LK37="","",IF(LK38=0,Debt_Amount,0))</f>
        <v/>
      </c>
      <c r="LL52" s="212" t="str">
        <f t="shared" si="71"/>
        <v/>
      </c>
      <c r="LM52" s="212" t="str">
        <f t="shared" si="71"/>
        <v/>
      </c>
      <c r="LN52" s="212" t="str">
        <f t="shared" si="71"/>
        <v/>
      </c>
      <c r="LO52" s="212" t="str">
        <f t="shared" si="71"/>
        <v/>
      </c>
      <c r="LP52" s="212" t="str">
        <f t="shared" si="71"/>
        <v/>
      </c>
      <c r="LQ52" s="212" t="str">
        <f t="shared" si="71"/>
        <v/>
      </c>
      <c r="LR52" s="212" t="str">
        <f t="shared" si="71"/>
        <v/>
      </c>
      <c r="LS52" s="212" t="str">
        <f t="shared" si="71"/>
        <v/>
      </c>
      <c r="LT52" s="212" t="str">
        <f t="shared" si="71"/>
        <v/>
      </c>
      <c r="LU52" s="212" t="str">
        <f t="shared" si="71"/>
        <v/>
      </c>
      <c r="LV52" s="212" t="str">
        <f t="shared" si="71"/>
        <v/>
      </c>
      <c r="LW52" s="212" t="str">
        <f t="shared" si="71"/>
        <v/>
      </c>
      <c r="LX52" s="212" t="str">
        <f t="shared" si="71"/>
        <v/>
      </c>
      <c r="LY52" s="212" t="str">
        <f t="shared" si="71"/>
        <v/>
      </c>
      <c r="LZ52" s="212" t="str">
        <f t="shared" si="71"/>
        <v/>
      </c>
      <c r="MA52" s="212" t="str">
        <f t="shared" si="71"/>
        <v/>
      </c>
      <c r="MB52" s="212" t="str">
        <f t="shared" si="71"/>
        <v/>
      </c>
      <c r="MC52" s="212" t="str">
        <f t="shared" si="71"/>
        <v/>
      </c>
      <c r="MD52" s="212" t="str">
        <f t="shared" si="71"/>
        <v/>
      </c>
      <c r="ME52" s="212" t="str">
        <f t="shared" si="71"/>
        <v/>
      </c>
      <c r="MF52" s="212" t="str">
        <f t="shared" si="71"/>
        <v/>
      </c>
      <c r="MG52" s="212" t="str">
        <f t="shared" si="71"/>
        <v/>
      </c>
      <c r="MH52" s="212" t="str">
        <f t="shared" si="71"/>
        <v/>
      </c>
      <c r="MI52" s="212" t="str">
        <f t="shared" si="71"/>
        <v/>
      </c>
      <c r="MJ52" s="212" t="str">
        <f t="shared" si="71"/>
        <v/>
      </c>
      <c r="MK52" s="212" t="str">
        <f t="shared" si="71"/>
        <v/>
      </c>
      <c r="ML52" s="212" t="str">
        <f t="shared" si="71"/>
        <v/>
      </c>
      <c r="MM52" s="212" t="str">
        <f t="shared" si="71"/>
        <v/>
      </c>
      <c r="MN52" s="212" t="str">
        <f t="shared" si="71"/>
        <v/>
      </c>
      <c r="MO52" s="212" t="str">
        <f t="shared" si="71"/>
        <v/>
      </c>
      <c r="MP52" s="212" t="str">
        <f t="shared" si="71"/>
        <v/>
      </c>
      <c r="MQ52" s="212" t="str">
        <f t="shared" si="71"/>
        <v/>
      </c>
      <c r="MR52" s="212" t="str">
        <f t="shared" si="71"/>
        <v/>
      </c>
      <c r="MS52" s="212" t="str">
        <f t="shared" si="71"/>
        <v/>
      </c>
      <c r="MT52" s="212" t="str">
        <f t="shared" si="71"/>
        <v/>
      </c>
      <c r="MU52" s="212" t="str">
        <f t="shared" si="71"/>
        <v/>
      </c>
      <c r="MV52" s="212" t="str">
        <f t="shared" si="71"/>
        <v/>
      </c>
      <c r="MW52" s="212" t="str">
        <f t="shared" si="71"/>
        <v/>
      </c>
      <c r="MX52" s="212" t="str">
        <f t="shared" si="71"/>
        <v/>
      </c>
      <c r="MY52" s="212" t="str">
        <f t="shared" si="71"/>
        <v/>
      </c>
    </row>
    <row r="53" spans="2:363" outlineLevel="1" x14ac:dyDescent="0.25">
      <c r="B53" s="8" t="s">
        <v>207</v>
      </c>
      <c r="C53" s="212">
        <f t="shared" ref="C53:BN53" si="72">IF(C37="","",IF(C38&lt;Residual_Month,0,Residual_NetValue))</f>
        <v>0</v>
      </c>
      <c r="D53" s="212">
        <f t="shared" si="72"/>
        <v>0</v>
      </c>
      <c r="E53" s="212">
        <f t="shared" si="72"/>
        <v>0</v>
      </c>
      <c r="F53" s="212">
        <f t="shared" si="72"/>
        <v>0</v>
      </c>
      <c r="G53" s="212">
        <f t="shared" si="72"/>
        <v>0</v>
      </c>
      <c r="H53" s="212">
        <f t="shared" si="72"/>
        <v>0</v>
      </c>
      <c r="I53" s="212">
        <f t="shared" si="72"/>
        <v>0</v>
      </c>
      <c r="J53" s="212">
        <f t="shared" si="72"/>
        <v>0</v>
      </c>
      <c r="K53" s="212">
        <f t="shared" si="72"/>
        <v>0</v>
      </c>
      <c r="L53" s="212">
        <f t="shared" si="72"/>
        <v>0</v>
      </c>
      <c r="M53" s="212">
        <f t="shared" si="72"/>
        <v>0</v>
      </c>
      <c r="N53" s="212">
        <f t="shared" si="72"/>
        <v>0</v>
      </c>
      <c r="O53" s="212">
        <f t="shared" si="72"/>
        <v>0</v>
      </c>
      <c r="P53" s="212">
        <f t="shared" si="72"/>
        <v>0</v>
      </c>
      <c r="Q53" s="212">
        <f t="shared" si="72"/>
        <v>0</v>
      </c>
      <c r="R53" s="212">
        <f t="shared" si="72"/>
        <v>0</v>
      </c>
      <c r="S53" s="212">
        <f t="shared" si="72"/>
        <v>0</v>
      </c>
      <c r="T53" s="212">
        <f t="shared" si="72"/>
        <v>0</v>
      </c>
      <c r="U53" s="212">
        <f t="shared" si="72"/>
        <v>0</v>
      </c>
      <c r="V53" s="212">
        <f t="shared" si="72"/>
        <v>0</v>
      </c>
      <c r="W53" s="212">
        <f t="shared" si="72"/>
        <v>0</v>
      </c>
      <c r="X53" s="212">
        <f t="shared" si="72"/>
        <v>0</v>
      </c>
      <c r="Y53" s="212">
        <f t="shared" si="72"/>
        <v>0</v>
      </c>
      <c r="Z53" s="212">
        <f t="shared" si="72"/>
        <v>0</v>
      </c>
      <c r="AA53" s="212">
        <f t="shared" si="72"/>
        <v>0</v>
      </c>
      <c r="AB53" s="212">
        <f t="shared" si="72"/>
        <v>0</v>
      </c>
      <c r="AC53" s="212">
        <f t="shared" si="72"/>
        <v>0</v>
      </c>
      <c r="AD53" s="212">
        <f t="shared" si="72"/>
        <v>0</v>
      </c>
      <c r="AE53" s="212">
        <f t="shared" si="72"/>
        <v>0</v>
      </c>
      <c r="AF53" s="212">
        <f t="shared" si="72"/>
        <v>0</v>
      </c>
      <c r="AG53" s="212">
        <f t="shared" si="72"/>
        <v>0</v>
      </c>
      <c r="AH53" s="212">
        <f t="shared" si="72"/>
        <v>0</v>
      </c>
      <c r="AI53" s="212">
        <f t="shared" si="72"/>
        <v>0</v>
      </c>
      <c r="AJ53" s="212">
        <f t="shared" si="72"/>
        <v>0</v>
      </c>
      <c r="AK53" s="212">
        <f t="shared" si="72"/>
        <v>0</v>
      </c>
      <c r="AL53" s="212">
        <f t="shared" si="72"/>
        <v>0</v>
      </c>
      <c r="AM53" s="212">
        <f t="shared" si="72"/>
        <v>0</v>
      </c>
      <c r="AN53" s="212">
        <f t="shared" si="72"/>
        <v>0</v>
      </c>
      <c r="AO53" s="212">
        <f t="shared" si="72"/>
        <v>0</v>
      </c>
      <c r="AP53" s="212">
        <f t="shared" si="72"/>
        <v>0</v>
      </c>
      <c r="AQ53" s="212">
        <f t="shared" si="72"/>
        <v>0</v>
      </c>
      <c r="AR53" s="212">
        <f t="shared" si="72"/>
        <v>0</v>
      </c>
      <c r="AS53" s="212">
        <f t="shared" si="72"/>
        <v>0</v>
      </c>
      <c r="AT53" s="212">
        <f t="shared" si="72"/>
        <v>0</v>
      </c>
      <c r="AU53" s="212">
        <f t="shared" si="72"/>
        <v>0</v>
      </c>
      <c r="AV53" s="212">
        <f t="shared" si="72"/>
        <v>0</v>
      </c>
      <c r="AW53" s="212">
        <f t="shared" si="72"/>
        <v>0</v>
      </c>
      <c r="AX53" s="212">
        <f t="shared" si="72"/>
        <v>0</v>
      </c>
      <c r="AY53" s="212">
        <f t="shared" si="72"/>
        <v>0</v>
      </c>
      <c r="AZ53" s="212">
        <f t="shared" si="72"/>
        <v>0</v>
      </c>
      <c r="BA53" s="212">
        <f t="shared" si="72"/>
        <v>0</v>
      </c>
      <c r="BB53" s="212">
        <f t="shared" si="72"/>
        <v>0</v>
      </c>
      <c r="BC53" s="212">
        <f t="shared" si="72"/>
        <v>0</v>
      </c>
      <c r="BD53" s="212">
        <f t="shared" si="72"/>
        <v>0</v>
      </c>
      <c r="BE53" s="212">
        <f t="shared" si="72"/>
        <v>0</v>
      </c>
      <c r="BF53" s="212">
        <f t="shared" si="72"/>
        <v>0</v>
      </c>
      <c r="BG53" s="212">
        <f t="shared" si="72"/>
        <v>0</v>
      </c>
      <c r="BH53" s="212">
        <f t="shared" si="72"/>
        <v>0</v>
      </c>
      <c r="BI53" s="212">
        <f t="shared" si="72"/>
        <v>0</v>
      </c>
      <c r="BJ53" s="212">
        <f t="shared" si="72"/>
        <v>0</v>
      </c>
      <c r="BK53" s="212">
        <f t="shared" si="72"/>
        <v>0</v>
      </c>
      <c r="BL53" s="212">
        <f t="shared" si="72"/>
        <v>0</v>
      </c>
      <c r="BM53" s="212">
        <f t="shared" si="72"/>
        <v>0</v>
      </c>
      <c r="BN53" s="212">
        <f t="shared" si="72"/>
        <v>0</v>
      </c>
      <c r="BO53" s="212">
        <f t="shared" ref="BO53:DZ53" si="73">IF(BO37="","",IF(BO38&lt;Residual_Month,0,Residual_NetValue))</f>
        <v>0</v>
      </c>
      <c r="BP53" s="212">
        <f t="shared" si="73"/>
        <v>0</v>
      </c>
      <c r="BQ53" s="212">
        <f t="shared" si="73"/>
        <v>0</v>
      </c>
      <c r="BR53" s="212">
        <f t="shared" si="73"/>
        <v>0</v>
      </c>
      <c r="BS53" s="212">
        <f t="shared" si="73"/>
        <v>0</v>
      </c>
      <c r="BT53" s="212">
        <f t="shared" si="73"/>
        <v>0</v>
      </c>
      <c r="BU53" s="212">
        <f t="shared" si="73"/>
        <v>0</v>
      </c>
      <c r="BV53" s="212">
        <f t="shared" si="73"/>
        <v>0</v>
      </c>
      <c r="BW53" s="212">
        <f t="shared" si="73"/>
        <v>0</v>
      </c>
      <c r="BX53" s="212">
        <f t="shared" si="73"/>
        <v>0</v>
      </c>
      <c r="BY53" s="212">
        <f t="shared" si="73"/>
        <v>0</v>
      </c>
      <c r="BZ53" s="212">
        <f t="shared" si="73"/>
        <v>0</v>
      </c>
      <c r="CA53" s="212">
        <f t="shared" si="73"/>
        <v>0</v>
      </c>
      <c r="CB53" s="212">
        <f t="shared" si="73"/>
        <v>0</v>
      </c>
      <c r="CC53" s="212">
        <f t="shared" si="73"/>
        <v>0</v>
      </c>
      <c r="CD53" s="212">
        <f t="shared" si="73"/>
        <v>0</v>
      </c>
      <c r="CE53" s="212">
        <f t="shared" si="73"/>
        <v>0</v>
      </c>
      <c r="CF53" s="212">
        <f t="shared" si="73"/>
        <v>0</v>
      </c>
      <c r="CG53" s="212">
        <f t="shared" si="73"/>
        <v>0</v>
      </c>
      <c r="CH53" s="212">
        <f t="shared" si="73"/>
        <v>0</v>
      </c>
      <c r="CI53" s="212">
        <f t="shared" si="73"/>
        <v>0</v>
      </c>
      <c r="CJ53" s="212">
        <f t="shared" si="73"/>
        <v>0</v>
      </c>
      <c r="CK53" s="212">
        <f t="shared" si="73"/>
        <v>0</v>
      </c>
      <c r="CL53" s="212">
        <f t="shared" si="73"/>
        <v>0</v>
      </c>
      <c r="CM53" s="212">
        <f t="shared" si="73"/>
        <v>0</v>
      </c>
      <c r="CN53" s="212">
        <f t="shared" si="73"/>
        <v>0</v>
      </c>
      <c r="CO53" s="212">
        <f t="shared" si="73"/>
        <v>0</v>
      </c>
      <c r="CP53" s="212">
        <f t="shared" si="73"/>
        <v>0</v>
      </c>
      <c r="CQ53" s="212">
        <f t="shared" si="73"/>
        <v>0</v>
      </c>
      <c r="CR53" s="212">
        <f t="shared" si="73"/>
        <v>0</v>
      </c>
      <c r="CS53" s="212">
        <f t="shared" si="73"/>
        <v>0</v>
      </c>
      <c r="CT53" s="212">
        <f t="shared" si="73"/>
        <v>0</v>
      </c>
      <c r="CU53" s="212">
        <f t="shared" si="73"/>
        <v>0</v>
      </c>
      <c r="CV53" s="212">
        <f t="shared" si="73"/>
        <v>0</v>
      </c>
      <c r="CW53" s="212">
        <f t="shared" si="73"/>
        <v>0</v>
      </c>
      <c r="CX53" s="212">
        <f t="shared" si="73"/>
        <v>0</v>
      </c>
      <c r="CY53" s="212">
        <f t="shared" si="73"/>
        <v>0</v>
      </c>
      <c r="CZ53" s="212">
        <f t="shared" si="73"/>
        <v>0</v>
      </c>
      <c r="DA53" s="212">
        <f t="shared" si="73"/>
        <v>0</v>
      </c>
      <c r="DB53" s="212">
        <f t="shared" si="73"/>
        <v>0</v>
      </c>
      <c r="DC53" s="212">
        <f t="shared" si="73"/>
        <v>0</v>
      </c>
      <c r="DD53" s="212">
        <f t="shared" si="73"/>
        <v>0</v>
      </c>
      <c r="DE53" s="212">
        <f t="shared" si="73"/>
        <v>0</v>
      </c>
      <c r="DF53" s="212">
        <f t="shared" si="73"/>
        <v>0</v>
      </c>
      <c r="DG53" s="212">
        <f t="shared" si="73"/>
        <v>0</v>
      </c>
      <c r="DH53" s="212">
        <f t="shared" si="73"/>
        <v>0</v>
      </c>
      <c r="DI53" s="212">
        <f t="shared" si="73"/>
        <v>0</v>
      </c>
      <c r="DJ53" s="212">
        <f t="shared" si="73"/>
        <v>0</v>
      </c>
      <c r="DK53" s="212">
        <f t="shared" si="73"/>
        <v>0</v>
      </c>
      <c r="DL53" s="212">
        <f t="shared" si="73"/>
        <v>0</v>
      </c>
      <c r="DM53" s="212">
        <f t="shared" si="73"/>
        <v>0</v>
      </c>
      <c r="DN53" s="212">
        <f t="shared" si="73"/>
        <v>0</v>
      </c>
      <c r="DO53" s="212">
        <f t="shared" si="73"/>
        <v>0</v>
      </c>
      <c r="DP53" s="212">
        <f t="shared" si="73"/>
        <v>0</v>
      </c>
      <c r="DQ53" s="212">
        <f t="shared" si="73"/>
        <v>0</v>
      </c>
      <c r="DR53" s="212">
        <f t="shared" si="73"/>
        <v>0</v>
      </c>
      <c r="DS53" s="212">
        <f t="shared" si="73"/>
        <v>0</v>
      </c>
      <c r="DT53" s="212">
        <f t="shared" si="73"/>
        <v>0</v>
      </c>
      <c r="DU53" s="212">
        <f t="shared" si="73"/>
        <v>0</v>
      </c>
      <c r="DV53" s="212">
        <f t="shared" si="73"/>
        <v>0</v>
      </c>
      <c r="DW53" s="212">
        <f t="shared" si="73"/>
        <v>0</v>
      </c>
      <c r="DX53" s="212">
        <f t="shared" si="73"/>
        <v>0</v>
      </c>
      <c r="DY53" s="212">
        <f t="shared" si="73"/>
        <v>0</v>
      </c>
      <c r="DZ53" s="212">
        <f t="shared" si="73"/>
        <v>0</v>
      </c>
      <c r="EA53" s="212">
        <f t="shared" ref="EA53:GL53" si="74">IF(EA37="","",IF(EA38&lt;Residual_Month,0,Residual_NetValue))</f>
        <v>0</v>
      </c>
      <c r="EB53" s="212">
        <f t="shared" si="74"/>
        <v>0</v>
      </c>
      <c r="EC53" s="212">
        <f t="shared" si="74"/>
        <v>0</v>
      </c>
      <c r="ED53" s="212">
        <f t="shared" si="74"/>
        <v>0</v>
      </c>
      <c r="EE53" s="212">
        <f t="shared" si="74"/>
        <v>0</v>
      </c>
      <c r="EF53" s="212">
        <f t="shared" si="74"/>
        <v>0</v>
      </c>
      <c r="EG53" s="212">
        <f t="shared" si="74"/>
        <v>0</v>
      </c>
      <c r="EH53" s="212">
        <f t="shared" si="74"/>
        <v>0</v>
      </c>
      <c r="EI53" s="212">
        <f t="shared" si="74"/>
        <v>0</v>
      </c>
      <c r="EJ53" s="212">
        <f t="shared" si="74"/>
        <v>0</v>
      </c>
      <c r="EK53" s="212">
        <f t="shared" si="74"/>
        <v>0</v>
      </c>
      <c r="EL53" s="212">
        <f t="shared" si="74"/>
        <v>0</v>
      </c>
      <c r="EM53" s="212">
        <f t="shared" si="74"/>
        <v>0</v>
      </c>
      <c r="EN53" s="212">
        <f t="shared" si="74"/>
        <v>0</v>
      </c>
      <c r="EO53" s="212">
        <f t="shared" si="74"/>
        <v>0</v>
      </c>
      <c r="EP53" s="212">
        <f t="shared" si="74"/>
        <v>0</v>
      </c>
      <c r="EQ53" s="212">
        <f t="shared" si="74"/>
        <v>0</v>
      </c>
      <c r="ER53" s="212">
        <f t="shared" si="74"/>
        <v>0</v>
      </c>
      <c r="ES53" s="212">
        <f t="shared" si="74"/>
        <v>0</v>
      </c>
      <c r="ET53" s="212">
        <f t="shared" si="74"/>
        <v>0</v>
      </c>
      <c r="EU53" s="212">
        <f t="shared" si="74"/>
        <v>0</v>
      </c>
      <c r="EV53" s="212">
        <f t="shared" si="74"/>
        <v>0</v>
      </c>
      <c r="EW53" s="212">
        <f t="shared" si="74"/>
        <v>0</v>
      </c>
      <c r="EX53" s="212">
        <f t="shared" si="74"/>
        <v>0</v>
      </c>
      <c r="EY53" s="212">
        <f t="shared" si="74"/>
        <v>0</v>
      </c>
      <c r="EZ53" s="212">
        <f t="shared" si="74"/>
        <v>0</v>
      </c>
      <c r="FA53" s="212">
        <f t="shared" si="74"/>
        <v>0</v>
      </c>
      <c r="FB53" s="212">
        <f t="shared" si="74"/>
        <v>0</v>
      </c>
      <c r="FC53" s="212">
        <f t="shared" si="74"/>
        <v>0</v>
      </c>
      <c r="FD53" s="212">
        <f t="shared" si="74"/>
        <v>0</v>
      </c>
      <c r="FE53" s="212">
        <f t="shared" si="74"/>
        <v>0</v>
      </c>
      <c r="FF53" s="212">
        <f t="shared" si="74"/>
        <v>0</v>
      </c>
      <c r="FG53" s="212">
        <f t="shared" si="74"/>
        <v>0</v>
      </c>
      <c r="FH53" s="212">
        <f t="shared" si="74"/>
        <v>0</v>
      </c>
      <c r="FI53" s="212">
        <f t="shared" si="74"/>
        <v>0</v>
      </c>
      <c r="FJ53" s="212">
        <f t="shared" si="74"/>
        <v>0</v>
      </c>
      <c r="FK53" s="212">
        <f t="shared" si="74"/>
        <v>0</v>
      </c>
      <c r="FL53" s="212">
        <f t="shared" si="74"/>
        <v>0</v>
      </c>
      <c r="FM53" s="212">
        <f t="shared" si="74"/>
        <v>0</v>
      </c>
      <c r="FN53" s="212">
        <f t="shared" si="74"/>
        <v>0</v>
      </c>
      <c r="FO53" s="212">
        <f t="shared" si="74"/>
        <v>0</v>
      </c>
      <c r="FP53" s="212">
        <f t="shared" si="74"/>
        <v>0</v>
      </c>
      <c r="FQ53" s="212">
        <f t="shared" si="74"/>
        <v>0</v>
      </c>
      <c r="FR53" s="212">
        <f t="shared" si="74"/>
        <v>0</v>
      </c>
      <c r="FS53" s="212">
        <f t="shared" si="74"/>
        <v>0</v>
      </c>
      <c r="FT53" s="212">
        <f t="shared" si="74"/>
        <v>0</v>
      </c>
      <c r="FU53" s="212">
        <f t="shared" si="74"/>
        <v>0</v>
      </c>
      <c r="FV53" s="212">
        <f t="shared" si="74"/>
        <v>0</v>
      </c>
      <c r="FW53" s="212">
        <f t="shared" si="74"/>
        <v>0</v>
      </c>
      <c r="FX53" s="212">
        <f t="shared" si="74"/>
        <v>0</v>
      </c>
      <c r="FY53" s="212">
        <f t="shared" si="74"/>
        <v>0</v>
      </c>
      <c r="FZ53" s="212">
        <f t="shared" si="74"/>
        <v>0</v>
      </c>
      <c r="GA53" s="212">
        <f t="shared" si="74"/>
        <v>0</v>
      </c>
      <c r="GB53" s="212">
        <f t="shared" si="74"/>
        <v>0</v>
      </c>
      <c r="GC53" s="212">
        <f t="shared" si="74"/>
        <v>0</v>
      </c>
      <c r="GD53" s="212">
        <f t="shared" si="74"/>
        <v>0</v>
      </c>
      <c r="GE53" s="212">
        <f t="shared" si="74"/>
        <v>0</v>
      </c>
      <c r="GF53" s="212">
        <f t="shared" si="74"/>
        <v>0</v>
      </c>
      <c r="GG53" s="212">
        <f t="shared" si="74"/>
        <v>0</v>
      </c>
      <c r="GH53" s="212">
        <f t="shared" si="74"/>
        <v>0</v>
      </c>
      <c r="GI53" s="212">
        <f t="shared" si="74"/>
        <v>0</v>
      </c>
      <c r="GJ53" s="212">
        <f t="shared" si="74"/>
        <v>0</v>
      </c>
      <c r="GK53" s="212">
        <f t="shared" si="74"/>
        <v>0</v>
      </c>
      <c r="GL53" s="212">
        <f t="shared" si="74"/>
        <v>0</v>
      </c>
      <c r="GM53" s="212">
        <f t="shared" ref="GM53:IX53" si="75">IF(GM37="","",IF(GM38&lt;Residual_Month,0,Residual_NetValue))</f>
        <v>0</v>
      </c>
      <c r="GN53" s="212">
        <f t="shared" si="75"/>
        <v>0</v>
      </c>
      <c r="GO53" s="212">
        <f t="shared" si="75"/>
        <v>0</v>
      </c>
      <c r="GP53" s="212">
        <f t="shared" si="75"/>
        <v>0</v>
      </c>
      <c r="GQ53" s="212">
        <f t="shared" si="75"/>
        <v>0</v>
      </c>
      <c r="GR53" s="212">
        <f t="shared" si="75"/>
        <v>0</v>
      </c>
      <c r="GS53" s="212">
        <f t="shared" si="75"/>
        <v>0</v>
      </c>
      <c r="GT53" s="212">
        <f t="shared" si="75"/>
        <v>0</v>
      </c>
      <c r="GU53" s="212">
        <f t="shared" si="75"/>
        <v>0</v>
      </c>
      <c r="GV53" s="212">
        <f t="shared" si="75"/>
        <v>0</v>
      </c>
      <c r="GW53" s="212">
        <f t="shared" si="75"/>
        <v>0</v>
      </c>
      <c r="GX53" s="212">
        <f t="shared" si="75"/>
        <v>0</v>
      </c>
      <c r="GY53" s="212">
        <f t="shared" si="75"/>
        <v>0</v>
      </c>
      <c r="GZ53" s="212">
        <f t="shared" si="75"/>
        <v>0</v>
      </c>
      <c r="HA53" s="212">
        <f t="shared" si="75"/>
        <v>0</v>
      </c>
      <c r="HB53" s="212">
        <f t="shared" si="75"/>
        <v>0</v>
      </c>
      <c r="HC53" s="212">
        <f t="shared" si="75"/>
        <v>0</v>
      </c>
      <c r="HD53" s="212">
        <f t="shared" si="75"/>
        <v>0</v>
      </c>
      <c r="HE53" s="212">
        <f t="shared" si="75"/>
        <v>0</v>
      </c>
      <c r="HF53" s="212">
        <f t="shared" si="75"/>
        <v>0</v>
      </c>
      <c r="HG53" s="212">
        <f t="shared" si="75"/>
        <v>0</v>
      </c>
      <c r="HH53" s="212">
        <f t="shared" si="75"/>
        <v>0</v>
      </c>
      <c r="HI53" s="212">
        <f t="shared" si="75"/>
        <v>0</v>
      </c>
      <c r="HJ53" s="212">
        <f t="shared" si="75"/>
        <v>0</v>
      </c>
      <c r="HK53" s="212">
        <f t="shared" si="75"/>
        <v>0</v>
      </c>
      <c r="HL53" s="212">
        <f t="shared" si="75"/>
        <v>0</v>
      </c>
      <c r="HM53" s="212">
        <f t="shared" si="75"/>
        <v>0</v>
      </c>
      <c r="HN53" s="212">
        <f t="shared" si="75"/>
        <v>0</v>
      </c>
      <c r="HO53" s="212">
        <f t="shared" si="75"/>
        <v>0</v>
      </c>
      <c r="HP53" s="212">
        <f t="shared" si="75"/>
        <v>0</v>
      </c>
      <c r="HQ53" s="212">
        <f t="shared" si="75"/>
        <v>0</v>
      </c>
      <c r="HR53" s="212">
        <f t="shared" si="75"/>
        <v>0</v>
      </c>
      <c r="HS53" s="212">
        <f t="shared" si="75"/>
        <v>0</v>
      </c>
      <c r="HT53" s="212">
        <f t="shared" si="75"/>
        <v>3467250</v>
      </c>
      <c r="HU53" s="212" t="str">
        <f t="shared" si="75"/>
        <v/>
      </c>
      <c r="HV53" s="212" t="str">
        <f t="shared" si="75"/>
        <v/>
      </c>
      <c r="HW53" s="212" t="str">
        <f t="shared" si="75"/>
        <v/>
      </c>
      <c r="HX53" s="212" t="str">
        <f t="shared" si="75"/>
        <v/>
      </c>
      <c r="HY53" s="212" t="str">
        <f t="shared" si="75"/>
        <v/>
      </c>
      <c r="HZ53" s="212" t="str">
        <f t="shared" si="75"/>
        <v/>
      </c>
      <c r="IA53" s="212" t="str">
        <f t="shared" si="75"/>
        <v/>
      </c>
      <c r="IB53" s="212" t="str">
        <f t="shared" si="75"/>
        <v/>
      </c>
      <c r="IC53" s="212" t="str">
        <f t="shared" si="75"/>
        <v/>
      </c>
      <c r="ID53" s="212" t="str">
        <f t="shared" si="75"/>
        <v/>
      </c>
      <c r="IE53" s="212" t="str">
        <f t="shared" si="75"/>
        <v/>
      </c>
      <c r="IF53" s="212" t="str">
        <f t="shared" si="75"/>
        <v/>
      </c>
      <c r="IG53" s="212" t="str">
        <f t="shared" si="75"/>
        <v/>
      </c>
      <c r="IH53" s="212" t="str">
        <f t="shared" si="75"/>
        <v/>
      </c>
      <c r="II53" s="212" t="str">
        <f t="shared" si="75"/>
        <v/>
      </c>
      <c r="IJ53" s="212" t="str">
        <f t="shared" si="75"/>
        <v/>
      </c>
      <c r="IK53" s="212" t="str">
        <f t="shared" si="75"/>
        <v/>
      </c>
      <c r="IL53" s="212" t="str">
        <f t="shared" si="75"/>
        <v/>
      </c>
      <c r="IM53" s="212" t="str">
        <f t="shared" si="75"/>
        <v/>
      </c>
      <c r="IN53" s="212" t="str">
        <f t="shared" si="75"/>
        <v/>
      </c>
      <c r="IO53" s="212" t="str">
        <f t="shared" si="75"/>
        <v/>
      </c>
      <c r="IP53" s="212" t="str">
        <f t="shared" si="75"/>
        <v/>
      </c>
      <c r="IQ53" s="212" t="str">
        <f t="shared" si="75"/>
        <v/>
      </c>
      <c r="IR53" s="212" t="str">
        <f t="shared" si="75"/>
        <v/>
      </c>
      <c r="IS53" s="212" t="str">
        <f t="shared" si="75"/>
        <v/>
      </c>
      <c r="IT53" s="212" t="str">
        <f t="shared" si="75"/>
        <v/>
      </c>
      <c r="IU53" s="212" t="str">
        <f t="shared" si="75"/>
        <v/>
      </c>
      <c r="IV53" s="212" t="str">
        <f t="shared" si="75"/>
        <v/>
      </c>
      <c r="IW53" s="212" t="str">
        <f t="shared" si="75"/>
        <v/>
      </c>
      <c r="IX53" s="212" t="str">
        <f t="shared" si="75"/>
        <v/>
      </c>
      <c r="IY53" s="212" t="str">
        <f t="shared" ref="IY53:LJ53" si="76">IF(IY37="","",IF(IY38&lt;Residual_Month,0,Residual_NetValue))</f>
        <v/>
      </c>
      <c r="IZ53" s="212" t="str">
        <f t="shared" si="76"/>
        <v/>
      </c>
      <c r="JA53" s="212" t="str">
        <f t="shared" si="76"/>
        <v/>
      </c>
      <c r="JB53" s="212" t="str">
        <f t="shared" si="76"/>
        <v/>
      </c>
      <c r="JC53" s="212" t="str">
        <f t="shared" si="76"/>
        <v/>
      </c>
      <c r="JD53" s="212" t="str">
        <f t="shared" si="76"/>
        <v/>
      </c>
      <c r="JE53" s="212" t="str">
        <f t="shared" si="76"/>
        <v/>
      </c>
      <c r="JF53" s="212" t="str">
        <f t="shared" si="76"/>
        <v/>
      </c>
      <c r="JG53" s="212" t="str">
        <f t="shared" si="76"/>
        <v/>
      </c>
      <c r="JH53" s="212" t="str">
        <f t="shared" si="76"/>
        <v/>
      </c>
      <c r="JI53" s="212" t="str">
        <f t="shared" si="76"/>
        <v/>
      </c>
      <c r="JJ53" s="212" t="str">
        <f t="shared" si="76"/>
        <v/>
      </c>
      <c r="JK53" s="212" t="str">
        <f t="shared" si="76"/>
        <v/>
      </c>
      <c r="JL53" s="212" t="str">
        <f t="shared" si="76"/>
        <v/>
      </c>
      <c r="JM53" s="212" t="str">
        <f t="shared" si="76"/>
        <v/>
      </c>
      <c r="JN53" s="212" t="str">
        <f t="shared" si="76"/>
        <v/>
      </c>
      <c r="JO53" s="212" t="str">
        <f t="shared" si="76"/>
        <v/>
      </c>
      <c r="JP53" s="212" t="str">
        <f t="shared" si="76"/>
        <v/>
      </c>
      <c r="JQ53" s="212" t="str">
        <f t="shared" si="76"/>
        <v/>
      </c>
      <c r="JR53" s="212" t="str">
        <f t="shared" si="76"/>
        <v/>
      </c>
      <c r="JS53" s="212" t="str">
        <f t="shared" si="76"/>
        <v/>
      </c>
      <c r="JT53" s="212" t="str">
        <f t="shared" si="76"/>
        <v/>
      </c>
      <c r="JU53" s="212" t="str">
        <f t="shared" si="76"/>
        <v/>
      </c>
      <c r="JV53" s="212" t="str">
        <f t="shared" si="76"/>
        <v/>
      </c>
      <c r="JW53" s="212" t="str">
        <f t="shared" si="76"/>
        <v/>
      </c>
      <c r="JX53" s="212" t="str">
        <f t="shared" si="76"/>
        <v/>
      </c>
      <c r="JY53" s="212" t="str">
        <f t="shared" si="76"/>
        <v/>
      </c>
      <c r="JZ53" s="212" t="str">
        <f t="shared" si="76"/>
        <v/>
      </c>
      <c r="KA53" s="212" t="str">
        <f t="shared" si="76"/>
        <v/>
      </c>
      <c r="KB53" s="212" t="str">
        <f t="shared" si="76"/>
        <v/>
      </c>
      <c r="KC53" s="212" t="str">
        <f t="shared" si="76"/>
        <v/>
      </c>
      <c r="KD53" s="212" t="str">
        <f t="shared" si="76"/>
        <v/>
      </c>
      <c r="KE53" s="212" t="str">
        <f t="shared" si="76"/>
        <v/>
      </c>
      <c r="KF53" s="212" t="str">
        <f t="shared" si="76"/>
        <v/>
      </c>
      <c r="KG53" s="212" t="str">
        <f t="shared" si="76"/>
        <v/>
      </c>
      <c r="KH53" s="212" t="str">
        <f t="shared" si="76"/>
        <v/>
      </c>
      <c r="KI53" s="212" t="str">
        <f t="shared" si="76"/>
        <v/>
      </c>
      <c r="KJ53" s="212" t="str">
        <f t="shared" si="76"/>
        <v/>
      </c>
      <c r="KK53" s="212" t="str">
        <f t="shared" si="76"/>
        <v/>
      </c>
      <c r="KL53" s="212" t="str">
        <f t="shared" si="76"/>
        <v/>
      </c>
      <c r="KM53" s="212" t="str">
        <f t="shared" si="76"/>
        <v/>
      </c>
      <c r="KN53" s="212" t="str">
        <f t="shared" si="76"/>
        <v/>
      </c>
      <c r="KO53" s="212" t="str">
        <f t="shared" si="76"/>
        <v/>
      </c>
      <c r="KP53" s="212" t="str">
        <f t="shared" si="76"/>
        <v/>
      </c>
      <c r="KQ53" s="212" t="str">
        <f t="shared" si="76"/>
        <v/>
      </c>
      <c r="KR53" s="212" t="str">
        <f t="shared" si="76"/>
        <v/>
      </c>
      <c r="KS53" s="212" t="str">
        <f t="shared" si="76"/>
        <v/>
      </c>
      <c r="KT53" s="212" t="str">
        <f t="shared" si="76"/>
        <v/>
      </c>
      <c r="KU53" s="212" t="str">
        <f t="shared" si="76"/>
        <v/>
      </c>
      <c r="KV53" s="212" t="str">
        <f t="shared" si="76"/>
        <v/>
      </c>
      <c r="KW53" s="212" t="str">
        <f t="shared" si="76"/>
        <v/>
      </c>
      <c r="KX53" s="212" t="str">
        <f t="shared" si="76"/>
        <v/>
      </c>
      <c r="KY53" s="212" t="str">
        <f t="shared" si="76"/>
        <v/>
      </c>
      <c r="KZ53" s="212" t="str">
        <f t="shared" si="76"/>
        <v/>
      </c>
      <c r="LA53" s="212" t="str">
        <f t="shared" si="76"/>
        <v/>
      </c>
      <c r="LB53" s="212" t="str">
        <f t="shared" si="76"/>
        <v/>
      </c>
      <c r="LC53" s="212" t="str">
        <f t="shared" si="76"/>
        <v/>
      </c>
      <c r="LD53" s="212" t="str">
        <f t="shared" si="76"/>
        <v/>
      </c>
      <c r="LE53" s="212" t="str">
        <f t="shared" si="76"/>
        <v/>
      </c>
      <c r="LF53" s="212" t="str">
        <f t="shared" si="76"/>
        <v/>
      </c>
      <c r="LG53" s="212" t="str">
        <f t="shared" si="76"/>
        <v/>
      </c>
      <c r="LH53" s="212" t="str">
        <f t="shared" si="76"/>
        <v/>
      </c>
      <c r="LI53" s="212" t="str">
        <f t="shared" si="76"/>
        <v/>
      </c>
      <c r="LJ53" s="212" t="str">
        <f t="shared" si="76"/>
        <v/>
      </c>
      <c r="LK53" s="212" t="str">
        <f t="shared" ref="LK53:MY53" si="77">IF(LK37="","",IF(LK38&lt;Residual_Month,0,Residual_NetValue))</f>
        <v/>
      </c>
      <c r="LL53" s="212" t="str">
        <f t="shared" si="77"/>
        <v/>
      </c>
      <c r="LM53" s="212" t="str">
        <f t="shared" si="77"/>
        <v/>
      </c>
      <c r="LN53" s="212" t="str">
        <f t="shared" si="77"/>
        <v/>
      </c>
      <c r="LO53" s="212" t="str">
        <f t="shared" si="77"/>
        <v/>
      </c>
      <c r="LP53" s="212" t="str">
        <f t="shared" si="77"/>
        <v/>
      </c>
      <c r="LQ53" s="212" t="str">
        <f t="shared" si="77"/>
        <v/>
      </c>
      <c r="LR53" s="212" t="str">
        <f t="shared" si="77"/>
        <v/>
      </c>
      <c r="LS53" s="212" t="str">
        <f t="shared" si="77"/>
        <v/>
      </c>
      <c r="LT53" s="212" t="str">
        <f t="shared" si="77"/>
        <v/>
      </c>
      <c r="LU53" s="212" t="str">
        <f t="shared" si="77"/>
        <v/>
      </c>
      <c r="LV53" s="212" t="str">
        <f t="shared" si="77"/>
        <v/>
      </c>
      <c r="LW53" s="212" t="str">
        <f t="shared" si="77"/>
        <v/>
      </c>
      <c r="LX53" s="212" t="str">
        <f t="shared" si="77"/>
        <v/>
      </c>
      <c r="LY53" s="212" t="str">
        <f t="shared" si="77"/>
        <v/>
      </c>
      <c r="LZ53" s="212" t="str">
        <f t="shared" si="77"/>
        <v/>
      </c>
      <c r="MA53" s="212" t="str">
        <f t="shared" si="77"/>
        <v/>
      </c>
      <c r="MB53" s="212" t="str">
        <f t="shared" si="77"/>
        <v/>
      </c>
      <c r="MC53" s="212" t="str">
        <f t="shared" si="77"/>
        <v/>
      </c>
      <c r="MD53" s="212" t="str">
        <f t="shared" si="77"/>
        <v/>
      </c>
      <c r="ME53" s="212" t="str">
        <f t="shared" si="77"/>
        <v/>
      </c>
      <c r="MF53" s="212" t="str">
        <f t="shared" si="77"/>
        <v/>
      </c>
      <c r="MG53" s="212" t="str">
        <f t="shared" si="77"/>
        <v/>
      </c>
      <c r="MH53" s="212" t="str">
        <f t="shared" si="77"/>
        <v/>
      </c>
      <c r="MI53" s="212" t="str">
        <f t="shared" si="77"/>
        <v/>
      </c>
      <c r="MJ53" s="212" t="str">
        <f t="shared" si="77"/>
        <v/>
      </c>
      <c r="MK53" s="212" t="str">
        <f t="shared" si="77"/>
        <v/>
      </c>
      <c r="ML53" s="212" t="str">
        <f t="shared" si="77"/>
        <v/>
      </c>
      <c r="MM53" s="212" t="str">
        <f t="shared" si="77"/>
        <v/>
      </c>
      <c r="MN53" s="212" t="str">
        <f t="shared" si="77"/>
        <v/>
      </c>
      <c r="MO53" s="212" t="str">
        <f t="shared" si="77"/>
        <v/>
      </c>
      <c r="MP53" s="212" t="str">
        <f t="shared" si="77"/>
        <v/>
      </c>
      <c r="MQ53" s="212" t="str">
        <f t="shared" si="77"/>
        <v/>
      </c>
      <c r="MR53" s="212" t="str">
        <f t="shared" si="77"/>
        <v/>
      </c>
      <c r="MS53" s="212" t="str">
        <f t="shared" si="77"/>
        <v/>
      </c>
      <c r="MT53" s="212" t="str">
        <f t="shared" si="77"/>
        <v/>
      </c>
      <c r="MU53" s="212" t="str">
        <f t="shared" si="77"/>
        <v/>
      </c>
      <c r="MV53" s="212" t="str">
        <f t="shared" si="77"/>
        <v/>
      </c>
      <c r="MW53" s="212" t="str">
        <f t="shared" si="77"/>
        <v/>
      </c>
      <c r="MX53" s="212" t="str">
        <f t="shared" si="77"/>
        <v/>
      </c>
      <c r="MY53" s="212" t="str">
        <f t="shared" si="77"/>
        <v/>
      </c>
    </row>
    <row r="54" spans="2:363" outlineLevel="1" x14ac:dyDescent="0.25">
      <c r="B54" s="8" t="s">
        <v>258</v>
      </c>
      <c r="C54" s="212">
        <f t="shared" ref="C54:BN54" si="78">IF(C37="","",IF(C38=Residual_Month,Debt_Balloon,0))</f>
        <v>0</v>
      </c>
      <c r="D54" s="212">
        <f t="shared" si="78"/>
        <v>0</v>
      </c>
      <c r="E54" s="212">
        <f t="shared" si="78"/>
        <v>0</v>
      </c>
      <c r="F54" s="212">
        <f t="shared" si="78"/>
        <v>0</v>
      </c>
      <c r="G54" s="212">
        <f t="shared" si="78"/>
        <v>0</v>
      </c>
      <c r="H54" s="212">
        <f t="shared" si="78"/>
        <v>0</v>
      </c>
      <c r="I54" s="212">
        <f t="shared" si="78"/>
        <v>0</v>
      </c>
      <c r="J54" s="212">
        <f t="shared" si="78"/>
        <v>0</v>
      </c>
      <c r="K54" s="212">
        <f t="shared" si="78"/>
        <v>0</v>
      </c>
      <c r="L54" s="212">
        <f t="shared" si="78"/>
        <v>0</v>
      </c>
      <c r="M54" s="212">
        <f t="shared" si="78"/>
        <v>0</v>
      </c>
      <c r="N54" s="212">
        <f t="shared" si="78"/>
        <v>0</v>
      </c>
      <c r="O54" s="212">
        <f t="shared" si="78"/>
        <v>0</v>
      </c>
      <c r="P54" s="212">
        <f t="shared" si="78"/>
        <v>0</v>
      </c>
      <c r="Q54" s="212">
        <f t="shared" si="78"/>
        <v>0</v>
      </c>
      <c r="R54" s="212">
        <f t="shared" si="78"/>
        <v>0</v>
      </c>
      <c r="S54" s="212">
        <f t="shared" si="78"/>
        <v>0</v>
      </c>
      <c r="T54" s="212">
        <f t="shared" si="78"/>
        <v>0</v>
      </c>
      <c r="U54" s="212">
        <f t="shared" si="78"/>
        <v>0</v>
      </c>
      <c r="V54" s="212">
        <f t="shared" si="78"/>
        <v>0</v>
      </c>
      <c r="W54" s="212">
        <f t="shared" si="78"/>
        <v>0</v>
      </c>
      <c r="X54" s="212">
        <f t="shared" si="78"/>
        <v>0</v>
      </c>
      <c r="Y54" s="212">
        <f t="shared" si="78"/>
        <v>0</v>
      </c>
      <c r="Z54" s="212">
        <f t="shared" si="78"/>
        <v>0</v>
      </c>
      <c r="AA54" s="212">
        <f t="shared" si="78"/>
        <v>0</v>
      </c>
      <c r="AB54" s="212">
        <f t="shared" si="78"/>
        <v>0</v>
      </c>
      <c r="AC54" s="212">
        <f t="shared" si="78"/>
        <v>0</v>
      </c>
      <c r="AD54" s="212">
        <f t="shared" si="78"/>
        <v>0</v>
      </c>
      <c r="AE54" s="212">
        <f t="shared" si="78"/>
        <v>0</v>
      </c>
      <c r="AF54" s="212">
        <f t="shared" si="78"/>
        <v>0</v>
      </c>
      <c r="AG54" s="212">
        <f t="shared" si="78"/>
        <v>0</v>
      </c>
      <c r="AH54" s="212">
        <f t="shared" si="78"/>
        <v>0</v>
      </c>
      <c r="AI54" s="212">
        <f t="shared" si="78"/>
        <v>0</v>
      </c>
      <c r="AJ54" s="212">
        <f t="shared" si="78"/>
        <v>0</v>
      </c>
      <c r="AK54" s="212">
        <f t="shared" si="78"/>
        <v>0</v>
      </c>
      <c r="AL54" s="212">
        <f t="shared" si="78"/>
        <v>0</v>
      </c>
      <c r="AM54" s="212">
        <f t="shared" si="78"/>
        <v>0</v>
      </c>
      <c r="AN54" s="212">
        <f t="shared" si="78"/>
        <v>0</v>
      </c>
      <c r="AO54" s="212">
        <f t="shared" si="78"/>
        <v>0</v>
      </c>
      <c r="AP54" s="212">
        <f t="shared" si="78"/>
        <v>0</v>
      </c>
      <c r="AQ54" s="212">
        <f t="shared" si="78"/>
        <v>0</v>
      </c>
      <c r="AR54" s="212">
        <f t="shared" si="78"/>
        <v>0</v>
      </c>
      <c r="AS54" s="212">
        <f t="shared" si="78"/>
        <v>0</v>
      </c>
      <c r="AT54" s="212">
        <f t="shared" si="78"/>
        <v>0</v>
      </c>
      <c r="AU54" s="212">
        <f t="shared" si="78"/>
        <v>0</v>
      </c>
      <c r="AV54" s="212">
        <f t="shared" si="78"/>
        <v>0</v>
      </c>
      <c r="AW54" s="212">
        <f t="shared" si="78"/>
        <v>0</v>
      </c>
      <c r="AX54" s="212">
        <f t="shared" si="78"/>
        <v>0</v>
      </c>
      <c r="AY54" s="212">
        <f t="shared" si="78"/>
        <v>0</v>
      </c>
      <c r="AZ54" s="212">
        <f t="shared" si="78"/>
        <v>0</v>
      </c>
      <c r="BA54" s="212">
        <f t="shared" si="78"/>
        <v>0</v>
      </c>
      <c r="BB54" s="212">
        <f t="shared" si="78"/>
        <v>0</v>
      </c>
      <c r="BC54" s="212">
        <f t="shared" si="78"/>
        <v>0</v>
      </c>
      <c r="BD54" s="212">
        <f t="shared" si="78"/>
        <v>0</v>
      </c>
      <c r="BE54" s="212">
        <f t="shared" si="78"/>
        <v>0</v>
      </c>
      <c r="BF54" s="212">
        <f t="shared" si="78"/>
        <v>0</v>
      </c>
      <c r="BG54" s="212">
        <f t="shared" si="78"/>
        <v>0</v>
      </c>
      <c r="BH54" s="212">
        <f t="shared" si="78"/>
        <v>0</v>
      </c>
      <c r="BI54" s="212">
        <f t="shared" si="78"/>
        <v>0</v>
      </c>
      <c r="BJ54" s="212">
        <f t="shared" si="78"/>
        <v>0</v>
      </c>
      <c r="BK54" s="212">
        <f t="shared" si="78"/>
        <v>0</v>
      </c>
      <c r="BL54" s="212">
        <f t="shared" si="78"/>
        <v>0</v>
      </c>
      <c r="BM54" s="212">
        <f t="shared" si="78"/>
        <v>0</v>
      </c>
      <c r="BN54" s="212">
        <f t="shared" si="78"/>
        <v>0</v>
      </c>
      <c r="BO54" s="212">
        <f t="shared" ref="BO54:DZ54" si="79">IF(BO37="","",IF(BO38=Residual_Month,Debt_Balloon,0))</f>
        <v>0</v>
      </c>
      <c r="BP54" s="212">
        <f t="shared" si="79"/>
        <v>0</v>
      </c>
      <c r="BQ54" s="212">
        <f t="shared" si="79"/>
        <v>0</v>
      </c>
      <c r="BR54" s="212">
        <f t="shared" si="79"/>
        <v>0</v>
      </c>
      <c r="BS54" s="212">
        <f t="shared" si="79"/>
        <v>0</v>
      </c>
      <c r="BT54" s="212">
        <f t="shared" si="79"/>
        <v>0</v>
      </c>
      <c r="BU54" s="212">
        <f t="shared" si="79"/>
        <v>0</v>
      </c>
      <c r="BV54" s="212">
        <f t="shared" si="79"/>
        <v>0</v>
      </c>
      <c r="BW54" s="212">
        <f t="shared" si="79"/>
        <v>0</v>
      </c>
      <c r="BX54" s="212">
        <f t="shared" si="79"/>
        <v>0</v>
      </c>
      <c r="BY54" s="212">
        <f t="shared" si="79"/>
        <v>0</v>
      </c>
      <c r="BZ54" s="212">
        <f t="shared" si="79"/>
        <v>0</v>
      </c>
      <c r="CA54" s="212">
        <f t="shared" si="79"/>
        <v>0</v>
      </c>
      <c r="CB54" s="212">
        <f t="shared" si="79"/>
        <v>0</v>
      </c>
      <c r="CC54" s="212">
        <f t="shared" si="79"/>
        <v>0</v>
      </c>
      <c r="CD54" s="212">
        <f t="shared" si="79"/>
        <v>0</v>
      </c>
      <c r="CE54" s="212">
        <f t="shared" si="79"/>
        <v>0</v>
      </c>
      <c r="CF54" s="212">
        <f t="shared" si="79"/>
        <v>0</v>
      </c>
      <c r="CG54" s="212">
        <f t="shared" si="79"/>
        <v>0</v>
      </c>
      <c r="CH54" s="212">
        <f t="shared" si="79"/>
        <v>0</v>
      </c>
      <c r="CI54" s="212">
        <f t="shared" si="79"/>
        <v>0</v>
      </c>
      <c r="CJ54" s="212">
        <f t="shared" si="79"/>
        <v>0</v>
      </c>
      <c r="CK54" s="212">
        <f t="shared" si="79"/>
        <v>0</v>
      </c>
      <c r="CL54" s="212">
        <f t="shared" si="79"/>
        <v>0</v>
      </c>
      <c r="CM54" s="212">
        <f t="shared" si="79"/>
        <v>0</v>
      </c>
      <c r="CN54" s="212">
        <f t="shared" si="79"/>
        <v>0</v>
      </c>
      <c r="CO54" s="212">
        <f t="shared" si="79"/>
        <v>0</v>
      </c>
      <c r="CP54" s="212">
        <f t="shared" si="79"/>
        <v>0</v>
      </c>
      <c r="CQ54" s="212">
        <f t="shared" si="79"/>
        <v>0</v>
      </c>
      <c r="CR54" s="212">
        <f t="shared" si="79"/>
        <v>0</v>
      </c>
      <c r="CS54" s="212">
        <f t="shared" si="79"/>
        <v>0</v>
      </c>
      <c r="CT54" s="212">
        <f t="shared" si="79"/>
        <v>0</v>
      </c>
      <c r="CU54" s="212">
        <f t="shared" si="79"/>
        <v>0</v>
      </c>
      <c r="CV54" s="212">
        <f t="shared" si="79"/>
        <v>0</v>
      </c>
      <c r="CW54" s="212">
        <f t="shared" si="79"/>
        <v>0</v>
      </c>
      <c r="CX54" s="212">
        <f t="shared" si="79"/>
        <v>0</v>
      </c>
      <c r="CY54" s="212">
        <f t="shared" si="79"/>
        <v>0</v>
      </c>
      <c r="CZ54" s="212">
        <f t="shared" si="79"/>
        <v>0</v>
      </c>
      <c r="DA54" s="212">
        <f t="shared" si="79"/>
        <v>0</v>
      </c>
      <c r="DB54" s="212">
        <f t="shared" si="79"/>
        <v>0</v>
      </c>
      <c r="DC54" s="212">
        <f t="shared" si="79"/>
        <v>0</v>
      </c>
      <c r="DD54" s="212">
        <f t="shared" si="79"/>
        <v>0</v>
      </c>
      <c r="DE54" s="212">
        <f t="shared" si="79"/>
        <v>0</v>
      </c>
      <c r="DF54" s="212">
        <f t="shared" si="79"/>
        <v>0</v>
      </c>
      <c r="DG54" s="212">
        <f t="shared" si="79"/>
        <v>0</v>
      </c>
      <c r="DH54" s="212">
        <f t="shared" si="79"/>
        <v>0</v>
      </c>
      <c r="DI54" s="212">
        <f t="shared" si="79"/>
        <v>0</v>
      </c>
      <c r="DJ54" s="212">
        <f t="shared" si="79"/>
        <v>0</v>
      </c>
      <c r="DK54" s="212">
        <f t="shared" si="79"/>
        <v>0</v>
      </c>
      <c r="DL54" s="212">
        <f t="shared" si="79"/>
        <v>0</v>
      </c>
      <c r="DM54" s="212">
        <f t="shared" si="79"/>
        <v>0</v>
      </c>
      <c r="DN54" s="212">
        <f t="shared" si="79"/>
        <v>0</v>
      </c>
      <c r="DO54" s="212">
        <f t="shared" si="79"/>
        <v>0</v>
      </c>
      <c r="DP54" s="212">
        <f t="shared" si="79"/>
        <v>0</v>
      </c>
      <c r="DQ54" s="212">
        <f t="shared" si="79"/>
        <v>0</v>
      </c>
      <c r="DR54" s="212">
        <f t="shared" si="79"/>
        <v>0</v>
      </c>
      <c r="DS54" s="212">
        <f t="shared" si="79"/>
        <v>0</v>
      </c>
      <c r="DT54" s="212">
        <f t="shared" si="79"/>
        <v>0</v>
      </c>
      <c r="DU54" s="212">
        <f t="shared" si="79"/>
        <v>0</v>
      </c>
      <c r="DV54" s="212">
        <f t="shared" si="79"/>
        <v>0</v>
      </c>
      <c r="DW54" s="212">
        <f t="shared" si="79"/>
        <v>0</v>
      </c>
      <c r="DX54" s="212">
        <f t="shared" si="79"/>
        <v>0</v>
      </c>
      <c r="DY54" s="212">
        <f t="shared" si="79"/>
        <v>0</v>
      </c>
      <c r="DZ54" s="212">
        <f t="shared" si="79"/>
        <v>0</v>
      </c>
      <c r="EA54" s="212">
        <f t="shared" ref="EA54:GL54" si="80">IF(EA37="","",IF(EA38=Residual_Month,Debt_Balloon,0))</f>
        <v>0</v>
      </c>
      <c r="EB54" s="212">
        <f t="shared" si="80"/>
        <v>0</v>
      </c>
      <c r="EC54" s="212">
        <f t="shared" si="80"/>
        <v>0</v>
      </c>
      <c r="ED54" s="212">
        <f t="shared" si="80"/>
        <v>0</v>
      </c>
      <c r="EE54" s="212">
        <f t="shared" si="80"/>
        <v>0</v>
      </c>
      <c r="EF54" s="212">
        <f t="shared" si="80"/>
        <v>0</v>
      </c>
      <c r="EG54" s="212">
        <f t="shared" si="80"/>
        <v>0</v>
      </c>
      <c r="EH54" s="212">
        <f t="shared" si="80"/>
        <v>0</v>
      </c>
      <c r="EI54" s="212">
        <f t="shared" si="80"/>
        <v>0</v>
      </c>
      <c r="EJ54" s="212">
        <f t="shared" si="80"/>
        <v>0</v>
      </c>
      <c r="EK54" s="212">
        <f t="shared" si="80"/>
        <v>0</v>
      </c>
      <c r="EL54" s="212">
        <f t="shared" si="80"/>
        <v>0</v>
      </c>
      <c r="EM54" s="212">
        <f t="shared" si="80"/>
        <v>0</v>
      </c>
      <c r="EN54" s="212">
        <f t="shared" si="80"/>
        <v>0</v>
      </c>
      <c r="EO54" s="212">
        <f t="shared" si="80"/>
        <v>0</v>
      </c>
      <c r="EP54" s="212">
        <f t="shared" si="80"/>
        <v>0</v>
      </c>
      <c r="EQ54" s="212">
        <f t="shared" si="80"/>
        <v>0</v>
      </c>
      <c r="ER54" s="212">
        <f t="shared" si="80"/>
        <v>0</v>
      </c>
      <c r="ES54" s="212">
        <f t="shared" si="80"/>
        <v>0</v>
      </c>
      <c r="ET54" s="212">
        <f t="shared" si="80"/>
        <v>0</v>
      </c>
      <c r="EU54" s="212">
        <f t="shared" si="80"/>
        <v>0</v>
      </c>
      <c r="EV54" s="212">
        <f t="shared" si="80"/>
        <v>0</v>
      </c>
      <c r="EW54" s="212">
        <f t="shared" si="80"/>
        <v>0</v>
      </c>
      <c r="EX54" s="212">
        <f t="shared" si="80"/>
        <v>0</v>
      </c>
      <c r="EY54" s="212">
        <f t="shared" si="80"/>
        <v>0</v>
      </c>
      <c r="EZ54" s="212">
        <f t="shared" si="80"/>
        <v>0</v>
      </c>
      <c r="FA54" s="212">
        <f t="shared" si="80"/>
        <v>0</v>
      </c>
      <c r="FB54" s="212">
        <f t="shared" si="80"/>
        <v>0</v>
      </c>
      <c r="FC54" s="212">
        <f t="shared" si="80"/>
        <v>0</v>
      </c>
      <c r="FD54" s="212">
        <f t="shared" si="80"/>
        <v>0</v>
      </c>
      <c r="FE54" s="212">
        <f t="shared" si="80"/>
        <v>0</v>
      </c>
      <c r="FF54" s="212">
        <f t="shared" si="80"/>
        <v>0</v>
      </c>
      <c r="FG54" s="212">
        <f t="shared" si="80"/>
        <v>0</v>
      </c>
      <c r="FH54" s="212">
        <f t="shared" si="80"/>
        <v>0</v>
      </c>
      <c r="FI54" s="212">
        <f t="shared" si="80"/>
        <v>0</v>
      </c>
      <c r="FJ54" s="212">
        <f t="shared" si="80"/>
        <v>0</v>
      </c>
      <c r="FK54" s="212">
        <f t="shared" si="80"/>
        <v>0</v>
      </c>
      <c r="FL54" s="212">
        <f t="shared" si="80"/>
        <v>0</v>
      </c>
      <c r="FM54" s="212">
        <f t="shared" si="80"/>
        <v>0</v>
      </c>
      <c r="FN54" s="212">
        <f t="shared" si="80"/>
        <v>0</v>
      </c>
      <c r="FO54" s="212">
        <f t="shared" si="80"/>
        <v>0</v>
      </c>
      <c r="FP54" s="212">
        <f t="shared" si="80"/>
        <v>0</v>
      </c>
      <c r="FQ54" s="212">
        <f t="shared" si="80"/>
        <v>0</v>
      </c>
      <c r="FR54" s="212">
        <f t="shared" si="80"/>
        <v>0</v>
      </c>
      <c r="FS54" s="212">
        <f t="shared" si="80"/>
        <v>0</v>
      </c>
      <c r="FT54" s="212">
        <f t="shared" si="80"/>
        <v>0</v>
      </c>
      <c r="FU54" s="212">
        <f t="shared" si="80"/>
        <v>0</v>
      </c>
      <c r="FV54" s="212">
        <f t="shared" si="80"/>
        <v>0</v>
      </c>
      <c r="FW54" s="212">
        <f t="shared" si="80"/>
        <v>0</v>
      </c>
      <c r="FX54" s="212">
        <f t="shared" si="80"/>
        <v>0</v>
      </c>
      <c r="FY54" s="212">
        <f t="shared" si="80"/>
        <v>0</v>
      </c>
      <c r="FZ54" s="212">
        <f t="shared" si="80"/>
        <v>0</v>
      </c>
      <c r="GA54" s="212">
        <f t="shared" si="80"/>
        <v>0</v>
      </c>
      <c r="GB54" s="212">
        <f t="shared" si="80"/>
        <v>0</v>
      </c>
      <c r="GC54" s="212">
        <f t="shared" si="80"/>
        <v>0</v>
      </c>
      <c r="GD54" s="212">
        <f t="shared" si="80"/>
        <v>0</v>
      </c>
      <c r="GE54" s="212">
        <f t="shared" si="80"/>
        <v>0</v>
      </c>
      <c r="GF54" s="212">
        <f t="shared" si="80"/>
        <v>0</v>
      </c>
      <c r="GG54" s="212">
        <f t="shared" si="80"/>
        <v>0</v>
      </c>
      <c r="GH54" s="212">
        <f t="shared" si="80"/>
        <v>0</v>
      </c>
      <c r="GI54" s="212">
        <f t="shared" si="80"/>
        <v>0</v>
      </c>
      <c r="GJ54" s="212">
        <f t="shared" si="80"/>
        <v>0</v>
      </c>
      <c r="GK54" s="212">
        <f t="shared" si="80"/>
        <v>0</v>
      </c>
      <c r="GL54" s="212">
        <f t="shared" si="80"/>
        <v>0</v>
      </c>
      <c r="GM54" s="212">
        <f t="shared" ref="GM54:IX54" si="81">IF(GM37="","",IF(GM38=Residual_Month,Debt_Balloon,0))</f>
        <v>0</v>
      </c>
      <c r="GN54" s="212">
        <f t="shared" si="81"/>
        <v>0</v>
      </c>
      <c r="GO54" s="212">
        <f t="shared" si="81"/>
        <v>0</v>
      </c>
      <c r="GP54" s="212">
        <f t="shared" si="81"/>
        <v>0</v>
      </c>
      <c r="GQ54" s="212">
        <f t="shared" si="81"/>
        <v>0</v>
      </c>
      <c r="GR54" s="212">
        <f t="shared" si="81"/>
        <v>0</v>
      </c>
      <c r="GS54" s="212">
        <f t="shared" si="81"/>
        <v>0</v>
      </c>
      <c r="GT54" s="212">
        <f t="shared" si="81"/>
        <v>0</v>
      </c>
      <c r="GU54" s="212">
        <f t="shared" si="81"/>
        <v>0</v>
      </c>
      <c r="GV54" s="212">
        <f t="shared" si="81"/>
        <v>0</v>
      </c>
      <c r="GW54" s="212">
        <f t="shared" si="81"/>
        <v>0</v>
      </c>
      <c r="GX54" s="212">
        <f t="shared" si="81"/>
        <v>0</v>
      </c>
      <c r="GY54" s="212">
        <f t="shared" si="81"/>
        <v>0</v>
      </c>
      <c r="GZ54" s="212">
        <f t="shared" si="81"/>
        <v>0</v>
      </c>
      <c r="HA54" s="212">
        <f t="shared" si="81"/>
        <v>0</v>
      </c>
      <c r="HB54" s="212">
        <f t="shared" si="81"/>
        <v>0</v>
      </c>
      <c r="HC54" s="212">
        <f t="shared" si="81"/>
        <v>0</v>
      </c>
      <c r="HD54" s="212">
        <f t="shared" si="81"/>
        <v>0</v>
      </c>
      <c r="HE54" s="212">
        <f t="shared" si="81"/>
        <v>0</v>
      </c>
      <c r="HF54" s="212">
        <f t="shared" si="81"/>
        <v>0</v>
      </c>
      <c r="HG54" s="212">
        <f t="shared" si="81"/>
        <v>0</v>
      </c>
      <c r="HH54" s="212">
        <f t="shared" si="81"/>
        <v>0</v>
      </c>
      <c r="HI54" s="212">
        <f t="shared" si="81"/>
        <v>0</v>
      </c>
      <c r="HJ54" s="212">
        <f t="shared" si="81"/>
        <v>0</v>
      </c>
      <c r="HK54" s="212">
        <f t="shared" si="81"/>
        <v>0</v>
      </c>
      <c r="HL54" s="212">
        <f t="shared" si="81"/>
        <v>0</v>
      </c>
      <c r="HM54" s="212">
        <f t="shared" si="81"/>
        <v>0</v>
      </c>
      <c r="HN54" s="212">
        <f t="shared" si="81"/>
        <v>0</v>
      </c>
      <c r="HO54" s="212">
        <f t="shared" si="81"/>
        <v>0</v>
      </c>
      <c r="HP54" s="212">
        <f t="shared" si="81"/>
        <v>0</v>
      </c>
      <c r="HQ54" s="212">
        <f t="shared" si="81"/>
        <v>0</v>
      </c>
      <c r="HR54" s="212">
        <f t="shared" si="81"/>
        <v>0</v>
      </c>
      <c r="HS54" s="212">
        <f t="shared" si="81"/>
        <v>0</v>
      </c>
      <c r="HT54" s="212">
        <f t="shared" si="81"/>
        <v>1171218.1660570698</v>
      </c>
      <c r="HU54" s="212" t="str">
        <f t="shared" si="81"/>
        <v/>
      </c>
      <c r="HV54" s="212" t="str">
        <f t="shared" si="81"/>
        <v/>
      </c>
      <c r="HW54" s="212" t="str">
        <f t="shared" si="81"/>
        <v/>
      </c>
      <c r="HX54" s="212" t="str">
        <f t="shared" si="81"/>
        <v/>
      </c>
      <c r="HY54" s="212" t="str">
        <f t="shared" si="81"/>
        <v/>
      </c>
      <c r="HZ54" s="212" t="str">
        <f t="shared" si="81"/>
        <v/>
      </c>
      <c r="IA54" s="212" t="str">
        <f t="shared" si="81"/>
        <v/>
      </c>
      <c r="IB54" s="212" t="str">
        <f t="shared" si="81"/>
        <v/>
      </c>
      <c r="IC54" s="212" t="str">
        <f t="shared" si="81"/>
        <v/>
      </c>
      <c r="ID54" s="212" t="str">
        <f t="shared" si="81"/>
        <v/>
      </c>
      <c r="IE54" s="212" t="str">
        <f t="shared" si="81"/>
        <v/>
      </c>
      <c r="IF54" s="212" t="str">
        <f t="shared" si="81"/>
        <v/>
      </c>
      <c r="IG54" s="212" t="str">
        <f t="shared" si="81"/>
        <v/>
      </c>
      <c r="IH54" s="212" t="str">
        <f t="shared" si="81"/>
        <v/>
      </c>
      <c r="II54" s="212" t="str">
        <f t="shared" si="81"/>
        <v/>
      </c>
      <c r="IJ54" s="212" t="str">
        <f t="shared" si="81"/>
        <v/>
      </c>
      <c r="IK54" s="212" t="str">
        <f t="shared" si="81"/>
        <v/>
      </c>
      <c r="IL54" s="212" t="str">
        <f t="shared" si="81"/>
        <v/>
      </c>
      <c r="IM54" s="212" t="str">
        <f t="shared" si="81"/>
        <v/>
      </c>
      <c r="IN54" s="212" t="str">
        <f t="shared" si="81"/>
        <v/>
      </c>
      <c r="IO54" s="212" t="str">
        <f t="shared" si="81"/>
        <v/>
      </c>
      <c r="IP54" s="212" t="str">
        <f t="shared" si="81"/>
        <v/>
      </c>
      <c r="IQ54" s="212" t="str">
        <f t="shared" si="81"/>
        <v/>
      </c>
      <c r="IR54" s="212" t="str">
        <f t="shared" si="81"/>
        <v/>
      </c>
      <c r="IS54" s="212" t="str">
        <f t="shared" si="81"/>
        <v/>
      </c>
      <c r="IT54" s="212" t="str">
        <f t="shared" si="81"/>
        <v/>
      </c>
      <c r="IU54" s="212" t="str">
        <f t="shared" si="81"/>
        <v/>
      </c>
      <c r="IV54" s="212" t="str">
        <f t="shared" si="81"/>
        <v/>
      </c>
      <c r="IW54" s="212" t="str">
        <f t="shared" si="81"/>
        <v/>
      </c>
      <c r="IX54" s="212" t="str">
        <f t="shared" si="81"/>
        <v/>
      </c>
      <c r="IY54" s="212" t="str">
        <f t="shared" ref="IY54:LJ54" si="82">IF(IY37="","",IF(IY38=Residual_Month,Debt_Balloon,0))</f>
        <v/>
      </c>
      <c r="IZ54" s="212" t="str">
        <f t="shared" si="82"/>
        <v/>
      </c>
      <c r="JA54" s="212" t="str">
        <f t="shared" si="82"/>
        <v/>
      </c>
      <c r="JB54" s="212" t="str">
        <f t="shared" si="82"/>
        <v/>
      </c>
      <c r="JC54" s="212" t="str">
        <f t="shared" si="82"/>
        <v/>
      </c>
      <c r="JD54" s="212" t="str">
        <f t="shared" si="82"/>
        <v/>
      </c>
      <c r="JE54" s="212" t="str">
        <f t="shared" si="82"/>
        <v/>
      </c>
      <c r="JF54" s="212" t="str">
        <f t="shared" si="82"/>
        <v/>
      </c>
      <c r="JG54" s="212" t="str">
        <f t="shared" si="82"/>
        <v/>
      </c>
      <c r="JH54" s="212" t="str">
        <f t="shared" si="82"/>
        <v/>
      </c>
      <c r="JI54" s="212" t="str">
        <f t="shared" si="82"/>
        <v/>
      </c>
      <c r="JJ54" s="212" t="str">
        <f t="shared" si="82"/>
        <v/>
      </c>
      <c r="JK54" s="212" t="str">
        <f t="shared" si="82"/>
        <v/>
      </c>
      <c r="JL54" s="212" t="str">
        <f t="shared" si="82"/>
        <v/>
      </c>
      <c r="JM54" s="212" t="str">
        <f t="shared" si="82"/>
        <v/>
      </c>
      <c r="JN54" s="212" t="str">
        <f t="shared" si="82"/>
        <v/>
      </c>
      <c r="JO54" s="212" t="str">
        <f t="shared" si="82"/>
        <v/>
      </c>
      <c r="JP54" s="212" t="str">
        <f t="shared" si="82"/>
        <v/>
      </c>
      <c r="JQ54" s="212" t="str">
        <f t="shared" si="82"/>
        <v/>
      </c>
      <c r="JR54" s="212" t="str">
        <f t="shared" si="82"/>
        <v/>
      </c>
      <c r="JS54" s="212" t="str">
        <f t="shared" si="82"/>
        <v/>
      </c>
      <c r="JT54" s="212" t="str">
        <f t="shared" si="82"/>
        <v/>
      </c>
      <c r="JU54" s="212" t="str">
        <f t="shared" si="82"/>
        <v/>
      </c>
      <c r="JV54" s="212" t="str">
        <f t="shared" si="82"/>
        <v/>
      </c>
      <c r="JW54" s="212" t="str">
        <f t="shared" si="82"/>
        <v/>
      </c>
      <c r="JX54" s="212" t="str">
        <f t="shared" si="82"/>
        <v/>
      </c>
      <c r="JY54" s="212" t="str">
        <f t="shared" si="82"/>
        <v/>
      </c>
      <c r="JZ54" s="212" t="str">
        <f t="shared" si="82"/>
        <v/>
      </c>
      <c r="KA54" s="212" t="str">
        <f t="shared" si="82"/>
        <v/>
      </c>
      <c r="KB54" s="212" t="str">
        <f t="shared" si="82"/>
        <v/>
      </c>
      <c r="KC54" s="212" t="str">
        <f t="shared" si="82"/>
        <v/>
      </c>
      <c r="KD54" s="212" t="str">
        <f t="shared" si="82"/>
        <v/>
      </c>
      <c r="KE54" s="212" t="str">
        <f t="shared" si="82"/>
        <v/>
      </c>
      <c r="KF54" s="212" t="str">
        <f t="shared" si="82"/>
        <v/>
      </c>
      <c r="KG54" s="212" t="str">
        <f t="shared" si="82"/>
        <v/>
      </c>
      <c r="KH54" s="212" t="str">
        <f t="shared" si="82"/>
        <v/>
      </c>
      <c r="KI54" s="212" t="str">
        <f t="shared" si="82"/>
        <v/>
      </c>
      <c r="KJ54" s="212" t="str">
        <f t="shared" si="82"/>
        <v/>
      </c>
      <c r="KK54" s="212" t="str">
        <f t="shared" si="82"/>
        <v/>
      </c>
      <c r="KL54" s="212" t="str">
        <f t="shared" si="82"/>
        <v/>
      </c>
      <c r="KM54" s="212" t="str">
        <f t="shared" si="82"/>
        <v/>
      </c>
      <c r="KN54" s="212" t="str">
        <f t="shared" si="82"/>
        <v/>
      </c>
      <c r="KO54" s="212" t="str">
        <f t="shared" si="82"/>
        <v/>
      </c>
      <c r="KP54" s="212" t="str">
        <f t="shared" si="82"/>
        <v/>
      </c>
      <c r="KQ54" s="212" t="str">
        <f t="shared" si="82"/>
        <v/>
      </c>
      <c r="KR54" s="212" t="str">
        <f t="shared" si="82"/>
        <v/>
      </c>
      <c r="KS54" s="212" t="str">
        <f t="shared" si="82"/>
        <v/>
      </c>
      <c r="KT54" s="212" t="str">
        <f t="shared" si="82"/>
        <v/>
      </c>
      <c r="KU54" s="212" t="str">
        <f t="shared" si="82"/>
        <v/>
      </c>
      <c r="KV54" s="212" t="str">
        <f t="shared" si="82"/>
        <v/>
      </c>
      <c r="KW54" s="212" t="str">
        <f t="shared" si="82"/>
        <v/>
      </c>
      <c r="KX54" s="212" t="str">
        <f t="shared" si="82"/>
        <v/>
      </c>
      <c r="KY54" s="212" t="str">
        <f t="shared" si="82"/>
        <v/>
      </c>
      <c r="KZ54" s="212" t="str">
        <f t="shared" si="82"/>
        <v/>
      </c>
      <c r="LA54" s="212" t="str">
        <f t="shared" si="82"/>
        <v/>
      </c>
      <c r="LB54" s="212" t="str">
        <f t="shared" si="82"/>
        <v/>
      </c>
      <c r="LC54" s="212" t="str">
        <f t="shared" si="82"/>
        <v/>
      </c>
      <c r="LD54" s="212" t="str">
        <f t="shared" si="82"/>
        <v/>
      </c>
      <c r="LE54" s="212" t="str">
        <f t="shared" si="82"/>
        <v/>
      </c>
      <c r="LF54" s="212" t="str">
        <f t="shared" si="82"/>
        <v/>
      </c>
      <c r="LG54" s="212" t="str">
        <f t="shared" si="82"/>
        <v/>
      </c>
      <c r="LH54" s="212" t="str">
        <f t="shared" si="82"/>
        <v/>
      </c>
      <c r="LI54" s="212" t="str">
        <f t="shared" si="82"/>
        <v/>
      </c>
      <c r="LJ54" s="212" t="str">
        <f t="shared" si="82"/>
        <v/>
      </c>
      <c r="LK54" s="212" t="str">
        <f t="shared" ref="LK54:MY54" si="83">IF(LK37="","",IF(LK38=Residual_Month,Debt_Balloon,0))</f>
        <v/>
      </c>
      <c r="LL54" s="212" t="str">
        <f t="shared" si="83"/>
        <v/>
      </c>
      <c r="LM54" s="212" t="str">
        <f t="shared" si="83"/>
        <v/>
      </c>
      <c r="LN54" s="212" t="str">
        <f t="shared" si="83"/>
        <v/>
      </c>
      <c r="LO54" s="212" t="str">
        <f t="shared" si="83"/>
        <v/>
      </c>
      <c r="LP54" s="212" t="str">
        <f t="shared" si="83"/>
        <v/>
      </c>
      <c r="LQ54" s="212" t="str">
        <f t="shared" si="83"/>
        <v/>
      </c>
      <c r="LR54" s="212" t="str">
        <f t="shared" si="83"/>
        <v/>
      </c>
      <c r="LS54" s="212" t="str">
        <f t="shared" si="83"/>
        <v/>
      </c>
      <c r="LT54" s="212" t="str">
        <f t="shared" si="83"/>
        <v/>
      </c>
      <c r="LU54" s="212" t="str">
        <f t="shared" si="83"/>
        <v/>
      </c>
      <c r="LV54" s="212" t="str">
        <f t="shared" si="83"/>
        <v/>
      </c>
      <c r="LW54" s="212" t="str">
        <f t="shared" si="83"/>
        <v/>
      </c>
      <c r="LX54" s="212" t="str">
        <f t="shared" si="83"/>
        <v/>
      </c>
      <c r="LY54" s="212" t="str">
        <f t="shared" si="83"/>
        <v/>
      </c>
      <c r="LZ54" s="212" t="str">
        <f t="shared" si="83"/>
        <v/>
      </c>
      <c r="MA54" s="212" t="str">
        <f t="shared" si="83"/>
        <v/>
      </c>
      <c r="MB54" s="212" t="str">
        <f t="shared" si="83"/>
        <v/>
      </c>
      <c r="MC54" s="212" t="str">
        <f t="shared" si="83"/>
        <v/>
      </c>
      <c r="MD54" s="212" t="str">
        <f t="shared" si="83"/>
        <v/>
      </c>
      <c r="ME54" s="212" t="str">
        <f t="shared" si="83"/>
        <v/>
      </c>
      <c r="MF54" s="212" t="str">
        <f t="shared" si="83"/>
        <v/>
      </c>
      <c r="MG54" s="212" t="str">
        <f t="shared" si="83"/>
        <v/>
      </c>
      <c r="MH54" s="212" t="str">
        <f t="shared" si="83"/>
        <v/>
      </c>
      <c r="MI54" s="212" t="str">
        <f t="shared" si="83"/>
        <v/>
      </c>
      <c r="MJ54" s="212" t="str">
        <f t="shared" si="83"/>
        <v/>
      </c>
      <c r="MK54" s="212" t="str">
        <f t="shared" si="83"/>
        <v/>
      </c>
      <c r="ML54" s="212" t="str">
        <f t="shared" si="83"/>
        <v/>
      </c>
      <c r="MM54" s="212" t="str">
        <f t="shared" si="83"/>
        <v/>
      </c>
      <c r="MN54" s="212" t="str">
        <f t="shared" si="83"/>
        <v/>
      </c>
      <c r="MO54" s="212" t="str">
        <f t="shared" si="83"/>
        <v/>
      </c>
      <c r="MP54" s="212" t="str">
        <f t="shared" si="83"/>
        <v/>
      </c>
      <c r="MQ54" s="212" t="str">
        <f t="shared" si="83"/>
        <v/>
      </c>
      <c r="MR54" s="212" t="str">
        <f t="shared" si="83"/>
        <v/>
      </c>
      <c r="MS54" s="212" t="str">
        <f t="shared" si="83"/>
        <v/>
      </c>
      <c r="MT54" s="212" t="str">
        <f t="shared" si="83"/>
        <v/>
      </c>
      <c r="MU54" s="212" t="str">
        <f t="shared" si="83"/>
        <v/>
      </c>
      <c r="MV54" s="212" t="str">
        <f t="shared" si="83"/>
        <v/>
      </c>
      <c r="MW54" s="212" t="str">
        <f t="shared" si="83"/>
        <v/>
      </c>
      <c r="MX54" s="212" t="str">
        <f t="shared" si="83"/>
        <v/>
      </c>
      <c r="MY54" s="212" t="str">
        <f t="shared" si="83"/>
        <v/>
      </c>
    </row>
    <row r="55" spans="2:363" ht="4.9000000000000004" customHeight="1" outlineLevel="1" x14ac:dyDescent="0.25">
      <c r="B55"/>
      <c r="C55" s="212"/>
      <c r="D55" s="212"/>
      <c r="E55" s="212"/>
      <c r="F55" s="212"/>
      <c r="G55" s="212"/>
      <c r="H55" s="212"/>
      <c r="I55" s="212"/>
      <c r="J55" s="212"/>
      <c r="K55" s="212"/>
      <c r="L55" s="212"/>
      <c r="M55" s="212"/>
      <c r="N55" s="212"/>
      <c r="O55" s="212"/>
      <c r="P55" s="212"/>
      <c r="Q55" s="212"/>
      <c r="R55" s="212"/>
      <c r="S55" s="212"/>
      <c r="T55" s="212"/>
      <c r="U55" s="212"/>
      <c r="V55" s="212"/>
      <c r="W55" s="212"/>
      <c r="X55" s="212"/>
      <c r="Y55" s="212"/>
      <c r="Z55" s="212"/>
      <c r="AA55" s="212"/>
      <c r="AB55" s="212"/>
      <c r="AC55" s="212"/>
      <c r="AD55" s="212"/>
      <c r="AE55" s="212"/>
      <c r="AF55" s="212"/>
      <c r="AG55" s="212"/>
      <c r="AH55" s="212"/>
      <c r="AI55" s="212"/>
      <c r="AJ55" s="212"/>
      <c r="AK55" s="212"/>
      <c r="AL55" s="212"/>
      <c r="AM55" s="212"/>
      <c r="AN55" s="212"/>
      <c r="AO55" s="212"/>
      <c r="AP55" s="212"/>
      <c r="AQ55" s="212"/>
      <c r="AR55" s="212"/>
      <c r="AS55" s="212"/>
      <c r="AT55" s="212"/>
      <c r="AU55" s="212"/>
      <c r="AV55" s="212"/>
      <c r="AW55" s="212"/>
      <c r="AX55" s="212"/>
      <c r="AY55" s="212"/>
      <c r="AZ55" s="212"/>
      <c r="BA55" s="212"/>
      <c r="BB55" s="212"/>
      <c r="BC55" s="212"/>
      <c r="BD55" s="212"/>
      <c r="BE55" s="212"/>
      <c r="BF55" s="212"/>
      <c r="BG55" s="212"/>
      <c r="BH55" s="212"/>
      <c r="BI55" s="212"/>
      <c r="BJ55" s="212"/>
      <c r="BK55" s="212"/>
      <c r="BL55" s="212"/>
      <c r="BM55" s="212"/>
      <c r="BN55" s="212"/>
      <c r="BO55" s="212"/>
      <c r="BP55" s="212"/>
      <c r="BQ55" s="212"/>
      <c r="BR55" s="212"/>
      <c r="BS55" s="212"/>
      <c r="BT55" s="212"/>
      <c r="BU55" s="212"/>
      <c r="BV55" s="212"/>
      <c r="BW55" s="212"/>
      <c r="BX55" s="212"/>
      <c r="BY55" s="212"/>
      <c r="BZ55" s="212"/>
      <c r="CA55" s="212"/>
      <c r="CB55" s="212"/>
      <c r="CC55" s="212"/>
      <c r="CD55" s="212"/>
      <c r="CE55" s="212"/>
      <c r="CF55" s="212"/>
      <c r="CG55" s="212"/>
      <c r="CH55" s="212"/>
      <c r="CI55" s="212"/>
      <c r="CJ55" s="212"/>
      <c r="CK55" s="212"/>
      <c r="CL55" s="212"/>
      <c r="CM55" s="212"/>
      <c r="CN55" s="212"/>
      <c r="CO55" s="212"/>
      <c r="CP55" s="212"/>
      <c r="CQ55" s="212"/>
      <c r="CR55" s="212"/>
      <c r="CS55" s="212"/>
      <c r="CT55" s="212"/>
      <c r="CU55" s="212"/>
      <c r="CV55" s="212"/>
      <c r="CW55" s="212"/>
      <c r="CX55" s="212"/>
      <c r="CY55" s="212"/>
      <c r="CZ55" s="212"/>
      <c r="DA55" s="212"/>
      <c r="DB55" s="212"/>
      <c r="DC55" s="212"/>
      <c r="DD55" s="212"/>
      <c r="DE55" s="212"/>
      <c r="DF55" s="212"/>
      <c r="DG55" s="212"/>
      <c r="DH55" s="212"/>
      <c r="DI55" s="212"/>
      <c r="DJ55" s="212"/>
      <c r="DK55" s="212"/>
      <c r="DL55" s="212"/>
      <c r="DM55" s="212"/>
      <c r="DN55" s="212"/>
      <c r="DO55" s="212"/>
      <c r="DP55" s="212"/>
      <c r="DQ55" s="212"/>
      <c r="DR55" s="212"/>
      <c r="DS55" s="212"/>
      <c r="DT55" s="212"/>
      <c r="DU55" s="212"/>
      <c r="DV55" s="212"/>
      <c r="DW55" s="212"/>
      <c r="DX55" s="212"/>
      <c r="DY55" s="212"/>
      <c r="DZ55" s="212"/>
      <c r="EA55" s="212"/>
      <c r="EB55" s="212"/>
      <c r="EC55" s="212"/>
      <c r="ED55" s="212"/>
      <c r="EE55" s="212"/>
      <c r="EF55" s="212"/>
      <c r="EG55" s="212"/>
      <c r="EH55" s="212"/>
      <c r="EI55" s="212"/>
      <c r="EJ55" s="212"/>
      <c r="EK55" s="212"/>
      <c r="EL55" s="212"/>
      <c r="EM55" s="212"/>
      <c r="EN55" s="212"/>
      <c r="EO55" s="212"/>
      <c r="EP55" s="212"/>
      <c r="EQ55" s="212"/>
      <c r="ER55" s="212"/>
      <c r="ES55" s="212"/>
      <c r="ET55" s="212"/>
      <c r="EU55" s="212"/>
      <c r="EV55" s="212"/>
      <c r="EW55" s="212"/>
      <c r="EX55" s="212"/>
      <c r="EY55" s="212"/>
      <c r="EZ55" s="212"/>
      <c r="FA55" s="212"/>
      <c r="FB55" s="212"/>
      <c r="FC55" s="212"/>
      <c r="FD55" s="212"/>
      <c r="FE55" s="212"/>
      <c r="FF55" s="212"/>
      <c r="FG55" s="212"/>
      <c r="FH55" s="212"/>
      <c r="FI55" s="212"/>
      <c r="FJ55" s="212"/>
      <c r="FK55" s="212"/>
      <c r="FL55" s="212"/>
      <c r="FM55" s="212"/>
      <c r="FN55" s="212"/>
      <c r="FO55" s="212"/>
      <c r="FP55" s="212"/>
      <c r="FQ55" s="212"/>
      <c r="FR55" s="212"/>
      <c r="FS55" s="212"/>
      <c r="FT55" s="212"/>
      <c r="FU55" s="212"/>
      <c r="FV55" s="212"/>
      <c r="FW55" s="212"/>
      <c r="FX55" s="212"/>
      <c r="FY55" s="212"/>
      <c r="FZ55" s="212"/>
      <c r="GA55" s="212"/>
      <c r="GB55" s="212"/>
      <c r="GC55" s="212"/>
      <c r="GD55" s="212"/>
      <c r="GE55" s="212"/>
      <c r="GF55" s="212"/>
      <c r="GG55" s="212"/>
      <c r="GH55" s="212"/>
      <c r="GI55" s="212"/>
      <c r="GJ55" s="212"/>
      <c r="GK55" s="212"/>
      <c r="GL55" s="212"/>
      <c r="GM55" s="212"/>
      <c r="GN55" s="212"/>
      <c r="GO55" s="212"/>
      <c r="GP55" s="212"/>
      <c r="GQ55" s="212"/>
      <c r="GR55" s="212"/>
      <c r="GS55" s="212"/>
      <c r="GT55" s="212"/>
      <c r="GU55" s="212"/>
      <c r="GV55" s="212"/>
      <c r="GW55" s="212"/>
      <c r="GX55" s="212"/>
      <c r="GY55" s="212"/>
      <c r="GZ55" s="212"/>
      <c r="HA55" s="212"/>
      <c r="HB55" s="212"/>
      <c r="HC55" s="212"/>
      <c r="HD55" s="212"/>
      <c r="HE55" s="212"/>
      <c r="HF55" s="212"/>
      <c r="HG55" s="212"/>
      <c r="HH55" s="212"/>
      <c r="HI55" s="212"/>
      <c r="HJ55" s="212"/>
      <c r="HK55" s="212"/>
      <c r="HL55" s="212"/>
      <c r="HM55" s="212"/>
      <c r="HN55" s="212"/>
      <c r="HO55" s="212"/>
      <c r="HP55" s="212"/>
      <c r="HQ55" s="212"/>
      <c r="HR55" s="212"/>
      <c r="HS55" s="212"/>
      <c r="HT55" s="212"/>
      <c r="HU55" s="212"/>
      <c r="HV55" s="212"/>
      <c r="HW55" s="212"/>
      <c r="HX55" s="212"/>
      <c r="HY55" s="212"/>
      <c r="HZ55" s="212"/>
      <c r="IA55" s="212"/>
      <c r="IB55" s="212"/>
      <c r="IC55" s="212"/>
      <c r="ID55" s="212"/>
      <c r="IE55" s="212"/>
      <c r="IF55" s="212"/>
      <c r="IG55" s="212"/>
      <c r="IH55" s="212"/>
      <c r="II55" s="212"/>
      <c r="IJ55" s="212"/>
      <c r="IK55" s="212"/>
      <c r="IL55" s="212"/>
      <c r="IM55" s="212"/>
      <c r="IN55" s="212"/>
      <c r="IO55" s="212"/>
      <c r="IP55" s="212"/>
      <c r="IQ55" s="212"/>
      <c r="IR55" s="212"/>
      <c r="IS55" s="212"/>
      <c r="IT55" s="212"/>
      <c r="IU55" s="212"/>
      <c r="IV55" s="212"/>
      <c r="IW55" s="212"/>
      <c r="IX55" s="212"/>
      <c r="IY55" s="212"/>
      <c r="IZ55" s="212"/>
      <c r="JA55" s="212"/>
      <c r="JB55" s="212"/>
      <c r="JC55" s="212"/>
      <c r="JD55" s="212"/>
      <c r="JE55" s="212"/>
      <c r="JF55" s="212"/>
      <c r="JG55" s="212"/>
      <c r="JH55" s="212"/>
      <c r="JI55" s="212"/>
      <c r="JJ55" s="212"/>
      <c r="JK55" s="212"/>
      <c r="JL55" s="212"/>
      <c r="JM55" s="212"/>
      <c r="JN55" s="212"/>
      <c r="JO55" s="212"/>
      <c r="JP55" s="212"/>
      <c r="JQ55" s="212"/>
      <c r="JR55" s="212"/>
      <c r="JS55" s="212"/>
      <c r="JT55" s="212"/>
      <c r="JU55" s="212"/>
      <c r="JV55" s="212"/>
      <c r="JW55" s="212"/>
      <c r="JX55" s="212"/>
      <c r="JY55" s="212"/>
      <c r="JZ55" s="212"/>
      <c r="KA55" s="212"/>
      <c r="KB55" s="212"/>
      <c r="KC55" s="212"/>
      <c r="KD55" s="212"/>
      <c r="KE55" s="212"/>
      <c r="KF55" s="212"/>
      <c r="KG55" s="212"/>
      <c r="KH55" s="212"/>
      <c r="KI55" s="212"/>
      <c r="KJ55" s="212"/>
      <c r="KK55" s="212"/>
      <c r="KL55" s="212"/>
      <c r="KM55" s="212"/>
      <c r="KN55" s="212"/>
      <c r="KO55" s="212"/>
      <c r="KP55" s="212"/>
      <c r="KQ55" s="212"/>
      <c r="KR55" s="212"/>
      <c r="KS55" s="212"/>
      <c r="KT55" s="212"/>
      <c r="KU55" s="212"/>
      <c r="KV55" s="212"/>
      <c r="KW55" s="212"/>
      <c r="KX55" s="212"/>
      <c r="KY55" s="212"/>
      <c r="KZ55" s="212"/>
      <c r="LA55" s="212"/>
      <c r="LB55" s="212"/>
      <c r="LC55" s="212"/>
      <c r="LD55" s="212"/>
      <c r="LE55" s="212"/>
      <c r="LF55" s="212"/>
      <c r="LG55" s="212"/>
      <c r="LH55" s="212"/>
      <c r="LI55" s="212"/>
      <c r="LJ55" s="212"/>
      <c r="LK55" s="212"/>
      <c r="LL55" s="212"/>
      <c r="LM55" s="212"/>
      <c r="LN55" s="212"/>
      <c r="LO55" s="212"/>
      <c r="LP55" s="212"/>
      <c r="LQ55" s="212"/>
      <c r="LR55" s="212"/>
      <c r="LS55" s="212"/>
      <c r="LT55" s="212"/>
      <c r="LU55" s="212"/>
      <c r="LV55" s="212"/>
      <c r="LW55" s="212"/>
      <c r="LX55" s="212"/>
      <c r="LY55" s="212"/>
      <c r="LZ55" s="212"/>
      <c r="MA55" s="212"/>
      <c r="MB55" s="212"/>
      <c r="MC55" s="212"/>
      <c r="MD55" s="212"/>
      <c r="ME55" s="212"/>
      <c r="MF55" s="212"/>
      <c r="MG55" s="212"/>
      <c r="MH55" s="212"/>
      <c r="MI55" s="212"/>
      <c r="MJ55" s="212"/>
      <c r="MK55" s="212"/>
      <c r="ML55" s="212"/>
      <c r="MM55" s="212"/>
      <c r="MN55" s="212"/>
      <c r="MO55" s="212"/>
      <c r="MP55" s="212"/>
      <c r="MQ55" s="212"/>
      <c r="MR55" s="212"/>
      <c r="MS55" s="212"/>
      <c r="MT55" s="212"/>
      <c r="MU55" s="212"/>
      <c r="MV55" s="212"/>
      <c r="MW55" s="212"/>
      <c r="MX55" s="212"/>
      <c r="MY55" s="212"/>
    </row>
    <row r="56" spans="2:363" outlineLevel="1" x14ac:dyDescent="0.25">
      <c r="B56" s="8" t="s">
        <v>259</v>
      </c>
      <c r="C56" s="212">
        <f>IF(C37="","",C48-C51+C53)</f>
        <v>-3519258.75</v>
      </c>
      <c r="D56" s="212">
        <f t="shared" ref="D56:BO56" si="84">IF(D37="","",D48-D51+D53)</f>
        <v>16773.75</v>
      </c>
      <c r="E56" s="212">
        <f t="shared" si="84"/>
        <v>16773.75</v>
      </c>
      <c r="F56" s="212">
        <f t="shared" si="84"/>
        <v>16773.75</v>
      </c>
      <c r="G56" s="212">
        <f t="shared" si="84"/>
        <v>16773.75</v>
      </c>
      <c r="H56" s="212">
        <f t="shared" si="84"/>
        <v>16773.75</v>
      </c>
      <c r="I56" s="212">
        <f t="shared" si="84"/>
        <v>16773.75</v>
      </c>
      <c r="J56" s="212">
        <f t="shared" si="84"/>
        <v>16773.75</v>
      </c>
      <c r="K56" s="212">
        <f t="shared" si="84"/>
        <v>16773.75</v>
      </c>
      <c r="L56" s="212">
        <f t="shared" si="84"/>
        <v>16773.75</v>
      </c>
      <c r="M56" s="212">
        <f t="shared" si="84"/>
        <v>16773.75</v>
      </c>
      <c r="N56" s="212">
        <f t="shared" si="84"/>
        <v>16773.75</v>
      </c>
      <c r="O56" s="212">
        <f t="shared" si="84"/>
        <v>16773.75</v>
      </c>
      <c r="P56" s="212">
        <f t="shared" si="84"/>
        <v>16773.75</v>
      </c>
      <c r="Q56" s="212">
        <f t="shared" si="84"/>
        <v>16773.75</v>
      </c>
      <c r="R56" s="212">
        <f t="shared" si="84"/>
        <v>16773.75</v>
      </c>
      <c r="S56" s="212">
        <f t="shared" si="84"/>
        <v>16773.75</v>
      </c>
      <c r="T56" s="212">
        <f t="shared" si="84"/>
        <v>16773.75</v>
      </c>
      <c r="U56" s="212">
        <f t="shared" si="84"/>
        <v>16773.75</v>
      </c>
      <c r="V56" s="212">
        <f t="shared" si="84"/>
        <v>16773.75</v>
      </c>
      <c r="W56" s="212">
        <f t="shared" si="84"/>
        <v>16773.75</v>
      </c>
      <c r="X56" s="212">
        <f t="shared" si="84"/>
        <v>16773.75</v>
      </c>
      <c r="Y56" s="212">
        <f t="shared" si="84"/>
        <v>16773.75</v>
      </c>
      <c r="Z56" s="212">
        <f t="shared" si="84"/>
        <v>16773.75</v>
      </c>
      <c r="AA56" s="212">
        <f t="shared" si="84"/>
        <v>16773.75</v>
      </c>
      <c r="AB56" s="212">
        <f t="shared" si="84"/>
        <v>16773.75</v>
      </c>
      <c r="AC56" s="212">
        <f t="shared" si="84"/>
        <v>16773.75</v>
      </c>
      <c r="AD56" s="212">
        <f t="shared" si="84"/>
        <v>16773.75</v>
      </c>
      <c r="AE56" s="212">
        <f t="shared" si="84"/>
        <v>16773.75</v>
      </c>
      <c r="AF56" s="212">
        <f t="shared" si="84"/>
        <v>16773.75</v>
      </c>
      <c r="AG56" s="212">
        <f t="shared" si="84"/>
        <v>16773.75</v>
      </c>
      <c r="AH56" s="212">
        <f t="shared" si="84"/>
        <v>16773.75</v>
      </c>
      <c r="AI56" s="212">
        <f t="shared" si="84"/>
        <v>16773.75</v>
      </c>
      <c r="AJ56" s="212">
        <f t="shared" si="84"/>
        <v>16773.75</v>
      </c>
      <c r="AK56" s="212">
        <f t="shared" si="84"/>
        <v>16773.75</v>
      </c>
      <c r="AL56" s="212">
        <f t="shared" si="84"/>
        <v>16773.75</v>
      </c>
      <c r="AM56" s="212">
        <f t="shared" si="84"/>
        <v>16773.75</v>
      </c>
      <c r="AN56" s="212">
        <f t="shared" si="84"/>
        <v>16773.75</v>
      </c>
      <c r="AO56" s="212">
        <f t="shared" si="84"/>
        <v>16773.75</v>
      </c>
      <c r="AP56" s="212">
        <f t="shared" si="84"/>
        <v>16773.75</v>
      </c>
      <c r="AQ56" s="212">
        <f t="shared" si="84"/>
        <v>16773.75</v>
      </c>
      <c r="AR56" s="212">
        <f t="shared" si="84"/>
        <v>16773.75</v>
      </c>
      <c r="AS56" s="212">
        <f t="shared" si="84"/>
        <v>16773.75</v>
      </c>
      <c r="AT56" s="212">
        <f t="shared" si="84"/>
        <v>16773.75</v>
      </c>
      <c r="AU56" s="212">
        <f t="shared" si="84"/>
        <v>16773.75</v>
      </c>
      <c r="AV56" s="212">
        <f t="shared" si="84"/>
        <v>16773.75</v>
      </c>
      <c r="AW56" s="212">
        <f t="shared" si="84"/>
        <v>16773.75</v>
      </c>
      <c r="AX56" s="212">
        <f t="shared" si="84"/>
        <v>16773.75</v>
      </c>
      <c r="AY56" s="212">
        <f t="shared" si="84"/>
        <v>16773.75</v>
      </c>
      <c r="AZ56" s="212">
        <f t="shared" si="84"/>
        <v>16773.75</v>
      </c>
      <c r="BA56" s="212">
        <f t="shared" si="84"/>
        <v>16773.75</v>
      </c>
      <c r="BB56" s="212">
        <f t="shared" si="84"/>
        <v>16773.75</v>
      </c>
      <c r="BC56" s="212">
        <f t="shared" si="84"/>
        <v>16773.75</v>
      </c>
      <c r="BD56" s="212">
        <f t="shared" si="84"/>
        <v>16773.75</v>
      </c>
      <c r="BE56" s="212">
        <f t="shared" si="84"/>
        <v>16773.75</v>
      </c>
      <c r="BF56" s="212">
        <f t="shared" si="84"/>
        <v>16773.75</v>
      </c>
      <c r="BG56" s="212">
        <f t="shared" si="84"/>
        <v>16773.75</v>
      </c>
      <c r="BH56" s="212">
        <f t="shared" si="84"/>
        <v>16773.75</v>
      </c>
      <c r="BI56" s="212">
        <f t="shared" si="84"/>
        <v>16773.75</v>
      </c>
      <c r="BJ56" s="212">
        <f t="shared" si="84"/>
        <v>16773.75</v>
      </c>
      <c r="BK56" s="212">
        <f t="shared" si="84"/>
        <v>16773.75</v>
      </c>
      <c r="BL56" s="212">
        <f t="shared" si="84"/>
        <v>16773.75</v>
      </c>
      <c r="BM56" s="212">
        <f t="shared" si="84"/>
        <v>16773.75</v>
      </c>
      <c r="BN56" s="212">
        <f t="shared" si="84"/>
        <v>16773.75</v>
      </c>
      <c r="BO56" s="212">
        <f t="shared" si="84"/>
        <v>16773.75</v>
      </c>
      <c r="BP56" s="212">
        <f t="shared" ref="BP56:EA56" si="85">IF(BP37="","",BP48-BP51+BP53)</f>
        <v>16773.75</v>
      </c>
      <c r="BQ56" s="212">
        <f t="shared" si="85"/>
        <v>16773.75</v>
      </c>
      <c r="BR56" s="212">
        <f t="shared" si="85"/>
        <v>16773.75</v>
      </c>
      <c r="BS56" s="212">
        <f t="shared" si="85"/>
        <v>16773.75</v>
      </c>
      <c r="BT56" s="212">
        <f t="shared" si="85"/>
        <v>16773.75</v>
      </c>
      <c r="BU56" s="212">
        <f t="shared" si="85"/>
        <v>16773.75</v>
      </c>
      <c r="BV56" s="212">
        <f t="shared" si="85"/>
        <v>16773.75</v>
      </c>
      <c r="BW56" s="212">
        <f t="shared" si="85"/>
        <v>16773.75</v>
      </c>
      <c r="BX56" s="212">
        <f t="shared" si="85"/>
        <v>16773.75</v>
      </c>
      <c r="BY56" s="212">
        <f t="shared" si="85"/>
        <v>16773.75</v>
      </c>
      <c r="BZ56" s="212">
        <f t="shared" si="85"/>
        <v>16773.75</v>
      </c>
      <c r="CA56" s="212">
        <f t="shared" si="85"/>
        <v>16773.75</v>
      </c>
      <c r="CB56" s="212">
        <f t="shared" si="85"/>
        <v>16773.75</v>
      </c>
      <c r="CC56" s="212">
        <f t="shared" si="85"/>
        <v>16773.75</v>
      </c>
      <c r="CD56" s="212">
        <f t="shared" si="85"/>
        <v>16773.75</v>
      </c>
      <c r="CE56" s="212">
        <f t="shared" si="85"/>
        <v>16773.75</v>
      </c>
      <c r="CF56" s="212">
        <f t="shared" si="85"/>
        <v>16773.75</v>
      </c>
      <c r="CG56" s="212">
        <f t="shared" si="85"/>
        <v>16773.75</v>
      </c>
      <c r="CH56" s="212">
        <f t="shared" si="85"/>
        <v>16773.75</v>
      </c>
      <c r="CI56" s="212">
        <f t="shared" si="85"/>
        <v>16773.75</v>
      </c>
      <c r="CJ56" s="212">
        <f t="shared" si="85"/>
        <v>16773.75</v>
      </c>
      <c r="CK56" s="212">
        <f t="shared" si="85"/>
        <v>16773.75</v>
      </c>
      <c r="CL56" s="212">
        <f t="shared" si="85"/>
        <v>16773.75</v>
      </c>
      <c r="CM56" s="212">
        <f t="shared" si="85"/>
        <v>16773.75</v>
      </c>
      <c r="CN56" s="212">
        <f t="shared" si="85"/>
        <v>16773.75</v>
      </c>
      <c r="CO56" s="212">
        <f t="shared" si="85"/>
        <v>16773.75</v>
      </c>
      <c r="CP56" s="212">
        <f t="shared" si="85"/>
        <v>16773.75</v>
      </c>
      <c r="CQ56" s="212">
        <f t="shared" si="85"/>
        <v>16773.75</v>
      </c>
      <c r="CR56" s="212">
        <f t="shared" si="85"/>
        <v>16773.75</v>
      </c>
      <c r="CS56" s="212">
        <f t="shared" si="85"/>
        <v>16773.75</v>
      </c>
      <c r="CT56" s="212">
        <f t="shared" si="85"/>
        <v>16773.75</v>
      </c>
      <c r="CU56" s="212">
        <f t="shared" si="85"/>
        <v>16773.75</v>
      </c>
      <c r="CV56" s="212">
        <f t="shared" si="85"/>
        <v>16773.75</v>
      </c>
      <c r="CW56" s="212">
        <f t="shared" si="85"/>
        <v>16773.75</v>
      </c>
      <c r="CX56" s="212">
        <f t="shared" si="85"/>
        <v>16773.75</v>
      </c>
      <c r="CY56" s="212">
        <f t="shared" si="85"/>
        <v>16773.75</v>
      </c>
      <c r="CZ56" s="212">
        <f t="shared" si="85"/>
        <v>16773.75</v>
      </c>
      <c r="DA56" s="212">
        <f t="shared" si="85"/>
        <v>16773.75</v>
      </c>
      <c r="DB56" s="212">
        <f t="shared" si="85"/>
        <v>16773.75</v>
      </c>
      <c r="DC56" s="212">
        <f t="shared" si="85"/>
        <v>16773.75</v>
      </c>
      <c r="DD56" s="212">
        <f t="shared" si="85"/>
        <v>16773.75</v>
      </c>
      <c r="DE56" s="212">
        <f t="shared" si="85"/>
        <v>16773.75</v>
      </c>
      <c r="DF56" s="212">
        <f t="shared" si="85"/>
        <v>16773.75</v>
      </c>
      <c r="DG56" s="212">
        <f t="shared" si="85"/>
        <v>16773.75</v>
      </c>
      <c r="DH56" s="212">
        <f t="shared" si="85"/>
        <v>16773.75</v>
      </c>
      <c r="DI56" s="212">
        <f t="shared" si="85"/>
        <v>16773.75</v>
      </c>
      <c r="DJ56" s="212">
        <f t="shared" si="85"/>
        <v>16773.75</v>
      </c>
      <c r="DK56" s="212">
        <f t="shared" si="85"/>
        <v>16773.75</v>
      </c>
      <c r="DL56" s="212">
        <f t="shared" si="85"/>
        <v>16773.75</v>
      </c>
      <c r="DM56" s="212">
        <f t="shared" si="85"/>
        <v>16773.75</v>
      </c>
      <c r="DN56" s="212">
        <f t="shared" si="85"/>
        <v>16773.75</v>
      </c>
      <c r="DO56" s="212">
        <f t="shared" si="85"/>
        <v>16773.75</v>
      </c>
      <c r="DP56" s="212">
        <f t="shared" si="85"/>
        <v>16773.75</v>
      </c>
      <c r="DQ56" s="212">
        <f t="shared" si="85"/>
        <v>16773.75</v>
      </c>
      <c r="DR56" s="212">
        <f t="shared" si="85"/>
        <v>16773.75</v>
      </c>
      <c r="DS56" s="212">
        <f t="shared" si="85"/>
        <v>16773.75</v>
      </c>
      <c r="DT56" s="212">
        <f t="shared" si="85"/>
        <v>16773.75</v>
      </c>
      <c r="DU56" s="212">
        <f t="shared" si="85"/>
        <v>16773.75</v>
      </c>
      <c r="DV56" s="212">
        <f t="shared" si="85"/>
        <v>16773.75</v>
      </c>
      <c r="DW56" s="212">
        <f t="shared" si="85"/>
        <v>16773.75</v>
      </c>
      <c r="DX56" s="212">
        <f t="shared" si="85"/>
        <v>16773.75</v>
      </c>
      <c r="DY56" s="212">
        <f t="shared" si="85"/>
        <v>16773.75</v>
      </c>
      <c r="DZ56" s="212">
        <f t="shared" si="85"/>
        <v>16773.75</v>
      </c>
      <c r="EA56" s="212">
        <f t="shared" si="85"/>
        <v>16773.75</v>
      </c>
      <c r="EB56" s="212">
        <f t="shared" ref="EB56:GM56" si="86">IF(EB37="","",EB48-EB51+EB53)</f>
        <v>16773.75</v>
      </c>
      <c r="EC56" s="212">
        <f t="shared" si="86"/>
        <v>16773.75</v>
      </c>
      <c r="ED56" s="212">
        <f t="shared" si="86"/>
        <v>16773.75</v>
      </c>
      <c r="EE56" s="212">
        <f t="shared" si="86"/>
        <v>16773.75</v>
      </c>
      <c r="EF56" s="212">
        <f t="shared" si="86"/>
        <v>16773.75</v>
      </c>
      <c r="EG56" s="212">
        <f t="shared" si="86"/>
        <v>16773.75</v>
      </c>
      <c r="EH56" s="212">
        <f t="shared" si="86"/>
        <v>16773.75</v>
      </c>
      <c r="EI56" s="212">
        <f t="shared" si="86"/>
        <v>16773.75</v>
      </c>
      <c r="EJ56" s="212">
        <f t="shared" si="86"/>
        <v>16773.75</v>
      </c>
      <c r="EK56" s="212">
        <f t="shared" si="86"/>
        <v>16773.75</v>
      </c>
      <c r="EL56" s="212">
        <f t="shared" si="86"/>
        <v>16773.75</v>
      </c>
      <c r="EM56" s="212">
        <f t="shared" si="86"/>
        <v>16773.75</v>
      </c>
      <c r="EN56" s="212">
        <f t="shared" si="86"/>
        <v>16773.75</v>
      </c>
      <c r="EO56" s="212">
        <f t="shared" si="86"/>
        <v>16773.75</v>
      </c>
      <c r="EP56" s="212">
        <f t="shared" si="86"/>
        <v>16773.75</v>
      </c>
      <c r="EQ56" s="212">
        <f t="shared" si="86"/>
        <v>16773.75</v>
      </c>
      <c r="ER56" s="212">
        <f t="shared" si="86"/>
        <v>16773.75</v>
      </c>
      <c r="ES56" s="212">
        <f t="shared" si="86"/>
        <v>16773.75</v>
      </c>
      <c r="ET56" s="212">
        <f t="shared" si="86"/>
        <v>16773.75</v>
      </c>
      <c r="EU56" s="212">
        <f t="shared" si="86"/>
        <v>16773.75</v>
      </c>
      <c r="EV56" s="212">
        <f t="shared" si="86"/>
        <v>16773.75</v>
      </c>
      <c r="EW56" s="212">
        <f t="shared" si="86"/>
        <v>16773.75</v>
      </c>
      <c r="EX56" s="212">
        <f t="shared" si="86"/>
        <v>16773.75</v>
      </c>
      <c r="EY56" s="212">
        <f t="shared" si="86"/>
        <v>16773.75</v>
      </c>
      <c r="EZ56" s="212">
        <f t="shared" si="86"/>
        <v>16773.75</v>
      </c>
      <c r="FA56" s="212">
        <f t="shared" si="86"/>
        <v>16773.75</v>
      </c>
      <c r="FB56" s="212">
        <f t="shared" si="86"/>
        <v>16773.75</v>
      </c>
      <c r="FC56" s="212">
        <f t="shared" si="86"/>
        <v>16773.75</v>
      </c>
      <c r="FD56" s="212">
        <f t="shared" si="86"/>
        <v>16773.75</v>
      </c>
      <c r="FE56" s="212">
        <f t="shared" si="86"/>
        <v>16773.75</v>
      </c>
      <c r="FF56" s="212">
        <f t="shared" si="86"/>
        <v>16773.75</v>
      </c>
      <c r="FG56" s="212">
        <f t="shared" si="86"/>
        <v>16773.75</v>
      </c>
      <c r="FH56" s="212">
        <f t="shared" si="86"/>
        <v>16773.75</v>
      </c>
      <c r="FI56" s="212">
        <f t="shared" si="86"/>
        <v>16773.75</v>
      </c>
      <c r="FJ56" s="212">
        <f t="shared" si="86"/>
        <v>16773.75</v>
      </c>
      <c r="FK56" s="212">
        <f t="shared" si="86"/>
        <v>16773.75</v>
      </c>
      <c r="FL56" s="212">
        <f t="shared" si="86"/>
        <v>16773.75</v>
      </c>
      <c r="FM56" s="212">
        <f t="shared" si="86"/>
        <v>16773.75</v>
      </c>
      <c r="FN56" s="212">
        <f t="shared" si="86"/>
        <v>16773.75</v>
      </c>
      <c r="FO56" s="212">
        <f t="shared" si="86"/>
        <v>16773.75</v>
      </c>
      <c r="FP56" s="212">
        <f t="shared" si="86"/>
        <v>16773.75</v>
      </c>
      <c r="FQ56" s="212">
        <f t="shared" si="86"/>
        <v>16773.75</v>
      </c>
      <c r="FR56" s="212">
        <f t="shared" si="86"/>
        <v>16773.75</v>
      </c>
      <c r="FS56" s="212">
        <f t="shared" si="86"/>
        <v>16773.75</v>
      </c>
      <c r="FT56" s="212">
        <f t="shared" si="86"/>
        <v>16773.75</v>
      </c>
      <c r="FU56" s="212">
        <f t="shared" si="86"/>
        <v>16773.75</v>
      </c>
      <c r="FV56" s="212">
        <f t="shared" si="86"/>
        <v>16773.75</v>
      </c>
      <c r="FW56" s="212">
        <f t="shared" si="86"/>
        <v>16773.75</v>
      </c>
      <c r="FX56" s="212">
        <f t="shared" si="86"/>
        <v>16773.75</v>
      </c>
      <c r="FY56" s="212">
        <f t="shared" si="86"/>
        <v>16773.75</v>
      </c>
      <c r="FZ56" s="212">
        <f t="shared" si="86"/>
        <v>16773.75</v>
      </c>
      <c r="GA56" s="212">
        <f t="shared" si="86"/>
        <v>16773.75</v>
      </c>
      <c r="GB56" s="212">
        <f t="shared" si="86"/>
        <v>16773.75</v>
      </c>
      <c r="GC56" s="212">
        <f t="shared" si="86"/>
        <v>16773.75</v>
      </c>
      <c r="GD56" s="212">
        <f t="shared" si="86"/>
        <v>16773.75</v>
      </c>
      <c r="GE56" s="212">
        <f t="shared" si="86"/>
        <v>16773.75</v>
      </c>
      <c r="GF56" s="212">
        <f t="shared" si="86"/>
        <v>16773.75</v>
      </c>
      <c r="GG56" s="212">
        <f t="shared" si="86"/>
        <v>16773.75</v>
      </c>
      <c r="GH56" s="212">
        <f t="shared" si="86"/>
        <v>16773.75</v>
      </c>
      <c r="GI56" s="212">
        <f t="shared" si="86"/>
        <v>16773.75</v>
      </c>
      <c r="GJ56" s="212">
        <f t="shared" si="86"/>
        <v>16773.75</v>
      </c>
      <c r="GK56" s="212">
        <f t="shared" si="86"/>
        <v>16773.75</v>
      </c>
      <c r="GL56" s="212">
        <f t="shared" si="86"/>
        <v>16773.75</v>
      </c>
      <c r="GM56" s="212">
        <f t="shared" si="86"/>
        <v>16773.75</v>
      </c>
      <c r="GN56" s="212">
        <f t="shared" ref="GN56:IY56" si="87">IF(GN37="","",GN48-GN51+GN53)</f>
        <v>16773.75</v>
      </c>
      <c r="GO56" s="212">
        <f t="shared" si="87"/>
        <v>16773.75</v>
      </c>
      <c r="GP56" s="212">
        <f t="shared" si="87"/>
        <v>16773.75</v>
      </c>
      <c r="GQ56" s="212">
        <f t="shared" si="87"/>
        <v>16773.75</v>
      </c>
      <c r="GR56" s="212">
        <f t="shared" si="87"/>
        <v>16773.75</v>
      </c>
      <c r="GS56" s="212">
        <f t="shared" si="87"/>
        <v>16773.75</v>
      </c>
      <c r="GT56" s="212">
        <f t="shared" si="87"/>
        <v>16773.75</v>
      </c>
      <c r="GU56" s="212">
        <f t="shared" si="87"/>
        <v>16773.75</v>
      </c>
      <c r="GV56" s="212">
        <f t="shared" si="87"/>
        <v>16773.75</v>
      </c>
      <c r="GW56" s="212">
        <f t="shared" si="87"/>
        <v>16773.75</v>
      </c>
      <c r="GX56" s="212">
        <f t="shared" si="87"/>
        <v>16773.75</v>
      </c>
      <c r="GY56" s="212">
        <f t="shared" si="87"/>
        <v>16773.75</v>
      </c>
      <c r="GZ56" s="212">
        <f t="shared" si="87"/>
        <v>16773.75</v>
      </c>
      <c r="HA56" s="212">
        <f t="shared" si="87"/>
        <v>16773.75</v>
      </c>
      <c r="HB56" s="212">
        <f t="shared" si="87"/>
        <v>16773.75</v>
      </c>
      <c r="HC56" s="212">
        <f t="shared" si="87"/>
        <v>16773.75</v>
      </c>
      <c r="HD56" s="212">
        <f t="shared" si="87"/>
        <v>16773.75</v>
      </c>
      <c r="HE56" s="212">
        <f t="shared" si="87"/>
        <v>16773.75</v>
      </c>
      <c r="HF56" s="212">
        <f t="shared" si="87"/>
        <v>16773.75</v>
      </c>
      <c r="HG56" s="212">
        <f t="shared" si="87"/>
        <v>16773.75</v>
      </c>
      <c r="HH56" s="212">
        <f t="shared" si="87"/>
        <v>16773.75</v>
      </c>
      <c r="HI56" s="212">
        <f t="shared" si="87"/>
        <v>16773.75</v>
      </c>
      <c r="HJ56" s="212">
        <f t="shared" si="87"/>
        <v>16773.75</v>
      </c>
      <c r="HK56" s="212">
        <f t="shared" si="87"/>
        <v>16773.75</v>
      </c>
      <c r="HL56" s="212">
        <f t="shared" si="87"/>
        <v>16773.75</v>
      </c>
      <c r="HM56" s="212">
        <f t="shared" si="87"/>
        <v>16773.75</v>
      </c>
      <c r="HN56" s="212">
        <f t="shared" si="87"/>
        <v>16773.75</v>
      </c>
      <c r="HO56" s="212">
        <f t="shared" si="87"/>
        <v>16773.75</v>
      </c>
      <c r="HP56" s="212">
        <f t="shared" si="87"/>
        <v>16773.75</v>
      </c>
      <c r="HQ56" s="212">
        <f t="shared" si="87"/>
        <v>16773.75</v>
      </c>
      <c r="HR56" s="212">
        <f t="shared" si="87"/>
        <v>16773.75</v>
      </c>
      <c r="HS56" s="212">
        <f t="shared" si="87"/>
        <v>16773.75</v>
      </c>
      <c r="HT56" s="212">
        <f t="shared" si="87"/>
        <v>3484023.75</v>
      </c>
      <c r="HU56" s="212" t="str">
        <f t="shared" si="87"/>
        <v/>
      </c>
      <c r="HV56" s="212" t="str">
        <f t="shared" si="87"/>
        <v/>
      </c>
      <c r="HW56" s="212" t="str">
        <f t="shared" si="87"/>
        <v/>
      </c>
      <c r="HX56" s="212" t="str">
        <f t="shared" si="87"/>
        <v/>
      </c>
      <c r="HY56" s="212" t="str">
        <f t="shared" si="87"/>
        <v/>
      </c>
      <c r="HZ56" s="212" t="str">
        <f t="shared" si="87"/>
        <v/>
      </c>
      <c r="IA56" s="212" t="str">
        <f t="shared" si="87"/>
        <v/>
      </c>
      <c r="IB56" s="212" t="str">
        <f t="shared" si="87"/>
        <v/>
      </c>
      <c r="IC56" s="212" t="str">
        <f t="shared" si="87"/>
        <v/>
      </c>
      <c r="ID56" s="212" t="str">
        <f t="shared" si="87"/>
        <v/>
      </c>
      <c r="IE56" s="212" t="str">
        <f t="shared" si="87"/>
        <v/>
      </c>
      <c r="IF56" s="212" t="str">
        <f t="shared" si="87"/>
        <v/>
      </c>
      <c r="IG56" s="212" t="str">
        <f t="shared" si="87"/>
        <v/>
      </c>
      <c r="IH56" s="212" t="str">
        <f t="shared" si="87"/>
        <v/>
      </c>
      <c r="II56" s="212" t="str">
        <f t="shared" si="87"/>
        <v/>
      </c>
      <c r="IJ56" s="212" t="str">
        <f t="shared" si="87"/>
        <v/>
      </c>
      <c r="IK56" s="212" t="str">
        <f t="shared" si="87"/>
        <v/>
      </c>
      <c r="IL56" s="212" t="str">
        <f t="shared" si="87"/>
        <v/>
      </c>
      <c r="IM56" s="212" t="str">
        <f t="shared" si="87"/>
        <v/>
      </c>
      <c r="IN56" s="212" t="str">
        <f t="shared" si="87"/>
        <v/>
      </c>
      <c r="IO56" s="212" t="str">
        <f t="shared" si="87"/>
        <v/>
      </c>
      <c r="IP56" s="212" t="str">
        <f t="shared" si="87"/>
        <v/>
      </c>
      <c r="IQ56" s="212" t="str">
        <f t="shared" si="87"/>
        <v/>
      </c>
      <c r="IR56" s="212" t="str">
        <f t="shared" si="87"/>
        <v/>
      </c>
      <c r="IS56" s="212" t="str">
        <f t="shared" si="87"/>
        <v/>
      </c>
      <c r="IT56" s="212" t="str">
        <f t="shared" si="87"/>
        <v/>
      </c>
      <c r="IU56" s="212" t="str">
        <f t="shared" si="87"/>
        <v/>
      </c>
      <c r="IV56" s="212" t="str">
        <f t="shared" si="87"/>
        <v/>
      </c>
      <c r="IW56" s="212" t="str">
        <f t="shared" si="87"/>
        <v/>
      </c>
      <c r="IX56" s="212" t="str">
        <f t="shared" si="87"/>
        <v/>
      </c>
      <c r="IY56" s="212" t="str">
        <f t="shared" si="87"/>
        <v/>
      </c>
      <c r="IZ56" s="212" t="str">
        <f t="shared" ref="IZ56:LK56" si="88">IF(IZ37="","",IZ48-IZ51+IZ53)</f>
        <v/>
      </c>
      <c r="JA56" s="212" t="str">
        <f t="shared" si="88"/>
        <v/>
      </c>
      <c r="JB56" s="212" t="str">
        <f t="shared" si="88"/>
        <v/>
      </c>
      <c r="JC56" s="212" t="str">
        <f t="shared" si="88"/>
        <v/>
      </c>
      <c r="JD56" s="212" t="str">
        <f t="shared" si="88"/>
        <v/>
      </c>
      <c r="JE56" s="212" t="str">
        <f t="shared" si="88"/>
        <v/>
      </c>
      <c r="JF56" s="212" t="str">
        <f t="shared" si="88"/>
        <v/>
      </c>
      <c r="JG56" s="212" t="str">
        <f t="shared" si="88"/>
        <v/>
      </c>
      <c r="JH56" s="212" t="str">
        <f t="shared" si="88"/>
        <v/>
      </c>
      <c r="JI56" s="212" t="str">
        <f t="shared" si="88"/>
        <v/>
      </c>
      <c r="JJ56" s="212" t="str">
        <f t="shared" si="88"/>
        <v/>
      </c>
      <c r="JK56" s="212" t="str">
        <f t="shared" si="88"/>
        <v/>
      </c>
      <c r="JL56" s="212" t="str">
        <f t="shared" si="88"/>
        <v/>
      </c>
      <c r="JM56" s="212" t="str">
        <f t="shared" si="88"/>
        <v/>
      </c>
      <c r="JN56" s="212" t="str">
        <f t="shared" si="88"/>
        <v/>
      </c>
      <c r="JO56" s="212" t="str">
        <f t="shared" si="88"/>
        <v/>
      </c>
      <c r="JP56" s="212" t="str">
        <f t="shared" si="88"/>
        <v/>
      </c>
      <c r="JQ56" s="212" t="str">
        <f t="shared" si="88"/>
        <v/>
      </c>
      <c r="JR56" s="212" t="str">
        <f t="shared" si="88"/>
        <v/>
      </c>
      <c r="JS56" s="212" t="str">
        <f t="shared" si="88"/>
        <v/>
      </c>
      <c r="JT56" s="212" t="str">
        <f t="shared" si="88"/>
        <v/>
      </c>
      <c r="JU56" s="212" t="str">
        <f t="shared" si="88"/>
        <v/>
      </c>
      <c r="JV56" s="212" t="str">
        <f t="shared" si="88"/>
        <v/>
      </c>
      <c r="JW56" s="212" t="str">
        <f t="shared" si="88"/>
        <v/>
      </c>
      <c r="JX56" s="212" t="str">
        <f t="shared" si="88"/>
        <v/>
      </c>
      <c r="JY56" s="212" t="str">
        <f t="shared" si="88"/>
        <v/>
      </c>
      <c r="JZ56" s="212" t="str">
        <f t="shared" si="88"/>
        <v/>
      </c>
      <c r="KA56" s="212" t="str">
        <f t="shared" si="88"/>
        <v/>
      </c>
      <c r="KB56" s="212" t="str">
        <f t="shared" si="88"/>
        <v/>
      </c>
      <c r="KC56" s="212" t="str">
        <f t="shared" si="88"/>
        <v/>
      </c>
      <c r="KD56" s="212" t="str">
        <f t="shared" si="88"/>
        <v/>
      </c>
      <c r="KE56" s="212" t="str">
        <f t="shared" si="88"/>
        <v/>
      </c>
      <c r="KF56" s="212" t="str">
        <f t="shared" si="88"/>
        <v/>
      </c>
      <c r="KG56" s="212" t="str">
        <f t="shared" si="88"/>
        <v/>
      </c>
      <c r="KH56" s="212" t="str">
        <f t="shared" si="88"/>
        <v/>
      </c>
      <c r="KI56" s="212" t="str">
        <f t="shared" si="88"/>
        <v/>
      </c>
      <c r="KJ56" s="212" t="str">
        <f t="shared" si="88"/>
        <v/>
      </c>
      <c r="KK56" s="212" t="str">
        <f t="shared" si="88"/>
        <v/>
      </c>
      <c r="KL56" s="212" t="str">
        <f t="shared" si="88"/>
        <v/>
      </c>
      <c r="KM56" s="212" t="str">
        <f t="shared" si="88"/>
        <v/>
      </c>
      <c r="KN56" s="212" t="str">
        <f t="shared" si="88"/>
        <v/>
      </c>
      <c r="KO56" s="212" t="str">
        <f t="shared" si="88"/>
        <v/>
      </c>
      <c r="KP56" s="212" t="str">
        <f t="shared" si="88"/>
        <v/>
      </c>
      <c r="KQ56" s="212" t="str">
        <f t="shared" si="88"/>
        <v/>
      </c>
      <c r="KR56" s="212" t="str">
        <f t="shared" si="88"/>
        <v/>
      </c>
      <c r="KS56" s="212" t="str">
        <f t="shared" si="88"/>
        <v/>
      </c>
      <c r="KT56" s="212" t="str">
        <f t="shared" si="88"/>
        <v/>
      </c>
      <c r="KU56" s="212" t="str">
        <f t="shared" si="88"/>
        <v/>
      </c>
      <c r="KV56" s="212" t="str">
        <f t="shared" si="88"/>
        <v/>
      </c>
      <c r="KW56" s="212" t="str">
        <f t="shared" si="88"/>
        <v/>
      </c>
      <c r="KX56" s="212" t="str">
        <f t="shared" si="88"/>
        <v/>
      </c>
      <c r="KY56" s="212" t="str">
        <f t="shared" si="88"/>
        <v/>
      </c>
      <c r="KZ56" s="212" t="str">
        <f t="shared" si="88"/>
        <v/>
      </c>
      <c r="LA56" s="212" t="str">
        <f t="shared" si="88"/>
        <v/>
      </c>
      <c r="LB56" s="212" t="str">
        <f t="shared" si="88"/>
        <v/>
      </c>
      <c r="LC56" s="212" t="str">
        <f t="shared" si="88"/>
        <v/>
      </c>
      <c r="LD56" s="212" t="str">
        <f t="shared" si="88"/>
        <v/>
      </c>
      <c r="LE56" s="212" t="str">
        <f t="shared" si="88"/>
        <v/>
      </c>
      <c r="LF56" s="212" t="str">
        <f t="shared" si="88"/>
        <v/>
      </c>
      <c r="LG56" s="212" t="str">
        <f t="shared" si="88"/>
        <v/>
      </c>
      <c r="LH56" s="212" t="str">
        <f t="shared" si="88"/>
        <v/>
      </c>
      <c r="LI56" s="212" t="str">
        <f t="shared" si="88"/>
        <v/>
      </c>
      <c r="LJ56" s="212" t="str">
        <f t="shared" si="88"/>
        <v/>
      </c>
      <c r="LK56" s="212" t="str">
        <f t="shared" si="88"/>
        <v/>
      </c>
      <c r="LL56" s="212" t="str">
        <f t="shared" ref="LL56:MY56" si="89">IF(LL37="","",LL48-LL51+LL53)</f>
        <v/>
      </c>
      <c r="LM56" s="212" t="str">
        <f t="shared" si="89"/>
        <v/>
      </c>
      <c r="LN56" s="212" t="str">
        <f t="shared" si="89"/>
        <v/>
      </c>
      <c r="LO56" s="212" t="str">
        <f t="shared" si="89"/>
        <v/>
      </c>
      <c r="LP56" s="212" t="str">
        <f t="shared" si="89"/>
        <v/>
      </c>
      <c r="LQ56" s="212" t="str">
        <f t="shared" si="89"/>
        <v/>
      </c>
      <c r="LR56" s="212" t="str">
        <f t="shared" si="89"/>
        <v/>
      </c>
      <c r="LS56" s="212" t="str">
        <f t="shared" si="89"/>
        <v/>
      </c>
      <c r="LT56" s="212" t="str">
        <f t="shared" si="89"/>
        <v/>
      </c>
      <c r="LU56" s="212" t="str">
        <f t="shared" si="89"/>
        <v/>
      </c>
      <c r="LV56" s="212" t="str">
        <f t="shared" si="89"/>
        <v/>
      </c>
      <c r="LW56" s="212" t="str">
        <f t="shared" si="89"/>
        <v/>
      </c>
      <c r="LX56" s="212" t="str">
        <f t="shared" si="89"/>
        <v/>
      </c>
      <c r="LY56" s="212" t="str">
        <f t="shared" si="89"/>
        <v/>
      </c>
      <c r="LZ56" s="212" t="str">
        <f t="shared" si="89"/>
        <v/>
      </c>
      <c r="MA56" s="212" t="str">
        <f t="shared" si="89"/>
        <v/>
      </c>
      <c r="MB56" s="212" t="str">
        <f t="shared" si="89"/>
        <v/>
      </c>
      <c r="MC56" s="212" t="str">
        <f t="shared" si="89"/>
        <v/>
      </c>
      <c r="MD56" s="212" t="str">
        <f t="shared" si="89"/>
        <v/>
      </c>
      <c r="ME56" s="212" t="str">
        <f t="shared" si="89"/>
        <v/>
      </c>
      <c r="MF56" s="212" t="str">
        <f t="shared" si="89"/>
        <v/>
      </c>
      <c r="MG56" s="212" t="str">
        <f t="shared" si="89"/>
        <v/>
      </c>
      <c r="MH56" s="212" t="str">
        <f t="shared" si="89"/>
        <v/>
      </c>
      <c r="MI56" s="212" t="str">
        <f t="shared" si="89"/>
        <v/>
      </c>
      <c r="MJ56" s="212" t="str">
        <f t="shared" si="89"/>
        <v/>
      </c>
      <c r="MK56" s="212" t="str">
        <f t="shared" si="89"/>
        <v/>
      </c>
      <c r="ML56" s="212" t="str">
        <f t="shared" si="89"/>
        <v/>
      </c>
      <c r="MM56" s="212" t="str">
        <f t="shared" si="89"/>
        <v/>
      </c>
      <c r="MN56" s="212" t="str">
        <f t="shared" si="89"/>
        <v/>
      </c>
      <c r="MO56" s="212" t="str">
        <f t="shared" si="89"/>
        <v/>
      </c>
      <c r="MP56" s="212" t="str">
        <f t="shared" si="89"/>
        <v/>
      </c>
      <c r="MQ56" s="212" t="str">
        <f t="shared" si="89"/>
        <v/>
      </c>
      <c r="MR56" s="212" t="str">
        <f t="shared" si="89"/>
        <v/>
      </c>
      <c r="MS56" s="212" t="str">
        <f t="shared" si="89"/>
        <v/>
      </c>
      <c r="MT56" s="212" t="str">
        <f t="shared" si="89"/>
        <v/>
      </c>
      <c r="MU56" s="212" t="str">
        <f t="shared" si="89"/>
        <v/>
      </c>
      <c r="MV56" s="212" t="str">
        <f t="shared" si="89"/>
        <v/>
      </c>
      <c r="MW56" s="212" t="str">
        <f t="shared" si="89"/>
        <v/>
      </c>
      <c r="MX56" s="212" t="str">
        <f t="shared" si="89"/>
        <v/>
      </c>
      <c r="MY56" s="212" t="str">
        <f t="shared" si="89"/>
        <v/>
      </c>
    </row>
    <row r="57" spans="2:363" outlineLevel="1" x14ac:dyDescent="0.25">
      <c r="B57" s="8" t="s">
        <v>260</v>
      </c>
      <c r="C57" s="212">
        <f>IF(C37="","",C50-C51+C52+C53-C54)</f>
        <v>-1092183.75</v>
      </c>
      <c r="D57" s="212">
        <f t="shared" ref="D57:BO57" si="90">IF(D37="","",D50-D51+D52+D53-D54)</f>
        <v>6541.1038983609396</v>
      </c>
      <c r="E57" s="212">
        <f t="shared" si="90"/>
        <v>6541.1038983609396</v>
      </c>
      <c r="F57" s="212">
        <f t="shared" si="90"/>
        <v>6541.1038983609396</v>
      </c>
      <c r="G57" s="212">
        <f t="shared" si="90"/>
        <v>6541.1038983609396</v>
      </c>
      <c r="H57" s="212">
        <f t="shared" si="90"/>
        <v>6541.1038983609396</v>
      </c>
      <c r="I57" s="212">
        <f t="shared" si="90"/>
        <v>6541.1038983609396</v>
      </c>
      <c r="J57" s="212">
        <f t="shared" si="90"/>
        <v>6541.1038983609396</v>
      </c>
      <c r="K57" s="212">
        <f t="shared" si="90"/>
        <v>6541.1038983609396</v>
      </c>
      <c r="L57" s="212">
        <f t="shared" si="90"/>
        <v>6541.1038983609396</v>
      </c>
      <c r="M57" s="212">
        <f t="shared" si="90"/>
        <v>6541.1038983609396</v>
      </c>
      <c r="N57" s="212">
        <f t="shared" si="90"/>
        <v>6541.1038983609396</v>
      </c>
      <c r="O57" s="212">
        <f t="shared" si="90"/>
        <v>6541.1038983609396</v>
      </c>
      <c r="P57" s="212">
        <f t="shared" si="90"/>
        <v>6541.1038983609396</v>
      </c>
      <c r="Q57" s="212">
        <f t="shared" si="90"/>
        <v>6541.1038983609396</v>
      </c>
      <c r="R57" s="212">
        <f t="shared" si="90"/>
        <v>6541.1038983609396</v>
      </c>
      <c r="S57" s="212">
        <f t="shared" si="90"/>
        <v>6541.1038983609396</v>
      </c>
      <c r="T57" s="212">
        <f t="shared" si="90"/>
        <v>6541.1038983609396</v>
      </c>
      <c r="U57" s="212">
        <f t="shared" si="90"/>
        <v>6541.1038983609396</v>
      </c>
      <c r="V57" s="212">
        <f t="shared" si="90"/>
        <v>6541.1038983609396</v>
      </c>
      <c r="W57" s="212">
        <f t="shared" si="90"/>
        <v>6541.1038983609396</v>
      </c>
      <c r="X57" s="212">
        <f t="shared" si="90"/>
        <v>6541.1038983609396</v>
      </c>
      <c r="Y57" s="212">
        <f t="shared" si="90"/>
        <v>6541.1038983609396</v>
      </c>
      <c r="Z57" s="212">
        <f t="shared" si="90"/>
        <v>6541.1038983609396</v>
      </c>
      <c r="AA57" s="212">
        <f t="shared" si="90"/>
        <v>6541.1038983609396</v>
      </c>
      <c r="AB57" s="212">
        <f t="shared" si="90"/>
        <v>6541.1038983609396</v>
      </c>
      <c r="AC57" s="212">
        <f t="shared" si="90"/>
        <v>6541.1038983609396</v>
      </c>
      <c r="AD57" s="212">
        <f t="shared" si="90"/>
        <v>6541.1038983609396</v>
      </c>
      <c r="AE57" s="212">
        <f t="shared" si="90"/>
        <v>6541.1038983609396</v>
      </c>
      <c r="AF57" s="212">
        <f t="shared" si="90"/>
        <v>6541.1038983609396</v>
      </c>
      <c r="AG57" s="212">
        <f t="shared" si="90"/>
        <v>6541.1038983609396</v>
      </c>
      <c r="AH57" s="212">
        <f t="shared" si="90"/>
        <v>6541.1038983609396</v>
      </c>
      <c r="AI57" s="212">
        <f t="shared" si="90"/>
        <v>6541.1038983609396</v>
      </c>
      <c r="AJ57" s="212">
        <f t="shared" si="90"/>
        <v>6541.1038983609396</v>
      </c>
      <c r="AK57" s="212">
        <f t="shared" si="90"/>
        <v>6541.1038983609396</v>
      </c>
      <c r="AL57" s="212">
        <f t="shared" si="90"/>
        <v>6541.1038983609396</v>
      </c>
      <c r="AM57" s="212">
        <f t="shared" si="90"/>
        <v>6541.1038983609396</v>
      </c>
      <c r="AN57" s="212">
        <f t="shared" si="90"/>
        <v>6541.1038983609396</v>
      </c>
      <c r="AO57" s="212">
        <f t="shared" si="90"/>
        <v>6541.1038983609396</v>
      </c>
      <c r="AP57" s="212">
        <f t="shared" si="90"/>
        <v>6541.1038983609396</v>
      </c>
      <c r="AQ57" s="212">
        <f t="shared" si="90"/>
        <v>6541.1038983609396</v>
      </c>
      <c r="AR57" s="212">
        <f t="shared" si="90"/>
        <v>6541.1038983609396</v>
      </c>
      <c r="AS57" s="212">
        <f t="shared" si="90"/>
        <v>6541.1038983609396</v>
      </c>
      <c r="AT57" s="212">
        <f t="shared" si="90"/>
        <v>6541.1038983609396</v>
      </c>
      <c r="AU57" s="212">
        <f t="shared" si="90"/>
        <v>6541.1038983609396</v>
      </c>
      <c r="AV57" s="212">
        <f t="shared" si="90"/>
        <v>6541.1038983609396</v>
      </c>
      <c r="AW57" s="212">
        <f t="shared" si="90"/>
        <v>6541.1038983609396</v>
      </c>
      <c r="AX57" s="212">
        <f t="shared" si="90"/>
        <v>6541.1038983609396</v>
      </c>
      <c r="AY57" s="212">
        <f t="shared" si="90"/>
        <v>6541.1038983609396</v>
      </c>
      <c r="AZ57" s="212">
        <f t="shared" si="90"/>
        <v>6541.1038983609396</v>
      </c>
      <c r="BA57" s="212">
        <f t="shared" si="90"/>
        <v>6541.1038983609396</v>
      </c>
      <c r="BB57" s="212">
        <f t="shared" si="90"/>
        <v>6541.1038983609396</v>
      </c>
      <c r="BC57" s="212">
        <f t="shared" si="90"/>
        <v>6541.1038983609396</v>
      </c>
      <c r="BD57" s="212">
        <f t="shared" si="90"/>
        <v>6541.1038983609396</v>
      </c>
      <c r="BE57" s="212">
        <f t="shared" si="90"/>
        <v>6541.1038983609396</v>
      </c>
      <c r="BF57" s="212">
        <f t="shared" si="90"/>
        <v>6541.1038983609396</v>
      </c>
      <c r="BG57" s="212">
        <f t="shared" si="90"/>
        <v>6541.1038983609396</v>
      </c>
      <c r="BH57" s="212">
        <f t="shared" si="90"/>
        <v>6541.1038983609396</v>
      </c>
      <c r="BI57" s="212">
        <f t="shared" si="90"/>
        <v>6541.1038983609396</v>
      </c>
      <c r="BJ57" s="212">
        <f t="shared" si="90"/>
        <v>6541.1038983609396</v>
      </c>
      <c r="BK57" s="212">
        <f t="shared" si="90"/>
        <v>6541.1038983609396</v>
      </c>
      <c r="BL57" s="212">
        <f t="shared" si="90"/>
        <v>6541.1038983609396</v>
      </c>
      <c r="BM57" s="212">
        <f t="shared" si="90"/>
        <v>6541.1038983609396</v>
      </c>
      <c r="BN57" s="212">
        <f t="shared" si="90"/>
        <v>6541.1038983609396</v>
      </c>
      <c r="BO57" s="212">
        <f t="shared" si="90"/>
        <v>6541.1038983609396</v>
      </c>
      <c r="BP57" s="212">
        <f t="shared" ref="BP57:EA57" si="91">IF(BP37="","",BP50-BP51+BP52+BP53-BP54)</f>
        <v>6541.1038983609396</v>
      </c>
      <c r="BQ57" s="212">
        <f t="shared" si="91"/>
        <v>6541.1038983609396</v>
      </c>
      <c r="BR57" s="212">
        <f t="shared" si="91"/>
        <v>6541.1038983609396</v>
      </c>
      <c r="BS57" s="212">
        <f t="shared" si="91"/>
        <v>6541.1038983609396</v>
      </c>
      <c r="BT57" s="212">
        <f t="shared" si="91"/>
        <v>6541.1038983609396</v>
      </c>
      <c r="BU57" s="212">
        <f t="shared" si="91"/>
        <v>6541.1038983609396</v>
      </c>
      <c r="BV57" s="212">
        <f t="shared" si="91"/>
        <v>6541.1038983609396</v>
      </c>
      <c r="BW57" s="212">
        <f t="shared" si="91"/>
        <v>6541.1038983609396</v>
      </c>
      <c r="BX57" s="212">
        <f t="shared" si="91"/>
        <v>6541.1038983609396</v>
      </c>
      <c r="BY57" s="212">
        <f t="shared" si="91"/>
        <v>6541.1038983609396</v>
      </c>
      <c r="BZ57" s="212">
        <f t="shared" si="91"/>
        <v>6541.1038983609396</v>
      </c>
      <c r="CA57" s="212">
        <f t="shared" si="91"/>
        <v>6541.1038983609396</v>
      </c>
      <c r="CB57" s="212">
        <f t="shared" si="91"/>
        <v>6541.1038983609396</v>
      </c>
      <c r="CC57" s="212">
        <f t="shared" si="91"/>
        <v>6541.1038983609396</v>
      </c>
      <c r="CD57" s="212">
        <f t="shared" si="91"/>
        <v>6541.1038983609396</v>
      </c>
      <c r="CE57" s="212">
        <f t="shared" si="91"/>
        <v>6541.1038983609396</v>
      </c>
      <c r="CF57" s="212">
        <f t="shared" si="91"/>
        <v>6541.1038983609396</v>
      </c>
      <c r="CG57" s="212">
        <f t="shared" si="91"/>
        <v>6541.1038983609396</v>
      </c>
      <c r="CH57" s="212">
        <f t="shared" si="91"/>
        <v>6541.1038983609396</v>
      </c>
      <c r="CI57" s="212">
        <f t="shared" si="91"/>
        <v>6541.1038983609396</v>
      </c>
      <c r="CJ57" s="212">
        <f t="shared" si="91"/>
        <v>6541.1038983609396</v>
      </c>
      <c r="CK57" s="212">
        <f t="shared" si="91"/>
        <v>6541.1038983609396</v>
      </c>
      <c r="CL57" s="212">
        <f t="shared" si="91"/>
        <v>6541.1038983609396</v>
      </c>
      <c r="CM57" s="212">
        <f t="shared" si="91"/>
        <v>6541.1038983609396</v>
      </c>
      <c r="CN57" s="212">
        <f t="shared" si="91"/>
        <v>6541.1038983609396</v>
      </c>
      <c r="CO57" s="212">
        <f t="shared" si="91"/>
        <v>6541.1038983609396</v>
      </c>
      <c r="CP57" s="212">
        <f t="shared" si="91"/>
        <v>6541.1038983609396</v>
      </c>
      <c r="CQ57" s="212">
        <f t="shared" si="91"/>
        <v>6541.1038983609396</v>
      </c>
      <c r="CR57" s="212">
        <f t="shared" si="91"/>
        <v>6541.1038983609396</v>
      </c>
      <c r="CS57" s="212">
        <f t="shared" si="91"/>
        <v>6541.1038983609396</v>
      </c>
      <c r="CT57" s="212">
        <f t="shared" si="91"/>
        <v>6541.1038983609396</v>
      </c>
      <c r="CU57" s="212">
        <f t="shared" si="91"/>
        <v>6541.1038983609396</v>
      </c>
      <c r="CV57" s="212">
        <f t="shared" si="91"/>
        <v>6541.1038983609396</v>
      </c>
      <c r="CW57" s="212">
        <f t="shared" si="91"/>
        <v>6541.1038983609396</v>
      </c>
      <c r="CX57" s="212">
        <f t="shared" si="91"/>
        <v>6541.1038983609396</v>
      </c>
      <c r="CY57" s="212">
        <f t="shared" si="91"/>
        <v>6541.1038983609396</v>
      </c>
      <c r="CZ57" s="212">
        <f t="shared" si="91"/>
        <v>6541.1038983609396</v>
      </c>
      <c r="DA57" s="212">
        <f t="shared" si="91"/>
        <v>6541.1038983609396</v>
      </c>
      <c r="DB57" s="212">
        <f t="shared" si="91"/>
        <v>6541.1038983609396</v>
      </c>
      <c r="DC57" s="212">
        <f t="shared" si="91"/>
        <v>6541.1038983609396</v>
      </c>
      <c r="DD57" s="212">
        <f t="shared" si="91"/>
        <v>6541.1038983609396</v>
      </c>
      <c r="DE57" s="212">
        <f t="shared" si="91"/>
        <v>6541.1038983609396</v>
      </c>
      <c r="DF57" s="212">
        <f t="shared" si="91"/>
        <v>6541.1038983609396</v>
      </c>
      <c r="DG57" s="212">
        <f t="shared" si="91"/>
        <v>6541.1038983609396</v>
      </c>
      <c r="DH57" s="212">
        <f t="shared" si="91"/>
        <v>6541.1038983609396</v>
      </c>
      <c r="DI57" s="212">
        <f t="shared" si="91"/>
        <v>6541.1038983609396</v>
      </c>
      <c r="DJ57" s="212">
        <f t="shared" si="91"/>
        <v>6541.1038983609396</v>
      </c>
      <c r="DK57" s="212">
        <f t="shared" si="91"/>
        <v>6541.1038983609396</v>
      </c>
      <c r="DL57" s="212">
        <f t="shared" si="91"/>
        <v>6541.1038983609396</v>
      </c>
      <c r="DM57" s="212">
        <f t="shared" si="91"/>
        <v>6541.1038983609396</v>
      </c>
      <c r="DN57" s="212">
        <f t="shared" si="91"/>
        <v>6541.1038983609396</v>
      </c>
      <c r="DO57" s="212">
        <f t="shared" si="91"/>
        <v>6541.1038983609396</v>
      </c>
      <c r="DP57" s="212">
        <f t="shared" si="91"/>
        <v>6541.1038983609396</v>
      </c>
      <c r="DQ57" s="212">
        <f t="shared" si="91"/>
        <v>6541.1038983609396</v>
      </c>
      <c r="DR57" s="212">
        <f t="shared" si="91"/>
        <v>6541.1038983609396</v>
      </c>
      <c r="DS57" s="212">
        <f t="shared" si="91"/>
        <v>6541.1038983609396</v>
      </c>
      <c r="DT57" s="212">
        <f t="shared" si="91"/>
        <v>6541.1038983609396</v>
      </c>
      <c r="DU57" s="212">
        <f t="shared" si="91"/>
        <v>6541.1038983609396</v>
      </c>
      <c r="DV57" s="212">
        <f t="shared" si="91"/>
        <v>6541.1038983609396</v>
      </c>
      <c r="DW57" s="212">
        <f t="shared" si="91"/>
        <v>6541.1038983609396</v>
      </c>
      <c r="DX57" s="212">
        <f t="shared" si="91"/>
        <v>6541.1038983609396</v>
      </c>
      <c r="DY57" s="212">
        <f t="shared" si="91"/>
        <v>6541.1038983609396</v>
      </c>
      <c r="DZ57" s="212">
        <f t="shared" si="91"/>
        <v>6541.1038983609396</v>
      </c>
      <c r="EA57" s="212">
        <f t="shared" si="91"/>
        <v>6541.1038983609396</v>
      </c>
      <c r="EB57" s="212">
        <f t="shared" ref="EB57:GM57" si="92">IF(EB37="","",EB50-EB51+EB52+EB53-EB54)</f>
        <v>6541.1038983609396</v>
      </c>
      <c r="EC57" s="212">
        <f t="shared" si="92"/>
        <v>6541.1038983609396</v>
      </c>
      <c r="ED57" s="212">
        <f t="shared" si="92"/>
        <v>6541.1038983609396</v>
      </c>
      <c r="EE57" s="212">
        <f t="shared" si="92"/>
        <v>6541.1038983609396</v>
      </c>
      <c r="EF57" s="212">
        <f t="shared" si="92"/>
        <v>6541.1038983609396</v>
      </c>
      <c r="EG57" s="212">
        <f t="shared" si="92"/>
        <v>6541.1038983609396</v>
      </c>
      <c r="EH57" s="212">
        <f t="shared" si="92"/>
        <v>6541.1038983609396</v>
      </c>
      <c r="EI57" s="212">
        <f t="shared" si="92"/>
        <v>6541.1038983609396</v>
      </c>
      <c r="EJ57" s="212">
        <f t="shared" si="92"/>
        <v>6541.1038983609396</v>
      </c>
      <c r="EK57" s="212">
        <f t="shared" si="92"/>
        <v>6541.1038983609396</v>
      </c>
      <c r="EL57" s="212">
        <f t="shared" si="92"/>
        <v>6541.1038983609396</v>
      </c>
      <c r="EM57" s="212">
        <f t="shared" si="92"/>
        <v>6541.1038983609396</v>
      </c>
      <c r="EN57" s="212">
        <f t="shared" si="92"/>
        <v>6541.1038983609396</v>
      </c>
      <c r="EO57" s="212">
        <f t="shared" si="92"/>
        <v>6541.1038983609396</v>
      </c>
      <c r="EP57" s="212">
        <f t="shared" si="92"/>
        <v>6541.1038983609396</v>
      </c>
      <c r="EQ57" s="212">
        <f t="shared" si="92"/>
        <v>6541.1038983609396</v>
      </c>
      <c r="ER57" s="212">
        <f t="shared" si="92"/>
        <v>6541.1038983609396</v>
      </c>
      <c r="ES57" s="212">
        <f t="shared" si="92"/>
        <v>6541.1038983609396</v>
      </c>
      <c r="ET57" s="212">
        <f t="shared" si="92"/>
        <v>6541.1038983609396</v>
      </c>
      <c r="EU57" s="212">
        <f t="shared" si="92"/>
        <v>6541.1038983609396</v>
      </c>
      <c r="EV57" s="212">
        <f t="shared" si="92"/>
        <v>6541.1038983609396</v>
      </c>
      <c r="EW57" s="212">
        <f t="shared" si="92"/>
        <v>6541.1038983609396</v>
      </c>
      <c r="EX57" s="212">
        <f t="shared" si="92"/>
        <v>6541.1038983609396</v>
      </c>
      <c r="EY57" s="212">
        <f t="shared" si="92"/>
        <v>6541.1038983609396</v>
      </c>
      <c r="EZ57" s="212">
        <f t="shared" si="92"/>
        <v>6541.1038983609396</v>
      </c>
      <c r="FA57" s="212">
        <f t="shared" si="92"/>
        <v>6541.1038983609396</v>
      </c>
      <c r="FB57" s="212">
        <f t="shared" si="92"/>
        <v>6541.1038983609396</v>
      </c>
      <c r="FC57" s="212">
        <f t="shared" si="92"/>
        <v>6541.1038983609396</v>
      </c>
      <c r="FD57" s="212">
        <f t="shared" si="92"/>
        <v>6541.1038983609396</v>
      </c>
      <c r="FE57" s="212">
        <f t="shared" si="92"/>
        <v>6541.1038983609396</v>
      </c>
      <c r="FF57" s="212">
        <f t="shared" si="92"/>
        <v>6541.1038983609396</v>
      </c>
      <c r="FG57" s="212">
        <f t="shared" si="92"/>
        <v>6541.1038983609396</v>
      </c>
      <c r="FH57" s="212">
        <f t="shared" si="92"/>
        <v>6541.1038983609396</v>
      </c>
      <c r="FI57" s="212">
        <f t="shared" si="92"/>
        <v>6541.1038983609396</v>
      </c>
      <c r="FJ57" s="212">
        <f t="shared" si="92"/>
        <v>6541.1038983609396</v>
      </c>
      <c r="FK57" s="212">
        <f t="shared" si="92"/>
        <v>6541.1038983609396</v>
      </c>
      <c r="FL57" s="212">
        <f t="shared" si="92"/>
        <v>6541.1038983609396</v>
      </c>
      <c r="FM57" s="212">
        <f t="shared" si="92"/>
        <v>6541.1038983609396</v>
      </c>
      <c r="FN57" s="212">
        <f t="shared" si="92"/>
        <v>6541.1038983609396</v>
      </c>
      <c r="FO57" s="212">
        <f t="shared" si="92"/>
        <v>6541.1038983609396</v>
      </c>
      <c r="FP57" s="212">
        <f t="shared" si="92"/>
        <v>6541.1038983609396</v>
      </c>
      <c r="FQ57" s="212">
        <f t="shared" si="92"/>
        <v>6541.1038983609396</v>
      </c>
      <c r="FR57" s="212">
        <f t="shared" si="92"/>
        <v>6541.1038983609396</v>
      </c>
      <c r="FS57" s="212">
        <f t="shared" si="92"/>
        <v>6541.1038983609396</v>
      </c>
      <c r="FT57" s="212">
        <f t="shared" si="92"/>
        <v>6541.1038983609396</v>
      </c>
      <c r="FU57" s="212">
        <f t="shared" si="92"/>
        <v>6541.1038983609396</v>
      </c>
      <c r="FV57" s="212">
        <f t="shared" si="92"/>
        <v>6541.1038983609396</v>
      </c>
      <c r="FW57" s="212">
        <f t="shared" si="92"/>
        <v>6541.1038983609396</v>
      </c>
      <c r="FX57" s="212">
        <f t="shared" si="92"/>
        <v>6541.1038983609396</v>
      </c>
      <c r="FY57" s="212">
        <f t="shared" si="92"/>
        <v>6541.1038983609396</v>
      </c>
      <c r="FZ57" s="212">
        <f t="shared" si="92"/>
        <v>6541.1038983609396</v>
      </c>
      <c r="GA57" s="212">
        <f t="shared" si="92"/>
        <v>6541.1038983609396</v>
      </c>
      <c r="GB57" s="212">
        <f t="shared" si="92"/>
        <v>6541.1038983609396</v>
      </c>
      <c r="GC57" s="212">
        <f t="shared" si="92"/>
        <v>6541.1038983609396</v>
      </c>
      <c r="GD57" s="212">
        <f t="shared" si="92"/>
        <v>6541.1038983609396</v>
      </c>
      <c r="GE57" s="212">
        <f t="shared" si="92"/>
        <v>6541.1038983609396</v>
      </c>
      <c r="GF57" s="212">
        <f t="shared" si="92"/>
        <v>6541.1038983609396</v>
      </c>
      <c r="GG57" s="212">
        <f t="shared" si="92"/>
        <v>6541.1038983609396</v>
      </c>
      <c r="GH57" s="212">
        <f t="shared" si="92"/>
        <v>6541.1038983609396</v>
      </c>
      <c r="GI57" s="212">
        <f t="shared" si="92"/>
        <v>6541.1038983609396</v>
      </c>
      <c r="GJ57" s="212">
        <f t="shared" si="92"/>
        <v>6541.1038983609396</v>
      </c>
      <c r="GK57" s="212">
        <f t="shared" si="92"/>
        <v>6541.1038983609396</v>
      </c>
      <c r="GL57" s="212">
        <f t="shared" si="92"/>
        <v>6541.1038983609396</v>
      </c>
      <c r="GM57" s="212">
        <f t="shared" si="92"/>
        <v>6541.1038983609396</v>
      </c>
      <c r="GN57" s="212">
        <f t="shared" ref="GN57:IY57" si="93">IF(GN37="","",GN50-GN51+GN52+GN53-GN54)</f>
        <v>6541.1038983609396</v>
      </c>
      <c r="GO57" s="212">
        <f t="shared" si="93"/>
        <v>6541.1038983609396</v>
      </c>
      <c r="GP57" s="212">
        <f t="shared" si="93"/>
        <v>6541.1038983609396</v>
      </c>
      <c r="GQ57" s="212">
        <f t="shared" si="93"/>
        <v>6541.1038983609396</v>
      </c>
      <c r="GR57" s="212">
        <f t="shared" si="93"/>
        <v>6541.1038983609396</v>
      </c>
      <c r="GS57" s="212">
        <f t="shared" si="93"/>
        <v>6541.1038983609396</v>
      </c>
      <c r="GT57" s="212">
        <f t="shared" si="93"/>
        <v>6541.1038983609396</v>
      </c>
      <c r="GU57" s="212">
        <f t="shared" si="93"/>
        <v>6541.1038983609396</v>
      </c>
      <c r="GV57" s="212">
        <f t="shared" si="93"/>
        <v>6541.1038983609396</v>
      </c>
      <c r="GW57" s="212">
        <f t="shared" si="93"/>
        <v>6541.1038983609396</v>
      </c>
      <c r="GX57" s="212">
        <f t="shared" si="93"/>
        <v>6541.1038983609396</v>
      </c>
      <c r="GY57" s="212">
        <f t="shared" si="93"/>
        <v>6541.1038983609396</v>
      </c>
      <c r="GZ57" s="212">
        <f t="shared" si="93"/>
        <v>6541.1038983609396</v>
      </c>
      <c r="HA57" s="212">
        <f t="shared" si="93"/>
        <v>6541.1038983609396</v>
      </c>
      <c r="HB57" s="212">
        <f t="shared" si="93"/>
        <v>6541.1038983609396</v>
      </c>
      <c r="HC57" s="212">
        <f t="shared" si="93"/>
        <v>6541.1038983609396</v>
      </c>
      <c r="HD57" s="212">
        <f t="shared" si="93"/>
        <v>6541.1038983609396</v>
      </c>
      <c r="HE57" s="212">
        <f t="shared" si="93"/>
        <v>6541.1038983609396</v>
      </c>
      <c r="HF57" s="212">
        <f t="shared" si="93"/>
        <v>6541.1038983609396</v>
      </c>
      <c r="HG57" s="212">
        <f t="shared" si="93"/>
        <v>6541.1038983609396</v>
      </c>
      <c r="HH57" s="212">
        <f t="shared" si="93"/>
        <v>6541.1038983609396</v>
      </c>
      <c r="HI57" s="212">
        <f t="shared" si="93"/>
        <v>6541.1038983609396</v>
      </c>
      <c r="HJ57" s="212">
        <f t="shared" si="93"/>
        <v>6541.1038983609396</v>
      </c>
      <c r="HK57" s="212">
        <f t="shared" si="93"/>
        <v>6541.1038983609396</v>
      </c>
      <c r="HL57" s="212">
        <f t="shared" si="93"/>
        <v>6541.1038983609396</v>
      </c>
      <c r="HM57" s="212">
        <f t="shared" si="93"/>
        <v>6541.1038983609396</v>
      </c>
      <c r="HN57" s="212">
        <f t="shared" si="93"/>
        <v>6541.1038983609396</v>
      </c>
      <c r="HO57" s="212">
        <f t="shared" si="93"/>
        <v>6541.1038983609396</v>
      </c>
      <c r="HP57" s="212">
        <f t="shared" si="93"/>
        <v>6541.1038983609396</v>
      </c>
      <c r="HQ57" s="212">
        <f t="shared" si="93"/>
        <v>6541.1038983609396</v>
      </c>
      <c r="HR57" s="212">
        <f t="shared" si="93"/>
        <v>6541.1038983609396</v>
      </c>
      <c r="HS57" s="212">
        <f t="shared" si="93"/>
        <v>6541.1038983609396</v>
      </c>
      <c r="HT57" s="212">
        <f t="shared" si="93"/>
        <v>2302572.9378412911</v>
      </c>
      <c r="HU57" s="212" t="str">
        <f t="shared" si="93"/>
        <v/>
      </c>
      <c r="HV57" s="212" t="str">
        <f t="shared" si="93"/>
        <v/>
      </c>
      <c r="HW57" s="212" t="str">
        <f t="shared" si="93"/>
        <v/>
      </c>
      <c r="HX57" s="212" t="str">
        <f t="shared" si="93"/>
        <v/>
      </c>
      <c r="HY57" s="212" t="str">
        <f t="shared" si="93"/>
        <v/>
      </c>
      <c r="HZ57" s="212" t="str">
        <f t="shared" si="93"/>
        <v/>
      </c>
      <c r="IA57" s="212" t="str">
        <f t="shared" si="93"/>
        <v/>
      </c>
      <c r="IB57" s="212" t="str">
        <f t="shared" si="93"/>
        <v/>
      </c>
      <c r="IC57" s="212" t="str">
        <f t="shared" si="93"/>
        <v/>
      </c>
      <c r="ID57" s="212" t="str">
        <f t="shared" si="93"/>
        <v/>
      </c>
      <c r="IE57" s="212" t="str">
        <f t="shared" si="93"/>
        <v/>
      </c>
      <c r="IF57" s="212" t="str">
        <f t="shared" si="93"/>
        <v/>
      </c>
      <c r="IG57" s="212" t="str">
        <f t="shared" si="93"/>
        <v/>
      </c>
      <c r="IH57" s="212" t="str">
        <f t="shared" si="93"/>
        <v/>
      </c>
      <c r="II57" s="212" t="str">
        <f t="shared" si="93"/>
        <v/>
      </c>
      <c r="IJ57" s="212" t="str">
        <f t="shared" si="93"/>
        <v/>
      </c>
      <c r="IK57" s="212" t="str">
        <f t="shared" si="93"/>
        <v/>
      </c>
      <c r="IL57" s="212" t="str">
        <f t="shared" si="93"/>
        <v/>
      </c>
      <c r="IM57" s="212" t="str">
        <f t="shared" si="93"/>
        <v/>
      </c>
      <c r="IN57" s="212" t="str">
        <f t="shared" si="93"/>
        <v/>
      </c>
      <c r="IO57" s="212" t="str">
        <f t="shared" si="93"/>
        <v/>
      </c>
      <c r="IP57" s="212" t="str">
        <f t="shared" si="93"/>
        <v/>
      </c>
      <c r="IQ57" s="212" t="str">
        <f t="shared" si="93"/>
        <v/>
      </c>
      <c r="IR57" s="212" t="str">
        <f t="shared" si="93"/>
        <v/>
      </c>
      <c r="IS57" s="212" t="str">
        <f t="shared" si="93"/>
        <v/>
      </c>
      <c r="IT57" s="212" t="str">
        <f t="shared" si="93"/>
        <v/>
      </c>
      <c r="IU57" s="212" t="str">
        <f t="shared" si="93"/>
        <v/>
      </c>
      <c r="IV57" s="212" t="str">
        <f t="shared" si="93"/>
        <v/>
      </c>
      <c r="IW57" s="212" t="str">
        <f t="shared" si="93"/>
        <v/>
      </c>
      <c r="IX57" s="212" t="str">
        <f t="shared" si="93"/>
        <v/>
      </c>
      <c r="IY57" s="212" t="str">
        <f t="shared" si="93"/>
        <v/>
      </c>
      <c r="IZ57" s="212" t="str">
        <f t="shared" ref="IZ57:LK57" si="94">IF(IZ37="","",IZ50-IZ51+IZ52+IZ53-IZ54)</f>
        <v/>
      </c>
      <c r="JA57" s="212" t="str">
        <f t="shared" si="94"/>
        <v/>
      </c>
      <c r="JB57" s="212" t="str">
        <f t="shared" si="94"/>
        <v/>
      </c>
      <c r="JC57" s="212" t="str">
        <f t="shared" si="94"/>
        <v/>
      </c>
      <c r="JD57" s="212" t="str">
        <f t="shared" si="94"/>
        <v/>
      </c>
      <c r="JE57" s="212" t="str">
        <f t="shared" si="94"/>
        <v/>
      </c>
      <c r="JF57" s="212" t="str">
        <f t="shared" si="94"/>
        <v/>
      </c>
      <c r="JG57" s="212" t="str">
        <f t="shared" si="94"/>
        <v/>
      </c>
      <c r="JH57" s="212" t="str">
        <f t="shared" si="94"/>
        <v/>
      </c>
      <c r="JI57" s="212" t="str">
        <f t="shared" si="94"/>
        <v/>
      </c>
      <c r="JJ57" s="212" t="str">
        <f t="shared" si="94"/>
        <v/>
      </c>
      <c r="JK57" s="212" t="str">
        <f t="shared" si="94"/>
        <v/>
      </c>
      <c r="JL57" s="212" t="str">
        <f t="shared" si="94"/>
        <v/>
      </c>
      <c r="JM57" s="212" t="str">
        <f t="shared" si="94"/>
        <v/>
      </c>
      <c r="JN57" s="212" t="str">
        <f t="shared" si="94"/>
        <v/>
      </c>
      <c r="JO57" s="212" t="str">
        <f t="shared" si="94"/>
        <v/>
      </c>
      <c r="JP57" s="212" t="str">
        <f t="shared" si="94"/>
        <v/>
      </c>
      <c r="JQ57" s="212" t="str">
        <f t="shared" si="94"/>
        <v/>
      </c>
      <c r="JR57" s="212" t="str">
        <f t="shared" si="94"/>
        <v/>
      </c>
      <c r="JS57" s="212" t="str">
        <f t="shared" si="94"/>
        <v/>
      </c>
      <c r="JT57" s="212" t="str">
        <f t="shared" si="94"/>
        <v/>
      </c>
      <c r="JU57" s="212" t="str">
        <f t="shared" si="94"/>
        <v/>
      </c>
      <c r="JV57" s="212" t="str">
        <f t="shared" si="94"/>
        <v/>
      </c>
      <c r="JW57" s="212" t="str">
        <f t="shared" si="94"/>
        <v/>
      </c>
      <c r="JX57" s="212" t="str">
        <f t="shared" si="94"/>
        <v/>
      </c>
      <c r="JY57" s="212" t="str">
        <f t="shared" si="94"/>
        <v/>
      </c>
      <c r="JZ57" s="212" t="str">
        <f t="shared" si="94"/>
        <v/>
      </c>
      <c r="KA57" s="212" t="str">
        <f t="shared" si="94"/>
        <v/>
      </c>
      <c r="KB57" s="212" t="str">
        <f t="shared" si="94"/>
        <v/>
      </c>
      <c r="KC57" s="212" t="str">
        <f t="shared" si="94"/>
        <v/>
      </c>
      <c r="KD57" s="212" t="str">
        <f t="shared" si="94"/>
        <v/>
      </c>
      <c r="KE57" s="212" t="str">
        <f t="shared" si="94"/>
        <v/>
      </c>
      <c r="KF57" s="212" t="str">
        <f t="shared" si="94"/>
        <v/>
      </c>
      <c r="KG57" s="212" t="str">
        <f t="shared" si="94"/>
        <v/>
      </c>
      <c r="KH57" s="212" t="str">
        <f t="shared" si="94"/>
        <v/>
      </c>
      <c r="KI57" s="212" t="str">
        <f t="shared" si="94"/>
        <v/>
      </c>
      <c r="KJ57" s="212" t="str">
        <f t="shared" si="94"/>
        <v/>
      </c>
      <c r="KK57" s="212" t="str">
        <f t="shared" si="94"/>
        <v/>
      </c>
      <c r="KL57" s="212" t="str">
        <f t="shared" si="94"/>
        <v/>
      </c>
      <c r="KM57" s="212" t="str">
        <f t="shared" si="94"/>
        <v/>
      </c>
      <c r="KN57" s="212" t="str">
        <f t="shared" si="94"/>
        <v/>
      </c>
      <c r="KO57" s="212" t="str">
        <f t="shared" si="94"/>
        <v/>
      </c>
      <c r="KP57" s="212" t="str">
        <f t="shared" si="94"/>
        <v/>
      </c>
      <c r="KQ57" s="212" t="str">
        <f t="shared" si="94"/>
        <v/>
      </c>
      <c r="KR57" s="212" t="str">
        <f t="shared" si="94"/>
        <v/>
      </c>
      <c r="KS57" s="212" t="str">
        <f t="shared" si="94"/>
        <v/>
      </c>
      <c r="KT57" s="212" t="str">
        <f t="shared" si="94"/>
        <v/>
      </c>
      <c r="KU57" s="212" t="str">
        <f t="shared" si="94"/>
        <v/>
      </c>
      <c r="KV57" s="212" t="str">
        <f t="shared" si="94"/>
        <v/>
      </c>
      <c r="KW57" s="212" t="str">
        <f t="shared" si="94"/>
        <v/>
      </c>
      <c r="KX57" s="212" t="str">
        <f t="shared" si="94"/>
        <v/>
      </c>
      <c r="KY57" s="212" t="str">
        <f t="shared" si="94"/>
        <v/>
      </c>
      <c r="KZ57" s="212" t="str">
        <f t="shared" si="94"/>
        <v/>
      </c>
      <c r="LA57" s="212" t="str">
        <f t="shared" si="94"/>
        <v/>
      </c>
      <c r="LB57" s="212" t="str">
        <f t="shared" si="94"/>
        <v/>
      </c>
      <c r="LC57" s="212" t="str">
        <f t="shared" si="94"/>
        <v/>
      </c>
      <c r="LD57" s="212" t="str">
        <f t="shared" si="94"/>
        <v/>
      </c>
      <c r="LE57" s="212" t="str">
        <f t="shared" si="94"/>
        <v/>
      </c>
      <c r="LF57" s="212" t="str">
        <f t="shared" si="94"/>
        <v/>
      </c>
      <c r="LG57" s="212" t="str">
        <f t="shared" si="94"/>
        <v/>
      </c>
      <c r="LH57" s="212" t="str">
        <f t="shared" si="94"/>
        <v/>
      </c>
      <c r="LI57" s="212" t="str">
        <f t="shared" si="94"/>
        <v/>
      </c>
      <c r="LJ57" s="212" t="str">
        <f t="shared" si="94"/>
        <v/>
      </c>
      <c r="LK57" s="212" t="str">
        <f t="shared" si="94"/>
        <v/>
      </c>
      <c r="LL57" s="212" t="str">
        <f t="shared" ref="LL57:MY57" si="95">IF(LL37="","",LL50-LL51+LL52+LL53-LL54)</f>
        <v/>
      </c>
      <c r="LM57" s="212" t="str">
        <f t="shared" si="95"/>
        <v/>
      </c>
      <c r="LN57" s="212" t="str">
        <f t="shared" si="95"/>
        <v/>
      </c>
      <c r="LO57" s="212" t="str">
        <f t="shared" si="95"/>
        <v/>
      </c>
      <c r="LP57" s="212" t="str">
        <f t="shared" si="95"/>
        <v/>
      </c>
      <c r="LQ57" s="212" t="str">
        <f t="shared" si="95"/>
        <v/>
      </c>
      <c r="LR57" s="212" t="str">
        <f t="shared" si="95"/>
        <v/>
      </c>
      <c r="LS57" s="212" t="str">
        <f t="shared" si="95"/>
        <v/>
      </c>
      <c r="LT57" s="212" t="str">
        <f t="shared" si="95"/>
        <v/>
      </c>
      <c r="LU57" s="212" t="str">
        <f t="shared" si="95"/>
        <v/>
      </c>
      <c r="LV57" s="212" t="str">
        <f t="shared" si="95"/>
        <v/>
      </c>
      <c r="LW57" s="212" t="str">
        <f t="shared" si="95"/>
        <v/>
      </c>
      <c r="LX57" s="212" t="str">
        <f t="shared" si="95"/>
        <v/>
      </c>
      <c r="LY57" s="212" t="str">
        <f t="shared" si="95"/>
        <v/>
      </c>
      <c r="LZ57" s="212" t="str">
        <f t="shared" si="95"/>
        <v/>
      </c>
      <c r="MA57" s="212" t="str">
        <f t="shared" si="95"/>
        <v/>
      </c>
      <c r="MB57" s="212" t="str">
        <f t="shared" si="95"/>
        <v/>
      </c>
      <c r="MC57" s="212" t="str">
        <f t="shared" si="95"/>
        <v/>
      </c>
      <c r="MD57" s="212" t="str">
        <f t="shared" si="95"/>
        <v/>
      </c>
      <c r="ME57" s="212" t="str">
        <f t="shared" si="95"/>
        <v/>
      </c>
      <c r="MF57" s="212" t="str">
        <f t="shared" si="95"/>
        <v/>
      </c>
      <c r="MG57" s="212" t="str">
        <f t="shared" si="95"/>
        <v/>
      </c>
      <c r="MH57" s="212" t="str">
        <f t="shared" si="95"/>
        <v/>
      </c>
      <c r="MI57" s="212" t="str">
        <f t="shared" si="95"/>
        <v/>
      </c>
      <c r="MJ57" s="212" t="str">
        <f t="shared" si="95"/>
        <v/>
      </c>
      <c r="MK57" s="212" t="str">
        <f t="shared" si="95"/>
        <v/>
      </c>
      <c r="ML57" s="212" t="str">
        <f t="shared" si="95"/>
        <v/>
      </c>
      <c r="MM57" s="212" t="str">
        <f t="shared" si="95"/>
        <v/>
      </c>
      <c r="MN57" s="212" t="str">
        <f t="shared" si="95"/>
        <v/>
      </c>
      <c r="MO57" s="212" t="str">
        <f t="shared" si="95"/>
        <v/>
      </c>
      <c r="MP57" s="212" t="str">
        <f t="shared" si="95"/>
        <v/>
      </c>
      <c r="MQ57" s="212" t="str">
        <f t="shared" si="95"/>
        <v/>
      </c>
      <c r="MR57" s="212" t="str">
        <f t="shared" si="95"/>
        <v/>
      </c>
      <c r="MS57" s="212" t="str">
        <f t="shared" si="95"/>
        <v/>
      </c>
      <c r="MT57" s="212" t="str">
        <f t="shared" si="95"/>
        <v/>
      </c>
      <c r="MU57" s="212" t="str">
        <f t="shared" si="95"/>
        <v/>
      </c>
      <c r="MV57" s="212" t="str">
        <f t="shared" si="95"/>
        <v/>
      </c>
      <c r="MW57" s="212" t="str">
        <f t="shared" si="95"/>
        <v/>
      </c>
      <c r="MX57" s="212" t="str">
        <f t="shared" si="95"/>
        <v/>
      </c>
      <c r="MY57" s="212" t="str">
        <f t="shared" si="95"/>
        <v/>
      </c>
    </row>
    <row r="58" spans="2:363" ht="4.9000000000000004" customHeight="1" outlineLevel="1" x14ac:dyDescent="0.25">
      <c r="B58" s="144"/>
    </row>
    <row r="59" spans="2:363" outlineLevel="1" x14ac:dyDescent="0.25">
      <c r="B59" s="171" t="s">
        <v>277</v>
      </c>
    </row>
    <row r="60" spans="2:363" outlineLevel="1" x14ac:dyDescent="0.25">
      <c r="B60" s="144" t="s">
        <v>287</v>
      </c>
      <c r="C60" s="145">
        <f>AVERAGE(D60:MY60)*12</f>
        <v>5.7195282955537267E-2</v>
      </c>
      <c r="D60" s="145">
        <f>IF(D39="","",D48/$C$28)</f>
        <v>4.7662735796280961E-3</v>
      </c>
      <c r="E60" s="145">
        <f t="shared" ref="E60:BP60" si="96">IF(E39="","",E48/$C$28)</f>
        <v>4.7662735796280961E-3</v>
      </c>
      <c r="F60" s="145">
        <f t="shared" si="96"/>
        <v>4.7662735796280961E-3</v>
      </c>
      <c r="G60" s="145">
        <f t="shared" si="96"/>
        <v>4.7662735796280961E-3</v>
      </c>
      <c r="H60" s="145">
        <f t="shared" si="96"/>
        <v>4.7662735796280961E-3</v>
      </c>
      <c r="I60" s="145">
        <f t="shared" si="96"/>
        <v>4.7662735796280961E-3</v>
      </c>
      <c r="J60" s="145">
        <f t="shared" si="96"/>
        <v>4.7662735796280961E-3</v>
      </c>
      <c r="K60" s="145">
        <f t="shared" si="96"/>
        <v>4.7662735796280961E-3</v>
      </c>
      <c r="L60" s="145">
        <f t="shared" si="96"/>
        <v>4.7662735796280961E-3</v>
      </c>
      <c r="M60" s="145">
        <f t="shared" si="96"/>
        <v>4.7662735796280961E-3</v>
      </c>
      <c r="N60" s="145">
        <f t="shared" si="96"/>
        <v>4.7662735796280961E-3</v>
      </c>
      <c r="O60" s="145">
        <f t="shared" si="96"/>
        <v>4.7662735796280961E-3</v>
      </c>
      <c r="P60" s="145">
        <f t="shared" si="96"/>
        <v>4.7662735796280961E-3</v>
      </c>
      <c r="Q60" s="145">
        <f t="shared" si="96"/>
        <v>4.7662735796280961E-3</v>
      </c>
      <c r="R60" s="145">
        <f t="shared" si="96"/>
        <v>4.7662735796280961E-3</v>
      </c>
      <c r="S60" s="145">
        <f t="shared" si="96"/>
        <v>4.7662735796280961E-3</v>
      </c>
      <c r="T60" s="145">
        <f t="shared" si="96"/>
        <v>4.7662735796280961E-3</v>
      </c>
      <c r="U60" s="145">
        <f t="shared" si="96"/>
        <v>4.7662735796280961E-3</v>
      </c>
      <c r="V60" s="145">
        <f t="shared" si="96"/>
        <v>4.7662735796280961E-3</v>
      </c>
      <c r="W60" s="145">
        <f t="shared" si="96"/>
        <v>4.7662735796280961E-3</v>
      </c>
      <c r="X60" s="145">
        <f t="shared" si="96"/>
        <v>4.7662735796280961E-3</v>
      </c>
      <c r="Y60" s="145">
        <f t="shared" si="96"/>
        <v>4.7662735796280961E-3</v>
      </c>
      <c r="Z60" s="145">
        <f t="shared" si="96"/>
        <v>4.7662735796280961E-3</v>
      </c>
      <c r="AA60" s="145">
        <f t="shared" si="96"/>
        <v>4.7662735796280961E-3</v>
      </c>
      <c r="AB60" s="145">
        <f t="shared" si="96"/>
        <v>4.7662735796280961E-3</v>
      </c>
      <c r="AC60" s="145">
        <f t="shared" si="96"/>
        <v>4.7662735796280961E-3</v>
      </c>
      <c r="AD60" s="145">
        <f t="shared" si="96"/>
        <v>4.7662735796280961E-3</v>
      </c>
      <c r="AE60" s="145">
        <f t="shared" si="96"/>
        <v>4.7662735796280961E-3</v>
      </c>
      <c r="AF60" s="145">
        <f t="shared" si="96"/>
        <v>4.7662735796280961E-3</v>
      </c>
      <c r="AG60" s="145">
        <f t="shared" si="96"/>
        <v>4.7662735796280961E-3</v>
      </c>
      <c r="AH60" s="145">
        <f t="shared" si="96"/>
        <v>4.7662735796280961E-3</v>
      </c>
      <c r="AI60" s="145">
        <f t="shared" si="96"/>
        <v>4.7662735796280961E-3</v>
      </c>
      <c r="AJ60" s="145">
        <f t="shared" si="96"/>
        <v>4.7662735796280961E-3</v>
      </c>
      <c r="AK60" s="145">
        <f t="shared" si="96"/>
        <v>4.7662735796280961E-3</v>
      </c>
      <c r="AL60" s="145">
        <f t="shared" si="96"/>
        <v>4.7662735796280961E-3</v>
      </c>
      <c r="AM60" s="145">
        <f t="shared" si="96"/>
        <v>4.7662735796280961E-3</v>
      </c>
      <c r="AN60" s="145">
        <f t="shared" si="96"/>
        <v>4.7662735796280961E-3</v>
      </c>
      <c r="AO60" s="145">
        <f t="shared" si="96"/>
        <v>4.7662735796280961E-3</v>
      </c>
      <c r="AP60" s="145">
        <f t="shared" si="96"/>
        <v>4.7662735796280961E-3</v>
      </c>
      <c r="AQ60" s="145">
        <f t="shared" si="96"/>
        <v>4.7662735796280961E-3</v>
      </c>
      <c r="AR60" s="145">
        <f t="shared" si="96"/>
        <v>4.7662735796280961E-3</v>
      </c>
      <c r="AS60" s="145">
        <f t="shared" si="96"/>
        <v>4.7662735796280961E-3</v>
      </c>
      <c r="AT60" s="145">
        <f t="shared" si="96"/>
        <v>4.7662735796280961E-3</v>
      </c>
      <c r="AU60" s="145">
        <f t="shared" si="96"/>
        <v>4.7662735796280961E-3</v>
      </c>
      <c r="AV60" s="145">
        <f t="shared" si="96"/>
        <v>4.7662735796280961E-3</v>
      </c>
      <c r="AW60" s="145">
        <f t="shared" si="96"/>
        <v>4.7662735796280961E-3</v>
      </c>
      <c r="AX60" s="145">
        <f t="shared" si="96"/>
        <v>4.7662735796280961E-3</v>
      </c>
      <c r="AY60" s="145">
        <f t="shared" si="96"/>
        <v>4.7662735796280961E-3</v>
      </c>
      <c r="AZ60" s="145">
        <f t="shared" si="96"/>
        <v>4.7662735796280961E-3</v>
      </c>
      <c r="BA60" s="145">
        <f t="shared" si="96"/>
        <v>4.7662735796280961E-3</v>
      </c>
      <c r="BB60" s="145">
        <f t="shared" si="96"/>
        <v>4.7662735796280961E-3</v>
      </c>
      <c r="BC60" s="145">
        <f t="shared" si="96"/>
        <v>4.7662735796280961E-3</v>
      </c>
      <c r="BD60" s="145">
        <f t="shared" si="96"/>
        <v>4.7662735796280961E-3</v>
      </c>
      <c r="BE60" s="145">
        <f t="shared" si="96"/>
        <v>4.7662735796280961E-3</v>
      </c>
      <c r="BF60" s="145">
        <f t="shared" si="96"/>
        <v>4.7662735796280961E-3</v>
      </c>
      <c r="BG60" s="145">
        <f t="shared" si="96"/>
        <v>4.7662735796280961E-3</v>
      </c>
      <c r="BH60" s="145">
        <f t="shared" si="96"/>
        <v>4.7662735796280961E-3</v>
      </c>
      <c r="BI60" s="145">
        <f t="shared" si="96"/>
        <v>4.7662735796280961E-3</v>
      </c>
      <c r="BJ60" s="145">
        <f t="shared" si="96"/>
        <v>4.7662735796280961E-3</v>
      </c>
      <c r="BK60" s="145">
        <f t="shared" si="96"/>
        <v>4.7662735796280961E-3</v>
      </c>
      <c r="BL60" s="145">
        <f t="shared" si="96"/>
        <v>4.7662735796280961E-3</v>
      </c>
      <c r="BM60" s="145">
        <f t="shared" si="96"/>
        <v>4.7662735796280961E-3</v>
      </c>
      <c r="BN60" s="145">
        <f t="shared" si="96"/>
        <v>4.7662735796280961E-3</v>
      </c>
      <c r="BO60" s="145">
        <f t="shared" si="96"/>
        <v>4.7662735796280961E-3</v>
      </c>
      <c r="BP60" s="145">
        <f t="shared" si="96"/>
        <v>4.7662735796280961E-3</v>
      </c>
      <c r="BQ60" s="145">
        <f t="shared" ref="BQ60:EB60" si="97">IF(BQ39="","",BQ48/$C$28)</f>
        <v>4.7662735796280961E-3</v>
      </c>
      <c r="BR60" s="145">
        <f t="shared" si="97"/>
        <v>4.7662735796280961E-3</v>
      </c>
      <c r="BS60" s="145">
        <f t="shared" si="97"/>
        <v>4.7662735796280961E-3</v>
      </c>
      <c r="BT60" s="145">
        <f t="shared" si="97"/>
        <v>4.7662735796280961E-3</v>
      </c>
      <c r="BU60" s="145">
        <f t="shared" si="97"/>
        <v>4.7662735796280961E-3</v>
      </c>
      <c r="BV60" s="145">
        <f t="shared" si="97"/>
        <v>4.7662735796280961E-3</v>
      </c>
      <c r="BW60" s="145">
        <f t="shared" si="97"/>
        <v>4.7662735796280961E-3</v>
      </c>
      <c r="BX60" s="145">
        <f t="shared" si="97"/>
        <v>4.7662735796280961E-3</v>
      </c>
      <c r="BY60" s="145">
        <f t="shared" si="97"/>
        <v>4.7662735796280961E-3</v>
      </c>
      <c r="BZ60" s="145">
        <f t="shared" si="97"/>
        <v>4.7662735796280961E-3</v>
      </c>
      <c r="CA60" s="145">
        <f t="shared" si="97"/>
        <v>4.7662735796280961E-3</v>
      </c>
      <c r="CB60" s="145">
        <f t="shared" si="97"/>
        <v>4.7662735796280961E-3</v>
      </c>
      <c r="CC60" s="145">
        <f t="shared" si="97"/>
        <v>4.7662735796280961E-3</v>
      </c>
      <c r="CD60" s="145">
        <f t="shared" si="97"/>
        <v>4.7662735796280961E-3</v>
      </c>
      <c r="CE60" s="145">
        <f t="shared" si="97"/>
        <v>4.7662735796280961E-3</v>
      </c>
      <c r="CF60" s="145">
        <f t="shared" si="97"/>
        <v>4.7662735796280961E-3</v>
      </c>
      <c r="CG60" s="145">
        <f t="shared" si="97"/>
        <v>4.7662735796280961E-3</v>
      </c>
      <c r="CH60" s="145">
        <f t="shared" si="97"/>
        <v>4.7662735796280961E-3</v>
      </c>
      <c r="CI60" s="145">
        <f t="shared" si="97"/>
        <v>4.7662735796280961E-3</v>
      </c>
      <c r="CJ60" s="145">
        <f t="shared" si="97"/>
        <v>4.7662735796280961E-3</v>
      </c>
      <c r="CK60" s="145">
        <f t="shared" si="97"/>
        <v>4.7662735796280961E-3</v>
      </c>
      <c r="CL60" s="145">
        <f t="shared" si="97"/>
        <v>4.7662735796280961E-3</v>
      </c>
      <c r="CM60" s="145">
        <f t="shared" si="97"/>
        <v>4.7662735796280961E-3</v>
      </c>
      <c r="CN60" s="145">
        <f t="shared" si="97"/>
        <v>4.7662735796280961E-3</v>
      </c>
      <c r="CO60" s="145">
        <f t="shared" si="97"/>
        <v>4.7662735796280961E-3</v>
      </c>
      <c r="CP60" s="145">
        <f t="shared" si="97"/>
        <v>4.7662735796280961E-3</v>
      </c>
      <c r="CQ60" s="145">
        <f t="shared" si="97"/>
        <v>4.7662735796280961E-3</v>
      </c>
      <c r="CR60" s="145">
        <f t="shared" si="97"/>
        <v>4.7662735796280961E-3</v>
      </c>
      <c r="CS60" s="145">
        <f t="shared" si="97"/>
        <v>4.7662735796280961E-3</v>
      </c>
      <c r="CT60" s="145">
        <f t="shared" si="97"/>
        <v>4.7662735796280961E-3</v>
      </c>
      <c r="CU60" s="145">
        <f t="shared" si="97"/>
        <v>4.7662735796280961E-3</v>
      </c>
      <c r="CV60" s="145">
        <f t="shared" si="97"/>
        <v>4.7662735796280961E-3</v>
      </c>
      <c r="CW60" s="145">
        <f t="shared" si="97"/>
        <v>4.7662735796280961E-3</v>
      </c>
      <c r="CX60" s="145">
        <f t="shared" si="97"/>
        <v>4.7662735796280961E-3</v>
      </c>
      <c r="CY60" s="145">
        <f t="shared" si="97"/>
        <v>4.7662735796280961E-3</v>
      </c>
      <c r="CZ60" s="145">
        <f t="shared" si="97"/>
        <v>4.7662735796280961E-3</v>
      </c>
      <c r="DA60" s="145">
        <f t="shared" si="97"/>
        <v>4.7662735796280961E-3</v>
      </c>
      <c r="DB60" s="145">
        <f t="shared" si="97"/>
        <v>4.7662735796280961E-3</v>
      </c>
      <c r="DC60" s="145">
        <f t="shared" si="97"/>
        <v>4.7662735796280961E-3</v>
      </c>
      <c r="DD60" s="145">
        <f t="shared" si="97"/>
        <v>4.7662735796280961E-3</v>
      </c>
      <c r="DE60" s="145">
        <f t="shared" si="97"/>
        <v>4.7662735796280961E-3</v>
      </c>
      <c r="DF60" s="145">
        <f t="shared" si="97"/>
        <v>4.7662735796280961E-3</v>
      </c>
      <c r="DG60" s="145">
        <f t="shared" si="97"/>
        <v>4.7662735796280961E-3</v>
      </c>
      <c r="DH60" s="145">
        <f t="shared" si="97"/>
        <v>4.7662735796280961E-3</v>
      </c>
      <c r="DI60" s="145">
        <f t="shared" si="97"/>
        <v>4.7662735796280961E-3</v>
      </c>
      <c r="DJ60" s="145">
        <f t="shared" si="97"/>
        <v>4.7662735796280961E-3</v>
      </c>
      <c r="DK60" s="145">
        <f t="shared" si="97"/>
        <v>4.7662735796280961E-3</v>
      </c>
      <c r="DL60" s="145">
        <f t="shared" si="97"/>
        <v>4.7662735796280961E-3</v>
      </c>
      <c r="DM60" s="145">
        <f t="shared" si="97"/>
        <v>4.7662735796280961E-3</v>
      </c>
      <c r="DN60" s="145">
        <f t="shared" si="97"/>
        <v>4.7662735796280961E-3</v>
      </c>
      <c r="DO60" s="145">
        <f t="shared" si="97"/>
        <v>4.7662735796280961E-3</v>
      </c>
      <c r="DP60" s="145">
        <f t="shared" si="97"/>
        <v>4.7662735796280961E-3</v>
      </c>
      <c r="DQ60" s="145">
        <f t="shared" si="97"/>
        <v>4.7662735796280961E-3</v>
      </c>
      <c r="DR60" s="145">
        <f t="shared" si="97"/>
        <v>4.7662735796280961E-3</v>
      </c>
      <c r="DS60" s="145">
        <f t="shared" si="97"/>
        <v>4.7662735796280961E-3</v>
      </c>
      <c r="DT60" s="145">
        <f t="shared" si="97"/>
        <v>4.7662735796280961E-3</v>
      </c>
      <c r="DU60" s="145">
        <f t="shared" si="97"/>
        <v>4.7662735796280961E-3</v>
      </c>
      <c r="DV60" s="145">
        <f t="shared" si="97"/>
        <v>4.7662735796280961E-3</v>
      </c>
      <c r="DW60" s="145">
        <f t="shared" si="97"/>
        <v>4.7662735796280961E-3</v>
      </c>
      <c r="DX60" s="145">
        <f t="shared" si="97"/>
        <v>4.7662735796280961E-3</v>
      </c>
      <c r="DY60" s="145">
        <f t="shared" si="97"/>
        <v>4.7662735796280961E-3</v>
      </c>
      <c r="DZ60" s="145">
        <f t="shared" si="97"/>
        <v>4.7662735796280961E-3</v>
      </c>
      <c r="EA60" s="145">
        <f t="shared" si="97"/>
        <v>4.7662735796280961E-3</v>
      </c>
      <c r="EB60" s="145">
        <f t="shared" si="97"/>
        <v>4.7662735796280961E-3</v>
      </c>
      <c r="EC60" s="145">
        <f t="shared" ref="EC60:GN60" si="98">IF(EC39="","",EC48/$C$28)</f>
        <v>4.7662735796280961E-3</v>
      </c>
      <c r="ED60" s="145">
        <f t="shared" si="98"/>
        <v>4.7662735796280961E-3</v>
      </c>
      <c r="EE60" s="145">
        <f t="shared" si="98"/>
        <v>4.7662735796280961E-3</v>
      </c>
      <c r="EF60" s="145">
        <f t="shared" si="98"/>
        <v>4.7662735796280961E-3</v>
      </c>
      <c r="EG60" s="145">
        <f t="shared" si="98"/>
        <v>4.7662735796280961E-3</v>
      </c>
      <c r="EH60" s="145">
        <f t="shared" si="98"/>
        <v>4.7662735796280961E-3</v>
      </c>
      <c r="EI60" s="145">
        <f t="shared" si="98"/>
        <v>4.7662735796280961E-3</v>
      </c>
      <c r="EJ60" s="145">
        <f t="shared" si="98"/>
        <v>4.7662735796280961E-3</v>
      </c>
      <c r="EK60" s="145">
        <f t="shared" si="98"/>
        <v>4.7662735796280961E-3</v>
      </c>
      <c r="EL60" s="145">
        <f t="shared" si="98"/>
        <v>4.7662735796280961E-3</v>
      </c>
      <c r="EM60" s="145">
        <f t="shared" si="98"/>
        <v>4.7662735796280961E-3</v>
      </c>
      <c r="EN60" s="145">
        <f t="shared" si="98"/>
        <v>4.7662735796280961E-3</v>
      </c>
      <c r="EO60" s="145">
        <f t="shared" si="98"/>
        <v>4.7662735796280961E-3</v>
      </c>
      <c r="EP60" s="145">
        <f t="shared" si="98"/>
        <v>4.7662735796280961E-3</v>
      </c>
      <c r="EQ60" s="145">
        <f t="shared" si="98"/>
        <v>4.7662735796280961E-3</v>
      </c>
      <c r="ER60" s="145">
        <f t="shared" si="98"/>
        <v>4.7662735796280961E-3</v>
      </c>
      <c r="ES60" s="145">
        <f t="shared" si="98"/>
        <v>4.7662735796280961E-3</v>
      </c>
      <c r="ET60" s="145">
        <f t="shared" si="98"/>
        <v>4.7662735796280961E-3</v>
      </c>
      <c r="EU60" s="145">
        <f t="shared" si="98"/>
        <v>4.7662735796280961E-3</v>
      </c>
      <c r="EV60" s="145">
        <f t="shared" si="98"/>
        <v>4.7662735796280961E-3</v>
      </c>
      <c r="EW60" s="145">
        <f t="shared" si="98"/>
        <v>4.7662735796280961E-3</v>
      </c>
      <c r="EX60" s="145">
        <f t="shared" si="98"/>
        <v>4.7662735796280961E-3</v>
      </c>
      <c r="EY60" s="145">
        <f t="shared" si="98"/>
        <v>4.7662735796280961E-3</v>
      </c>
      <c r="EZ60" s="145">
        <f t="shared" si="98"/>
        <v>4.7662735796280961E-3</v>
      </c>
      <c r="FA60" s="145">
        <f t="shared" si="98"/>
        <v>4.7662735796280961E-3</v>
      </c>
      <c r="FB60" s="145">
        <f t="shared" si="98"/>
        <v>4.7662735796280961E-3</v>
      </c>
      <c r="FC60" s="145">
        <f t="shared" si="98"/>
        <v>4.7662735796280961E-3</v>
      </c>
      <c r="FD60" s="145">
        <f t="shared" si="98"/>
        <v>4.7662735796280961E-3</v>
      </c>
      <c r="FE60" s="145">
        <f t="shared" si="98"/>
        <v>4.7662735796280961E-3</v>
      </c>
      <c r="FF60" s="145">
        <f t="shared" si="98"/>
        <v>4.7662735796280961E-3</v>
      </c>
      <c r="FG60" s="145">
        <f t="shared" si="98"/>
        <v>4.7662735796280961E-3</v>
      </c>
      <c r="FH60" s="145">
        <f t="shared" si="98"/>
        <v>4.7662735796280961E-3</v>
      </c>
      <c r="FI60" s="145">
        <f t="shared" si="98"/>
        <v>4.7662735796280961E-3</v>
      </c>
      <c r="FJ60" s="145">
        <f t="shared" si="98"/>
        <v>4.7662735796280961E-3</v>
      </c>
      <c r="FK60" s="145">
        <f t="shared" si="98"/>
        <v>4.7662735796280961E-3</v>
      </c>
      <c r="FL60" s="145">
        <f t="shared" si="98"/>
        <v>4.7662735796280961E-3</v>
      </c>
      <c r="FM60" s="145">
        <f t="shared" si="98"/>
        <v>4.7662735796280961E-3</v>
      </c>
      <c r="FN60" s="145">
        <f t="shared" si="98"/>
        <v>4.7662735796280961E-3</v>
      </c>
      <c r="FO60" s="145">
        <f t="shared" si="98"/>
        <v>4.7662735796280961E-3</v>
      </c>
      <c r="FP60" s="145">
        <f t="shared" si="98"/>
        <v>4.7662735796280961E-3</v>
      </c>
      <c r="FQ60" s="145">
        <f t="shared" si="98"/>
        <v>4.7662735796280961E-3</v>
      </c>
      <c r="FR60" s="145">
        <f t="shared" si="98"/>
        <v>4.7662735796280961E-3</v>
      </c>
      <c r="FS60" s="145">
        <f t="shared" si="98"/>
        <v>4.7662735796280961E-3</v>
      </c>
      <c r="FT60" s="145">
        <f t="shared" si="98"/>
        <v>4.7662735796280961E-3</v>
      </c>
      <c r="FU60" s="145">
        <f t="shared" si="98"/>
        <v>4.7662735796280961E-3</v>
      </c>
      <c r="FV60" s="145">
        <f t="shared" si="98"/>
        <v>4.7662735796280961E-3</v>
      </c>
      <c r="FW60" s="145">
        <f t="shared" si="98"/>
        <v>4.7662735796280961E-3</v>
      </c>
      <c r="FX60" s="145">
        <f t="shared" si="98"/>
        <v>4.7662735796280961E-3</v>
      </c>
      <c r="FY60" s="145">
        <f t="shared" si="98"/>
        <v>4.7662735796280961E-3</v>
      </c>
      <c r="FZ60" s="145">
        <f t="shared" si="98"/>
        <v>4.7662735796280961E-3</v>
      </c>
      <c r="GA60" s="145">
        <f t="shared" si="98"/>
        <v>4.7662735796280961E-3</v>
      </c>
      <c r="GB60" s="145">
        <f t="shared" si="98"/>
        <v>4.7662735796280961E-3</v>
      </c>
      <c r="GC60" s="145">
        <f t="shared" si="98"/>
        <v>4.7662735796280961E-3</v>
      </c>
      <c r="GD60" s="145">
        <f t="shared" si="98"/>
        <v>4.7662735796280961E-3</v>
      </c>
      <c r="GE60" s="145">
        <f t="shared" si="98"/>
        <v>4.7662735796280961E-3</v>
      </c>
      <c r="GF60" s="145">
        <f t="shared" si="98"/>
        <v>4.7662735796280961E-3</v>
      </c>
      <c r="GG60" s="145">
        <f t="shared" si="98"/>
        <v>4.7662735796280961E-3</v>
      </c>
      <c r="GH60" s="145">
        <f t="shared" si="98"/>
        <v>4.7662735796280961E-3</v>
      </c>
      <c r="GI60" s="145">
        <f t="shared" si="98"/>
        <v>4.7662735796280961E-3</v>
      </c>
      <c r="GJ60" s="145">
        <f t="shared" si="98"/>
        <v>4.7662735796280961E-3</v>
      </c>
      <c r="GK60" s="145">
        <f t="shared" si="98"/>
        <v>4.7662735796280961E-3</v>
      </c>
      <c r="GL60" s="145">
        <f t="shared" si="98"/>
        <v>4.7662735796280961E-3</v>
      </c>
      <c r="GM60" s="145">
        <f t="shared" si="98"/>
        <v>4.7662735796280961E-3</v>
      </c>
      <c r="GN60" s="145">
        <f t="shared" si="98"/>
        <v>4.7662735796280961E-3</v>
      </c>
      <c r="GO60" s="145">
        <f t="shared" ref="GO60:IZ60" si="99">IF(GO39="","",GO48/$C$28)</f>
        <v>4.7662735796280961E-3</v>
      </c>
      <c r="GP60" s="145">
        <f t="shared" si="99"/>
        <v>4.7662735796280961E-3</v>
      </c>
      <c r="GQ60" s="145">
        <f t="shared" si="99"/>
        <v>4.7662735796280961E-3</v>
      </c>
      <c r="GR60" s="145">
        <f t="shared" si="99"/>
        <v>4.7662735796280961E-3</v>
      </c>
      <c r="GS60" s="145">
        <f t="shared" si="99"/>
        <v>4.7662735796280961E-3</v>
      </c>
      <c r="GT60" s="145">
        <f t="shared" si="99"/>
        <v>4.7662735796280961E-3</v>
      </c>
      <c r="GU60" s="145">
        <f t="shared" si="99"/>
        <v>4.7662735796280961E-3</v>
      </c>
      <c r="GV60" s="145">
        <f t="shared" si="99"/>
        <v>4.7662735796280961E-3</v>
      </c>
      <c r="GW60" s="145">
        <f t="shared" si="99"/>
        <v>4.7662735796280961E-3</v>
      </c>
      <c r="GX60" s="145">
        <f t="shared" si="99"/>
        <v>4.7662735796280961E-3</v>
      </c>
      <c r="GY60" s="145">
        <f t="shared" si="99"/>
        <v>4.7662735796280961E-3</v>
      </c>
      <c r="GZ60" s="145">
        <f t="shared" si="99"/>
        <v>4.7662735796280961E-3</v>
      </c>
      <c r="HA60" s="145">
        <f t="shared" si="99"/>
        <v>4.7662735796280961E-3</v>
      </c>
      <c r="HB60" s="145">
        <f t="shared" si="99"/>
        <v>4.7662735796280961E-3</v>
      </c>
      <c r="HC60" s="145">
        <f t="shared" si="99"/>
        <v>4.7662735796280961E-3</v>
      </c>
      <c r="HD60" s="145">
        <f t="shared" si="99"/>
        <v>4.7662735796280961E-3</v>
      </c>
      <c r="HE60" s="145">
        <f t="shared" si="99"/>
        <v>4.7662735796280961E-3</v>
      </c>
      <c r="HF60" s="145">
        <f t="shared" si="99"/>
        <v>4.7662735796280961E-3</v>
      </c>
      <c r="HG60" s="145">
        <f t="shared" si="99"/>
        <v>4.7662735796280961E-3</v>
      </c>
      <c r="HH60" s="145">
        <f t="shared" si="99"/>
        <v>4.7662735796280961E-3</v>
      </c>
      <c r="HI60" s="145">
        <f t="shared" si="99"/>
        <v>4.7662735796280961E-3</v>
      </c>
      <c r="HJ60" s="145">
        <f t="shared" si="99"/>
        <v>4.7662735796280961E-3</v>
      </c>
      <c r="HK60" s="145">
        <f t="shared" si="99"/>
        <v>4.7662735796280961E-3</v>
      </c>
      <c r="HL60" s="145">
        <f t="shared" si="99"/>
        <v>4.7662735796280961E-3</v>
      </c>
      <c r="HM60" s="145">
        <f t="shared" si="99"/>
        <v>4.7662735796280961E-3</v>
      </c>
      <c r="HN60" s="145">
        <f t="shared" si="99"/>
        <v>4.7662735796280961E-3</v>
      </c>
      <c r="HO60" s="145">
        <f t="shared" si="99"/>
        <v>4.7662735796280961E-3</v>
      </c>
      <c r="HP60" s="145">
        <f t="shared" si="99"/>
        <v>4.7662735796280961E-3</v>
      </c>
      <c r="HQ60" s="145">
        <f t="shared" si="99"/>
        <v>4.7662735796280961E-3</v>
      </c>
      <c r="HR60" s="145">
        <f t="shared" si="99"/>
        <v>4.7662735796280961E-3</v>
      </c>
      <c r="HS60" s="145">
        <f t="shared" si="99"/>
        <v>4.7662735796280961E-3</v>
      </c>
      <c r="HT60" s="145">
        <f t="shared" si="99"/>
        <v>4.7662735796280961E-3</v>
      </c>
      <c r="HU60" s="145" t="str">
        <f t="shared" si="99"/>
        <v/>
      </c>
      <c r="HV60" s="145" t="str">
        <f t="shared" si="99"/>
        <v/>
      </c>
      <c r="HW60" s="145" t="str">
        <f t="shared" si="99"/>
        <v/>
      </c>
      <c r="HX60" s="145" t="str">
        <f t="shared" si="99"/>
        <v/>
      </c>
      <c r="HY60" s="145" t="str">
        <f t="shared" si="99"/>
        <v/>
      </c>
      <c r="HZ60" s="145" t="str">
        <f t="shared" si="99"/>
        <v/>
      </c>
      <c r="IA60" s="145" t="str">
        <f t="shared" si="99"/>
        <v/>
      </c>
      <c r="IB60" s="145" t="str">
        <f t="shared" si="99"/>
        <v/>
      </c>
      <c r="IC60" s="145" t="str">
        <f t="shared" si="99"/>
        <v/>
      </c>
      <c r="ID60" s="145" t="str">
        <f t="shared" si="99"/>
        <v/>
      </c>
      <c r="IE60" s="145" t="str">
        <f t="shared" si="99"/>
        <v/>
      </c>
      <c r="IF60" s="145" t="str">
        <f t="shared" si="99"/>
        <v/>
      </c>
      <c r="IG60" s="145" t="str">
        <f t="shared" si="99"/>
        <v/>
      </c>
      <c r="IH60" s="145" t="str">
        <f t="shared" si="99"/>
        <v/>
      </c>
      <c r="II60" s="145" t="str">
        <f t="shared" si="99"/>
        <v/>
      </c>
      <c r="IJ60" s="145" t="str">
        <f t="shared" si="99"/>
        <v/>
      </c>
      <c r="IK60" s="145" t="str">
        <f t="shared" si="99"/>
        <v/>
      </c>
      <c r="IL60" s="145" t="str">
        <f t="shared" si="99"/>
        <v/>
      </c>
      <c r="IM60" s="145" t="str">
        <f t="shared" si="99"/>
        <v/>
      </c>
      <c r="IN60" s="145" t="str">
        <f t="shared" si="99"/>
        <v/>
      </c>
      <c r="IO60" s="145" t="str">
        <f t="shared" si="99"/>
        <v/>
      </c>
      <c r="IP60" s="145" t="str">
        <f t="shared" si="99"/>
        <v/>
      </c>
      <c r="IQ60" s="145" t="str">
        <f t="shared" si="99"/>
        <v/>
      </c>
      <c r="IR60" s="145" t="str">
        <f t="shared" si="99"/>
        <v/>
      </c>
      <c r="IS60" s="145" t="str">
        <f t="shared" si="99"/>
        <v/>
      </c>
      <c r="IT60" s="145" t="str">
        <f t="shared" si="99"/>
        <v/>
      </c>
      <c r="IU60" s="145" t="str">
        <f t="shared" si="99"/>
        <v/>
      </c>
      <c r="IV60" s="145" t="str">
        <f t="shared" si="99"/>
        <v/>
      </c>
      <c r="IW60" s="145" t="str">
        <f t="shared" si="99"/>
        <v/>
      </c>
      <c r="IX60" s="145" t="str">
        <f t="shared" si="99"/>
        <v/>
      </c>
      <c r="IY60" s="145" t="str">
        <f t="shared" si="99"/>
        <v/>
      </c>
      <c r="IZ60" s="145" t="str">
        <f t="shared" si="99"/>
        <v/>
      </c>
      <c r="JA60" s="145" t="str">
        <f t="shared" ref="JA60:LL60" si="100">IF(JA39="","",JA48/$C$28)</f>
        <v/>
      </c>
      <c r="JB60" s="145" t="str">
        <f t="shared" si="100"/>
        <v/>
      </c>
      <c r="JC60" s="145" t="str">
        <f t="shared" si="100"/>
        <v/>
      </c>
      <c r="JD60" s="145" t="str">
        <f t="shared" si="100"/>
        <v/>
      </c>
      <c r="JE60" s="145" t="str">
        <f t="shared" si="100"/>
        <v/>
      </c>
      <c r="JF60" s="145" t="str">
        <f t="shared" si="100"/>
        <v/>
      </c>
      <c r="JG60" s="145" t="str">
        <f t="shared" si="100"/>
        <v/>
      </c>
      <c r="JH60" s="145" t="str">
        <f t="shared" si="100"/>
        <v/>
      </c>
      <c r="JI60" s="145" t="str">
        <f t="shared" si="100"/>
        <v/>
      </c>
      <c r="JJ60" s="145" t="str">
        <f t="shared" si="100"/>
        <v/>
      </c>
      <c r="JK60" s="145" t="str">
        <f t="shared" si="100"/>
        <v/>
      </c>
      <c r="JL60" s="145" t="str">
        <f t="shared" si="100"/>
        <v/>
      </c>
      <c r="JM60" s="145" t="str">
        <f t="shared" si="100"/>
        <v/>
      </c>
      <c r="JN60" s="145" t="str">
        <f t="shared" si="100"/>
        <v/>
      </c>
      <c r="JO60" s="145" t="str">
        <f t="shared" si="100"/>
        <v/>
      </c>
      <c r="JP60" s="145" t="str">
        <f t="shared" si="100"/>
        <v/>
      </c>
      <c r="JQ60" s="145" t="str">
        <f t="shared" si="100"/>
        <v/>
      </c>
      <c r="JR60" s="145" t="str">
        <f t="shared" si="100"/>
        <v/>
      </c>
      <c r="JS60" s="145" t="str">
        <f t="shared" si="100"/>
        <v/>
      </c>
      <c r="JT60" s="145" t="str">
        <f t="shared" si="100"/>
        <v/>
      </c>
      <c r="JU60" s="145" t="str">
        <f t="shared" si="100"/>
        <v/>
      </c>
      <c r="JV60" s="145" t="str">
        <f t="shared" si="100"/>
        <v/>
      </c>
      <c r="JW60" s="145" t="str">
        <f t="shared" si="100"/>
        <v/>
      </c>
      <c r="JX60" s="145" t="str">
        <f t="shared" si="100"/>
        <v/>
      </c>
      <c r="JY60" s="145" t="str">
        <f t="shared" si="100"/>
        <v/>
      </c>
      <c r="JZ60" s="145" t="str">
        <f t="shared" si="100"/>
        <v/>
      </c>
      <c r="KA60" s="145" t="str">
        <f t="shared" si="100"/>
        <v/>
      </c>
      <c r="KB60" s="145" t="str">
        <f t="shared" si="100"/>
        <v/>
      </c>
      <c r="KC60" s="145" t="str">
        <f t="shared" si="100"/>
        <v/>
      </c>
      <c r="KD60" s="145" t="str">
        <f t="shared" si="100"/>
        <v/>
      </c>
      <c r="KE60" s="145" t="str">
        <f t="shared" si="100"/>
        <v/>
      </c>
      <c r="KF60" s="145" t="str">
        <f t="shared" si="100"/>
        <v/>
      </c>
      <c r="KG60" s="145" t="str">
        <f t="shared" si="100"/>
        <v/>
      </c>
      <c r="KH60" s="145" t="str">
        <f t="shared" si="100"/>
        <v/>
      </c>
      <c r="KI60" s="145" t="str">
        <f t="shared" si="100"/>
        <v/>
      </c>
      <c r="KJ60" s="145" t="str">
        <f t="shared" si="100"/>
        <v/>
      </c>
      <c r="KK60" s="145" t="str">
        <f t="shared" si="100"/>
        <v/>
      </c>
      <c r="KL60" s="145" t="str">
        <f t="shared" si="100"/>
        <v/>
      </c>
      <c r="KM60" s="145" t="str">
        <f t="shared" si="100"/>
        <v/>
      </c>
      <c r="KN60" s="145" t="str">
        <f t="shared" si="100"/>
        <v/>
      </c>
      <c r="KO60" s="145" t="str">
        <f t="shared" si="100"/>
        <v/>
      </c>
      <c r="KP60" s="145" t="str">
        <f t="shared" si="100"/>
        <v/>
      </c>
      <c r="KQ60" s="145" t="str">
        <f t="shared" si="100"/>
        <v/>
      </c>
      <c r="KR60" s="145" t="str">
        <f t="shared" si="100"/>
        <v/>
      </c>
      <c r="KS60" s="145" t="str">
        <f t="shared" si="100"/>
        <v/>
      </c>
      <c r="KT60" s="145" t="str">
        <f t="shared" si="100"/>
        <v/>
      </c>
      <c r="KU60" s="145" t="str">
        <f t="shared" si="100"/>
        <v/>
      </c>
      <c r="KV60" s="145" t="str">
        <f t="shared" si="100"/>
        <v/>
      </c>
      <c r="KW60" s="145" t="str">
        <f t="shared" si="100"/>
        <v/>
      </c>
      <c r="KX60" s="145" t="str">
        <f t="shared" si="100"/>
        <v/>
      </c>
      <c r="KY60" s="145" t="str">
        <f t="shared" si="100"/>
        <v/>
      </c>
      <c r="KZ60" s="145" t="str">
        <f t="shared" si="100"/>
        <v/>
      </c>
      <c r="LA60" s="145" t="str">
        <f t="shared" si="100"/>
        <v/>
      </c>
      <c r="LB60" s="145" t="str">
        <f t="shared" si="100"/>
        <v/>
      </c>
      <c r="LC60" s="145" t="str">
        <f t="shared" si="100"/>
        <v/>
      </c>
      <c r="LD60" s="145" t="str">
        <f t="shared" si="100"/>
        <v/>
      </c>
      <c r="LE60" s="145" t="str">
        <f t="shared" si="100"/>
        <v/>
      </c>
      <c r="LF60" s="145" t="str">
        <f t="shared" si="100"/>
        <v/>
      </c>
      <c r="LG60" s="145" t="str">
        <f t="shared" si="100"/>
        <v/>
      </c>
      <c r="LH60" s="145" t="str">
        <f t="shared" si="100"/>
        <v/>
      </c>
      <c r="LI60" s="145" t="str">
        <f t="shared" si="100"/>
        <v/>
      </c>
      <c r="LJ60" s="145" t="str">
        <f t="shared" si="100"/>
        <v/>
      </c>
      <c r="LK60" s="145" t="str">
        <f t="shared" si="100"/>
        <v/>
      </c>
      <c r="LL60" s="145" t="str">
        <f t="shared" si="100"/>
        <v/>
      </c>
      <c r="LM60" s="145" t="str">
        <f t="shared" ref="LM60:MY60" si="101">IF(LM39="","",LM48/$C$28)</f>
        <v/>
      </c>
      <c r="LN60" s="145" t="str">
        <f t="shared" si="101"/>
        <v/>
      </c>
      <c r="LO60" s="145" t="str">
        <f t="shared" si="101"/>
        <v/>
      </c>
      <c r="LP60" s="145" t="str">
        <f t="shared" si="101"/>
        <v/>
      </c>
      <c r="LQ60" s="145" t="str">
        <f t="shared" si="101"/>
        <v/>
      </c>
      <c r="LR60" s="145" t="str">
        <f t="shared" si="101"/>
        <v/>
      </c>
      <c r="LS60" s="145" t="str">
        <f t="shared" si="101"/>
        <v/>
      </c>
      <c r="LT60" s="145" t="str">
        <f t="shared" si="101"/>
        <v/>
      </c>
      <c r="LU60" s="145" t="str">
        <f t="shared" si="101"/>
        <v/>
      </c>
      <c r="LV60" s="145" t="str">
        <f t="shared" si="101"/>
        <v/>
      </c>
      <c r="LW60" s="145" t="str">
        <f t="shared" si="101"/>
        <v/>
      </c>
      <c r="LX60" s="145" t="str">
        <f t="shared" si="101"/>
        <v/>
      </c>
      <c r="LY60" s="145" t="str">
        <f t="shared" si="101"/>
        <v/>
      </c>
      <c r="LZ60" s="145" t="str">
        <f t="shared" si="101"/>
        <v/>
      </c>
      <c r="MA60" s="145" t="str">
        <f t="shared" si="101"/>
        <v/>
      </c>
      <c r="MB60" s="145" t="str">
        <f t="shared" si="101"/>
        <v/>
      </c>
      <c r="MC60" s="145" t="str">
        <f t="shared" si="101"/>
        <v/>
      </c>
      <c r="MD60" s="145" t="str">
        <f t="shared" si="101"/>
        <v/>
      </c>
      <c r="ME60" s="145" t="str">
        <f t="shared" si="101"/>
        <v/>
      </c>
      <c r="MF60" s="145" t="str">
        <f t="shared" si="101"/>
        <v/>
      </c>
      <c r="MG60" s="145" t="str">
        <f t="shared" si="101"/>
        <v/>
      </c>
      <c r="MH60" s="145" t="str">
        <f t="shared" si="101"/>
        <v/>
      </c>
      <c r="MI60" s="145" t="str">
        <f t="shared" si="101"/>
        <v/>
      </c>
      <c r="MJ60" s="145" t="str">
        <f t="shared" si="101"/>
        <v/>
      </c>
      <c r="MK60" s="145" t="str">
        <f t="shared" si="101"/>
        <v/>
      </c>
      <c r="ML60" s="145" t="str">
        <f t="shared" si="101"/>
        <v/>
      </c>
      <c r="MM60" s="145" t="str">
        <f t="shared" si="101"/>
        <v/>
      </c>
      <c r="MN60" s="145" t="str">
        <f t="shared" si="101"/>
        <v/>
      </c>
      <c r="MO60" s="145" t="str">
        <f t="shared" si="101"/>
        <v/>
      </c>
      <c r="MP60" s="145" t="str">
        <f t="shared" si="101"/>
        <v/>
      </c>
      <c r="MQ60" s="145" t="str">
        <f t="shared" si="101"/>
        <v/>
      </c>
      <c r="MR60" s="145" t="str">
        <f t="shared" si="101"/>
        <v/>
      </c>
      <c r="MS60" s="145" t="str">
        <f t="shared" si="101"/>
        <v/>
      </c>
      <c r="MT60" s="145" t="str">
        <f t="shared" si="101"/>
        <v/>
      </c>
      <c r="MU60" s="145" t="str">
        <f t="shared" si="101"/>
        <v/>
      </c>
      <c r="MV60" s="145" t="str">
        <f t="shared" si="101"/>
        <v/>
      </c>
      <c r="MW60" s="145" t="str">
        <f t="shared" si="101"/>
        <v/>
      </c>
      <c r="MX60" s="145" t="str">
        <f t="shared" si="101"/>
        <v/>
      </c>
      <c r="MY60" s="145" t="str">
        <f t="shared" si="101"/>
        <v/>
      </c>
    </row>
    <row r="61" spans="2:363" outlineLevel="1" x14ac:dyDescent="0.25">
      <c r="B61" s="144" t="s">
        <v>250</v>
      </c>
      <c r="C61" s="145">
        <f ca="1">XIRR(OFFSET($C$56,0,0,1,Residual_Month+1),OFFSET($C$39,0,0,1,Residual_Month+1))</f>
        <v>5.8211603760719294E-2</v>
      </c>
    </row>
    <row r="62" spans="2:363" outlineLevel="1" x14ac:dyDescent="0.25">
      <c r="B62" s="144" t="s">
        <v>278</v>
      </c>
      <c r="C62" s="146">
        <f>SUMIF($C$56:$MY$56,"&gt;0")/-SUMIF($C$56:$MY$56,"&lt;0")</f>
        <v>2.057633230293169</v>
      </c>
    </row>
    <row r="63" spans="2:363" ht="4.9000000000000004" customHeight="1" outlineLevel="1" x14ac:dyDescent="0.25"/>
    <row r="64" spans="2:363" outlineLevel="1" x14ac:dyDescent="0.25">
      <c r="B64" s="171" t="s">
        <v>279</v>
      </c>
    </row>
    <row r="65" spans="2:363" outlineLevel="1" x14ac:dyDescent="0.25">
      <c r="B65" s="144" t="s">
        <v>288</v>
      </c>
      <c r="C65" s="145">
        <f>AVERAGE(D65:MY65)*12</f>
        <v>7.1868169417766192E-2</v>
      </c>
      <c r="D65" s="145">
        <f>IF(D39="","",D50/($C$51-$C$52))</f>
        <v>5.9890141181471891E-3</v>
      </c>
      <c r="E65" s="145">
        <f t="shared" ref="E65:BP65" si="102">IF(E39="","",E50/($C$51-$C$52))</f>
        <v>5.9890141181471891E-3</v>
      </c>
      <c r="F65" s="145">
        <f t="shared" si="102"/>
        <v>5.9890141181471891E-3</v>
      </c>
      <c r="G65" s="145">
        <f t="shared" si="102"/>
        <v>5.9890141181471891E-3</v>
      </c>
      <c r="H65" s="145">
        <f t="shared" si="102"/>
        <v>5.9890141181471891E-3</v>
      </c>
      <c r="I65" s="145">
        <f t="shared" si="102"/>
        <v>5.9890141181471891E-3</v>
      </c>
      <c r="J65" s="145">
        <f t="shared" si="102"/>
        <v>5.9890141181471891E-3</v>
      </c>
      <c r="K65" s="145">
        <f t="shared" si="102"/>
        <v>5.9890141181471891E-3</v>
      </c>
      <c r="L65" s="145">
        <f t="shared" si="102"/>
        <v>5.9890141181471891E-3</v>
      </c>
      <c r="M65" s="145">
        <f t="shared" si="102"/>
        <v>5.9890141181471891E-3</v>
      </c>
      <c r="N65" s="145">
        <f t="shared" si="102"/>
        <v>5.9890141181471891E-3</v>
      </c>
      <c r="O65" s="145">
        <f t="shared" si="102"/>
        <v>5.9890141181471891E-3</v>
      </c>
      <c r="P65" s="145">
        <f t="shared" si="102"/>
        <v>5.9890141181471891E-3</v>
      </c>
      <c r="Q65" s="145">
        <f t="shared" si="102"/>
        <v>5.9890141181471891E-3</v>
      </c>
      <c r="R65" s="145">
        <f t="shared" si="102"/>
        <v>5.9890141181471891E-3</v>
      </c>
      <c r="S65" s="145">
        <f t="shared" si="102"/>
        <v>5.9890141181471891E-3</v>
      </c>
      <c r="T65" s="145">
        <f t="shared" si="102"/>
        <v>5.9890141181471891E-3</v>
      </c>
      <c r="U65" s="145">
        <f t="shared" si="102"/>
        <v>5.9890141181471891E-3</v>
      </c>
      <c r="V65" s="145">
        <f t="shared" si="102"/>
        <v>5.9890141181471891E-3</v>
      </c>
      <c r="W65" s="145">
        <f t="shared" si="102"/>
        <v>5.9890141181471891E-3</v>
      </c>
      <c r="X65" s="145">
        <f t="shared" si="102"/>
        <v>5.9890141181471891E-3</v>
      </c>
      <c r="Y65" s="145">
        <f t="shared" si="102"/>
        <v>5.9890141181471891E-3</v>
      </c>
      <c r="Z65" s="145">
        <f t="shared" si="102"/>
        <v>5.9890141181471891E-3</v>
      </c>
      <c r="AA65" s="145">
        <f t="shared" si="102"/>
        <v>5.9890141181471891E-3</v>
      </c>
      <c r="AB65" s="145">
        <f t="shared" si="102"/>
        <v>5.9890141181471891E-3</v>
      </c>
      <c r="AC65" s="145">
        <f t="shared" si="102"/>
        <v>5.9890141181471891E-3</v>
      </c>
      <c r="AD65" s="145">
        <f t="shared" si="102"/>
        <v>5.9890141181471891E-3</v>
      </c>
      <c r="AE65" s="145">
        <f t="shared" si="102"/>
        <v>5.9890141181471891E-3</v>
      </c>
      <c r="AF65" s="145">
        <f t="shared" si="102"/>
        <v>5.9890141181471891E-3</v>
      </c>
      <c r="AG65" s="145">
        <f t="shared" si="102"/>
        <v>5.9890141181471891E-3</v>
      </c>
      <c r="AH65" s="145">
        <f t="shared" si="102"/>
        <v>5.9890141181471891E-3</v>
      </c>
      <c r="AI65" s="145">
        <f t="shared" si="102"/>
        <v>5.9890141181471891E-3</v>
      </c>
      <c r="AJ65" s="145">
        <f t="shared" si="102"/>
        <v>5.9890141181471891E-3</v>
      </c>
      <c r="AK65" s="145">
        <f t="shared" si="102"/>
        <v>5.9890141181471891E-3</v>
      </c>
      <c r="AL65" s="145">
        <f t="shared" si="102"/>
        <v>5.9890141181471891E-3</v>
      </c>
      <c r="AM65" s="145">
        <f t="shared" si="102"/>
        <v>5.9890141181471891E-3</v>
      </c>
      <c r="AN65" s="145">
        <f t="shared" si="102"/>
        <v>5.9890141181471891E-3</v>
      </c>
      <c r="AO65" s="145">
        <f t="shared" si="102"/>
        <v>5.9890141181471891E-3</v>
      </c>
      <c r="AP65" s="145">
        <f t="shared" si="102"/>
        <v>5.9890141181471891E-3</v>
      </c>
      <c r="AQ65" s="145">
        <f t="shared" si="102"/>
        <v>5.9890141181471891E-3</v>
      </c>
      <c r="AR65" s="145">
        <f t="shared" si="102"/>
        <v>5.9890141181471891E-3</v>
      </c>
      <c r="AS65" s="145">
        <f t="shared" si="102"/>
        <v>5.9890141181471891E-3</v>
      </c>
      <c r="AT65" s="145">
        <f t="shared" si="102"/>
        <v>5.9890141181471891E-3</v>
      </c>
      <c r="AU65" s="145">
        <f t="shared" si="102"/>
        <v>5.9890141181471891E-3</v>
      </c>
      <c r="AV65" s="145">
        <f t="shared" si="102"/>
        <v>5.9890141181471891E-3</v>
      </c>
      <c r="AW65" s="145">
        <f t="shared" si="102"/>
        <v>5.9890141181471891E-3</v>
      </c>
      <c r="AX65" s="145">
        <f t="shared" si="102"/>
        <v>5.9890141181471891E-3</v>
      </c>
      <c r="AY65" s="145">
        <f t="shared" si="102"/>
        <v>5.9890141181471891E-3</v>
      </c>
      <c r="AZ65" s="145">
        <f t="shared" si="102"/>
        <v>5.9890141181471891E-3</v>
      </c>
      <c r="BA65" s="145">
        <f t="shared" si="102"/>
        <v>5.9890141181471891E-3</v>
      </c>
      <c r="BB65" s="145">
        <f t="shared" si="102"/>
        <v>5.9890141181471891E-3</v>
      </c>
      <c r="BC65" s="145">
        <f t="shared" si="102"/>
        <v>5.9890141181471891E-3</v>
      </c>
      <c r="BD65" s="145">
        <f t="shared" si="102"/>
        <v>5.9890141181471891E-3</v>
      </c>
      <c r="BE65" s="145">
        <f t="shared" si="102"/>
        <v>5.9890141181471891E-3</v>
      </c>
      <c r="BF65" s="145">
        <f t="shared" si="102"/>
        <v>5.9890141181471891E-3</v>
      </c>
      <c r="BG65" s="145">
        <f t="shared" si="102"/>
        <v>5.9890141181471891E-3</v>
      </c>
      <c r="BH65" s="145">
        <f t="shared" si="102"/>
        <v>5.9890141181471891E-3</v>
      </c>
      <c r="BI65" s="145">
        <f t="shared" si="102"/>
        <v>5.9890141181471891E-3</v>
      </c>
      <c r="BJ65" s="145">
        <f t="shared" si="102"/>
        <v>5.9890141181471891E-3</v>
      </c>
      <c r="BK65" s="145">
        <f t="shared" si="102"/>
        <v>5.9890141181471891E-3</v>
      </c>
      <c r="BL65" s="145">
        <f t="shared" si="102"/>
        <v>5.9890141181471891E-3</v>
      </c>
      <c r="BM65" s="145">
        <f t="shared" si="102"/>
        <v>5.9890141181471891E-3</v>
      </c>
      <c r="BN65" s="145">
        <f t="shared" si="102"/>
        <v>5.9890141181471891E-3</v>
      </c>
      <c r="BO65" s="145">
        <f t="shared" si="102"/>
        <v>5.9890141181471891E-3</v>
      </c>
      <c r="BP65" s="145">
        <f t="shared" si="102"/>
        <v>5.9890141181471891E-3</v>
      </c>
      <c r="BQ65" s="145">
        <f t="shared" ref="BQ65:EB65" si="103">IF(BQ39="","",BQ50/($C$51-$C$52))</f>
        <v>5.9890141181471891E-3</v>
      </c>
      <c r="BR65" s="145">
        <f t="shared" si="103"/>
        <v>5.9890141181471891E-3</v>
      </c>
      <c r="BS65" s="145">
        <f t="shared" si="103"/>
        <v>5.9890141181471891E-3</v>
      </c>
      <c r="BT65" s="145">
        <f t="shared" si="103"/>
        <v>5.9890141181471891E-3</v>
      </c>
      <c r="BU65" s="145">
        <f t="shared" si="103"/>
        <v>5.9890141181471891E-3</v>
      </c>
      <c r="BV65" s="145">
        <f t="shared" si="103"/>
        <v>5.9890141181471891E-3</v>
      </c>
      <c r="BW65" s="145">
        <f t="shared" si="103"/>
        <v>5.9890141181471891E-3</v>
      </c>
      <c r="BX65" s="145">
        <f t="shared" si="103"/>
        <v>5.9890141181471891E-3</v>
      </c>
      <c r="BY65" s="145">
        <f t="shared" si="103"/>
        <v>5.9890141181471891E-3</v>
      </c>
      <c r="BZ65" s="145">
        <f t="shared" si="103"/>
        <v>5.9890141181471891E-3</v>
      </c>
      <c r="CA65" s="145">
        <f t="shared" si="103"/>
        <v>5.9890141181471891E-3</v>
      </c>
      <c r="CB65" s="145">
        <f t="shared" si="103"/>
        <v>5.9890141181471891E-3</v>
      </c>
      <c r="CC65" s="145">
        <f t="shared" si="103"/>
        <v>5.9890141181471891E-3</v>
      </c>
      <c r="CD65" s="145">
        <f t="shared" si="103"/>
        <v>5.9890141181471891E-3</v>
      </c>
      <c r="CE65" s="145">
        <f t="shared" si="103"/>
        <v>5.9890141181471891E-3</v>
      </c>
      <c r="CF65" s="145">
        <f t="shared" si="103"/>
        <v>5.9890141181471891E-3</v>
      </c>
      <c r="CG65" s="145">
        <f t="shared" si="103"/>
        <v>5.9890141181471891E-3</v>
      </c>
      <c r="CH65" s="145">
        <f t="shared" si="103"/>
        <v>5.9890141181471891E-3</v>
      </c>
      <c r="CI65" s="145">
        <f t="shared" si="103"/>
        <v>5.9890141181471891E-3</v>
      </c>
      <c r="CJ65" s="145">
        <f t="shared" si="103"/>
        <v>5.9890141181471891E-3</v>
      </c>
      <c r="CK65" s="145">
        <f t="shared" si="103"/>
        <v>5.9890141181471891E-3</v>
      </c>
      <c r="CL65" s="145">
        <f t="shared" si="103"/>
        <v>5.9890141181471891E-3</v>
      </c>
      <c r="CM65" s="145">
        <f t="shared" si="103"/>
        <v>5.9890141181471891E-3</v>
      </c>
      <c r="CN65" s="145">
        <f t="shared" si="103"/>
        <v>5.9890141181471891E-3</v>
      </c>
      <c r="CO65" s="145">
        <f t="shared" si="103"/>
        <v>5.9890141181471891E-3</v>
      </c>
      <c r="CP65" s="145">
        <f t="shared" si="103"/>
        <v>5.9890141181471891E-3</v>
      </c>
      <c r="CQ65" s="145">
        <f t="shared" si="103"/>
        <v>5.9890141181471891E-3</v>
      </c>
      <c r="CR65" s="145">
        <f t="shared" si="103"/>
        <v>5.9890141181471891E-3</v>
      </c>
      <c r="CS65" s="145">
        <f t="shared" si="103"/>
        <v>5.9890141181471891E-3</v>
      </c>
      <c r="CT65" s="145">
        <f t="shared" si="103"/>
        <v>5.9890141181471891E-3</v>
      </c>
      <c r="CU65" s="145">
        <f t="shared" si="103"/>
        <v>5.9890141181471891E-3</v>
      </c>
      <c r="CV65" s="145">
        <f t="shared" si="103"/>
        <v>5.9890141181471891E-3</v>
      </c>
      <c r="CW65" s="145">
        <f t="shared" si="103"/>
        <v>5.9890141181471891E-3</v>
      </c>
      <c r="CX65" s="145">
        <f t="shared" si="103"/>
        <v>5.9890141181471891E-3</v>
      </c>
      <c r="CY65" s="145">
        <f t="shared" si="103"/>
        <v>5.9890141181471891E-3</v>
      </c>
      <c r="CZ65" s="145">
        <f t="shared" si="103"/>
        <v>5.9890141181471891E-3</v>
      </c>
      <c r="DA65" s="145">
        <f t="shared" si="103"/>
        <v>5.9890141181471891E-3</v>
      </c>
      <c r="DB65" s="145">
        <f t="shared" si="103"/>
        <v>5.9890141181471891E-3</v>
      </c>
      <c r="DC65" s="145">
        <f t="shared" si="103"/>
        <v>5.9890141181471891E-3</v>
      </c>
      <c r="DD65" s="145">
        <f t="shared" si="103"/>
        <v>5.9890141181471891E-3</v>
      </c>
      <c r="DE65" s="145">
        <f t="shared" si="103"/>
        <v>5.9890141181471891E-3</v>
      </c>
      <c r="DF65" s="145">
        <f t="shared" si="103"/>
        <v>5.9890141181471891E-3</v>
      </c>
      <c r="DG65" s="145">
        <f t="shared" si="103"/>
        <v>5.9890141181471891E-3</v>
      </c>
      <c r="DH65" s="145">
        <f t="shared" si="103"/>
        <v>5.9890141181471891E-3</v>
      </c>
      <c r="DI65" s="145">
        <f t="shared" si="103"/>
        <v>5.9890141181471891E-3</v>
      </c>
      <c r="DJ65" s="145">
        <f t="shared" si="103"/>
        <v>5.9890141181471891E-3</v>
      </c>
      <c r="DK65" s="145">
        <f t="shared" si="103"/>
        <v>5.9890141181471891E-3</v>
      </c>
      <c r="DL65" s="145">
        <f t="shared" si="103"/>
        <v>5.9890141181471891E-3</v>
      </c>
      <c r="DM65" s="145">
        <f t="shared" si="103"/>
        <v>5.9890141181471891E-3</v>
      </c>
      <c r="DN65" s="145">
        <f t="shared" si="103"/>
        <v>5.9890141181471891E-3</v>
      </c>
      <c r="DO65" s="145">
        <f t="shared" si="103"/>
        <v>5.9890141181471891E-3</v>
      </c>
      <c r="DP65" s="145">
        <f t="shared" si="103"/>
        <v>5.9890141181471891E-3</v>
      </c>
      <c r="DQ65" s="145">
        <f t="shared" si="103"/>
        <v>5.9890141181471891E-3</v>
      </c>
      <c r="DR65" s="145">
        <f t="shared" si="103"/>
        <v>5.9890141181471891E-3</v>
      </c>
      <c r="DS65" s="145">
        <f t="shared" si="103"/>
        <v>5.9890141181471891E-3</v>
      </c>
      <c r="DT65" s="145">
        <f t="shared" si="103"/>
        <v>5.9890141181471891E-3</v>
      </c>
      <c r="DU65" s="145">
        <f t="shared" si="103"/>
        <v>5.9890141181471891E-3</v>
      </c>
      <c r="DV65" s="145">
        <f t="shared" si="103"/>
        <v>5.9890141181471891E-3</v>
      </c>
      <c r="DW65" s="145">
        <f t="shared" si="103"/>
        <v>5.9890141181471891E-3</v>
      </c>
      <c r="DX65" s="145">
        <f t="shared" si="103"/>
        <v>5.9890141181471891E-3</v>
      </c>
      <c r="DY65" s="145">
        <f t="shared" si="103"/>
        <v>5.9890141181471891E-3</v>
      </c>
      <c r="DZ65" s="145">
        <f t="shared" si="103"/>
        <v>5.9890141181471891E-3</v>
      </c>
      <c r="EA65" s="145">
        <f t="shared" si="103"/>
        <v>5.9890141181471891E-3</v>
      </c>
      <c r="EB65" s="145">
        <f t="shared" si="103"/>
        <v>5.9890141181471891E-3</v>
      </c>
      <c r="EC65" s="145">
        <f t="shared" ref="EC65:GN65" si="104">IF(EC39="","",EC50/($C$51-$C$52))</f>
        <v>5.9890141181471891E-3</v>
      </c>
      <c r="ED65" s="145">
        <f t="shared" si="104"/>
        <v>5.9890141181471891E-3</v>
      </c>
      <c r="EE65" s="145">
        <f t="shared" si="104"/>
        <v>5.9890141181471891E-3</v>
      </c>
      <c r="EF65" s="145">
        <f t="shared" si="104"/>
        <v>5.9890141181471891E-3</v>
      </c>
      <c r="EG65" s="145">
        <f t="shared" si="104"/>
        <v>5.9890141181471891E-3</v>
      </c>
      <c r="EH65" s="145">
        <f t="shared" si="104"/>
        <v>5.9890141181471891E-3</v>
      </c>
      <c r="EI65" s="145">
        <f t="shared" si="104"/>
        <v>5.9890141181471891E-3</v>
      </c>
      <c r="EJ65" s="145">
        <f t="shared" si="104"/>
        <v>5.9890141181471891E-3</v>
      </c>
      <c r="EK65" s="145">
        <f t="shared" si="104"/>
        <v>5.9890141181471891E-3</v>
      </c>
      <c r="EL65" s="145">
        <f t="shared" si="104"/>
        <v>5.9890141181471891E-3</v>
      </c>
      <c r="EM65" s="145">
        <f t="shared" si="104"/>
        <v>5.9890141181471891E-3</v>
      </c>
      <c r="EN65" s="145">
        <f t="shared" si="104"/>
        <v>5.9890141181471891E-3</v>
      </c>
      <c r="EO65" s="145">
        <f t="shared" si="104"/>
        <v>5.9890141181471891E-3</v>
      </c>
      <c r="EP65" s="145">
        <f t="shared" si="104"/>
        <v>5.9890141181471891E-3</v>
      </c>
      <c r="EQ65" s="145">
        <f t="shared" si="104"/>
        <v>5.9890141181471891E-3</v>
      </c>
      <c r="ER65" s="145">
        <f t="shared" si="104"/>
        <v>5.9890141181471891E-3</v>
      </c>
      <c r="ES65" s="145">
        <f t="shared" si="104"/>
        <v>5.9890141181471891E-3</v>
      </c>
      <c r="ET65" s="145">
        <f t="shared" si="104"/>
        <v>5.9890141181471891E-3</v>
      </c>
      <c r="EU65" s="145">
        <f t="shared" si="104"/>
        <v>5.9890141181471891E-3</v>
      </c>
      <c r="EV65" s="145">
        <f t="shared" si="104"/>
        <v>5.9890141181471891E-3</v>
      </c>
      <c r="EW65" s="145">
        <f t="shared" si="104"/>
        <v>5.9890141181471891E-3</v>
      </c>
      <c r="EX65" s="145">
        <f t="shared" si="104"/>
        <v>5.9890141181471891E-3</v>
      </c>
      <c r="EY65" s="145">
        <f t="shared" si="104"/>
        <v>5.9890141181471891E-3</v>
      </c>
      <c r="EZ65" s="145">
        <f t="shared" si="104"/>
        <v>5.9890141181471891E-3</v>
      </c>
      <c r="FA65" s="145">
        <f t="shared" si="104"/>
        <v>5.9890141181471891E-3</v>
      </c>
      <c r="FB65" s="145">
        <f t="shared" si="104"/>
        <v>5.9890141181471891E-3</v>
      </c>
      <c r="FC65" s="145">
        <f t="shared" si="104"/>
        <v>5.9890141181471891E-3</v>
      </c>
      <c r="FD65" s="145">
        <f t="shared" si="104"/>
        <v>5.9890141181471891E-3</v>
      </c>
      <c r="FE65" s="145">
        <f t="shared" si="104"/>
        <v>5.9890141181471891E-3</v>
      </c>
      <c r="FF65" s="145">
        <f t="shared" si="104"/>
        <v>5.9890141181471891E-3</v>
      </c>
      <c r="FG65" s="145">
        <f t="shared" si="104"/>
        <v>5.9890141181471891E-3</v>
      </c>
      <c r="FH65" s="145">
        <f t="shared" si="104"/>
        <v>5.9890141181471891E-3</v>
      </c>
      <c r="FI65" s="145">
        <f t="shared" si="104"/>
        <v>5.9890141181471891E-3</v>
      </c>
      <c r="FJ65" s="145">
        <f t="shared" si="104"/>
        <v>5.9890141181471891E-3</v>
      </c>
      <c r="FK65" s="145">
        <f t="shared" si="104"/>
        <v>5.9890141181471891E-3</v>
      </c>
      <c r="FL65" s="145">
        <f t="shared" si="104"/>
        <v>5.9890141181471891E-3</v>
      </c>
      <c r="FM65" s="145">
        <f t="shared" si="104"/>
        <v>5.9890141181471891E-3</v>
      </c>
      <c r="FN65" s="145">
        <f t="shared" si="104"/>
        <v>5.9890141181471891E-3</v>
      </c>
      <c r="FO65" s="145">
        <f t="shared" si="104"/>
        <v>5.9890141181471891E-3</v>
      </c>
      <c r="FP65" s="145">
        <f t="shared" si="104"/>
        <v>5.9890141181471891E-3</v>
      </c>
      <c r="FQ65" s="145">
        <f t="shared" si="104"/>
        <v>5.9890141181471891E-3</v>
      </c>
      <c r="FR65" s="145">
        <f t="shared" si="104"/>
        <v>5.9890141181471891E-3</v>
      </c>
      <c r="FS65" s="145">
        <f t="shared" si="104"/>
        <v>5.9890141181471891E-3</v>
      </c>
      <c r="FT65" s="145">
        <f t="shared" si="104"/>
        <v>5.9890141181471891E-3</v>
      </c>
      <c r="FU65" s="145">
        <f t="shared" si="104"/>
        <v>5.9890141181471891E-3</v>
      </c>
      <c r="FV65" s="145">
        <f t="shared" si="104"/>
        <v>5.9890141181471891E-3</v>
      </c>
      <c r="FW65" s="145">
        <f t="shared" si="104"/>
        <v>5.9890141181471891E-3</v>
      </c>
      <c r="FX65" s="145">
        <f t="shared" si="104"/>
        <v>5.9890141181471891E-3</v>
      </c>
      <c r="FY65" s="145">
        <f t="shared" si="104"/>
        <v>5.9890141181471891E-3</v>
      </c>
      <c r="FZ65" s="145">
        <f t="shared" si="104"/>
        <v>5.9890141181471891E-3</v>
      </c>
      <c r="GA65" s="145">
        <f t="shared" si="104"/>
        <v>5.9890141181471891E-3</v>
      </c>
      <c r="GB65" s="145">
        <f t="shared" si="104"/>
        <v>5.9890141181471891E-3</v>
      </c>
      <c r="GC65" s="145">
        <f t="shared" si="104"/>
        <v>5.9890141181471891E-3</v>
      </c>
      <c r="GD65" s="145">
        <f t="shared" si="104"/>
        <v>5.9890141181471891E-3</v>
      </c>
      <c r="GE65" s="145">
        <f t="shared" si="104"/>
        <v>5.9890141181471891E-3</v>
      </c>
      <c r="GF65" s="145">
        <f t="shared" si="104"/>
        <v>5.9890141181471891E-3</v>
      </c>
      <c r="GG65" s="145">
        <f t="shared" si="104"/>
        <v>5.9890141181471891E-3</v>
      </c>
      <c r="GH65" s="145">
        <f t="shared" si="104"/>
        <v>5.9890141181471891E-3</v>
      </c>
      <c r="GI65" s="145">
        <f t="shared" si="104"/>
        <v>5.9890141181471891E-3</v>
      </c>
      <c r="GJ65" s="145">
        <f t="shared" si="104"/>
        <v>5.9890141181471891E-3</v>
      </c>
      <c r="GK65" s="145">
        <f t="shared" si="104"/>
        <v>5.9890141181471891E-3</v>
      </c>
      <c r="GL65" s="145">
        <f t="shared" si="104"/>
        <v>5.9890141181471891E-3</v>
      </c>
      <c r="GM65" s="145">
        <f t="shared" si="104"/>
        <v>5.9890141181471891E-3</v>
      </c>
      <c r="GN65" s="145">
        <f t="shared" si="104"/>
        <v>5.9890141181471891E-3</v>
      </c>
      <c r="GO65" s="145">
        <f t="shared" ref="GO65:IZ65" si="105">IF(GO39="","",GO50/($C$51-$C$52))</f>
        <v>5.9890141181471891E-3</v>
      </c>
      <c r="GP65" s="145">
        <f t="shared" si="105"/>
        <v>5.9890141181471891E-3</v>
      </c>
      <c r="GQ65" s="145">
        <f t="shared" si="105"/>
        <v>5.9890141181471891E-3</v>
      </c>
      <c r="GR65" s="145">
        <f t="shared" si="105"/>
        <v>5.9890141181471891E-3</v>
      </c>
      <c r="GS65" s="145">
        <f t="shared" si="105"/>
        <v>5.9890141181471891E-3</v>
      </c>
      <c r="GT65" s="145">
        <f t="shared" si="105"/>
        <v>5.9890141181471891E-3</v>
      </c>
      <c r="GU65" s="145">
        <f t="shared" si="105"/>
        <v>5.9890141181471891E-3</v>
      </c>
      <c r="GV65" s="145">
        <f t="shared" si="105"/>
        <v>5.9890141181471891E-3</v>
      </c>
      <c r="GW65" s="145">
        <f t="shared" si="105"/>
        <v>5.9890141181471891E-3</v>
      </c>
      <c r="GX65" s="145">
        <f t="shared" si="105"/>
        <v>5.9890141181471891E-3</v>
      </c>
      <c r="GY65" s="145">
        <f t="shared" si="105"/>
        <v>5.9890141181471891E-3</v>
      </c>
      <c r="GZ65" s="145">
        <f t="shared" si="105"/>
        <v>5.9890141181471891E-3</v>
      </c>
      <c r="HA65" s="145">
        <f t="shared" si="105"/>
        <v>5.9890141181471891E-3</v>
      </c>
      <c r="HB65" s="145">
        <f t="shared" si="105"/>
        <v>5.9890141181471891E-3</v>
      </c>
      <c r="HC65" s="145">
        <f t="shared" si="105"/>
        <v>5.9890141181471891E-3</v>
      </c>
      <c r="HD65" s="145">
        <f t="shared" si="105"/>
        <v>5.9890141181471891E-3</v>
      </c>
      <c r="HE65" s="145">
        <f t="shared" si="105"/>
        <v>5.9890141181471891E-3</v>
      </c>
      <c r="HF65" s="145">
        <f t="shared" si="105"/>
        <v>5.9890141181471891E-3</v>
      </c>
      <c r="HG65" s="145">
        <f t="shared" si="105"/>
        <v>5.9890141181471891E-3</v>
      </c>
      <c r="HH65" s="145">
        <f t="shared" si="105"/>
        <v>5.9890141181471891E-3</v>
      </c>
      <c r="HI65" s="145">
        <f t="shared" si="105"/>
        <v>5.9890141181471891E-3</v>
      </c>
      <c r="HJ65" s="145">
        <f t="shared" si="105"/>
        <v>5.9890141181471891E-3</v>
      </c>
      <c r="HK65" s="145">
        <f t="shared" si="105"/>
        <v>5.9890141181471891E-3</v>
      </c>
      <c r="HL65" s="145">
        <f t="shared" si="105"/>
        <v>5.9890141181471891E-3</v>
      </c>
      <c r="HM65" s="145">
        <f t="shared" si="105"/>
        <v>5.9890141181471891E-3</v>
      </c>
      <c r="HN65" s="145">
        <f t="shared" si="105"/>
        <v>5.9890141181471891E-3</v>
      </c>
      <c r="HO65" s="145">
        <f t="shared" si="105"/>
        <v>5.9890141181471891E-3</v>
      </c>
      <c r="HP65" s="145">
        <f t="shared" si="105"/>
        <v>5.9890141181471891E-3</v>
      </c>
      <c r="HQ65" s="145">
        <f t="shared" si="105"/>
        <v>5.9890141181471891E-3</v>
      </c>
      <c r="HR65" s="145">
        <f t="shared" si="105"/>
        <v>5.9890141181471891E-3</v>
      </c>
      <c r="HS65" s="145">
        <f t="shared" si="105"/>
        <v>5.9890141181471891E-3</v>
      </c>
      <c r="HT65" s="145">
        <f t="shared" si="105"/>
        <v>5.9890141181471891E-3</v>
      </c>
      <c r="HU65" s="145" t="str">
        <f t="shared" si="105"/>
        <v/>
      </c>
      <c r="HV65" s="145" t="str">
        <f t="shared" si="105"/>
        <v/>
      </c>
      <c r="HW65" s="145" t="str">
        <f t="shared" si="105"/>
        <v/>
      </c>
      <c r="HX65" s="145" t="str">
        <f t="shared" si="105"/>
        <v/>
      </c>
      <c r="HY65" s="145" t="str">
        <f t="shared" si="105"/>
        <v/>
      </c>
      <c r="HZ65" s="145" t="str">
        <f t="shared" si="105"/>
        <v/>
      </c>
      <c r="IA65" s="145" t="str">
        <f t="shared" si="105"/>
        <v/>
      </c>
      <c r="IB65" s="145" t="str">
        <f t="shared" si="105"/>
        <v/>
      </c>
      <c r="IC65" s="145" t="str">
        <f t="shared" si="105"/>
        <v/>
      </c>
      <c r="ID65" s="145" t="str">
        <f t="shared" si="105"/>
        <v/>
      </c>
      <c r="IE65" s="145" t="str">
        <f t="shared" si="105"/>
        <v/>
      </c>
      <c r="IF65" s="145" t="str">
        <f t="shared" si="105"/>
        <v/>
      </c>
      <c r="IG65" s="145" t="str">
        <f t="shared" si="105"/>
        <v/>
      </c>
      <c r="IH65" s="145" t="str">
        <f t="shared" si="105"/>
        <v/>
      </c>
      <c r="II65" s="145" t="str">
        <f t="shared" si="105"/>
        <v/>
      </c>
      <c r="IJ65" s="145" t="str">
        <f t="shared" si="105"/>
        <v/>
      </c>
      <c r="IK65" s="145" t="str">
        <f t="shared" si="105"/>
        <v/>
      </c>
      <c r="IL65" s="145" t="str">
        <f t="shared" si="105"/>
        <v/>
      </c>
      <c r="IM65" s="145" t="str">
        <f t="shared" si="105"/>
        <v/>
      </c>
      <c r="IN65" s="145" t="str">
        <f t="shared" si="105"/>
        <v/>
      </c>
      <c r="IO65" s="145" t="str">
        <f t="shared" si="105"/>
        <v/>
      </c>
      <c r="IP65" s="145" t="str">
        <f t="shared" si="105"/>
        <v/>
      </c>
      <c r="IQ65" s="145" t="str">
        <f t="shared" si="105"/>
        <v/>
      </c>
      <c r="IR65" s="145" t="str">
        <f t="shared" si="105"/>
        <v/>
      </c>
      <c r="IS65" s="145" t="str">
        <f t="shared" si="105"/>
        <v/>
      </c>
      <c r="IT65" s="145" t="str">
        <f t="shared" si="105"/>
        <v/>
      </c>
      <c r="IU65" s="145" t="str">
        <f t="shared" si="105"/>
        <v/>
      </c>
      <c r="IV65" s="145" t="str">
        <f t="shared" si="105"/>
        <v/>
      </c>
      <c r="IW65" s="145" t="str">
        <f t="shared" si="105"/>
        <v/>
      </c>
      <c r="IX65" s="145" t="str">
        <f t="shared" si="105"/>
        <v/>
      </c>
      <c r="IY65" s="145" t="str">
        <f t="shared" si="105"/>
        <v/>
      </c>
      <c r="IZ65" s="145" t="str">
        <f t="shared" si="105"/>
        <v/>
      </c>
      <c r="JA65" s="145" t="str">
        <f t="shared" ref="JA65:LL65" si="106">IF(JA39="","",JA50/($C$51-$C$52))</f>
        <v/>
      </c>
      <c r="JB65" s="145" t="str">
        <f t="shared" si="106"/>
        <v/>
      </c>
      <c r="JC65" s="145" t="str">
        <f t="shared" si="106"/>
        <v/>
      </c>
      <c r="JD65" s="145" t="str">
        <f t="shared" si="106"/>
        <v/>
      </c>
      <c r="JE65" s="145" t="str">
        <f t="shared" si="106"/>
        <v/>
      </c>
      <c r="JF65" s="145" t="str">
        <f t="shared" si="106"/>
        <v/>
      </c>
      <c r="JG65" s="145" t="str">
        <f t="shared" si="106"/>
        <v/>
      </c>
      <c r="JH65" s="145" t="str">
        <f t="shared" si="106"/>
        <v/>
      </c>
      <c r="JI65" s="145" t="str">
        <f t="shared" si="106"/>
        <v/>
      </c>
      <c r="JJ65" s="145" t="str">
        <f t="shared" si="106"/>
        <v/>
      </c>
      <c r="JK65" s="145" t="str">
        <f t="shared" si="106"/>
        <v/>
      </c>
      <c r="JL65" s="145" t="str">
        <f t="shared" si="106"/>
        <v/>
      </c>
      <c r="JM65" s="145" t="str">
        <f t="shared" si="106"/>
        <v/>
      </c>
      <c r="JN65" s="145" t="str">
        <f t="shared" si="106"/>
        <v/>
      </c>
      <c r="JO65" s="145" t="str">
        <f t="shared" si="106"/>
        <v/>
      </c>
      <c r="JP65" s="145" t="str">
        <f t="shared" si="106"/>
        <v/>
      </c>
      <c r="JQ65" s="145" t="str">
        <f t="shared" si="106"/>
        <v/>
      </c>
      <c r="JR65" s="145" t="str">
        <f t="shared" si="106"/>
        <v/>
      </c>
      <c r="JS65" s="145" t="str">
        <f t="shared" si="106"/>
        <v/>
      </c>
      <c r="JT65" s="145" t="str">
        <f t="shared" si="106"/>
        <v/>
      </c>
      <c r="JU65" s="145" t="str">
        <f t="shared" si="106"/>
        <v/>
      </c>
      <c r="JV65" s="145" t="str">
        <f t="shared" si="106"/>
        <v/>
      </c>
      <c r="JW65" s="145" t="str">
        <f t="shared" si="106"/>
        <v/>
      </c>
      <c r="JX65" s="145" t="str">
        <f t="shared" si="106"/>
        <v/>
      </c>
      <c r="JY65" s="145" t="str">
        <f t="shared" si="106"/>
        <v/>
      </c>
      <c r="JZ65" s="145" t="str">
        <f t="shared" si="106"/>
        <v/>
      </c>
      <c r="KA65" s="145" t="str">
        <f t="shared" si="106"/>
        <v/>
      </c>
      <c r="KB65" s="145" t="str">
        <f t="shared" si="106"/>
        <v/>
      </c>
      <c r="KC65" s="145" t="str">
        <f t="shared" si="106"/>
        <v/>
      </c>
      <c r="KD65" s="145" t="str">
        <f t="shared" si="106"/>
        <v/>
      </c>
      <c r="KE65" s="145" t="str">
        <f t="shared" si="106"/>
        <v/>
      </c>
      <c r="KF65" s="145" t="str">
        <f t="shared" si="106"/>
        <v/>
      </c>
      <c r="KG65" s="145" t="str">
        <f t="shared" si="106"/>
        <v/>
      </c>
      <c r="KH65" s="145" t="str">
        <f t="shared" si="106"/>
        <v/>
      </c>
      <c r="KI65" s="145" t="str">
        <f t="shared" si="106"/>
        <v/>
      </c>
      <c r="KJ65" s="145" t="str">
        <f t="shared" si="106"/>
        <v/>
      </c>
      <c r="KK65" s="145" t="str">
        <f t="shared" si="106"/>
        <v/>
      </c>
      <c r="KL65" s="145" t="str">
        <f t="shared" si="106"/>
        <v/>
      </c>
      <c r="KM65" s="145" t="str">
        <f t="shared" si="106"/>
        <v/>
      </c>
      <c r="KN65" s="145" t="str">
        <f t="shared" si="106"/>
        <v/>
      </c>
      <c r="KO65" s="145" t="str">
        <f t="shared" si="106"/>
        <v/>
      </c>
      <c r="KP65" s="145" t="str">
        <f t="shared" si="106"/>
        <v/>
      </c>
      <c r="KQ65" s="145" t="str">
        <f t="shared" si="106"/>
        <v/>
      </c>
      <c r="KR65" s="145" t="str">
        <f t="shared" si="106"/>
        <v/>
      </c>
      <c r="KS65" s="145" t="str">
        <f t="shared" si="106"/>
        <v/>
      </c>
      <c r="KT65" s="145" t="str">
        <f t="shared" si="106"/>
        <v/>
      </c>
      <c r="KU65" s="145" t="str">
        <f t="shared" si="106"/>
        <v/>
      </c>
      <c r="KV65" s="145" t="str">
        <f t="shared" si="106"/>
        <v/>
      </c>
      <c r="KW65" s="145" t="str">
        <f t="shared" si="106"/>
        <v/>
      </c>
      <c r="KX65" s="145" t="str">
        <f t="shared" si="106"/>
        <v/>
      </c>
      <c r="KY65" s="145" t="str">
        <f t="shared" si="106"/>
        <v/>
      </c>
      <c r="KZ65" s="145" t="str">
        <f t="shared" si="106"/>
        <v/>
      </c>
      <c r="LA65" s="145" t="str">
        <f t="shared" si="106"/>
        <v/>
      </c>
      <c r="LB65" s="145" t="str">
        <f t="shared" si="106"/>
        <v/>
      </c>
      <c r="LC65" s="145" t="str">
        <f t="shared" si="106"/>
        <v/>
      </c>
      <c r="LD65" s="145" t="str">
        <f t="shared" si="106"/>
        <v/>
      </c>
      <c r="LE65" s="145" t="str">
        <f t="shared" si="106"/>
        <v/>
      </c>
      <c r="LF65" s="145" t="str">
        <f t="shared" si="106"/>
        <v/>
      </c>
      <c r="LG65" s="145" t="str">
        <f t="shared" si="106"/>
        <v/>
      </c>
      <c r="LH65" s="145" t="str">
        <f t="shared" si="106"/>
        <v/>
      </c>
      <c r="LI65" s="145" t="str">
        <f t="shared" si="106"/>
        <v/>
      </c>
      <c r="LJ65" s="145" t="str">
        <f t="shared" si="106"/>
        <v/>
      </c>
      <c r="LK65" s="145" t="str">
        <f t="shared" si="106"/>
        <v/>
      </c>
      <c r="LL65" s="145" t="str">
        <f t="shared" si="106"/>
        <v/>
      </c>
      <c r="LM65" s="145" t="str">
        <f t="shared" ref="LM65:MY65" si="107">IF(LM39="","",LM50/($C$51-$C$52))</f>
        <v/>
      </c>
      <c r="LN65" s="145" t="str">
        <f t="shared" si="107"/>
        <v/>
      </c>
      <c r="LO65" s="145" t="str">
        <f t="shared" si="107"/>
        <v/>
      </c>
      <c r="LP65" s="145" t="str">
        <f t="shared" si="107"/>
        <v/>
      </c>
      <c r="LQ65" s="145" t="str">
        <f t="shared" si="107"/>
        <v/>
      </c>
      <c r="LR65" s="145" t="str">
        <f t="shared" si="107"/>
        <v/>
      </c>
      <c r="LS65" s="145" t="str">
        <f t="shared" si="107"/>
        <v/>
      </c>
      <c r="LT65" s="145" t="str">
        <f t="shared" si="107"/>
        <v/>
      </c>
      <c r="LU65" s="145" t="str">
        <f t="shared" si="107"/>
        <v/>
      </c>
      <c r="LV65" s="145" t="str">
        <f t="shared" si="107"/>
        <v/>
      </c>
      <c r="LW65" s="145" t="str">
        <f t="shared" si="107"/>
        <v/>
      </c>
      <c r="LX65" s="145" t="str">
        <f t="shared" si="107"/>
        <v/>
      </c>
      <c r="LY65" s="145" t="str">
        <f t="shared" si="107"/>
        <v/>
      </c>
      <c r="LZ65" s="145" t="str">
        <f t="shared" si="107"/>
        <v/>
      </c>
      <c r="MA65" s="145" t="str">
        <f t="shared" si="107"/>
        <v/>
      </c>
      <c r="MB65" s="145" t="str">
        <f t="shared" si="107"/>
        <v/>
      </c>
      <c r="MC65" s="145" t="str">
        <f t="shared" si="107"/>
        <v/>
      </c>
      <c r="MD65" s="145" t="str">
        <f t="shared" si="107"/>
        <v/>
      </c>
      <c r="ME65" s="145" t="str">
        <f t="shared" si="107"/>
        <v/>
      </c>
      <c r="MF65" s="145" t="str">
        <f t="shared" si="107"/>
        <v/>
      </c>
      <c r="MG65" s="145" t="str">
        <f t="shared" si="107"/>
        <v/>
      </c>
      <c r="MH65" s="145" t="str">
        <f t="shared" si="107"/>
        <v/>
      </c>
      <c r="MI65" s="145" t="str">
        <f t="shared" si="107"/>
        <v/>
      </c>
      <c r="MJ65" s="145" t="str">
        <f t="shared" si="107"/>
        <v/>
      </c>
      <c r="MK65" s="145" t="str">
        <f t="shared" si="107"/>
        <v/>
      </c>
      <c r="ML65" s="145" t="str">
        <f t="shared" si="107"/>
        <v/>
      </c>
      <c r="MM65" s="145" t="str">
        <f t="shared" si="107"/>
        <v/>
      </c>
      <c r="MN65" s="145" t="str">
        <f t="shared" si="107"/>
        <v/>
      </c>
      <c r="MO65" s="145" t="str">
        <f t="shared" si="107"/>
        <v/>
      </c>
      <c r="MP65" s="145" t="str">
        <f t="shared" si="107"/>
        <v/>
      </c>
      <c r="MQ65" s="145" t="str">
        <f t="shared" si="107"/>
        <v/>
      </c>
      <c r="MR65" s="145" t="str">
        <f t="shared" si="107"/>
        <v/>
      </c>
      <c r="MS65" s="145" t="str">
        <f t="shared" si="107"/>
        <v/>
      </c>
      <c r="MT65" s="145" t="str">
        <f t="shared" si="107"/>
        <v/>
      </c>
      <c r="MU65" s="145" t="str">
        <f t="shared" si="107"/>
        <v/>
      </c>
      <c r="MV65" s="145" t="str">
        <f t="shared" si="107"/>
        <v/>
      </c>
      <c r="MW65" s="145" t="str">
        <f t="shared" si="107"/>
        <v/>
      </c>
      <c r="MX65" s="145" t="str">
        <f t="shared" si="107"/>
        <v/>
      </c>
      <c r="MY65" s="145" t="str">
        <f t="shared" si="107"/>
        <v/>
      </c>
    </row>
    <row r="66" spans="2:363" outlineLevel="1" x14ac:dyDescent="0.25">
      <c r="B66" s="144" t="s">
        <v>250</v>
      </c>
      <c r="C66" s="145">
        <f ca="1">XIRR(OFFSET($C$57,0,0,1,Residual_Month+1),OFFSET($C$39,0,0,1,Residual_Month+1))</f>
        <v>9.7666686773300176E-2</v>
      </c>
    </row>
    <row r="67" spans="2:363" outlineLevel="1" x14ac:dyDescent="0.25">
      <c r="B67" s="144" t="s">
        <v>278</v>
      </c>
      <c r="C67" s="146">
        <f>SUMIF($C$57:$MY$57,"&gt;0")/-SUMIF($C$57:$MY$57,"&lt;0")</f>
        <v>3.4497676888839806</v>
      </c>
    </row>
    <row r="68" spans="2:363" ht="10.15" customHeight="1" x14ac:dyDescent="0.25"/>
    <row r="178" x14ac:dyDescent="0.25"/>
    <row r="179" x14ac:dyDescent="0.25"/>
    <row r="180" x14ac:dyDescent="0.25"/>
  </sheetData>
  <sheetProtection selectLockedCells="1"/>
  <mergeCells count="1">
    <mergeCell ref="M4:N4"/>
  </mergeCells>
  <conditionalFormatting sqref="B16:AG16">
    <cfRule type="expression" dxfId="0" priority="1">
      <formula>B16=""</formula>
    </cfRule>
  </conditionalFormatting>
  <pageMargins left="0.7" right="0.7" top="0.75" bottom="0.75" header="0.3" footer="0.3"/>
  <pageSetup scale="35" orientation="portrait" horizontalDpi="4294967294"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59999389629810485"/>
  </sheetPr>
  <dimension ref="A1:MZ43"/>
  <sheetViews>
    <sheetView showGridLines="0" zoomScaleNormal="100" workbookViewId="0"/>
  </sheetViews>
  <sheetFormatPr defaultColWidth="0" defaultRowHeight="15" zeroHeight="1" x14ac:dyDescent="0.25"/>
  <cols>
    <col min="1" max="1" width="1.7109375" customWidth="1"/>
    <col min="2" max="2" width="22.28515625" customWidth="1"/>
    <col min="3" max="3" width="12.7109375" bestFit="1" customWidth="1"/>
    <col min="4" max="8" width="8.85546875" customWidth="1"/>
    <col min="9" max="9" width="9.28515625" customWidth="1"/>
    <col min="10" max="11" width="10.5703125" bestFit="1" customWidth="1"/>
    <col min="12" max="12" width="8.85546875" customWidth="1"/>
    <col min="13" max="13" width="9.85546875" bestFit="1" customWidth="1"/>
    <col min="14" max="104" width="8.85546875" customWidth="1"/>
    <col min="105" max="105" width="9.28515625" customWidth="1"/>
    <col min="106" max="364" width="8.85546875" customWidth="1"/>
    <col min="365" max="16384" width="8.85546875" hidden="1"/>
  </cols>
  <sheetData>
    <row r="1" spans="2:363" ht="10.15" customHeight="1" x14ac:dyDescent="0.25"/>
    <row r="2" spans="2:363" x14ac:dyDescent="0.25">
      <c r="B2" s="4" t="s">
        <v>5</v>
      </c>
      <c r="C2" s="4"/>
      <c r="D2" s="4"/>
      <c r="E2" s="4"/>
      <c r="F2" s="4"/>
      <c r="G2" s="4"/>
      <c r="H2" s="4"/>
      <c r="I2" s="4"/>
      <c r="J2" s="4"/>
      <c r="K2" s="4"/>
      <c r="L2" s="4"/>
      <c r="M2" s="9" t="str">
        <f>Property_Name</f>
        <v>Wal-Aid Fairview</v>
      </c>
    </row>
    <row r="3" spans="2:363" ht="2.65" customHeight="1" x14ac:dyDescent="0.25">
      <c r="B3" s="5"/>
      <c r="C3" s="5"/>
      <c r="D3" s="5"/>
      <c r="E3" s="5"/>
      <c r="F3" s="5"/>
      <c r="G3" s="5"/>
      <c r="H3" s="5"/>
      <c r="I3" s="5"/>
      <c r="J3" s="5"/>
      <c r="K3" s="5"/>
      <c r="L3" s="5"/>
      <c r="M3" s="10"/>
    </row>
    <row r="4" spans="2:363" ht="10.15" customHeight="1" x14ac:dyDescent="0.25">
      <c r="B4" s="44" t="s">
        <v>53</v>
      </c>
      <c r="C4" s="43" t="str">
        <f>Interest</f>
        <v>Fee Simple</v>
      </c>
      <c r="D4" s="4"/>
      <c r="E4" s="4"/>
      <c r="F4" s="4"/>
      <c r="G4" s="4"/>
      <c r="H4" s="4"/>
      <c r="I4" s="4"/>
      <c r="J4" s="4"/>
      <c r="K4" s="4"/>
      <c r="L4" s="4"/>
      <c r="M4" s="174" t="str">
        <f>Version</f>
        <v>v2.4</v>
      </c>
    </row>
    <row r="5" spans="2:363" ht="10.15" customHeight="1" x14ac:dyDescent="0.25"/>
    <row r="6" spans="2:363" x14ac:dyDescent="0.25">
      <c r="B6" s="76" t="s">
        <v>239</v>
      </c>
      <c r="C6" s="6"/>
      <c r="D6" s="6"/>
      <c r="E6" s="6"/>
      <c r="F6" s="6"/>
      <c r="G6" s="6"/>
      <c r="H6" s="6"/>
      <c r="I6" s="6"/>
      <c r="J6" s="11" t="s">
        <v>248</v>
      </c>
      <c r="K6" s="11" t="s">
        <v>249</v>
      </c>
      <c r="L6" s="6"/>
      <c r="M6" s="236" t="s">
        <v>120</v>
      </c>
    </row>
    <row r="7" spans="2:363" x14ac:dyDescent="0.25">
      <c r="B7" t="s">
        <v>242</v>
      </c>
      <c r="C7" s="212">
        <f>SUM(D16:O17)+SUM(D19:O20)+SUM(D22:O23)-SUM(D25:O26)-SUM(D28:O29)</f>
        <v>208035</v>
      </c>
      <c r="G7" t="s">
        <v>244</v>
      </c>
      <c r="J7" s="212">
        <f>SUM(D34:MY34)</f>
        <v>3070644.609375</v>
      </c>
      <c r="K7" s="212">
        <f ca="1">C39</f>
        <v>2403422.4228198384</v>
      </c>
      <c r="L7" s="124" t="s">
        <v>243</v>
      </c>
      <c r="M7" s="123">
        <f>C34</f>
        <v>3.2000000000000001E-2</v>
      </c>
    </row>
    <row r="8" spans="2:363" x14ac:dyDescent="0.25">
      <c r="B8" t="s">
        <v>241</v>
      </c>
      <c r="C8" s="254">
        <f ca="1">C42</f>
        <v>3466221.0091917994</v>
      </c>
      <c r="G8" t="s">
        <v>245</v>
      </c>
      <c r="J8" s="212">
        <f>SUM(D35:MY35)</f>
        <v>703449.140625</v>
      </c>
      <c r="K8" s="212">
        <f ca="1">C40</f>
        <v>239328.70621528849</v>
      </c>
      <c r="L8" s="124" t="s">
        <v>243</v>
      </c>
      <c r="M8" s="123">
        <f>C35</f>
        <v>0.08</v>
      </c>
    </row>
    <row r="9" spans="2:363" x14ac:dyDescent="0.25">
      <c r="B9" t="s">
        <v>349</v>
      </c>
      <c r="C9" s="224">
        <f ca="1">C7/C8</f>
        <v>6.0017811746085524E-2</v>
      </c>
      <c r="G9" t="s">
        <v>246</v>
      </c>
      <c r="J9" s="213">
        <f>SUM(D36:MY36)</f>
        <v>3467250</v>
      </c>
      <c r="K9" s="213">
        <f ca="1">C41</f>
        <v>823469.88015667256</v>
      </c>
      <c r="L9" s="124" t="s">
        <v>243</v>
      </c>
      <c r="M9" s="235">
        <f>C36</f>
        <v>0.08</v>
      </c>
    </row>
    <row r="10" spans="2:363" x14ac:dyDescent="0.25">
      <c r="G10" t="s">
        <v>247</v>
      </c>
      <c r="J10" s="212">
        <f>SUM(J7:J9)</f>
        <v>7241343.75</v>
      </c>
      <c r="K10" s="212">
        <f ca="1">SUM(K7:K9)</f>
        <v>3466221.0091917994</v>
      </c>
      <c r="L10" s="124" t="s">
        <v>243</v>
      </c>
      <c r="M10" s="123">
        <f ca="1">SUMPRODUCT(M7:M9,K7:K9)/SUM(K7:K9)</f>
        <v>4.6717564751518517E-2</v>
      </c>
    </row>
    <row r="11" spans="2:363" ht="4.9000000000000004" customHeight="1" x14ac:dyDescent="0.25"/>
    <row r="12" spans="2:363" x14ac:dyDescent="0.25">
      <c r="B12" s="76" t="s">
        <v>240</v>
      </c>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c r="CW12" s="6"/>
      <c r="CX12" s="6"/>
      <c r="CY12" s="6"/>
      <c r="CZ12" s="6"/>
      <c r="DA12" s="6"/>
      <c r="DB12" s="6"/>
      <c r="DC12" s="6"/>
      <c r="DD12" s="6"/>
      <c r="DE12" s="6"/>
      <c r="DF12" s="6"/>
      <c r="DG12" s="6"/>
      <c r="DH12" s="6"/>
      <c r="DI12" s="6"/>
      <c r="DJ12" s="6"/>
      <c r="DK12" s="6"/>
      <c r="DL12" s="6"/>
      <c r="DM12" s="6"/>
      <c r="DN12" s="6"/>
      <c r="DO12" s="6"/>
      <c r="DP12" s="6"/>
      <c r="DQ12" s="6"/>
      <c r="DR12" s="6"/>
      <c r="DS12" s="6"/>
      <c r="DT12" s="6"/>
      <c r="DU12" s="6"/>
      <c r="DV12" s="6"/>
      <c r="DW12" s="6"/>
      <c r="DX12" s="6"/>
      <c r="DY12" s="6"/>
      <c r="DZ12" s="6"/>
      <c r="EA12" s="6"/>
      <c r="EB12" s="6"/>
      <c r="EC12" s="6"/>
      <c r="ED12" s="6"/>
      <c r="EE12" s="6"/>
      <c r="EF12" s="6"/>
      <c r="EG12" s="6"/>
      <c r="EH12" s="6"/>
      <c r="EI12" s="6"/>
      <c r="EJ12" s="6"/>
      <c r="EK12" s="6"/>
      <c r="EL12" s="6"/>
      <c r="EM12" s="6"/>
      <c r="EN12" s="6"/>
      <c r="EO12" s="6"/>
      <c r="EP12" s="6"/>
      <c r="EQ12" s="6"/>
      <c r="ER12" s="6"/>
      <c r="ES12" s="6"/>
      <c r="ET12" s="6"/>
      <c r="EU12" s="6"/>
      <c r="EV12" s="6"/>
      <c r="EW12" s="6"/>
      <c r="EX12" s="6"/>
      <c r="EY12" s="6"/>
      <c r="EZ12" s="6"/>
      <c r="FA12" s="6"/>
      <c r="FB12" s="6"/>
      <c r="FC12" s="6"/>
      <c r="FD12" s="6"/>
      <c r="FE12" s="6"/>
      <c r="FF12" s="6"/>
      <c r="FG12" s="6"/>
      <c r="FH12" s="6"/>
      <c r="FI12" s="6"/>
      <c r="FJ12" s="6"/>
      <c r="FK12" s="6"/>
      <c r="FL12" s="6"/>
      <c r="FM12" s="6"/>
      <c r="FN12" s="6"/>
      <c r="FO12" s="6"/>
      <c r="FP12" s="6"/>
      <c r="FQ12" s="6"/>
      <c r="FR12" s="6"/>
      <c r="FS12" s="6"/>
      <c r="FT12" s="6"/>
      <c r="FU12" s="6"/>
      <c r="FV12" s="6"/>
      <c r="FW12" s="6"/>
      <c r="FX12" s="6"/>
      <c r="FY12" s="6"/>
      <c r="FZ12" s="6"/>
      <c r="GA12" s="6"/>
      <c r="GB12" s="6"/>
      <c r="GC12" s="6"/>
      <c r="GD12" s="6"/>
      <c r="GE12" s="6"/>
      <c r="GF12" s="6"/>
      <c r="GG12" s="6"/>
      <c r="GH12" s="6"/>
      <c r="GI12" s="6"/>
      <c r="GJ12" s="6"/>
      <c r="GK12" s="6"/>
      <c r="GL12" s="6"/>
      <c r="GM12" s="6"/>
      <c r="GN12" s="6"/>
      <c r="GO12" s="6"/>
      <c r="GP12" s="6"/>
      <c r="GQ12" s="6"/>
      <c r="GR12" s="6"/>
      <c r="GS12" s="6"/>
      <c r="GT12" s="6"/>
      <c r="GU12" s="6"/>
      <c r="GV12" s="6"/>
      <c r="GW12" s="6"/>
      <c r="GX12" s="6"/>
      <c r="GY12" s="6"/>
      <c r="GZ12" s="6"/>
      <c r="HA12" s="6"/>
      <c r="HB12" s="6"/>
      <c r="HC12" s="6"/>
      <c r="HD12" s="6"/>
      <c r="HE12" s="6"/>
      <c r="HF12" s="6"/>
      <c r="HG12" s="6"/>
      <c r="HH12" s="6"/>
      <c r="HI12" s="6"/>
      <c r="HJ12" s="6"/>
      <c r="HK12" s="6"/>
      <c r="HL12" s="6"/>
      <c r="HM12" s="6"/>
      <c r="HN12" s="6"/>
      <c r="HO12" s="6"/>
      <c r="HP12" s="6"/>
      <c r="HQ12" s="6"/>
      <c r="HR12" s="6"/>
      <c r="HS12" s="6"/>
      <c r="HT12" s="6"/>
      <c r="HU12" s="6"/>
      <c r="HV12" s="6"/>
      <c r="HW12" s="6"/>
      <c r="HX12" s="6"/>
      <c r="HY12" s="6"/>
      <c r="HZ12" s="6"/>
      <c r="IA12" s="6"/>
      <c r="IB12" s="6"/>
      <c r="IC12" s="6"/>
      <c r="ID12" s="6"/>
      <c r="IE12" s="6"/>
      <c r="IF12" s="6"/>
      <c r="IG12" s="6"/>
      <c r="IH12" s="6"/>
      <c r="II12" s="6"/>
      <c r="IJ12" s="6"/>
      <c r="IK12" s="6"/>
      <c r="IL12" s="6"/>
      <c r="IM12" s="6"/>
      <c r="IN12" s="6"/>
      <c r="IO12" s="6"/>
      <c r="IP12" s="6"/>
      <c r="IQ12" s="6"/>
      <c r="IR12" s="6"/>
      <c r="IS12" s="6"/>
      <c r="IT12" s="6"/>
      <c r="IU12" s="6"/>
      <c r="IV12" s="6"/>
      <c r="IW12" s="6"/>
      <c r="IX12" s="6"/>
      <c r="IY12" s="6"/>
      <c r="IZ12" s="6"/>
      <c r="JA12" s="6"/>
      <c r="JB12" s="6"/>
      <c r="JC12" s="6"/>
      <c r="JD12" s="6"/>
      <c r="JE12" s="6"/>
      <c r="JF12" s="6"/>
      <c r="JG12" s="6"/>
      <c r="JH12" s="6"/>
      <c r="JI12" s="6"/>
      <c r="JJ12" s="6"/>
      <c r="JK12" s="6"/>
      <c r="JL12" s="6"/>
      <c r="JM12" s="6"/>
      <c r="JN12" s="6"/>
      <c r="JO12" s="6"/>
      <c r="JP12" s="6"/>
      <c r="JQ12" s="6"/>
      <c r="JR12" s="6"/>
      <c r="JS12" s="6"/>
      <c r="JT12" s="6"/>
      <c r="JU12" s="6"/>
      <c r="JV12" s="6"/>
      <c r="JW12" s="6"/>
      <c r="JX12" s="6"/>
      <c r="JY12" s="6"/>
      <c r="JZ12" s="6"/>
      <c r="KA12" s="6"/>
      <c r="KB12" s="6"/>
      <c r="KC12" s="6"/>
      <c r="KD12" s="6"/>
      <c r="KE12" s="6"/>
      <c r="KF12" s="6"/>
      <c r="KG12" s="6"/>
      <c r="KH12" s="6"/>
      <c r="KI12" s="6"/>
      <c r="KJ12" s="6"/>
      <c r="KK12" s="6"/>
      <c r="KL12" s="6"/>
      <c r="KM12" s="6"/>
      <c r="KN12" s="6"/>
      <c r="KO12" s="6"/>
      <c r="KP12" s="6"/>
      <c r="KQ12" s="6"/>
      <c r="KR12" s="6"/>
      <c r="KS12" s="6"/>
      <c r="KT12" s="6"/>
      <c r="KU12" s="6"/>
      <c r="KV12" s="6"/>
      <c r="KW12" s="6"/>
      <c r="KX12" s="6"/>
      <c r="KY12" s="6"/>
      <c r="KZ12" s="6"/>
      <c r="LA12" s="6"/>
      <c r="LB12" s="6"/>
      <c r="LC12" s="6"/>
      <c r="LD12" s="6"/>
      <c r="LE12" s="6"/>
      <c r="LF12" s="6"/>
      <c r="LG12" s="6"/>
      <c r="LH12" s="6"/>
      <c r="LI12" s="6"/>
      <c r="LJ12" s="6"/>
      <c r="LK12" s="6"/>
      <c r="LL12" s="6"/>
      <c r="LM12" s="6"/>
      <c r="LN12" s="6"/>
      <c r="LO12" s="6"/>
      <c r="LP12" s="6"/>
      <c r="LQ12" s="6"/>
      <c r="LR12" s="6"/>
      <c r="LS12" s="6"/>
      <c r="LT12" s="6"/>
      <c r="LU12" s="6"/>
      <c r="LV12" s="6"/>
      <c r="LW12" s="6"/>
      <c r="LX12" s="6"/>
      <c r="LY12" s="6"/>
      <c r="LZ12" s="6"/>
      <c r="MA12" s="6"/>
      <c r="MB12" s="6"/>
      <c r="MC12" s="6"/>
      <c r="MD12" s="6"/>
      <c r="ME12" s="6"/>
      <c r="MF12" s="6"/>
      <c r="MG12" s="6"/>
      <c r="MH12" s="6"/>
      <c r="MI12" s="6"/>
      <c r="MJ12" s="6"/>
      <c r="MK12" s="6"/>
      <c r="ML12" s="6"/>
      <c r="MM12" s="6"/>
      <c r="MN12" s="6"/>
      <c r="MO12" s="6"/>
      <c r="MP12" s="6"/>
      <c r="MQ12" s="6"/>
      <c r="MR12" s="6"/>
      <c r="MS12" s="6"/>
      <c r="MT12" s="6"/>
      <c r="MU12" s="6"/>
      <c r="MV12" s="6"/>
      <c r="MW12" s="6"/>
      <c r="MX12" s="6"/>
      <c r="MY12" s="6"/>
    </row>
    <row r="13" spans="2:363" x14ac:dyDescent="0.25">
      <c r="B13" s="12" t="s">
        <v>131</v>
      </c>
      <c r="C13" s="7"/>
      <c r="D13" s="7">
        <f t="shared" ref="D13:BO13" si="0">IF(D14="","",ROUNDUP(D14/12,0))</f>
        <v>1</v>
      </c>
      <c r="E13" s="7">
        <f t="shared" si="0"/>
        <v>1</v>
      </c>
      <c r="F13" s="7">
        <f t="shared" si="0"/>
        <v>1</v>
      </c>
      <c r="G13" s="7">
        <f t="shared" si="0"/>
        <v>1</v>
      </c>
      <c r="H13" s="7">
        <f t="shared" si="0"/>
        <v>1</v>
      </c>
      <c r="I13" s="7">
        <f t="shared" si="0"/>
        <v>1</v>
      </c>
      <c r="J13" s="7">
        <f t="shared" si="0"/>
        <v>1</v>
      </c>
      <c r="K13" s="7">
        <f t="shared" si="0"/>
        <v>1</v>
      </c>
      <c r="L13" s="7">
        <f t="shared" si="0"/>
        <v>1</v>
      </c>
      <c r="M13" s="7">
        <f t="shared" si="0"/>
        <v>1</v>
      </c>
      <c r="N13" s="7">
        <f t="shared" si="0"/>
        <v>1</v>
      </c>
      <c r="O13" s="7">
        <f t="shared" si="0"/>
        <v>1</v>
      </c>
      <c r="P13" s="7">
        <f t="shared" si="0"/>
        <v>2</v>
      </c>
      <c r="Q13" s="7">
        <f t="shared" si="0"/>
        <v>2</v>
      </c>
      <c r="R13" s="7">
        <f t="shared" si="0"/>
        <v>2</v>
      </c>
      <c r="S13" s="7">
        <f t="shared" si="0"/>
        <v>2</v>
      </c>
      <c r="T13" s="7">
        <f t="shared" si="0"/>
        <v>2</v>
      </c>
      <c r="U13" s="7">
        <f t="shared" si="0"/>
        <v>2</v>
      </c>
      <c r="V13" s="7">
        <f t="shared" si="0"/>
        <v>2</v>
      </c>
      <c r="W13" s="7">
        <f t="shared" si="0"/>
        <v>2</v>
      </c>
      <c r="X13" s="7">
        <f t="shared" si="0"/>
        <v>2</v>
      </c>
      <c r="Y13" s="7">
        <f t="shared" si="0"/>
        <v>2</v>
      </c>
      <c r="Z13" s="7">
        <f t="shared" si="0"/>
        <v>2</v>
      </c>
      <c r="AA13" s="7">
        <f t="shared" si="0"/>
        <v>2</v>
      </c>
      <c r="AB13" s="7">
        <f t="shared" si="0"/>
        <v>3</v>
      </c>
      <c r="AC13" s="7">
        <f t="shared" si="0"/>
        <v>3</v>
      </c>
      <c r="AD13" s="7">
        <f t="shared" si="0"/>
        <v>3</v>
      </c>
      <c r="AE13" s="7">
        <f t="shared" si="0"/>
        <v>3</v>
      </c>
      <c r="AF13" s="7">
        <f t="shared" si="0"/>
        <v>3</v>
      </c>
      <c r="AG13" s="7">
        <f t="shared" si="0"/>
        <v>3</v>
      </c>
      <c r="AH13" s="7">
        <f t="shared" si="0"/>
        <v>3</v>
      </c>
      <c r="AI13" s="7">
        <f t="shared" si="0"/>
        <v>3</v>
      </c>
      <c r="AJ13" s="7">
        <f t="shared" si="0"/>
        <v>3</v>
      </c>
      <c r="AK13" s="7">
        <f t="shared" si="0"/>
        <v>3</v>
      </c>
      <c r="AL13" s="7">
        <f t="shared" si="0"/>
        <v>3</v>
      </c>
      <c r="AM13" s="7">
        <f t="shared" si="0"/>
        <v>3</v>
      </c>
      <c r="AN13" s="7">
        <f t="shared" si="0"/>
        <v>4</v>
      </c>
      <c r="AO13" s="7">
        <f t="shared" si="0"/>
        <v>4</v>
      </c>
      <c r="AP13" s="7">
        <f t="shared" si="0"/>
        <v>4</v>
      </c>
      <c r="AQ13" s="7">
        <f t="shared" si="0"/>
        <v>4</v>
      </c>
      <c r="AR13" s="7">
        <f t="shared" si="0"/>
        <v>4</v>
      </c>
      <c r="AS13" s="7">
        <f t="shared" si="0"/>
        <v>4</v>
      </c>
      <c r="AT13" s="7">
        <f t="shared" si="0"/>
        <v>4</v>
      </c>
      <c r="AU13" s="7">
        <f t="shared" si="0"/>
        <v>4</v>
      </c>
      <c r="AV13" s="7">
        <f t="shared" si="0"/>
        <v>4</v>
      </c>
      <c r="AW13" s="7">
        <f t="shared" si="0"/>
        <v>4</v>
      </c>
      <c r="AX13" s="7">
        <f t="shared" si="0"/>
        <v>4</v>
      </c>
      <c r="AY13" s="7">
        <f t="shared" si="0"/>
        <v>4</v>
      </c>
      <c r="AZ13" s="7">
        <f t="shared" si="0"/>
        <v>5</v>
      </c>
      <c r="BA13" s="7">
        <f t="shared" si="0"/>
        <v>5</v>
      </c>
      <c r="BB13" s="7">
        <f t="shared" si="0"/>
        <v>5</v>
      </c>
      <c r="BC13" s="7">
        <f t="shared" si="0"/>
        <v>5</v>
      </c>
      <c r="BD13" s="7">
        <f t="shared" si="0"/>
        <v>5</v>
      </c>
      <c r="BE13" s="7">
        <f t="shared" si="0"/>
        <v>5</v>
      </c>
      <c r="BF13" s="7">
        <f t="shared" si="0"/>
        <v>5</v>
      </c>
      <c r="BG13" s="7">
        <f t="shared" si="0"/>
        <v>5</v>
      </c>
      <c r="BH13" s="7">
        <f t="shared" si="0"/>
        <v>5</v>
      </c>
      <c r="BI13" s="7">
        <f t="shared" si="0"/>
        <v>5</v>
      </c>
      <c r="BJ13" s="7">
        <f t="shared" si="0"/>
        <v>5</v>
      </c>
      <c r="BK13" s="7">
        <f t="shared" si="0"/>
        <v>5</v>
      </c>
      <c r="BL13" s="7">
        <f t="shared" si="0"/>
        <v>6</v>
      </c>
      <c r="BM13" s="7">
        <f t="shared" si="0"/>
        <v>6</v>
      </c>
      <c r="BN13" s="7">
        <f t="shared" si="0"/>
        <v>6</v>
      </c>
      <c r="BO13" s="7">
        <f t="shared" si="0"/>
        <v>6</v>
      </c>
      <c r="BP13" s="7">
        <f t="shared" ref="BP13:EA13" si="1">IF(BP14="","",ROUNDUP(BP14/12,0))</f>
        <v>6</v>
      </c>
      <c r="BQ13" s="7">
        <f t="shared" si="1"/>
        <v>6</v>
      </c>
      <c r="BR13" s="7">
        <f t="shared" si="1"/>
        <v>6</v>
      </c>
      <c r="BS13" s="7">
        <f t="shared" si="1"/>
        <v>6</v>
      </c>
      <c r="BT13" s="7">
        <f t="shared" si="1"/>
        <v>6</v>
      </c>
      <c r="BU13" s="7">
        <f t="shared" si="1"/>
        <v>6</v>
      </c>
      <c r="BV13" s="7">
        <f t="shared" si="1"/>
        <v>6</v>
      </c>
      <c r="BW13" s="7">
        <f t="shared" si="1"/>
        <v>6</v>
      </c>
      <c r="BX13" s="7">
        <f t="shared" si="1"/>
        <v>7</v>
      </c>
      <c r="BY13" s="7">
        <f t="shared" si="1"/>
        <v>7</v>
      </c>
      <c r="BZ13" s="7">
        <f t="shared" si="1"/>
        <v>7</v>
      </c>
      <c r="CA13" s="7">
        <f t="shared" si="1"/>
        <v>7</v>
      </c>
      <c r="CB13" s="7">
        <f t="shared" si="1"/>
        <v>7</v>
      </c>
      <c r="CC13" s="7">
        <f t="shared" si="1"/>
        <v>7</v>
      </c>
      <c r="CD13" s="7">
        <f t="shared" si="1"/>
        <v>7</v>
      </c>
      <c r="CE13" s="7">
        <f t="shared" si="1"/>
        <v>7</v>
      </c>
      <c r="CF13" s="7">
        <f t="shared" si="1"/>
        <v>7</v>
      </c>
      <c r="CG13" s="7">
        <f t="shared" si="1"/>
        <v>7</v>
      </c>
      <c r="CH13" s="7">
        <f t="shared" si="1"/>
        <v>7</v>
      </c>
      <c r="CI13" s="7">
        <f t="shared" si="1"/>
        <v>7</v>
      </c>
      <c r="CJ13" s="7">
        <f t="shared" si="1"/>
        <v>8</v>
      </c>
      <c r="CK13" s="7">
        <f t="shared" si="1"/>
        <v>8</v>
      </c>
      <c r="CL13" s="7">
        <f t="shared" si="1"/>
        <v>8</v>
      </c>
      <c r="CM13" s="7">
        <f t="shared" si="1"/>
        <v>8</v>
      </c>
      <c r="CN13" s="7">
        <f t="shared" si="1"/>
        <v>8</v>
      </c>
      <c r="CO13" s="7">
        <f t="shared" si="1"/>
        <v>8</v>
      </c>
      <c r="CP13" s="7">
        <f t="shared" si="1"/>
        <v>8</v>
      </c>
      <c r="CQ13" s="7">
        <f t="shared" si="1"/>
        <v>8</v>
      </c>
      <c r="CR13" s="7">
        <f t="shared" si="1"/>
        <v>8</v>
      </c>
      <c r="CS13" s="7">
        <f t="shared" si="1"/>
        <v>8</v>
      </c>
      <c r="CT13" s="7">
        <f t="shared" si="1"/>
        <v>8</v>
      </c>
      <c r="CU13" s="7">
        <f t="shared" si="1"/>
        <v>8</v>
      </c>
      <c r="CV13" s="7">
        <f t="shared" si="1"/>
        <v>9</v>
      </c>
      <c r="CW13" s="7">
        <f t="shared" si="1"/>
        <v>9</v>
      </c>
      <c r="CX13" s="7">
        <f t="shared" si="1"/>
        <v>9</v>
      </c>
      <c r="CY13" s="7">
        <f t="shared" si="1"/>
        <v>9</v>
      </c>
      <c r="CZ13" s="7">
        <f t="shared" si="1"/>
        <v>9</v>
      </c>
      <c r="DA13" s="7">
        <f t="shared" si="1"/>
        <v>9</v>
      </c>
      <c r="DB13" s="7">
        <f t="shared" si="1"/>
        <v>9</v>
      </c>
      <c r="DC13" s="7">
        <f t="shared" si="1"/>
        <v>9</v>
      </c>
      <c r="DD13" s="7">
        <f t="shared" si="1"/>
        <v>9</v>
      </c>
      <c r="DE13" s="7">
        <f t="shared" si="1"/>
        <v>9</v>
      </c>
      <c r="DF13" s="7">
        <f t="shared" si="1"/>
        <v>9</v>
      </c>
      <c r="DG13" s="7">
        <f t="shared" si="1"/>
        <v>9</v>
      </c>
      <c r="DH13" s="7">
        <f t="shared" si="1"/>
        <v>10</v>
      </c>
      <c r="DI13" s="7">
        <f t="shared" si="1"/>
        <v>10</v>
      </c>
      <c r="DJ13" s="7">
        <f t="shared" si="1"/>
        <v>10</v>
      </c>
      <c r="DK13" s="7">
        <f t="shared" si="1"/>
        <v>10</v>
      </c>
      <c r="DL13" s="7">
        <f t="shared" si="1"/>
        <v>10</v>
      </c>
      <c r="DM13" s="7">
        <f t="shared" si="1"/>
        <v>10</v>
      </c>
      <c r="DN13" s="7">
        <f t="shared" si="1"/>
        <v>10</v>
      </c>
      <c r="DO13" s="7">
        <f t="shared" si="1"/>
        <v>10</v>
      </c>
      <c r="DP13" s="7">
        <f t="shared" si="1"/>
        <v>10</v>
      </c>
      <c r="DQ13" s="7">
        <f t="shared" si="1"/>
        <v>10</v>
      </c>
      <c r="DR13" s="7">
        <f t="shared" si="1"/>
        <v>10</v>
      </c>
      <c r="DS13" s="7">
        <f t="shared" si="1"/>
        <v>10</v>
      </c>
      <c r="DT13" s="7">
        <f t="shared" si="1"/>
        <v>11</v>
      </c>
      <c r="DU13" s="7">
        <f t="shared" si="1"/>
        <v>11</v>
      </c>
      <c r="DV13" s="7">
        <f t="shared" si="1"/>
        <v>11</v>
      </c>
      <c r="DW13" s="7">
        <f t="shared" si="1"/>
        <v>11</v>
      </c>
      <c r="DX13" s="7">
        <f t="shared" si="1"/>
        <v>11</v>
      </c>
      <c r="DY13" s="7">
        <f t="shared" si="1"/>
        <v>11</v>
      </c>
      <c r="DZ13" s="7">
        <f t="shared" si="1"/>
        <v>11</v>
      </c>
      <c r="EA13" s="7">
        <f t="shared" si="1"/>
        <v>11</v>
      </c>
      <c r="EB13" s="7">
        <f t="shared" ref="EB13:GM13" si="2">IF(EB14="","",ROUNDUP(EB14/12,0))</f>
        <v>11</v>
      </c>
      <c r="EC13" s="7">
        <f t="shared" si="2"/>
        <v>11</v>
      </c>
      <c r="ED13" s="7">
        <f t="shared" si="2"/>
        <v>11</v>
      </c>
      <c r="EE13" s="7">
        <f t="shared" si="2"/>
        <v>11</v>
      </c>
      <c r="EF13" s="7">
        <f t="shared" si="2"/>
        <v>12</v>
      </c>
      <c r="EG13" s="7">
        <f t="shared" si="2"/>
        <v>12</v>
      </c>
      <c r="EH13" s="7">
        <f t="shared" si="2"/>
        <v>12</v>
      </c>
      <c r="EI13" s="7">
        <f t="shared" si="2"/>
        <v>12</v>
      </c>
      <c r="EJ13" s="7">
        <f t="shared" si="2"/>
        <v>12</v>
      </c>
      <c r="EK13" s="7">
        <f t="shared" si="2"/>
        <v>12</v>
      </c>
      <c r="EL13" s="7">
        <f t="shared" si="2"/>
        <v>12</v>
      </c>
      <c r="EM13" s="7">
        <f t="shared" si="2"/>
        <v>12</v>
      </c>
      <c r="EN13" s="7">
        <f t="shared" si="2"/>
        <v>12</v>
      </c>
      <c r="EO13" s="7">
        <f t="shared" si="2"/>
        <v>12</v>
      </c>
      <c r="EP13" s="7">
        <f t="shared" si="2"/>
        <v>12</v>
      </c>
      <c r="EQ13" s="7">
        <f t="shared" si="2"/>
        <v>12</v>
      </c>
      <c r="ER13" s="7">
        <f t="shared" si="2"/>
        <v>13</v>
      </c>
      <c r="ES13" s="7">
        <f t="shared" si="2"/>
        <v>13</v>
      </c>
      <c r="ET13" s="7">
        <f t="shared" si="2"/>
        <v>13</v>
      </c>
      <c r="EU13" s="7">
        <f t="shared" si="2"/>
        <v>13</v>
      </c>
      <c r="EV13" s="7">
        <f t="shared" si="2"/>
        <v>13</v>
      </c>
      <c r="EW13" s="7">
        <f t="shared" si="2"/>
        <v>13</v>
      </c>
      <c r="EX13" s="7">
        <f t="shared" si="2"/>
        <v>13</v>
      </c>
      <c r="EY13" s="7">
        <f t="shared" si="2"/>
        <v>13</v>
      </c>
      <c r="EZ13" s="7">
        <f t="shared" si="2"/>
        <v>13</v>
      </c>
      <c r="FA13" s="7">
        <f t="shared" si="2"/>
        <v>13</v>
      </c>
      <c r="FB13" s="7">
        <f t="shared" si="2"/>
        <v>13</v>
      </c>
      <c r="FC13" s="7">
        <f t="shared" si="2"/>
        <v>13</v>
      </c>
      <c r="FD13" s="7">
        <f t="shared" si="2"/>
        <v>14</v>
      </c>
      <c r="FE13" s="7">
        <f t="shared" si="2"/>
        <v>14</v>
      </c>
      <c r="FF13" s="7">
        <f t="shared" si="2"/>
        <v>14</v>
      </c>
      <c r="FG13" s="7">
        <f t="shared" si="2"/>
        <v>14</v>
      </c>
      <c r="FH13" s="7">
        <f t="shared" si="2"/>
        <v>14</v>
      </c>
      <c r="FI13" s="7">
        <f t="shared" si="2"/>
        <v>14</v>
      </c>
      <c r="FJ13" s="7">
        <f t="shared" si="2"/>
        <v>14</v>
      </c>
      <c r="FK13" s="7">
        <f t="shared" si="2"/>
        <v>14</v>
      </c>
      <c r="FL13" s="7">
        <f t="shared" si="2"/>
        <v>14</v>
      </c>
      <c r="FM13" s="7">
        <f t="shared" si="2"/>
        <v>14</v>
      </c>
      <c r="FN13" s="7">
        <f t="shared" si="2"/>
        <v>14</v>
      </c>
      <c r="FO13" s="7">
        <f t="shared" si="2"/>
        <v>14</v>
      </c>
      <c r="FP13" s="7">
        <f t="shared" si="2"/>
        <v>15</v>
      </c>
      <c r="FQ13" s="7">
        <f t="shared" si="2"/>
        <v>15</v>
      </c>
      <c r="FR13" s="7">
        <f t="shared" si="2"/>
        <v>15</v>
      </c>
      <c r="FS13" s="7">
        <f t="shared" si="2"/>
        <v>15</v>
      </c>
      <c r="FT13" s="7">
        <f t="shared" si="2"/>
        <v>15</v>
      </c>
      <c r="FU13" s="7">
        <f t="shared" si="2"/>
        <v>15</v>
      </c>
      <c r="FV13" s="7">
        <f t="shared" si="2"/>
        <v>15</v>
      </c>
      <c r="FW13" s="7">
        <f t="shared" si="2"/>
        <v>15</v>
      </c>
      <c r="FX13" s="7">
        <f t="shared" si="2"/>
        <v>15</v>
      </c>
      <c r="FY13" s="7">
        <f t="shared" si="2"/>
        <v>15</v>
      </c>
      <c r="FZ13" s="7">
        <f t="shared" si="2"/>
        <v>15</v>
      </c>
      <c r="GA13" s="7">
        <f t="shared" si="2"/>
        <v>15</v>
      </c>
      <c r="GB13" s="7">
        <f t="shared" si="2"/>
        <v>16</v>
      </c>
      <c r="GC13" s="7">
        <f t="shared" si="2"/>
        <v>16</v>
      </c>
      <c r="GD13" s="7">
        <f t="shared" si="2"/>
        <v>16</v>
      </c>
      <c r="GE13" s="7">
        <f t="shared" si="2"/>
        <v>16</v>
      </c>
      <c r="GF13" s="7">
        <f t="shared" si="2"/>
        <v>16</v>
      </c>
      <c r="GG13" s="7">
        <f t="shared" si="2"/>
        <v>16</v>
      </c>
      <c r="GH13" s="7">
        <f t="shared" si="2"/>
        <v>16</v>
      </c>
      <c r="GI13" s="7">
        <f t="shared" si="2"/>
        <v>16</v>
      </c>
      <c r="GJ13" s="7">
        <f t="shared" si="2"/>
        <v>16</v>
      </c>
      <c r="GK13" s="7">
        <f t="shared" si="2"/>
        <v>16</v>
      </c>
      <c r="GL13" s="7">
        <f t="shared" si="2"/>
        <v>16</v>
      </c>
      <c r="GM13" s="7">
        <f t="shared" si="2"/>
        <v>16</v>
      </c>
      <c r="GN13" s="7">
        <f t="shared" ref="GN13:IY13" si="3">IF(GN14="","",ROUNDUP(GN14/12,0))</f>
        <v>17</v>
      </c>
      <c r="GO13" s="7">
        <f t="shared" si="3"/>
        <v>17</v>
      </c>
      <c r="GP13" s="7">
        <f t="shared" si="3"/>
        <v>17</v>
      </c>
      <c r="GQ13" s="7">
        <f t="shared" si="3"/>
        <v>17</v>
      </c>
      <c r="GR13" s="7">
        <f t="shared" si="3"/>
        <v>17</v>
      </c>
      <c r="GS13" s="7">
        <f t="shared" si="3"/>
        <v>17</v>
      </c>
      <c r="GT13" s="7">
        <f t="shared" si="3"/>
        <v>17</v>
      </c>
      <c r="GU13" s="7">
        <f t="shared" si="3"/>
        <v>17</v>
      </c>
      <c r="GV13" s="7">
        <f t="shared" si="3"/>
        <v>17</v>
      </c>
      <c r="GW13" s="7">
        <f t="shared" si="3"/>
        <v>17</v>
      </c>
      <c r="GX13" s="7">
        <f t="shared" si="3"/>
        <v>17</v>
      </c>
      <c r="GY13" s="7">
        <f t="shared" si="3"/>
        <v>17</v>
      </c>
      <c r="GZ13" s="7">
        <f t="shared" si="3"/>
        <v>18</v>
      </c>
      <c r="HA13" s="7">
        <f t="shared" si="3"/>
        <v>18</v>
      </c>
      <c r="HB13" s="7">
        <f t="shared" si="3"/>
        <v>18</v>
      </c>
      <c r="HC13" s="7">
        <f t="shared" si="3"/>
        <v>18</v>
      </c>
      <c r="HD13" s="7">
        <f t="shared" si="3"/>
        <v>18</v>
      </c>
      <c r="HE13" s="7">
        <f t="shared" si="3"/>
        <v>18</v>
      </c>
      <c r="HF13" s="7">
        <f t="shared" si="3"/>
        <v>18</v>
      </c>
      <c r="HG13" s="7">
        <f t="shared" si="3"/>
        <v>18</v>
      </c>
      <c r="HH13" s="7">
        <f t="shared" si="3"/>
        <v>18</v>
      </c>
      <c r="HI13" s="7">
        <f t="shared" si="3"/>
        <v>18</v>
      </c>
      <c r="HJ13" s="7">
        <f t="shared" si="3"/>
        <v>18</v>
      </c>
      <c r="HK13" s="7">
        <f t="shared" si="3"/>
        <v>18</v>
      </c>
      <c r="HL13" s="7">
        <f t="shared" si="3"/>
        <v>19</v>
      </c>
      <c r="HM13" s="7">
        <f t="shared" si="3"/>
        <v>19</v>
      </c>
      <c r="HN13" s="7">
        <f t="shared" si="3"/>
        <v>19</v>
      </c>
      <c r="HO13" s="7">
        <f t="shared" si="3"/>
        <v>19</v>
      </c>
      <c r="HP13" s="7">
        <f t="shared" si="3"/>
        <v>19</v>
      </c>
      <c r="HQ13" s="7">
        <f t="shared" si="3"/>
        <v>19</v>
      </c>
      <c r="HR13" s="7">
        <f t="shared" si="3"/>
        <v>19</v>
      </c>
      <c r="HS13" s="7">
        <f t="shared" si="3"/>
        <v>19</v>
      </c>
      <c r="HT13" s="7">
        <f t="shared" si="3"/>
        <v>19</v>
      </c>
      <c r="HU13" s="7" t="str">
        <f t="shared" si="3"/>
        <v/>
      </c>
      <c r="HV13" s="7" t="str">
        <f t="shared" si="3"/>
        <v/>
      </c>
      <c r="HW13" s="7" t="str">
        <f t="shared" si="3"/>
        <v/>
      </c>
      <c r="HX13" s="7" t="str">
        <f t="shared" si="3"/>
        <v/>
      </c>
      <c r="HY13" s="7" t="str">
        <f t="shared" si="3"/>
        <v/>
      </c>
      <c r="HZ13" s="7" t="str">
        <f t="shared" si="3"/>
        <v/>
      </c>
      <c r="IA13" s="7" t="str">
        <f t="shared" si="3"/>
        <v/>
      </c>
      <c r="IB13" s="7" t="str">
        <f t="shared" si="3"/>
        <v/>
      </c>
      <c r="IC13" s="7" t="str">
        <f t="shared" si="3"/>
        <v/>
      </c>
      <c r="ID13" s="7" t="str">
        <f t="shared" si="3"/>
        <v/>
      </c>
      <c r="IE13" s="7" t="str">
        <f t="shared" si="3"/>
        <v/>
      </c>
      <c r="IF13" s="7" t="str">
        <f t="shared" si="3"/>
        <v/>
      </c>
      <c r="IG13" s="7" t="str">
        <f t="shared" si="3"/>
        <v/>
      </c>
      <c r="IH13" s="7" t="str">
        <f t="shared" si="3"/>
        <v/>
      </c>
      <c r="II13" s="7" t="str">
        <f t="shared" si="3"/>
        <v/>
      </c>
      <c r="IJ13" s="7" t="str">
        <f t="shared" si="3"/>
        <v/>
      </c>
      <c r="IK13" s="7" t="str">
        <f t="shared" si="3"/>
        <v/>
      </c>
      <c r="IL13" s="7" t="str">
        <f t="shared" si="3"/>
        <v/>
      </c>
      <c r="IM13" s="7" t="str">
        <f t="shared" si="3"/>
        <v/>
      </c>
      <c r="IN13" s="7" t="str">
        <f t="shared" si="3"/>
        <v/>
      </c>
      <c r="IO13" s="7" t="str">
        <f t="shared" si="3"/>
        <v/>
      </c>
      <c r="IP13" s="7" t="str">
        <f t="shared" si="3"/>
        <v/>
      </c>
      <c r="IQ13" s="7" t="str">
        <f t="shared" si="3"/>
        <v/>
      </c>
      <c r="IR13" s="7" t="str">
        <f t="shared" si="3"/>
        <v/>
      </c>
      <c r="IS13" s="7" t="str">
        <f t="shared" si="3"/>
        <v/>
      </c>
      <c r="IT13" s="7" t="str">
        <f t="shared" si="3"/>
        <v/>
      </c>
      <c r="IU13" s="7" t="str">
        <f t="shared" si="3"/>
        <v/>
      </c>
      <c r="IV13" s="7" t="str">
        <f t="shared" si="3"/>
        <v/>
      </c>
      <c r="IW13" s="7" t="str">
        <f t="shared" si="3"/>
        <v/>
      </c>
      <c r="IX13" s="7" t="str">
        <f t="shared" si="3"/>
        <v/>
      </c>
      <c r="IY13" s="7" t="str">
        <f t="shared" si="3"/>
        <v/>
      </c>
      <c r="IZ13" s="7" t="str">
        <f t="shared" ref="IZ13:LK13" si="4">IF(IZ14="","",ROUNDUP(IZ14/12,0))</f>
        <v/>
      </c>
      <c r="JA13" s="7" t="str">
        <f t="shared" si="4"/>
        <v/>
      </c>
      <c r="JB13" s="7" t="str">
        <f t="shared" si="4"/>
        <v/>
      </c>
      <c r="JC13" s="7" t="str">
        <f t="shared" si="4"/>
        <v/>
      </c>
      <c r="JD13" s="7" t="str">
        <f t="shared" si="4"/>
        <v/>
      </c>
      <c r="JE13" s="7" t="str">
        <f t="shared" si="4"/>
        <v/>
      </c>
      <c r="JF13" s="7" t="str">
        <f t="shared" si="4"/>
        <v/>
      </c>
      <c r="JG13" s="7" t="str">
        <f t="shared" si="4"/>
        <v/>
      </c>
      <c r="JH13" s="7" t="str">
        <f t="shared" si="4"/>
        <v/>
      </c>
      <c r="JI13" s="7" t="str">
        <f t="shared" si="4"/>
        <v/>
      </c>
      <c r="JJ13" s="7" t="str">
        <f t="shared" si="4"/>
        <v/>
      </c>
      <c r="JK13" s="7" t="str">
        <f t="shared" si="4"/>
        <v/>
      </c>
      <c r="JL13" s="7" t="str">
        <f t="shared" si="4"/>
        <v/>
      </c>
      <c r="JM13" s="7" t="str">
        <f t="shared" si="4"/>
        <v/>
      </c>
      <c r="JN13" s="7" t="str">
        <f t="shared" si="4"/>
        <v/>
      </c>
      <c r="JO13" s="7" t="str">
        <f t="shared" si="4"/>
        <v/>
      </c>
      <c r="JP13" s="7" t="str">
        <f t="shared" si="4"/>
        <v/>
      </c>
      <c r="JQ13" s="7" t="str">
        <f t="shared" si="4"/>
        <v/>
      </c>
      <c r="JR13" s="7" t="str">
        <f t="shared" si="4"/>
        <v/>
      </c>
      <c r="JS13" s="7" t="str">
        <f t="shared" si="4"/>
        <v/>
      </c>
      <c r="JT13" s="7" t="str">
        <f t="shared" si="4"/>
        <v/>
      </c>
      <c r="JU13" s="7" t="str">
        <f t="shared" si="4"/>
        <v/>
      </c>
      <c r="JV13" s="7" t="str">
        <f t="shared" si="4"/>
        <v/>
      </c>
      <c r="JW13" s="7" t="str">
        <f t="shared" si="4"/>
        <v/>
      </c>
      <c r="JX13" s="7" t="str">
        <f t="shared" si="4"/>
        <v/>
      </c>
      <c r="JY13" s="7" t="str">
        <f t="shared" si="4"/>
        <v/>
      </c>
      <c r="JZ13" s="7" t="str">
        <f t="shared" si="4"/>
        <v/>
      </c>
      <c r="KA13" s="7" t="str">
        <f t="shared" si="4"/>
        <v/>
      </c>
      <c r="KB13" s="7" t="str">
        <f t="shared" si="4"/>
        <v/>
      </c>
      <c r="KC13" s="7" t="str">
        <f t="shared" si="4"/>
        <v/>
      </c>
      <c r="KD13" s="7" t="str">
        <f t="shared" si="4"/>
        <v/>
      </c>
      <c r="KE13" s="7" t="str">
        <f t="shared" si="4"/>
        <v/>
      </c>
      <c r="KF13" s="7" t="str">
        <f t="shared" si="4"/>
        <v/>
      </c>
      <c r="KG13" s="7" t="str">
        <f t="shared" si="4"/>
        <v/>
      </c>
      <c r="KH13" s="7" t="str">
        <f t="shared" si="4"/>
        <v/>
      </c>
      <c r="KI13" s="7" t="str">
        <f t="shared" si="4"/>
        <v/>
      </c>
      <c r="KJ13" s="7" t="str">
        <f t="shared" si="4"/>
        <v/>
      </c>
      <c r="KK13" s="7" t="str">
        <f t="shared" si="4"/>
        <v/>
      </c>
      <c r="KL13" s="7" t="str">
        <f t="shared" si="4"/>
        <v/>
      </c>
      <c r="KM13" s="7" t="str">
        <f t="shared" si="4"/>
        <v/>
      </c>
      <c r="KN13" s="7" t="str">
        <f t="shared" si="4"/>
        <v/>
      </c>
      <c r="KO13" s="7" t="str">
        <f t="shared" si="4"/>
        <v/>
      </c>
      <c r="KP13" s="7" t="str">
        <f t="shared" si="4"/>
        <v/>
      </c>
      <c r="KQ13" s="7" t="str">
        <f t="shared" si="4"/>
        <v/>
      </c>
      <c r="KR13" s="7" t="str">
        <f t="shared" si="4"/>
        <v/>
      </c>
      <c r="KS13" s="7" t="str">
        <f t="shared" si="4"/>
        <v/>
      </c>
      <c r="KT13" s="7" t="str">
        <f t="shared" si="4"/>
        <v/>
      </c>
      <c r="KU13" s="7" t="str">
        <f t="shared" si="4"/>
        <v/>
      </c>
      <c r="KV13" s="7" t="str">
        <f t="shared" si="4"/>
        <v/>
      </c>
      <c r="KW13" s="7" t="str">
        <f t="shared" si="4"/>
        <v/>
      </c>
      <c r="KX13" s="7" t="str">
        <f t="shared" si="4"/>
        <v/>
      </c>
      <c r="KY13" s="7" t="str">
        <f t="shared" si="4"/>
        <v/>
      </c>
      <c r="KZ13" s="7" t="str">
        <f t="shared" si="4"/>
        <v/>
      </c>
      <c r="LA13" s="7" t="str">
        <f t="shared" si="4"/>
        <v/>
      </c>
      <c r="LB13" s="7" t="str">
        <f t="shared" si="4"/>
        <v/>
      </c>
      <c r="LC13" s="7" t="str">
        <f t="shared" si="4"/>
        <v/>
      </c>
      <c r="LD13" s="7" t="str">
        <f t="shared" si="4"/>
        <v/>
      </c>
      <c r="LE13" s="7" t="str">
        <f t="shared" si="4"/>
        <v/>
      </c>
      <c r="LF13" s="7" t="str">
        <f t="shared" si="4"/>
        <v/>
      </c>
      <c r="LG13" s="7" t="str">
        <f t="shared" si="4"/>
        <v/>
      </c>
      <c r="LH13" s="7" t="str">
        <f t="shared" si="4"/>
        <v/>
      </c>
      <c r="LI13" s="7" t="str">
        <f t="shared" si="4"/>
        <v/>
      </c>
      <c r="LJ13" s="7" t="str">
        <f t="shared" si="4"/>
        <v/>
      </c>
      <c r="LK13" s="7" t="str">
        <f t="shared" si="4"/>
        <v/>
      </c>
      <c r="LL13" s="7" t="str">
        <f t="shared" ref="LL13:MY13" si="5">IF(LL14="","",ROUNDUP(LL14/12,0))</f>
        <v/>
      </c>
      <c r="LM13" s="7" t="str">
        <f t="shared" si="5"/>
        <v/>
      </c>
      <c r="LN13" s="7" t="str">
        <f t="shared" si="5"/>
        <v/>
      </c>
      <c r="LO13" s="7" t="str">
        <f t="shared" si="5"/>
        <v/>
      </c>
      <c r="LP13" s="7" t="str">
        <f t="shared" si="5"/>
        <v/>
      </c>
      <c r="LQ13" s="7" t="str">
        <f t="shared" si="5"/>
        <v/>
      </c>
      <c r="LR13" s="7" t="str">
        <f t="shared" si="5"/>
        <v/>
      </c>
      <c r="LS13" s="7" t="str">
        <f t="shared" si="5"/>
        <v/>
      </c>
      <c r="LT13" s="7" t="str">
        <f t="shared" si="5"/>
        <v/>
      </c>
      <c r="LU13" s="7" t="str">
        <f t="shared" si="5"/>
        <v/>
      </c>
      <c r="LV13" s="7" t="str">
        <f t="shared" si="5"/>
        <v/>
      </c>
      <c r="LW13" s="7" t="str">
        <f t="shared" si="5"/>
        <v/>
      </c>
      <c r="LX13" s="7" t="str">
        <f t="shared" si="5"/>
        <v/>
      </c>
      <c r="LY13" s="7" t="str">
        <f t="shared" si="5"/>
        <v/>
      </c>
      <c r="LZ13" s="7" t="str">
        <f t="shared" si="5"/>
        <v/>
      </c>
      <c r="MA13" s="7" t="str">
        <f t="shared" si="5"/>
        <v/>
      </c>
      <c r="MB13" s="7" t="str">
        <f t="shared" si="5"/>
        <v/>
      </c>
      <c r="MC13" s="7" t="str">
        <f t="shared" si="5"/>
        <v/>
      </c>
      <c r="MD13" s="7" t="str">
        <f t="shared" si="5"/>
        <v/>
      </c>
      <c r="ME13" s="7" t="str">
        <f t="shared" si="5"/>
        <v/>
      </c>
      <c r="MF13" s="7" t="str">
        <f t="shared" si="5"/>
        <v/>
      </c>
      <c r="MG13" s="7" t="str">
        <f t="shared" si="5"/>
        <v/>
      </c>
      <c r="MH13" s="7" t="str">
        <f t="shared" si="5"/>
        <v/>
      </c>
      <c r="MI13" s="7" t="str">
        <f t="shared" si="5"/>
        <v/>
      </c>
      <c r="MJ13" s="7" t="str">
        <f t="shared" si="5"/>
        <v/>
      </c>
      <c r="MK13" s="7" t="str">
        <f t="shared" si="5"/>
        <v/>
      </c>
      <c r="ML13" s="7" t="str">
        <f t="shared" si="5"/>
        <v/>
      </c>
      <c r="MM13" s="7" t="str">
        <f t="shared" si="5"/>
        <v/>
      </c>
      <c r="MN13" s="7" t="str">
        <f t="shared" si="5"/>
        <v/>
      </c>
      <c r="MO13" s="7" t="str">
        <f t="shared" si="5"/>
        <v/>
      </c>
      <c r="MP13" s="7" t="str">
        <f t="shared" si="5"/>
        <v/>
      </c>
      <c r="MQ13" s="7" t="str">
        <f t="shared" si="5"/>
        <v/>
      </c>
      <c r="MR13" s="7" t="str">
        <f t="shared" si="5"/>
        <v/>
      </c>
      <c r="MS13" s="7" t="str">
        <f t="shared" si="5"/>
        <v/>
      </c>
      <c r="MT13" s="7" t="str">
        <f t="shared" si="5"/>
        <v/>
      </c>
      <c r="MU13" s="7" t="str">
        <f t="shared" si="5"/>
        <v/>
      </c>
      <c r="MV13" s="7" t="str">
        <f t="shared" si="5"/>
        <v/>
      </c>
      <c r="MW13" s="7" t="str">
        <f t="shared" si="5"/>
        <v/>
      </c>
      <c r="MX13" s="7" t="str">
        <f t="shared" si="5"/>
        <v/>
      </c>
      <c r="MY13" s="7" t="str">
        <f t="shared" si="5"/>
        <v/>
      </c>
    </row>
    <row r="14" spans="2:363" x14ac:dyDescent="0.25">
      <c r="B14" s="12" t="s">
        <v>123</v>
      </c>
      <c r="C14" s="7"/>
      <c r="D14" s="7">
        <f t="shared" ref="D14:BO14" si="6">IFERROR(IF(C14+1&gt;Residual_Month,"",C14+1),"")</f>
        <v>1</v>
      </c>
      <c r="E14" s="7">
        <f t="shared" si="6"/>
        <v>2</v>
      </c>
      <c r="F14" s="7">
        <f t="shared" si="6"/>
        <v>3</v>
      </c>
      <c r="G14" s="7">
        <f t="shared" si="6"/>
        <v>4</v>
      </c>
      <c r="H14" s="7">
        <f t="shared" si="6"/>
        <v>5</v>
      </c>
      <c r="I14" s="7">
        <f t="shared" si="6"/>
        <v>6</v>
      </c>
      <c r="J14" s="7">
        <f t="shared" si="6"/>
        <v>7</v>
      </c>
      <c r="K14" s="7">
        <f t="shared" si="6"/>
        <v>8</v>
      </c>
      <c r="L14" s="7">
        <f t="shared" si="6"/>
        <v>9</v>
      </c>
      <c r="M14" s="7">
        <f t="shared" si="6"/>
        <v>10</v>
      </c>
      <c r="N14" s="7">
        <f t="shared" si="6"/>
        <v>11</v>
      </c>
      <c r="O14" s="7">
        <f t="shared" si="6"/>
        <v>12</v>
      </c>
      <c r="P14" s="7">
        <f t="shared" si="6"/>
        <v>13</v>
      </c>
      <c r="Q14" s="7">
        <f t="shared" si="6"/>
        <v>14</v>
      </c>
      <c r="R14" s="7">
        <f t="shared" si="6"/>
        <v>15</v>
      </c>
      <c r="S14" s="7">
        <f t="shared" si="6"/>
        <v>16</v>
      </c>
      <c r="T14" s="7">
        <f t="shared" si="6"/>
        <v>17</v>
      </c>
      <c r="U14" s="7">
        <f t="shared" si="6"/>
        <v>18</v>
      </c>
      <c r="V14" s="7">
        <f t="shared" si="6"/>
        <v>19</v>
      </c>
      <c r="W14" s="7">
        <f t="shared" si="6"/>
        <v>20</v>
      </c>
      <c r="X14" s="7">
        <f t="shared" si="6"/>
        <v>21</v>
      </c>
      <c r="Y14" s="7">
        <f t="shared" si="6"/>
        <v>22</v>
      </c>
      <c r="Z14" s="7">
        <f t="shared" si="6"/>
        <v>23</v>
      </c>
      <c r="AA14" s="7">
        <f t="shared" si="6"/>
        <v>24</v>
      </c>
      <c r="AB14" s="7">
        <f t="shared" si="6"/>
        <v>25</v>
      </c>
      <c r="AC14" s="7">
        <f t="shared" si="6"/>
        <v>26</v>
      </c>
      <c r="AD14" s="7">
        <f t="shared" si="6"/>
        <v>27</v>
      </c>
      <c r="AE14" s="7">
        <f t="shared" si="6"/>
        <v>28</v>
      </c>
      <c r="AF14" s="7">
        <f t="shared" si="6"/>
        <v>29</v>
      </c>
      <c r="AG14" s="7">
        <f t="shared" si="6"/>
        <v>30</v>
      </c>
      <c r="AH14" s="7">
        <f t="shared" si="6"/>
        <v>31</v>
      </c>
      <c r="AI14" s="7">
        <f t="shared" si="6"/>
        <v>32</v>
      </c>
      <c r="AJ14" s="7">
        <f t="shared" si="6"/>
        <v>33</v>
      </c>
      <c r="AK14" s="7">
        <f t="shared" si="6"/>
        <v>34</v>
      </c>
      <c r="AL14" s="7">
        <f t="shared" si="6"/>
        <v>35</v>
      </c>
      <c r="AM14" s="7">
        <f t="shared" si="6"/>
        <v>36</v>
      </c>
      <c r="AN14" s="7">
        <f t="shared" si="6"/>
        <v>37</v>
      </c>
      <c r="AO14" s="7">
        <f t="shared" si="6"/>
        <v>38</v>
      </c>
      <c r="AP14" s="7">
        <f t="shared" si="6"/>
        <v>39</v>
      </c>
      <c r="AQ14" s="7">
        <f t="shared" si="6"/>
        <v>40</v>
      </c>
      <c r="AR14" s="7">
        <f t="shared" si="6"/>
        <v>41</v>
      </c>
      <c r="AS14" s="7">
        <f t="shared" si="6"/>
        <v>42</v>
      </c>
      <c r="AT14" s="7">
        <f t="shared" si="6"/>
        <v>43</v>
      </c>
      <c r="AU14" s="7">
        <f t="shared" si="6"/>
        <v>44</v>
      </c>
      <c r="AV14" s="7">
        <f t="shared" si="6"/>
        <v>45</v>
      </c>
      <c r="AW14" s="7">
        <f t="shared" si="6"/>
        <v>46</v>
      </c>
      <c r="AX14" s="7">
        <f t="shared" si="6"/>
        <v>47</v>
      </c>
      <c r="AY14" s="7">
        <f t="shared" si="6"/>
        <v>48</v>
      </c>
      <c r="AZ14" s="7">
        <f t="shared" si="6"/>
        <v>49</v>
      </c>
      <c r="BA14" s="7">
        <f t="shared" si="6"/>
        <v>50</v>
      </c>
      <c r="BB14" s="7">
        <f t="shared" si="6"/>
        <v>51</v>
      </c>
      <c r="BC14" s="7">
        <f t="shared" si="6"/>
        <v>52</v>
      </c>
      <c r="BD14" s="7">
        <f t="shared" si="6"/>
        <v>53</v>
      </c>
      <c r="BE14" s="7">
        <f t="shared" si="6"/>
        <v>54</v>
      </c>
      <c r="BF14" s="7">
        <f t="shared" si="6"/>
        <v>55</v>
      </c>
      <c r="BG14" s="7">
        <f t="shared" si="6"/>
        <v>56</v>
      </c>
      <c r="BH14" s="7">
        <f t="shared" si="6"/>
        <v>57</v>
      </c>
      <c r="BI14" s="7">
        <f t="shared" si="6"/>
        <v>58</v>
      </c>
      <c r="BJ14" s="7">
        <f t="shared" si="6"/>
        <v>59</v>
      </c>
      <c r="BK14" s="7">
        <f t="shared" si="6"/>
        <v>60</v>
      </c>
      <c r="BL14" s="7">
        <f t="shared" si="6"/>
        <v>61</v>
      </c>
      <c r="BM14" s="7">
        <f t="shared" si="6"/>
        <v>62</v>
      </c>
      <c r="BN14" s="7">
        <f t="shared" si="6"/>
        <v>63</v>
      </c>
      <c r="BO14" s="7">
        <f t="shared" si="6"/>
        <v>64</v>
      </c>
      <c r="BP14" s="7">
        <f t="shared" ref="BP14:EA14" si="7">IFERROR(IF(BO14+1&gt;Residual_Month,"",BO14+1),"")</f>
        <v>65</v>
      </c>
      <c r="BQ14" s="7">
        <f t="shared" si="7"/>
        <v>66</v>
      </c>
      <c r="BR14" s="7">
        <f t="shared" si="7"/>
        <v>67</v>
      </c>
      <c r="BS14" s="7">
        <f t="shared" si="7"/>
        <v>68</v>
      </c>
      <c r="BT14" s="7">
        <f t="shared" si="7"/>
        <v>69</v>
      </c>
      <c r="BU14" s="7">
        <f t="shared" si="7"/>
        <v>70</v>
      </c>
      <c r="BV14" s="7">
        <f t="shared" si="7"/>
        <v>71</v>
      </c>
      <c r="BW14" s="7">
        <f t="shared" si="7"/>
        <v>72</v>
      </c>
      <c r="BX14" s="7">
        <f t="shared" si="7"/>
        <v>73</v>
      </c>
      <c r="BY14" s="7">
        <f t="shared" si="7"/>
        <v>74</v>
      </c>
      <c r="BZ14" s="7">
        <f t="shared" si="7"/>
        <v>75</v>
      </c>
      <c r="CA14" s="7">
        <f t="shared" si="7"/>
        <v>76</v>
      </c>
      <c r="CB14" s="7">
        <f t="shared" si="7"/>
        <v>77</v>
      </c>
      <c r="CC14" s="7">
        <f t="shared" si="7"/>
        <v>78</v>
      </c>
      <c r="CD14" s="7">
        <f t="shared" si="7"/>
        <v>79</v>
      </c>
      <c r="CE14" s="7">
        <f t="shared" si="7"/>
        <v>80</v>
      </c>
      <c r="CF14" s="7">
        <f t="shared" si="7"/>
        <v>81</v>
      </c>
      <c r="CG14" s="7">
        <f t="shared" si="7"/>
        <v>82</v>
      </c>
      <c r="CH14" s="7">
        <f t="shared" si="7"/>
        <v>83</v>
      </c>
      <c r="CI14" s="7">
        <f t="shared" si="7"/>
        <v>84</v>
      </c>
      <c r="CJ14" s="7">
        <f t="shared" si="7"/>
        <v>85</v>
      </c>
      <c r="CK14" s="7">
        <f t="shared" si="7"/>
        <v>86</v>
      </c>
      <c r="CL14" s="7">
        <f t="shared" si="7"/>
        <v>87</v>
      </c>
      <c r="CM14" s="7">
        <f t="shared" si="7"/>
        <v>88</v>
      </c>
      <c r="CN14" s="7">
        <f t="shared" si="7"/>
        <v>89</v>
      </c>
      <c r="CO14" s="7">
        <f t="shared" si="7"/>
        <v>90</v>
      </c>
      <c r="CP14" s="7">
        <f t="shared" si="7"/>
        <v>91</v>
      </c>
      <c r="CQ14" s="7">
        <f t="shared" si="7"/>
        <v>92</v>
      </c>
      <c r="CR14" s="7">
        <f t="shared" si="7"/>
        <v>93</v>
      </c>
      <c r="CS14" s="7">
        <f t="shared" si="7"/>
        <v>94</v>
      </c>
      <c r="CT14" s="7">
        <f t="shared" si="7"/>
        <v>95</v>
      </c>
      <c r="CU14" s="7">
        <f t="shared" si="7"/>
        <v>96</v>
      </c>
      <c r="CV14" s="7">
        <f t="shared" si="7"/>
        <v>97</v>
      </c>
      <c r="CW14" s="7">
        <f t="shared" si="7"/>
        <v>98</v>
      </c>
      <c r="CX14" s="7">
        <f t="shared" si="7"/>
        <v>99</v>
      </c>
      <c r="CY14" s="7">
        <f t="shared" si="7"/>
        <v>100</v>
      </c>
      <c r="CZ14" s="7">
        <f t="shared" si="7"/>
        <v>101</v>
      </c>
      <c r="DA14" s="7">
        <f t="shared" si="7"/>
        <v>102</v>
      </c>
      <c r="DB14" s="7">
        <f t="shared" si="7"/>
        <v>103</v>
      </c>
      <c r="DC14" s="7">
        <f t="shared" si="7"/>
        <v>104</v>
      </c>
      <c r="DD14" s="7">
        <f t="shared" si="7"/>
        <v>105</v>
      </c>
      <c r="DE14" s="7">
        <f t="shared" si="7"/>
        <v>106</v>
      </c>
      <c r="DF14" s="7">
        <f t="shared" si="7"/>
        <v>107</v>
      </c>
      <c r="DG14" s="7">
        <f t="shared" si="7"/>
        <v>108</v>
      </c>
      <c r="DH14" s="7">
        <f t="shared" si="7"/>
        <v>109</v>
      </c>
      <c r="DI14" s="7">
        <f t="shared" si="7"/>
        <v>110</v>
      </c>
      <c r="DJ14" s="7">
        <f t="shared" si="7"/>
        <v>111</v>
      </c>
      <c r="DK14" s="7">
        <f t="shared" si="7"/>
        <v>112</v>
      </c>
      <c r="DL14" s="7">
        <f t="shared" si="7"/>
        <v>113</v>
      </c>
      <c r="DM14" s="7">
        <f t="shared" si="7"/>
        <v>114</v>
      </c>
      <c r="DN14" s="7">
        <f t="shared" si="7"/>
        <v>115</v>
      </c>
      <c r="DO14" s="7">
        <f t="shared" si="7"/>
        <v>116</v>
      </c>
      <c r="DP14" s="7">
        <f t="shared" si="7"/>
        <v>117</v>
      </c>
      <c r="DQ14" s="7">
        <f t="shared" si="7"/>
        <v>118</v>
      </c>
      <c r="DR14" s="7">
        <f t="shared" si="7"/>
        <v>119</v>
      </c>
      <c r="DS14" s="7">
        <f t="shared" si="7"/>
        <v>120</v>
      </c>
      <c r="DT14" s="7">
        <f t="shared" si="7"/>
        <v>121</v>
      </c>
      <c r="DU14" s="7">
        <f t="shared" si="7"/>
        <v>122</v>
      </c>
      <c r="DV14" s="7">
        <f t="shared" si="7"/>
        <v>123</v>
      </c>
      <c r="DW14" s="7">
        <f t="shared" si="7"/>
        <v>124</v>
      </c>
      <c r="DX14" s="7">
        <f t="shared" si="7"/>
        <v>125</v>
      </c>
      <c r="DY14" s="7">
        <f t="shared" si="7"/>
        <v>126</v>
      </c>
      <c r="DZ14" s="7">
        <f t="shared" si="7"/>
        <v>127</v>
      </c>
      <c r="EA14" s="7">
        <f t="shared" si="7"/>
        <v>128</v>
      </c>
      <c r="EB14" s="7">
        <f t="shared" ref="EB14:GM14" si="8">IFERROR(IF(EA14+1&gt;Residual_Month,"",EA14+1),"")</f>
        <v>129</v>
      </c>
      <c r="EC14" s="7">
        <f t="shared" si="8"/>
        <v>130</v>
      </c>
      <c r="ED14" s="7">
        <f t="shared" si="8"/>
        <v>131</v>
      </c>
      <c r="EE14" s="7">
        <f t="shared" si="8"/>
        <v>132</v>
      </c>
      <c r="EF14" s="7">
        <f t="shared" si="8"/>
        <v>133</v>
      </c>
      <c r="EG14" s="7">
        <f t="shared" si="8"/>
        <v>134</v>
      </c>
      <c r="EH14" s="7">
        <f t="shared" si="8"/>
        <v>135</v>
      </c>
      <c r="EI14" s="7">
        <f t="shared" si="8"/>
        <v>136</v>
      </c>
      <c r="EJ14" s="7">
        <f t="shared" si="8"/>
        <v>137</v>
      </c>
      <c r="EK14" s="7">
        <f t="shared" si="8"/>
        <v>138</v>
      </c>
      <c r="EL14" s="7">
        <f t="shared" si="8"/>
        <v>139</v>
      </c>
      <c r="EM14" s="7">
        <f t="shared" si="8"/>
        <v>140</v>
      </c>
      <c r="EN14" s="7">
        <f t="shared" si="8"/>
        <v>141</v>
      </c>
      <c r="EO14" s="7">
        <f t="shared" si="8"/>
        <v>142</v>
      </c>
      <c r="EP14" s="7">
        <f t="shared" si="8"/>
        <v>143</v>
      </c>
      <c r="EQ14" s="7">
        <f t="shared" si="8"/>
        <v>144</v>
      </c>
      <c r="ER14" s="7">
        <f t="shared" si="8"/>
        <v>145</v>
      </c>
      <c r="ES14" s="7">
        <f t="shared" si="8"/>
        <v>146</v>
      </c>
      <c r="ET14" s="7">
        <f t="shared" si="8"/>
        <v>147</v>
      </c>
      <c r="EU14" s="7">
        <f t="shared" si="8"/>
        <v>148</v>
      </c>
      <c r="EV14" s="7">
        <f t="shared" si="8"/>
        <v>149</v>
      </c>
      <c r="EW14" s="7">
        <f t="shared" si="8"/>
        <v>150</v>
      </c>
      <c r="EX14" s="7">
        <f t="shared" si="8"/>
        <v>151</v>
      </c>
      <c r="EY14" s="7">
        <f t="shared" si="8"/>
        <v>152</v>
      </c>
      <c r="EZ14" s="7">
        <f t="shared" si="8"/>
        <v>153</v>
      </c>
      <c r="FA14" s="7">
        <f t="shared" si="8"/>
        <v>154</v>
      </c>
      <c r="FB14" s="7">
        <f t="shared" si="8"/>
        <v>155</v>
      </c>
      <c r="FC14" s="7">
        <f t="shared" si="8"/>
        <v>156</v>
      </c>
      <c r="FD14" s="7">
        <f t="shared" si="8"/>
        <v>157</v>
      </c>
      <c r="FE14" s="7">
        <f t="shared" si="8"/>
        <v>158</v>
      </c>
      <c r="FF14" s="7">
        <f t="shared" si="8"/>
        <v>159</v>
      </c>
      <c r="FG14" s="7">
        <f t="shared" si="8"/>
        <v>160</v>
      </c>
      <c r="FH14" s="7">
        <f t="shared" si="8"/>
        <v>161</v>
      </c>
      <c r="FI14" s="7">
        <f t="shared" si="8"/>
        <v>162</v>
      </c>
      <c r="FJ14" s="7">
        <f t="shared" si="8"/>
        <v>163</v>
      </c>
      <c r="FK14" s="7">
        <f t="shared" si="8"/>
        <v>164</v>
      </c>
      <c r="FL14" s="7">
        <f t="shared" si="8"/>
        <v>165</v>
      </c>
      <c r="FM14" s="7">
        <f t="shared" si="8"/>
        <v>166</v>
      </c>
      <c r="FN14" s="7">
        <f t="shared" si="8"/>
        <v>167</v>
      </c>
      <c r="FO14" s="7">
        <f t="shared" si="8"/>
        <v>168</v>
      </c>
      <c r="FP14" s="7">
        <f t="shared" si="8"/>
        <v>169</v>
      </c>
      <c r="FQ14" s="7">
        <f t="shared" si="8"/>
        <v>170</v>
      </c>
      <c r="FR14" s="7">
        <f t="shared" si="8"/>
        <v>171</v>
      </c>
      <c r="FS14" s="7">
        <f t="shared" si="8"/>
        <v>172</v>
      </c>
      <c r="FT14" s="7">
        <f t="shared" si="8"/>
        <v>173</v>
      </c>
      <c r="FU14" s="7">
        <f t="shared" si="8"/>
        <v>174</v>
      </c>
      <c r="FV14" s="7">
        <f t="shared" si="8"/>
        <v>175</v>
      </c>
      <c r="FW14" s="7">
        <f t="shared" si="8"/>
        <v>176</v>
      </c>
      <c r="FX14" s="7">
        <f t="shared" si="8"/>
        <v>177</v>
      </c>
      <c r="FY14" s="7">
        <f t="shared" si="8"/>
        <v>178</v>
      </c>
      <c r="FZ14" s="7">
        <f t="shared" si="8"/>
        <v>179</v>
      </c>
      <c r="GA14" s="7">
        <f t="shared" si="8"/>
        <v>180</v>
      </c>
      <c r="GB14" s="7">
        <f t="shared" si="8"/>
        <v>181</v>
      </c>
      <c r="GC14" s="7">
        <f t="shared" si="8"/>
        <v>182</v>
      </c>
      <c r="GD14" s="7">
        <f t="shared" si="8"/>
        <v>183</v>
      </c>
      <c r="GE14" s="7">
        <f t="shared" si="8"/>
        <v>184</v>
      </c>
      <c r="GF14" s="7">
        <f t="shared" si="8"/>
        <v>185</v>
      </c>
      <c r="GG14" s="7">
        <f t="shared" si="8"/>
        <v>186</v>
      </c>
      <c r="GH14" s="7">
        <f t="shared" si="8"/>
        <v>187</v>
      </c>
      <c r="GI14" s="7">
        <f t="shared" si="8"/>
        <v>188</v>
      </c>
      <c r="GJ14" s="7">
        <f t="shared" si="8"/>
        <v>189</v>
      </c>
      <c r="GK14" s="7">
        <f t="shared" si="8"/>
        <v>190</v>
      </c>
      <c r="GL14" s="7">
        <f t="shared" si="8"/>
        <v>191</v>
      </c>
      <c r="GM14" s="7">
        <f t="shared" si="8"/>
        <v>192</v>
      </c>
      <c r="GN14" s="7">
        <f t="shared" ref="GN14:IY14" si="9">IFERROR(IF(GM14+1&gt;Residual_Month,"",GM14+1),"")</f>
        <v>193</v>
      </c>
      <c r="GO14" s="7">
        <f t="shared" si="9"/>
        <v>194</v>
      </c>
      <c r="GP14" s="7">
        <f t="shared" si="9"/>
        <v>195</v>
      </c>
      <c r="GQ14" s="7">
        <f t="shared" si="9"/>
        <v>196</v>
      </c>
      <c r="GR14" s="7">
        <f t="shared" si="9"/>
        <v>197</v>
      </c>
      <c r="GS14" s="7">
        <f t="shared" si="9"/>
        <v>198</v>
      </c>
      <c r="GT14" s="7">
        <f t="shared" si="9"/>
        <v>199</v>
      </c>
      <c r="GU14" s="7">
        <f t="shared" si="9"/>
        <v>200</v>
      </c>
      <c r="GV14" s="7">
        <f t="shared" si="9"/>
        <v>201</v>
      </c>
      <c r="GW14" s="7">
        <f t="shared" si="9"/>
        <v>202</v>
      </c>
      <c r="GX14" s="7">
        <f t="shared" si="9"/>
        <v>203</v>
      </c>
      <c r="GY14" s="7">
        <f t="shared" si="9"/>
        <v>204</v>
      </c>
      <c r="GZ14" s="7">
        <f t="shared" si="9"/>
        <v>205</v>
      </c>
      <c r="HA14" s="7">
        <f t="shared" si="9"/>
        <v>206</v>
      </c>
      <c r="HB14" s="7">
        <f t="shared" si="9"/>
        <v>207</v>
      </c>
      <c r="HC14" s="7">
        <f t="shared" si="9"/>
        <v>208</v>
      </c>
      <c r="HD14" s="7">
        <f t="shared" si="9"/>
        <v>209</v>
      </c>
      <c r="HE14" s="7">
        <f t="shared" si="9"/>
        <v>210</v>
      </c>
      <c r="HF14" s="7">
        <f t="shared" si="9"/>
        <v>211</v>
      </c>
      <c r="HG14" s="7">
        <f t="shared" si="9"/>
        <v>212</v>
      </c>
      <c r="HH14" s="7">
        <f t="shared" si="9"/>
        <v>213</v>
      </c>
      <c r="HI14" s="7">
        <f t="shared" si="9"/>
        <v>214</v>
      </c>
      <c r="HJ14" s="7">
        <f t="shared" si="9"/>
        <v>215</v>
      </c>
      <c r="HK14" s="7">
        <f t="shared" si="9"/>
        <v>216</v>
      </c>
      <c r="HL14" s="7">
        <f t="shared" si="9"/>
        <v>217</v>
      </c>
      <c r="HM14" s="7">
        <f t="shared" si="9"/>
        <v>218</v>
      </c>
      <c r="HN14" s="7">
        <f t="shared" si="9"/>
        <v>219</v>
      </c>
      <c r="HO14" s="7">
        <f t="shared" si="9"/>
        <v>220</v>
      </c>
      <c r="HP14" s="7">
        <f t="shared" si="9"/>
        <v>221</v>
      </c>
      <c r="HQ14" s="7">
        <f t="shared" si="9"/>
        <v>222</v>
      </c>
      <c r="HR14" s="7">
        <f t="shared" si="9"/>
        <v>223</v>
      </c>
      <c r="HS14" s="7">
        <f t="shared" si="9"/>
        <v>224</v>
      </c>
      <c r="HT14" s="7">
        <f t="shared" si="9"/>
        <v>225</v>
      </c>
      <c r="HU14" s="7" t="str">
        <f t="shared" si="9"/>
        <v/>
      </c>
      <c r="HV14" s="7" t="str">
        <f t="shared" si="9"/>
        <v/>
      </c>
      <c r="HW14" s="7" t="str">
        <f t="shared" si="9"/>
        <v/>
      </c>
      <c r="HX14" s="7" t="str">
        <f t="shared" si="9"/>
        <v/>
      </c>
      <c r="HY14" s="7" t="str">
        <f t="shared" si="9"/>
        <v/>
      </c>
      <c r="HZ14" s="7" t="str">
        <f t="shared" si="9"/>
        <v/>
      </c>
      <c r="IA14" s="7" t="str">
        <f t="shared" si="9"/>
        <v/>
      </c>
      <c r="IB14" s="7" t="str">
        <f t="shared" si="9"/>
        <v/>
      </c>
      <c r="IC14" s="7" t="str">
        <f t="shared" si="9"/>
        <v/>
      </c>
      <c r="ID14" s="7" t="str">
        <f t="shared" si="9"/>
        <v/>
      </c>
      <c r="IE14" s="7" t="str">
        <f t="shared" si="9"/>
        <v/>
      </c>
      <c r="IF14" s="7" t="str">
        <f t="shared" si="9"/>
        <v/>
      </c>
      <c r="IG14" s="7" t="str">
        <f t="shared" si="9"/>
        <v/>
      </c>
      <c r="IH14" s="7" t="str">
        <f t="shared" si="9"/>
        <v/>
      </c>
      <c r="II14" s="7" t="str">
        <f t="shared" si="9"/>
        <v/>
      </c>
      <c r="IJ14" s="7" t="str">
        <f t="shared" si="9"/>
        <v/>
      </c>
      <c r="IK14" s="7" t="str">
        <f t="shared" si="9"/>
        <v/>
      </c>
      <c r="IL14" s="7" t="str">
        <f t="shared" si="9"/>
        <v/>
      </c>
      <c r="IM14" s="7" t="str">
        <f t="shared" si="9"/>
        <v/>
      </c>
      <c r="IN14" s="7" t="str">
        <f t="shared" si="9"/>
        <v/>
      </c>
      <c r="IO14" s="7" t="str">
        <f t="shared" si="9"/>
        <v/>
      </c>
      <c r="IP14" s="7" t="str">
        <f t="shared" si="9"/>
        <v/>
      </c>
      <c r="IQ14" s="7" t="str">
        <f t="shared" si="9"/>
        <v/>
      </c>
      <c r="IR14" s="7" t="str">
        <f t="shared" si="9"/>
        <v/>
      </c>
      <c r="IS14" s="7" t="str">
        <f t="shared" si="9"/>
        <v/>
      </c>
      <c r="IT14" s="7" t="str">
        <f t="shared" si="9"/>
        <v/>
      </c>
      <c r="IU14" s="7" t="str">
        <f t="shared" si="9"/>
        <v/>
      </c>
      <c r="IV14" s="7" t="str">
        <f t="shared" si="9"/>
        <v/>
      </c>
      <c r="IW14" s="7" t="str">
        <f t="shared" si="9"/>
        <v/>
      </c>
      <c r="IX14" s="7" t="str">
        <f t="shared" si="9"/>
        <v/>
      </c>
      <c r="IY14" s="7" t="str">
        <f t="shared" si="9"/>
        <v/>
      </c>
      <c r="IZ14" s="7" t="str">
        <f t="shared" ref="IZ14:LK14" si="10">IFERROR(IF(IY14+1&gt;Residual_Month,"",IY14+1),"")</f>
        <v/>
      </c>
      <c r="JA14" s="7" t="str">
        <f t="shared" si="10"/>
        <v/>
      </c>
      <c r="JB14" s="7" t="str">
        <f t="shared" si="10"/>
        <v/>
      </c>
      <c r="JC14" s="7" t="str">
        <f t="shared" si="10"/>
        <v/>
      </c>
      <c r="JD14" s="7" t="str">
        <f t="shared" si="10"/>
        <v/>
      </c>
      <c r="JE14" s="7" t="str">
        <f t="shared" si="10"/>
        <v/>
      </c>
      <c r="JF14" s="7" t="str">
        <f t="shared" si="10"/>
        <v/>
      </c>
      <c r="JG14" s="7" t="str">
        <f t="shared" si="10"/>
        <v/>
      </c>
      <c r="JH14" s="7" t="str">
        <f t="shared" si="10"/>
        <v/>
      </c>
      <c r="JI14" s="7" t="str">
        <f t="shared" si="10"/>
        <v/>
      </c>
      <c r="JJ14" s="7" t="str">
        <f t="shared" si="10"/>
        <v/>
      </c>
      <c r="JK14" s="7" t="str">
        <f t="shared" si="10"/>
        <v/>
      </c>
      <c r="JL14" s="7" t="str">
        <f t="shared" si="10"/>
        <v/>
      </c>
      <c r="JM14" s="7" t="str">
        <f t="shared" si="10"/>
        <v/>
      </c>
      <c r="JN14" s="7" t="str">
        <f t="shared" si="10"/>
        <v/>
      </c>
      <c r="JO14" s="7" t="str">
        <f t="shared" si="10"/>
        <v/>
      </c>
      <c r="JP14" s="7" t="str">
        <f t="shared" si="10"/>
        <v/>
      </c>
      <c r="JQ14" s="7" t="str">
        <f t="shared" si="10"/>
        <v/>
      </c>
      <c r="JR14" s="7" t="str">
        <f t="shared" si="10"/>
        <v/>
      </c>
      <c r="JS14" s="7" t="str">
        <f t="shared" si="10"/>
        <v/>
      </c>
      <c r="JT14" s="7" t="str">
        <f t="shared" si="10"/>
        <v/>
      </c>
      <c r="JU14" s="7" t="str">
        <f t="shared" si="10"/>
        <v/>
      </c>
      <c r="JV14" s="7" t="str">
        <f t="shared" si="10"/>
        <v/>
      </c>
      <c r="JW14" s="7" t="str">
        <f t="shared" si="10"/>
        <v/>
      </c>
      <c r="JX14" s="7" t="str">
        <f t="shared" si="10"/>
        <v/>
      </c>
      <c r="JY14" s="7" t="str">
        <f t="shared" si="10"/>
        <v/>
      </c>
      <c r="JZ14" s="7" t="str">
        <f t="shared" si="10"/>
        <v/>
      </c>
      <c r="KA14" s="7" t="str">
        <f t="shared" si="10"/>
        <v/>
      </c>
      <c r="KB14" s="7" t="str">
        <f t="shared" si="10"/>
        <v/>
      </c>
      <c r="KC14" s="7" t="str">
        <f t="shared" si="10"/>
        <v/>
      </c>
      <c r="KD14" s="7" t="str">
        <f t="shared" si="10"/>
        <v/>
      </c>
      <c r="KE14" s="7" t="str">
        <f t="shared" si="10"/>
        <v/>
      </c>
      <c r="KF14" s="7" t="str">
        <f t="shared" si="10"/>
        <v/>
      </c>
      <c r="KG14" s="7" t="str">
        <f t="shared" si="10"/>
        <v/>
      </c>
      <c r="KH14" s="7" t="str">
        <f t="shared" si="10"/>
        <v/>
      </c>
      <c r="KI14" s="7" t="str">
        <f t="shared" si="10"/>
        <v/>
      </c>
      <c r="KJ14" s="7" t="str">
        <f t="shared" si="10"/>
        <v/>
      </c>
      <c r="KK14" s="7" t="str">
        <f t="shared" si="10"/>
        <v/>
      </c>
      <c r="KL14" s="7" t="str">
        <f t="shared" si="10"/>
        <v/>
      </c>
      <c r="KM14" s="7" t="str">
        <f t="shared" si="10"/>
        <v/>
      </c>
      <c r="KN14" s="7" t="str">
        <f t="shared" si="10"/>
        <v/>
      </c>
      <c r="KO14" s="7" t="str">
        <f t="shared" si="10"/>
        <v/>
      </c>
      <c r="KP14" s="7" t="str">
        <f t="shared" si="10"/>
        <v/>
      </c>
      <c r="KQ14" s="7" t="str">
        <f t="shared" si="10"/>
        <v/>
      </c>
      <c r="KR14" s="7" t="str">
        <f t="shared" si="10"/>
        <v/>
      </c>
      <c r="KS14" s="7" t="str">
        <f t="shared" si="10"/>
        <v/>
      </c>
      <c r="KT14" s="7" t="str">
        <f t="shared" si="10"/>
        <v/>
      </c>
      <c r="KU14" s="7" t="str">
        <f t="shared" si="10"/>
        <v/>
      </c>
      <c r="KV14" s="7" t="str">
        <f t="shared" si="10"/>
        <v/>
      </c>
      <c r="KW14" s="7" t="str">
        <f t="shared" si="10"/>
        <v/>
      </c>
      <c r="KX14" s="7" t="str">
        <f t="shared" si="10"/>
        <v/>
      </c>
      <c r="KY14" s="7" t="str">
        <f t="shared" si="10"/>
        <v/>
      </c>
      <c r="KZ14" s="7" t="str">
        <f t="shared" si="10"/>
        <v/>
      </c>
      <c r="LA14" s="7" t="str">
        <f t="shared" si="10"/>
        <v/>
      </c>
      <c r="LB14" s="7" t="str">
        <f t="shared" si="10"/>
        <v/>
      </c>
      <c r="LC14" s="7" t="str">
        <f t="shared" si="10"/>
        <v/>
      </c>
      <c r="LD14" s="7" t="str">
        <f t="shared" si="10"/>
        <v/>
      </c>
      <c r="LE14" s="7" t="str">
        <f t="shared" si="10"/>
        <v/>
      </c>
      <c r="LF14" s="7" t="str">
        <f t="shared" si="10"/>
        <v/>
      </c>
      <c r="LG14" s="7" t="str">
        <f t="shared" si="10"/>
        <v/>
      </c>
      <c r="LH14" s="7" t="str">
        <f t="shared" si="10"/>
        <v/>
      </c>
      <c r="LI14" s="7" t="str">
        <f t="shared" si="10"/>
        <v/>
      </c>
      <c r="LJ14" s="7" t="str">
        <f t="shared" si="10"/>
        <v/>
      </c>
      <c r="LK14" s="7" t="str">
        <f t="shared" si="10"/>
        <v/>
      </c>
      <c r="LL14" s="7" t="str">
        <f t="shared" ref="LL14:MY14" si="11">IFERROR(IF(LK14+1&gt;Residual_Month,"",LK14+1),"")</f>
        <v/>
      </c>
      <c r="LM14" s="7" t="str">
        <f t="shared" si="11"/>
        <v/>
      </c>
      <c r="LN14" s="7" t="str">
        <f t="shared" si="11"/>
        <v/>
      </c>
      <c r="LO14" s="7" t="str">
        <f t="shared" si="11"/>
        <v/>
      </c>
      <c r="LP14" s="7" t="str">
        <f t="shared" si="11"/>
        <v/>
      </c>
      <c r="LQ14" s="7" t="str">
        <f t="shared" si="11"/>
        <v/>
      </c>
      <c r="LR14" s="7" t="str">
        <f t="shared" si="11"/>
        <v/>
      </c>
      <c r="LS14" s="7" t="str">
        <f t="shared" si="11"/>
        <v/>
      </c>
      <c r="LT14" s="7" t="str">
        <f t="shared" si="11"/>
        <v/>
      </c>
      <c r="LU14" s="7" t="str">
        <f t="shared" si="11"/>
        <v/>
      </c>
      <c r="LV14" s="7" t="str">
        <f t="shared" si="11"/>
        <v/>
      </c>
      <c r="LW14" s="7" t="str">
        <f t="shared" si="11"/>
        <v/>
      </c>
      <c r="LX14" s="7" t="str">
        <f t="shared" si="11"/>
        <v/>
      </c>
      <c r="LY14" s="7" t="str">
        <f t="shared" si="11"/>
        <v/>
      </c>
      <c r="LZ14" s="7" t="str">
        <f t="shared" si="11"/>
        <v/>
      </c>
      <c r="MA14" s="7" t="str">
        <f t="shared" si="11"/>
        <v/>
      </c>
      <c r="MB14" s="7" t="str">
        <f t="shared" si="11"/>
        <v/>
      </c>
      <c r="MC14" s="7" t="str">
        <f t="shared" si="11"/>
        <v/>
      </c>
      <c r="MD14" s="7" t="str">
        <f t="shared" si="11"/>
        <v/>
      </c>
      <c r="ME14" s="7" t="str">
        <f t="shared" si="11"/>
        <v/>
      </c>
      <c r="MF14" s="7" t="str">
        <f t="shared" si="11"/>
        <v/>
      </c>
      <c r="MG14" s="7" t="str">
        <f t="shared" si="11"/>
        <v/>
      </c>
      <c r="MH14" s="7" t="str">
        <f t="shared" si="11"/>
        <v/>
      </c>
      <c r="MI14" s="7" t="str">
        <f t="shared" si="11"/>
        <v/>
      </c>
      <c r="MJ14" s="7" t="str">
        <f t="shared" si="11"/>
        <v/>
      </c>
      <c r="MK14" s="7" t="str">
        <f t="shared" si="11"/>
        <v/>
      </c>
      <c r="ML14" s="7" t="str">
        <f t="shared" si="11"/>
        <v/>
      </c>
      <c r="MM14" s="7" t="str">
        <f t="shared" si="11"/>
        <v/>
      </c>
      <c r="MN14" s="7" t="str">
        <f t="shared" si="11"/>
        <v/>
      </c>
      <c r="MO14" s="7" t="str">
        <f t="shared" si="11"/>
        <v/>
      </c>
      <c r="MP14" s="7" t="str">
        <f t="shared" si="11"/>
        <v/>
      </c>
      <c r="MQ14" s="7" t="str">
        <f t="shared" si="11"/>
        <v/>
      </c>
      <c r="MR14" s="7" t="str">
        <f t="shared" si="11"/>
        <v/>
      </c>
      <c r="MS14" s="7" t="str">
        <f t="shared" si="11"/>
        <v/>
      </c>
      <c r="MT14" s="7" t="str">
        <f t="shared" si="11"/>
        <v/>
      </c>
      <c r="MU14" s="7" t="str">
        <f t="shared" si="11"/>
        <v/>
      </c>
      <c r="MV14" s="7" t="str">
        <f t="shared" si="11"/>
        <v/>
      </c>
      <c r="MW14" s="7" t="str">
        <f t="shared" si="11"/>
        <v/>
      </c>
      <c r="MX14" s="7" t="str">
        <f t="shared" si="11"/>
        <v/>
      </c>
      <c r="MY14" s="7" t="str">
        <f t="shared" si="11"/>
        <v/>
      </c>
    </row>
    <row r="15" spans="2:363" x14ac:dyDescent="0.25">
      <c r="B15" s="64" t="s">
        <v>132</v>
      </c>
      <c r="C15" s="65"/>
      <c r="D15" s="65">
        <f>IF(D14="","",'Investment Returns'!D39)</f>
        <v>44377</v>
      </c>
      <c r="E15" s="65">
        <f>IF(E14="","",'Investment Returns'!E39)</f>
        <v>44408</v>
      </c>
      <c r="F15" s="65">
        <f>IF(F14="","",'Investment Returns'!F39)</f>
        <v>44439</v>
      </c>
      <c r="G15" s="65">
        <f>IF(G14="","",'Investment Returns'!G39)</f>
        <v>44469</v>
      </c>
      <c r="H15" s="65">
        <f>IF(H14="","",'Investment Returns'!H39)</f>
        <v>44500</v>
      </c>
      <c r="I15" s="65">
        <f>IF(I14="","",'Investment Returns'!I39)</f>
        <v>44530</v>
      </c>
      <c r="J15" s="65">
        <f>IF(J14="","",'Investment Returns'!J39)</f>
        <v>44561</v>
      </c>
      <c r="K15" s="65">
        <f>IF(K14="","",'Investment Returns'!K39)</f>
        <v>44592</v>
      </c>
      <c r="L15" s="65">
        <f>IF(L14="","",'Investment Returns'!L39)</f>
        <v>44620</v>
      </c>
      <c r="M15" s="65">
        <f>IF(M14="","",'Investment Returns'!M39)</f>
        <v>44651</v>
      </c>
      <c r="N15" s="65">
        <f>IF(N14="","",'Investment Returns'!N39)</f>
        <v>44681</v>
      </c>
      <c r="O15" s="65">
        <f>IF(O14="","",'Investment Returns'!O39)</f>
        <v>44712</v>
      </c>
      <c r="P15" s="65">
        <f>IF(P14="","",'Investment Returns'!P39)</f>
        <v>44742</v>
      </c>
      <c r="Q15" s="65">
        <f>IF(Q14="","",'Investment Returns'!Q39)</f>
        <v>44773</v>
      </c>
      <c r="R15" s="65">
        <f>IF(R14="","",'Investment Returns'!R39)</f>
        <v>44804</v>
      </c>
      <c r="S15" s="65">
        <f>IF(S14="","",'Investment Returns'!S39)</f>
        <v>44834</v>
      </c>
      <c r="T15" s="65">
        <f>IF(T14="","",'Investment Returns'!T39)</f>
        <v>44865</v>
      </c>
      <c r="U15" s="65">
        <f>IF(U14="","",'Investment Returns'!U39)</f>
        <v>44895</v>
      </c>
      <c r="V15" s="65">
        <f>IF(V14="","",'Investment Returns'!V39)</f>
        <v>44926</v>
      </c>
      <c r="W15" s="65">
        <f>IF(W14="","",'Investment Returns'!W39)</f>
        <v>44957</v>
      </c>
      <c r="X15" s="65">
        <f>IF(X14="","",'Investment Returns'!X39)</f>
        <v>44985</v>
      </c>
      <c r="Y15" s="65">
        <f>IF(Y14="","",'Investment Returns'!Y39)</f>
        <v>45016</v>
      </c>
      <c r="Z15" s="65">
        <f>IF(Z14="","",'Investment Returns'!Z39)</f>
        <v>45046</v>
      </c>
      <c r="AA15" s="65">
        <f>IF(AA14="","",'Investment Returns'!AA39)</f>
        <v>45077</v>
      </c>
      <c r="AB15" s="65">
        <f>IF(AB14="","",'Investment Returns'!AB39)</f>
        <v>45107</v>
      </c>
      <c r="AC15" s="65">
        <f>IF(AC14="","",'Investment Returns'!AC39)</f>
        <v>45138</v>
      </c>
      <c r="AD15" s="65">
        <f>IF(AD14="","",'Investment Returns'!AD39)</f>
        <v>45169</v>
      </c>
      <c r="AE15" s="65">
        <f>IF(AE14="","",'Investment Returns'!AE39)</f>
        <v>45199</v>
      </c>
      <c r="AF15" s="65">
        <f>IF(AF14="","",'Investment Returns'!AF39)</f>
        <v>45230</v>
      </c>
      <c r="AG15" s="65">
        <f>IF(AG14="","",'Investment Returns'!AG39)</f>
        <v>45260</v>
      </c>
      <c r="AH15" s="65">
        <f>IF(AH14="","",'Investment Returns'!AH39)</f>
        <v>45291</v>
      </c>
      <c r="AI15" s="65">
        <f>IF(AI14="","",'Investment Returns'!AI39)</f>
        <v>45322</v>
      </c>
      <c r="AJ15" s="65">
        <f>IF(AJ14="","",'Investment Returns'!AJ39)</f>
        <v>45351</v>
      </c>
      <c r="AK15" s="65">
        <f>IF(AK14="","",'Investment Returns'!AK39)</f>
        <v>45382</v>
      </c>
      <c r="AL15" s="65">
        <f>IF(AL14="","",'Investment Returns'!AL39)</f>
        <v>45412</v>
      </c>
      <c r="AM15" s="65">
        <f>IF(AM14="","",'Investment Returns'!AM39)</f>
        <v>45443</v>
      </c>
      <c r="AN15" s="65">
        <f>IF(AN14="","",'Investment Returns'!AN39)</f>
        <v>45473</v>
      </c>
      <c r="AO15" s="65">
        <f>IF(AO14="","",'Investment Returns'!AO39)</f>
        <v>45504</v>
      </c>
      <c r="AP15" s="65">
        <f>IF(AP14="","",'Investment Returns'!AP39)</f>
        <v>45535</v>
      </c>
      <c r="AQ15" s="65">
        <f>IF(AQ14="","",'Investment Returns'!AQ39)</f>
        <v>45565</v>
      </c>
      <c r="AR15" s="65">
        <f>IF(AR14="","",'Investment Returns'!AR39)</f>
        <v>45596</v>
      </c>
      <c r="AS15" s="65">
        <f>IF(AS14="","",'Investment Returns'!AS39)</f>
        <v>45626</v>
      </c>
      <c r="AT15" s="65">
        <f>IF(AT14="","",'Investment Returns'!AT39)</f>
        <v>45657</v>
      </c>
      <c r="AU15" s="65">
        <f>IF(AU14="","",'Investment Returns'!AU39)</f>
        <v>45688</v>
      </c>
      <c r="AV15" s="65">
        <f>IF(AV14="","",'Investment Returns'!AV39)</f>
        <v>45716</v>
      </c>
      <c r="AW15" s="65">
        <f>IF(AW14="","",'Investment Returns'!AW39)</f>
        <v>45747</v>
      </c>
      <c r="AX15" s="65">
        <f>IF(AX14="","",'Investment Returns'!AX39)</f>
        <v>45777</v>
      </c>
      <c r="AY15" s="65">
        <f>IF(AY14="","",'Investment Returns'!AY39)</f>
        <v>45808</v>
      </c>
      <c r="AZ15" s="65">
        <f>IF(AZ14="","",'Investment Returns'!AZ39)</f>
        <v>45838</v>
      </c>
      <c r="BA15" s="65">
        <f>IF(BA14="","",'Investment Returns'!BA39)</f>
        <v>45869</v>
      </c>
      <c r="BB15" s="65">
        <f>IF(BB14="","",'Investment Returns'!BB39)</f>
        <v>45900</v>
      </c>
      <c r="BC15" s="65">
        <f>IF(BC14="","",'Investment Returns'!BC39)</f>
        <v>45930</v>
      </c>
      <c r="BD15" s="65">
        <f>IF(BD14="","",'Investment Returns'!BD39)</f>
        <v>45961</v>
      </c>
      <c r="BE15" s="65">
        <f>IF(BE14="","",'Investment Returns'!BE39)</f>
        <v>45991</v>
      </c>
      <c r="BF15" s="65">
        <f>IF(BF14="","",'Investment Returns'!BF39)</f>
        <v>46022</v>
      </c>
      <c r="BG15" s="65">
        <f>IF(BG14="","",'Investment Returns'!BG39)</f>
        <v>46053</v>
      </c>
      <c r="BH15" s="65">
        <f>IF(BH14="","",'Investment Returns'!BH39)</f>
        <v>46081</v>
      </c>
      <c r="BI15" s="65">
        <f>IF(BI14="","",'Investment Returns'!BI39)</f>
        <v>46112</v>
      </c>
      <c r="BJ15" s="65">
        <f>IF(BJ14="","",'Investment Returns'!BJ39)</f>
        <v>46142</v>
      </c>
      <c r="BK15" s="65">
        <f>IF(BK14="","",'Investment Returns'!BK39)</f>
        <v>46173</v>
      </c>
      <c r="BL15" s="65">
        <f>IF(BL14="","",'Investment Returns'!BL39)</f>
        <v>46203</v>
      </c>
      <c r="BM15" s="65">
        <f>IF(BM14="","",'Investment Returns'!BM39)</f>
        <v>46234</v>
      </c>
      <c r="BN15" s="65">
        <f>IF(BN14="","",'Investment Returns'!BN39)</f>
        <v>46265</v>
      </c>
      <c r="BO15" s="65">
        <f>IF(BO14="","",'Investment Returns'!BO39)</f>
        <v>46295</v>
      </c>
      <c r="BP15" s="65">
        <f>IF(BP14="","",'Investment Returns'!BP39)</f>
        <v>46326</v>
      </c>
      <c r="BQ15" s="65">
        <f>IF(BQ14="","",'Investment Returns'!BQ39)</f>
        <v>46356</v>
      </c>
      <c r="BR15" s="65">
        <f>IF(BR14="","",'Investment Returns'!BR39)</f>
        <v>46387</v>
      </c>
      <c r="BS15" s="65">
        <f>IF(BS14="","",'Investment Returns'!BS39)</f>
        <v>46418</v>
      </c>
      <c r="BT15" s="65">
        <f>IF(BT14="","",'Investment Returns'!BT39)</f>
        <v>46446</v>
      </c>
      <c r="BU15" s="65">
        <f>IF(BU14="","",'Investment Returns'!BU39)</f>
        <v>46477</v>
      </c>
      <c r="BV15" s="65">
        <f>IF(BV14="","",'Investment Returns'!BV39)</f>
        <v>46507</v>
      </c>
      <c r="BW15" s="65">
        <f>IF(BW14="","",'Investment Returns'!BW39)</f>
        <v>46538</v>
      </c>
      <c r="BX15" s="65">
        <f>IF(BX14="","",'Investment Returns'!BX39)</f>
        <v>46568</v>
      </c>
      <c r="BY15" s="65">
        <f>IF(BY14="","",'Investment Returns'!BY39)</f>
        <v>46599</v>
      </c>
      <c r="BZ15" s="65">
        <f>IF(BZ14="","",'Investment Returns'!BZ39)</f>
        <v>46630</v>
      </c>
      <c r="CA15" s="65">
        <f>IF(CA14="","",'Investment Returns'!CA39)</f>
        <v>46660</v>
      </c>
      <c r="CB15" s="65">
        <f>IF(CB14="","",'Investment Returns'!CB39)</f>
        <v>46691</v>
      </c>
      <c r="CC15" s="65">
        <f>IF(CC14="","",'Investment Returns'!CC39)</f>
        <v>46721</v>
      </c>
      <c r="CD15" s="65">
        <f>IF(CD14="","",'Investment Returns'!CD39)</f>
        <v>46752</v>
      </c>
      <c r="CE15" s="65">
        <f>IF(CE14="","",'Investment Returns'!CE39)</f>
        <v>46783</v>
      </c>
      <c r="CF15" s="65">
        <f>IF(CF14="","",'Investment Returns'!CF39)</f>
        <v>46812</v>
      </c>
      <c r="CG15" s="65">
        <f>IF(CG14="","",'Investment Returns'!CG39)</f>
        <v>46843</v>
      </c>
      <c r="CH15" s="65">
        <f>IF(CH14="","",'Investment Returns'!CH39)</f>
        <v>46873</v>
      </c>
      <c r="CI15" s="65">
        <f>IF(CI14="","",'Investment Returns'!CI39)</f>
        <v>46904</v>
      </c>
      <c r="CJ15" s="65">
        <f>IF(CJ14="","",'Investment Returns'!CJ39)</f>
        <v>46934</v>
      </c>
      <c r="CK15" s="65">
        <f>IF(CK14="","",'Investment Returns'!CK39)</f>
        <v>46965</v>
      </c>
      <c r="CL15" s="65">
        <f>IF(CL14="","",'Investment Returns'!CL39)</f>
        <v>46996</v>
      </c>
      <c r="CM15" s="65">
        <f>IF(CM14="","",'Investment Returns'!CM39)</f>
        <v>47026</v>
      </c>
      <c r="CN15" s="65">
        <f>IF(CN14="","",'Investment Returns'!CN39)</f>
        <v>47057</v>
      </c>
      <c r="CO15" s="65">
        <f>IF(CO14="","",'Investment Returns'!CO39)</f>
        <v>47087</v>
      </c>
      <c r="CP15" s="65">
        <f>IF(CP14="","",'Investment Returns'!CP39)</f>
        <v>47118</v>
      </c>
      <c r="CQ15" s="65">
        <f>IF(CQ14="","",'Investment Returns'!CQ39)</f>
        <v>47149</v>
      </c>
      <c r="CR15" s="65">
        <f>IF(CR14="","",'Investment Returns'!CR39)</f>
        <v>47177</v>
      </c>
      <c r="CS15" s="65">
        <f>IF(CS14="","",'Investment Returns'!CS39)</f>
        <v>47208</v>
      </c>
      <c r="CT15" s="65">
        <f>IF(CT14="","",'Investment Returns'!CT39)</f>
        <v>47238</v>
      </c>
      <c r="CU15" s="65">
        <f>IF(CU14="","",'Investment Returns'!CU39)</f>
        <v>47269</v>
      </c>
      <c r="CV15" s="65">
        <f>IF(CV14="","",'Investment Returns'!CV39)</f>
        <v>47299</v>
      </c>
      <c r="CW15" s="65">
        <f>IF(CW14="","",'Investment Returns'!CW39)</f>
        <v>47330</v>
      </c>
      <c r="CX15" s="65">
        <f>IF(CX14="","",'Investment Returns'!CX39)</f>
        <v>47361</v>
      </c>
      <c r="CY15" s="65">
        <f>IF(CY14="","",'Investment Returns'!CY39)</f>
        <v>47391</v>
      </c>
      <c r="CZ15" s="65">
        <f>IF(CZ14="","",'Investment Returns'!CZ39)</f>
        <v>47422</v>
      </c>
      <c r="DA15" s="65">
        <f>IF(DA14="","",'Investment Returns'!DA39)</f>
        <v>47452</v>
      </c>
      <c r="DB15" s="65">
        <f>IF(DB14="","",'Investment Returns'!DB39)</f>
        <v>47483</v>
      </c>
      <c r="DC15" s="65">
        <f>IF(DC14="","",'Investment Returns'!DC39)</f>
        <v>47514</v>
      </c>
      <c r="DD15" s="65">
        <f>IF(DD14="","",'Investment Returns'!DD39)</f>
        <v>47542</v>
      </c>
      <c r="DE15" s="65">
        <f>IF(DE14="","",'Investment Returns'!DE39)</f>
        <v>47573</v>
      </c>
      <c r="DF15" s="65">
        <f>IF(DF14="","",'Investment Returns'!DF39)</f>
        <v>47603</v>
      </c>
      <c r="DG15" s="65">
        <f>IF(DG14="","",'Investment Returns'!DG39)</f>
        <v>47634</v>
      </c>
      <c r="DH15" s="65">
        <f>IF(DH14="","",'Investment Returns'!DH39)</f>
        <v>47664</v>
      </c>
      <c r="DI15" s="65">
        <f>IF(DI14="","",'Investment Returns'!DI39)</f>
        <v>47695</v>
      </c>
      <c r="DJ15" s="65">
        <f>IF(DJ14="","",'Investment Returns'!DJ39)</f>
        <v>47726</v>
      </c>
      <c r="DK15" s="65">
        <f>IF(DK14="","",'Investment Returns'!DK39)</f>
        <v>47756</v>
      </c>
      <c r="DL15" s="65">
        <f>IF(DL14="","",'Investment Returns'!DL39)</f>
        <v>47787</v>
      </c>
      <c r="DM15" s="65">
        <f>IF(DM14="","",'Investment Returns'!DM39)</f>
        <v>47817</v>
      </c>
      <c r="DN15" s="65">
        <f>IF(DN14="","",'Investment Returns'!DN39)</f>
        <v>47848</v>
      </c>
      <c r="DO15" s="65">
        <f>IF(DO14="","",'Investment Returns'!DO39)</f>
        <v>47879</v>
      </c>
      <c r="DP15" s="65">
        <f>IF(DP14="","",'Investment Returns'!DP39)</f>
        <v>47907</v>
      </c>
      <c r="DQ15" s="65">
        <f>IF(DQ14="","",'Investment Returns'!DQ39)</f>
        <v>47938</v>
      </c>
      <c r="DR15" s="65">
        <f>IF(DR14="","",'Investment Returns'!DR39)</f>
        <v>47968</v>
      </c>
      <c r="DS15" s="65">
        <f>IF(DS14="","",'Investment Returns'!DS39)</f>
        <v>47999</v>
      </c>
      <c r="DT15" s="65">
        <f>IF(DT14="","",'Investment Returns'!DT39)</f>
        <v>48029</v>
      </c>
      <c r="DU15" s="65">
        <f>IF(DU14="","",'Investment Returns'!DU39)</f>
        <v>48060</v>
      </c>
      <c r="DV15" s="65">
        <f>IF(DV14="","",'Investment Returns'!DV39)</f>
        <v>48091</v>
      </c>
      <c r="DW15" s="65">
        <f>IF(DW14="","",'Investment Returns'!DW39)</f>
        <v>48121</v>
      </c>
      <c r="DX15" s="65">
        <f>IF(DX14="","",'Investment Returns'!DX39)</f>
        <v>48152</v>
      </c>
      <c r="DY15" s="65">
        <f>IF(DY14="","",'Investment Returns'!DY39)</f>
        <v>48182</v>
      </c>
      <c r="DZ15" s="65">
        <f>IF(DZ14="","",'Investment Returns'!DZ39)</f>
        <v>48213</v>
      </c>
      <c r="EA15" s="65">
        <f>IF(EA14="","",'Investment Returns'!EA39)</f>
        <v>48244</v>
      </c>
      <c r="EB15" s="65">
        <f>IF(EB14="","",'Investment Returns'!EB39)</f>
        <v>48273</v>
      </c>
      <c r="EC15" s="65">
        <f>IF(EC14="","",'Investment Returns'!EC39)</f>
        <v>48304</v>
      </c>
      <c r="ED15" s="65">
        <f>IF(ED14="","",'Investment Returns'!ED39)</f>
        <v>48334</v>
      </c>
      <c r="EE15" s="65">
        <f>IF(EE14="","",'Investment Returns'!EE39)</f>
        <v>48365</v>
      </c>
      <c r="EF15" s="65">
        <f>IF(EF14="","",'Investment Returns'!EF39)</f>
        <v>48395</v>
      </c>
      <c r="EG15" s="65">
        <f>IF(EG14="","",'Investment Returns'!EG39)</f>
        <v>48426</v>
      </c>
      <c r="EH15" s="65">
        <f>IF(EH14="","",'Investment Returns'!EH39)</f>
        <v>48457</v>
      </c>
      <c r="EI15" s="65">
        <f>IF(EI14="","",'Investment Returns'!EI39)</f>
        <v>48487</v>
      </c>
      <c r="EJ15" s="65">
        <f>IF(EJ14="","",'Investment Returns'!EJ39)</f>
        <v>48518</v>
      </c>
      <c r="EK15" s="65">
        <f>IF(EK14="","",'Investment Returns'!EK39)</f>
        <v>48548</v>
      </c>
      <c r="EL15" s="65">
        <f>IF(EL14="","",'Investment Returns'!EL39)</f>
        <v>48579</v>
      </c>
      <c r="EM15" s="65">
        <f>IF(EM14="","",'Investment Returns'!EM39)</f>
        <v>48610</v>
      </c>
      <c r="EN15" s="65">
        <f>IF(EN14="","",'Investment Returns'!EN39)</f>
        <v>48638</v>
      </c>
      <c r="EO15" s="65">
        <f>IF(EO14="","",'Investment Returns'!EO39)</f>
        <v>48669</v>
      </c>
      <c r="EP15" s="65">
        <f>IF(EP14="","",'Investment Returns'!EP39)</f>
        <v>48699</v>
      </c>
      <c r="EQ15" s="65">
        <f>IF(EQ14="","",'Investment Returns'!EQ39)</f>
        <v>48730</v>
      </c>
      <c r="ER15" s="65">
        <f>IF(ER14="","",'Investment Returns'!ER39)</f>
        <v>48760</v>
      </c>
      <c r="ES15" s="65">
        <f>IF(ES14="","",'Investment Returns'!ES39)</f>
        <v>48791</v>
      </c>
      <c r="ET15" s="65">
        <f>IF(ET14="","",'Investment Returns'!ET39)</f>
        <v>48822</v>
      </c>
      <c r="EU15" s="65">
        <f>IF(EU14="","",'Investment Returns'!EU39)</f>
        <v>48852</v>
      </c>
      <c r="EV15" s="65">
        <f>IF(EV14="","",'Investment Returns'!EV39)</f>
        <v>48883</v>
      </c>
      <c r="EW15" s="65">
        <f>IF(EW14="","",'Investment Returns'!EW39)</f>
        <v>48913</v>
      </c>
      <c r="EX15" s="65">
        <f>IF(EX14="","",'Investment Returns'!EX39)</f>
        <v>48944</v>
      </c>
      <c r="EY15" s="65">
        <f>IF(EY14="","",'Investment Returns'!EY39)</f>
        <v>48975</v>
      </c>
      <c r="EZ15" s="65">
        <f>IF(EZ14="","",'Investment Returns'!EZ39)</f>
        <v>49003</v>
      </c>
      <c r="FA15" s="65">
        <f>IF(FA14="","",'Investment Returns'!FA39)</f>
        <v>49034</v>
      </c>
      <c r="FB15" s="65">
        <f>IF(FB14="","",'Investment Returns'!FB39)</f>
        <v>49064</v>
      </c>
      <c r="FC15" s="65">
        <f>IF(FC14="","",'Investment Returns'!FC39)</f>
        <v>49095</v>
      </c>
      <c r="FD15" s="65">
        <f>IF(FD14="","",'Investment Returns'!FD39)</f>
        <v>49125</v>
      </c>
      <c r="FE15" s="65">
        <f>IF(FE14="","",'Investment Returns'!FE39)</f>
        <v>49156</v>
      </c>
      <c r="FF15" s="65">
        <f>IF(FF14="","",'Investment Returns'!FF39)</f>
        <v>49187</v>
      </c>
      <c r="FG15" s="65">
        <f>IF(FG14="","",'Investment Returns'!FG39)</f>
        <v>49217</v>
      </c>
      <c r="FH15" s="65">
        <f>IF(FH14="","",'Investment Returns'!FH39)</f>
        <v>49248</v>
      </c>
      <c r="FI15" s="65">
        <f>IF(FI14="","",'Investment Returns'!FI39)</f>
        <v>49278</v>
      </c>
      <c r="FJ15" s="65">
        <f>IF(FJ14="","",'Investment Returns'!FJ39)</f>
        <v>49309</v>
      </c>
      <c r="FK15" s="65">
        <f>IF(FK14="","",'Investment Returns'!FK39)</f>
        <v>49340</v>
      </c>
      <c r="FL15" s="65">
        <f>IF(FL14="","",'Investment Returns'!FL39)</f>
        <v>49368</v>
      </c>
      <c r="FM15" s="65">
        <f>IF(FM14="","",'Investment Returns'!FM39)</f>
        <v>49399</v>
      </c>
      <c r="FN15" s="65">
        <f>IF(FN14="","",'Investment Returns'!FN39)</f>
        <v>49429</v>
      </c>
      <c r="FO15" s="65">
        <f>IF(FO14="","",'Investment Returns'!FO39)</f>
        <v>49460</v>
      </c>
      <c r="FP15" s="65">
        <f>IF(FP14="","",'Investment Returns'!FP39)</f>
        <v>49490</v>
      </c>
      <c r="FQ15" s="65">
        <f>IF(FQ14="","",'Investment Returns'!FQ39)</f>
        <v>49521</v>
      </c>
      <c r="FR15" s="65">
        <f>IF(FR14="","",'Investment Returns'!FR39)</f>
        <v>49552</v>
      </c>
      <c r="FS15" s="65">
        <f>IF(FS14="","",'Investment Returns'!FS39)</f>
        <v>49582</v>
      </c>
      <c r="FT15" s="65">
        <f>IF(FT14="","",'Investment Returns'!FT39)</f>
        <v>49613</v>
      </c>
      <c r="FU15" s="65">
        <f>IF(FU14="","",'Investment Returns'!FU39)</f>
        <v>49643</v>
      </c>
      <c r="FV15" s="65">
        <f>IF(FV14="","",'Investment Returns'!FV39)</f>
        <v>49674</v>
      </c>
      <c r="FW15" s="65">
        <f>IF(FW14="","",'Investment Returns'!FW39)</f>
        <v>49705</v>
      </c>
      <c r="FX15" s="65">
        <f>IF(FX14="","",'Investment Returns'!FX39)</f>
        <v>49734</v>
      </c>
      <c r="FY15" s="65">
        <f>IF(FY14="","",'Investment Returns'!FY39)</f>
        <v>49765</v>
      </c>
      <c r="FZ15" s="65">
        <f>IF(FZ14="","",'Investment Returns'!FZ39)</f>
        <v>49795</v>
      </c>
      <c r="GA15" s="65">
        <f>IF(GA14="","",'Investment Returns'!GA39)</f>
        <v>49826</v>
      </c>
      <c r="GB15" s="65">
        <f>IF(GB14="","",'Investment Returns'!GB39)</f>
        <v>49856</v>
      </c>
      <c r="GC15" s="65">
        <f>IF(GC14="","",'Investment Returns'!GC39)</f>
        <v>49887</v>
      </c>
      <c r="GD15" s="65">
        <f>IF(GD14="","",'Investment Returns'!GD39)</f>
        <v>49918</v>
      </c>
      <c r="GE15" s="65">
        <f>IF(GE14="","",'Investment Returns'!GE39)</f>
        <v>49948</v>
      </c>
      <c r="GF15" s="65">
        <f>IF(GF14="","",'Investment Returns'!GF39)</f>
        <v>49979</v>
      </c>
      <c r="GG15" s="65">
        <f>IF(GG14="","",'Investment Returns'!GG39)</f>
        <v>50009</v>
      </c>
      <c r="GH15" s="65">
        <f>IF(GH14="","",'Investment Returns'!GH39)</f>
        <v>50040</v>
      </c>
      <c r="GI15" s="65">
        <f>IF(GI14="","",'Investment Returns'!GI39)</f>
        <v>50071</v>
      </c>
      <c r="GJ15" s="65">
        <f>IF(GJ14="","",'Investment Returns'!GJ39)</f>
        <v>50099</v>
      </c>
      <c r="GK15" s="65">
        <f>IF(GK14="","",'Investment Returns'!GK39)</f>
        <v>50130</v>
      </c>
      <c r="GL15" s="65">
        <f>IF(GL14="","",'Investment Returns'!GL39)</f>
        <v>50160</v>
      </c>
      <c r="GM15" s="65">
        <f>IF(GM14="","",'Investment Returns'!GM39)</f>
        <v>50191</v>
      </c>
      <c r="GN15" s="65">
        <f>IF(GN14="","",'Investment Returns'!GN39)</f>
        <v>50221</v>
      </c>
      <c r="GO15" s="65">
        <f>IF(GO14="","",'Investment Returns'!GO39)</f>
        <v>50252</v>
      </c>
      <c r="GP15" s="65">
        <f>IF(GP14="","",'Investment Returns'!GP39)</f>
        <v>50283</v>
      </c>
      <c r="GQ15" s="65">
        <f>IF(GQ14="","",'Investment Returns'!GQ39)</f>
        <v>50313</v>
      </c>
      <c r="GR15" s="65">
        <f>IF(GR14="","",'Investment Returns'!GR39)</f>
        <v>50344</v>
      </c>
      <c r="GS15" s="65">
        <f>IF(GS14="","",'Investment Returns'!GS39)</f>
        <v>50374</v>
      </c>
      <c r="GT15" s="65">
        <f>IF(GT14="","",'Investment Returns'!GT39)</f>
        <v>50405</v>
      </c>
      <c r="GU15" s="65">
        <f>IF(GU14="","",'Investment Returns'!GU39)</f>
        <v>50436</v>
      </c>
      <c r="GV15" s="65">
        <f>IF(GV14="","",'Investment Returns'!GV39)</f>
        <v>50464</v>
      </c>
      <c r="GW15" s="65">
        <f>IF(GW14="","",'Investment Returns'!GW39)</f>
        <v>50495</v>
      </c>
      <c r="GX15" s="65">
        <f>IF(GX14="","",'Investment Returns'!GX39)</f>
        <v>50525</v>
      </c>
      <c r="GY15" s="65">
        <f>IF(GY14="","",'Investment Returns'!GY39)</f>
        <v>50556</v>
      </c>
      <c r="GZ15" s="65">
        <f>IF(GZ14="","",'Investment Returns'!GZ39)</f>
        <v>50586</v>
      </c>
      <c r="HA15" s="65">
        <f>IF(HA14="","",'Investment Returns'!HA39)</f>
        <v>50617</v>
      </c>
      <c r="HB15" s="65">
        <f>IF(HB14="","",'Investment Returns'!HB39)</f>
        <v>50648</v>
      </c>
      <c r="HC15" s="65">
        <f>IF(HC14="","",'Investment Returns'!HC39)</f>
        <v>50678</v>
      </c>
      <c r="HD15" s="65">
        <f>IF(HD14="","",'Investment Returns'!HD39)</f>
        <v>50709</v>
      </c>
      <c r="HE15" s="65">
        <f>IF(HE14="","",'Investment Returns'!HE39)</f>
        <v>50739</v>
      </c>
      <c r="HF15" s="65">
        <f>IF(HF14="","",'Investment Returns'!HF39)</f>
        <v>50770</v>
      </c>
      <c r="HG15" s="65">
        <f>IF(HG14="","",'Investment Returns'!HG39)</f>
        <v>50801</v>
      </c>
      <c r="HH15" s="65">
        <f>IF(HH14="","",'Investment Returns'!HH39)</f>
        <v>50829</v>
      </c>
      <c r="HI15" s="65">
        <f>IF(HI14="","",'Investment Returns'!HI39)</f>
        <v>50860</v>
      </c>
      <c r="HJ15" s="65">
        <f>IF(HJ14="","",'Investment Returns'!HJ39)</f>
        <v>50890</v>
      </c>
      <c r="HK15" s="65">
        <f>IF(HK14="","",'Investment Returns'!HK39)</f>
        <v>50921</v>
      </c>
      <c r="HL15" s="65">
        <f>IF(HL14="","",'Investment Returns'!HL39)</f>
        <v>50951</v>
      </c>
      <c r="HM15" s="65">
        <f>IF(HM14="","",'Investment Returns'!HM39)</f>
        <v>50982</v>
      </c>
      <c r="HN15" s="65">
        <f>IF(HN14="","",'Investment Returns'!HN39)</f>
        <v>51013</v>
      </c>
      <c r="HO15" s="65">
        <f>IF(HO14="","",'Investment Returns'!HO39)</f>
        <v>51043</v>
      </c>
      <c r="HP15" s="65">
        <f>IF(HP14="","",'Investment Returns'!HP39)</f>
        <v>51074</v>
      </c>
      <c r="HQ15" s="65">
        <f>IF(HQ14="","",'Investment Returns'!HQ39)</f>
        <v>51104</v>
      </c>
      <c r="HR15" s="65">
        <f>IF(HR14="","",'Investment Returns'!HR39)</f>
        <v>51135</v>
      </c>
      <c r="HS15" s="65">
        <f>IF(HS14="","",'Investment Returns'!HS39)</f>
        <v>51166</v>
      </c>
      <c r="HT15" s="65">
        <f>IF(HT14="","",'Investment Returns'!HT39)</f>
        <v>51195</v>
      </c>
      <c r="HU15" s="65" t="str">
        <f>IF(HU14="","",'Investment Returns'!HU39)</f>
        <v/>
      </c>
      <c r="HV15" s="65" t="str">
        <f>IF(HV14="","",'Investment Returns'!HV39)</f>
        <v/>
      </c>
      <c r="HW15" s="65" t="str">
        <f>IF(HW14="","",'Investment Returns'!HW39)</f>
        <v/>
      </c>
      <c r="HX15" s="65" t="str">
        <f>IF(HX14="","",'Investment Returns'!HX39)</f>
        <v/>
      </c>
      <c r="HY15" s="65" t="str">
        <f>IF(HY14="","",'Investment Returns'!HY39)</f>
        <v/>
      </c>
      <c r="HZ15" s="65" t="str">
        <f>IF(HZ14="","",'Investment Returns'!HZ39)</f>
        <v/>
      </c>
      <c r="IA15" s="65" t="str">
        <f>IF(IA14="","",'Investment Returns'!IA39)</f>
        <v/>
      </c>
      <c r="IB15" s="65" t="str">
        <f>IF(IB14="","",'Investment Returns'!IB39)</f>
        <v/>
      </c>
      <c r="IC15" s="65" t="str">
        <f>IF(IC14="","",'Investment Returns'!IC39)</f>
        <v/>
      </c>
      <c r="ID15" s="65" t="str">
        <f>IF(ID14="","",'Investment Returns'!ID39)</f>
        <v/>
      </c>
      <c r="IE15" s="65" t="str">
        <f>IF(IE14="","",'Investment Returns'!IE39)</f>
        <v/>
      </c>
      <c r="IF15" s="65" t="str">
        <f>IF(IF14="","",'Investment Returns'!IF39)</f>
        <v/>
      </c>
      <c r="IG15" s="65" t="str">
        <f>IF(IG14="","",'Investment Returns'!IG39)</f>
        <v/>
      </c>
      <c r="IH15" s="65" t="str">
        <f>IF(IH14="","",'Investment Returns'!IH39)</f>
        <v/>
      </c>
      <c r="II15" s="65" t="str">
        <f>IF(II14="","",'Investment Returns'!II39)</f>
        <v/>
      </c>
      <c r="IJ15" s="65" t="str">
        <f>IF(IJ14="","",'Investment Returns'!IJ39)</f>
        <v/>
      </c>
      <c r="IK15" s="65" t="str">
        <f>IF(IK14="","",'Investment Returns'!IK39)</f>
        <v/>
      </c>
      <c r="IL15" s="65" t="str">
        <f>IF(IL14="","",'Investment Returns'!IL39)</f>
        <v/>
      </c>
      <c r="IM15" s="65" t="str">
        <f>IF(IM14="","",'Investment Returns'!IM39)</f>
        <v/>
      </c>
      <c r="IN15" s="65" t="str">
        <f>IF(IN14="","",'Investment Returns'!IN39)</f>
        <v/>
      </c>
      <c r="IO15" s="65" t="str">
        <f>IF(IO14="","",'Investment Returns'!IO39)</f>
        <v/>
      </c>
      <c r="IP15" s="65" t="str">
        <f>IF(IP14="","",'Investment Returns'!IP39)</f>
        <v/>
      </c>
      <c r="IQ15" s="65" t="str">
        <f>IF(IQ14="","",'Investment Returns'!IQ39)</f>
        <v/>
      </c>
      <c r="IR15" s="65" t="str">
        <f>IF(IR14="","",'Investment Returns'!IR39)</f>
        <v/>
      </c>
      <c r="IS15" s="65" t="str">
        <f>IF(IS14="","",'Investment Returns'!IS39)</f>
        <v/>
      </c>
      <c r="IT15" s="65" t="str">
        <f>IF(IT14="","",'Investment Returns'!IT39)</f>
        <v/>
      </c>
      <c r="IU15" s="65" t="str">
        <f>IF(IU14="","",'Investment Returns'!IU39)</f>
        <v/>
      </c>
      <c r="IV15" s="65" t="str">
        <f>IF(IV14="","",'Investment Returns'!IV39)</f>
        <v/>
      </c>
      <c r="IW15" s="65" t="str">
        <f>IF(IW14="","",'Investment Returns'!IW39)</f>
        <v/>
      </c>
      <c r="IX15" s="65" t="str">
        <f>IF(IX14="","",'Investment Returns'!IX39)</f>
        <v/>
      </c>
      <c r="IY15" s="65" t="str">
        <f>IF(IY14="","",'Investment Returns'!IY39)</f>
        <v/>
      </c>
      <c r="IZ15" s="65" t="str">
        <f>IF(IZ14="","",'Investment Returns'!IZ39)</f>
        <v/>
      </c>
      <c r="JA15" s="65" t="str">
        <f>IF(JA14="","",'Investment Returns'!JA39)</f>
        <v/>
      </c>
      <c r="JB15" s="65" t="str">
        <f>IF(JB14="","",'Investment Returns'!JB39)</f>
        <v/>
      </c>
      <c r="JC15" s="65" t="str">
        <f>IF(JC14="","",'Investment Returns'!JC39)</f>
        <v/>
      </c>
      <c r="JD15" s="65" t="str">
        <f>IF(JD14="","",'Investment Returns'!JD39)</f>
        <v/>
      </c>
      <c r="JE15" s="65" t="str">
        <f>IF(JE14="","",'Investment Returns'!JE39)</f>
        <v/>
      </c>
      <c r="JF15" s="65" t="str">
        <f>IF(JF14="","",'Investment Returns'!JF39)</f>
        <v/>
      </c>
      <c r="JG15" s="65" t="str">
        <f>IF(JG14="","",'Investment Returns'!JG39)</f>
        <v/>
      </c>
      <c r="JH15" s="65" t="str">
        <f>IF(JH14="","",'Investment Returns'!JH39)</f>
        <v/>
      </c>
      <c r="JI15" s="65" t="str">
        <f>IF(JI14="","",'Investment Returns'!JI39)</f>
        <v/>
      </c>
      <c r="JJ15" s="65" t="str">
        <f>IF(JJ14="","",'Investment Returns'!JJ39)</f>
        <v/>
      </c>
      <c r="JK15" s="65" t="str">
        <f>IF(JK14="","",'Investment Returns'!JK39)</f>
        <v/>
      </c>
      <c r="JL15" s="65" t="str">
        <f>IF(JL14="","",'Investment Returns'!JL39)</f>
        <v/>
      </c>
      <c r="JM15" s="65" t="str">
        <f>IF(JM14="","",'Investment Returns'!JM39)</f>
        <v/>
      </c>
      <c r="JN15" s="65" t="str">
        <f>IF(JN14="","",'Investment Returns'!JN39)</f>
        <v/>
      </c>
      <c r="JO15" s="65" t="str">
        <f>IF(JO14="","",'Investment Returns'!JO39)</f>
        <v/>
      </c>
      <c r="JP15" s="65" t="str">
        <f>IF(JP14="","",'Investment Returns'!JP39)</f>
        <v/>
      </c>
      <c r="JQ15" s="65" t="str">
        <f>IF(JQ14="","",'Investment Returns'!JQ39)</f>
        <v/>
      </c>
      <c r="JR15" s="65" t="str">
        <f>IF(JR14="","",'Investment Returns'!JR39)</f>
        <v/>
      </c>
      <c r="JS15" s="65" t="str">
        <f>IF(JS14="","",'Investment Returns'!JS39)</f>
        <v/>
      </c>
      <c r="JT15" s="65" t="str">
        <f>IF(JT14="","",'Investment Returns'!JT39)</f>
        <v/>
      </c>
      <c r="JU15" s="65" t="str">
        <f>IF(JU14="","",'Investment Returns'!JU39)</f>
        <v/>
      </c>
      <c r="JV15" s="65" t="str">
        <f>IF(JV14="","",'Investment Returns'!JV39)</f>
        <v/>
      </c>
      <c r="JW15" s="65" t="str">
        <f>IF(JW14="","",'Investment Returns'!JW39)</f>
        <v/>
      </c>
      <c r="JX15" s="65" t="str">
        <f>IF(JX14="","",'Investment Returns'!JX39)</f>
        <v/>
      </c>
      <c r="JY15" s="65" t="str">
        <f>IF(JY14="","",'Investment Returns'!JY39)</f>
        <v/>
      </c>
      <c r="JZ15" s="65" t="str">
        <f>IF(JZ14="","",'Investment Returns'!JZ39)</f>
        <v/>
      </c>
      <c r="KA15" s="65" t="str">
        <f>IF(KA14="","",'Investment Returns'!KA39)</f>
        <v/>
      </c>
      <c r="KB15" s="65" t="str">
        <f>IF(KB14="","",'Investment Returns'!KB39)</f>
        <v/>
      </c>
      <c r="KC15" s="65" t="str">
        <f>IF(KC14="","",'Investment Returns'!KC39)</f>
        <v/>
      </c>
      <c r="KD15" s="65" t="str">
        <f>IF(KD14="","",'Investment Returns'!KD39)</f>
        <v/>
      </c>
      <c r="KE15" s="65" t="str">
        <f>IF(KE14="","",'Investment Returns'!KE39)</f>
        <v/>
      </c>
      <c r="KF15" s="65" t="str">
        <f>IF(KF14="","",'Investment Returns'!KF39)</f>
        <v/>
      </c>
      <c r="KG15" s="65" t="str">
        <f>IF(KG14="","",'Investment Returns'!KG39)</f>
        <v/>
      </c>
      <c r="KH15" s="65" t="str">
        <f>IF(KH14="","",'Investment Returns'!KH39)</f>
        <v/>
      </c>
      <c r="KI15" s="65" t="str">
        <f>IF(KI14="","",'Investment Returns'!KI39)</f>
        <v/>
      </c>
      <c r="KJ15" s="65" t="str">
        <f>IF(KJ14="","",'Investment Returns'!KJ39)</f>
        <v/>
      </c>
      <c r="KK15" s="65" t="str">
        <f>IF(KK14="","",'Investment Returns'!KK39)</f>
        <v/>
      </c>
      <c r="KL15" s="65" t="str">
        <f>IF(KL14="","",'Investment Returns'!KL39)</f>
        <v/>
      </c>
      <c r="KM15" s="65" t="str">
        <f>IF(KM14="","",'Investment Returns'!KM39)</f>
        <v/>
      </c>
      <c r="KN15" s="65" t="str">
        <f>IF(KN14="","",'Investment Returns'!KN39)</f>
        <v/>
      </c>
      <c r="KO15" s="65" t="str">
        <f>IF(KO14="","",'Investment Returns'!KO39)</f>
        <v/>
      </c>
      <c r="KP15" s="65" t="str">
        <f>IF(KP14="","",'Investment Returns'!KP39)</f>
        <v/>
      </c>
      <c r="KQ15" s="65" t="str">
        <f>IF(KQ14="","",'Investment Returns'!KQ39)</f>
        <v/>
      </c>
      <c r="KR15" s="65" t="str">
        <f>IF(KR14="","",'Investment Returns'!KR39)</f>
        <v/>
      </c>
      <c r="KS15" s="65" t="str">
        <f>IF(KS14="","",'Investment Returns'!KS39)</f>
        <v/>
      </c>
      <c r="KT15" s="65" t="str">
        <f>IF(KT14="","",'Investment Returns'!KT39)</f>
        <v/>
      </c>
      <c r="KU15" s="65" t="str">
        <f>IF(KU14="","",'Investment Returns'!KU39)</f>
        <v/>
      </c>
      <c r="KV15" s="65" t="str">
        <f>IF(KV14="","",'Investment Returns'!KV39)</f>
        <v/>
      </c>
      <c r="KW15" s="65" t="str">
        <f>IF(KW14="","",'Investment Returns'!KW39)</f>
        <v/>
      </c>
      <c r="KX15" s="65" t="str">
        <f>IF(KX14="","",'Investment Returns'!KX39)</f>
        <v/>
      </c>
      <c r="KY15" s="65" t="str">
        <f>IF(KY14="","",'Investment Returns'!KY39)</f>
        <v/>
      </c>
      <c r="KZ15" s="65" t="str">
        <f>IF(KZ14="","",'Investment Returns'!KZ39)</f>
        <v/>
      </c>
      <c r="LA15" s="65" t="str">
        <f>IF(LA14="","",'Investment Returns'!LA39)</f>
        <v/>
      </c>
      <c r="LB15" s="65" t="str">
        <f>IF(LB14="","",'Investment Returns'!LB39)</f>
        <v/>
      </c>
      <c r="LC15" s="65" t="str">
        <f>IF(LC14="","",'Investment Returns'!LC39)</f>
        <v/>
      </c>
      <c r="LD15" s="65" t="str">
        <f>IF(LD14="","",'Investment Returns'!LD39)</f>
        <v/>
      </c>
      <c r="LE15" s="65" t="str">
        <f>IF(LE14="","",'Investment Returns'!LE39)</f>
        <v/>
      </c>
      <c r="LF15" s="65" t="str">
        <f>IF(LF14="","",'Investment Returns'!LF39)</f>
        <v/>
      </c>
      <c r="LG15" s="65" t="str">
        <f>IF(LG14="","",'Investment Returns'!LG39)</f>
        <v/>
      </c>
      <c r="LH15" s="65" t="str">
        <f>IF(LH14="","",'Investment Returns'!LH39)</f>
        <v/>
      </c>
      <c r="LI15" s="65" t="str">
        <f>IF(LI14="","",'Investment Returns'!LI39)</f>
        <v/>
      </c>
      <c r="LJ15" s="65" t="str">
        <f>IF(LJ14="","",'Investment Returns'!LJ39)</f>
        <v/>
      </c>
      <c r="LK15" s="65" t="str">
        <f>IF(LK14="","",'Investment Returns'!LK39)</f>
        <v/>
      </c>
      <c r="LL15" s="65" t="str">
        <f>IF(LL14="","",'Investment Returns'!LL39)</f>
        <v/>
      </c>
      <c r="LM15" s="65" t="str">
        <f>IF(LM14="","",'Investment Returns'!LM39)</f>
        <v/>
      </c>
      <c r="LN15" s="65" t="str">
        <f>IF(LN14="","",'Investment Returns'!LN39)</f>
        <v/>
      </c>
      <c r="LO15" s="65" t="str">
        <f>IF(LO14="","",'Investment Returns'!LO39)</f>
        <v/>
      </c>
      <c r="LP15" s="65" t="str">
        <f>IF(LP14="","",'Investment Returns'!LP39)</f>
        <v/>
      </c>
      <c r="LQ15" s="65" t="str">
        <f>IF(LQ14="","",'Investment Returns'!LQ39)</f>
        <v/>
      </c>
      <c r="LR15" s="65" t="str">
        <f>IF(LR14="","",'Investment Returns'!LR39)</f>
        <v/>
      </c>
      <c r="LS15" s="65" t="str">
        <f>IF(LS14="","",'Investment Returns'!LS39)</f>
        <v/>
      </c>
      <c r="LT15" s="65" t="str">
        <f>IF(LT14="","",'Investment Returns'!LT39)</f>
        <v/>
      </c>
      <c r="LU15" s="65" t="str">
        <f>IF(LU14="","",'Investment Returns'!LU39)</f>
        <v/>
      </c>
      <c r="LV15" s="65" t="str">
        <f>IF(LV14="","",'Investment Returns'!LV39)</f>
        <v/>
      </c>
      <c r="LW15" s="65" t="str">
        <f>IF(LW14="","",'Investment Returns'!LW39)</f>
        <v/>
      </c>
      <c r="LX15" s="65" t="str">
        <f>IF(LX14="","",'Investment Returns'!LX39)</f>
        <v/>
      </c>
      <c r="LY15" s="65" t="str">
        <f>IF(LY14="","",'Investment Returns'!LY39)</f>
        <v/>
      </c>
      <c r="LZ15" s="65" t="str">
        <f>IF(LZ14="","",'Investment Returns'!LZ39)</f>
        <v/>
      </c>
      <c r="MA15" s="65" t="str">
        <f>IF(MA14="","",'Investment Returns'!MA39)</f>
        <v/>
      </c>
      <c r="MB15" s="65" t="str">
        <f>IF(MB14="","",'Investment Returns'!MB39)</f>
        <v/>
      </c>
      <c r="MC15" s="65" t="str">
        <f>IF(MC14="","",'Investment Returns'!MC39)</f>
        <v/>
      </c>
      <c r="MD15" s="65" t="str">
        <f>IF(MD14="","",'Investment Returns'!MD39)</f>
        <v/>
      </c>
      <c r="ME15" s="65" t="str">
        <f>IF(ME14="","",'Investment Returns'!ME39)</f>
        <v/>
      </c>
      <c r="MF15" s="65" t="str">
        <f>IF(MF14="","",'Investment Returns'!MF39)</f>
        <v/>
      </c>
      <c r="MG15" s="65" t="str">
        <f>IF(MG14="","",'Investment Returns'!MG39)</f>
        <v/>
      </c>
      <c r="MH15" s="65" t="str">
        <f>IF(MH14="","",'Investment Returns'!MH39)</f>
        <v/>
      </c>
      <c r="MI15" s="65" t="str">
        <f>IF(MI14="","",'Investment Returns'!MI39)</f>
        <v/>
      </c>
      <c r="MJ15" s="65" t="str">
        <f>IF(MJ14="","",'Investment Returns'!MJ39)</f>
        <v/>
      </c>
      <c r="MK15" s="65" t="str">
        <f>IF(MK14="","",'Investment Returns'!MK39)</f>
        <v/>
      </c>
      <c r="ML15" s="65" t="str">
        <f>IF(ML14="","",'Investment Returns'!ML39)</f>
        <v/>
      </c>
      <c r="MM15" s="65" t="str">
        <f>IF(MM14="","",'Investment Returns'!MM39)</f>
        <v/>
      </c>
      <c r="MN15" s="65" t="str">
        <f>IF(MN14="","",'Investment Returns'!MN39)</f>
        <v/>
      </c>
      <c r="MO15" s="65" t="str">
        <f>IF(MO14="","",'Investment Returns'!MO39)</f>
        <v/>
      </c>
      <c r="MP15" s="65" t="str">
        <f>IF(MP14="","",'Investment Returns'!MP39)</f>
        <v/>
      </c>
      <c r="MQ15" s="65" t="str">
        <f>IF(MQ14="","",'Investment Returns'!MQ39)</f>
        <v/>
      </c>
      <c r="MR15" s="65" t="str">
        <f>IF(MR14="","",'Investment Returns'!MR39)</f>
        <v/>
      </c>
      <c r="MS15" s="65" t="str">
        <f>IF(MS14="","",'Investment Returns'!MS39)</f>
        <v/>
      </c>
      <c r="MT15" s="65" t="str">
        <f>IF(MT14="","",'Investment Returns'!MT39)</f>
        <v/>
      </c>
      <c r="MU15" s="65" t="str">
        <f>IF(MU14="","",'Investment Returns'!MU39)</f>
        <v/>
      </c>
      <c r="MV15" s="65" t="str">
        <f>IF(MV14="","",'Investment Returns'!MV39)</f>
        <v/>
      </c>
      <c r="MW15" s="65" t="str">
        <f>IF(MW14="","",'Investment Returns'!MW39)</f>
        <v/>
      </c>
      <c r="MX15" s="65" t="str">
        <f>IF(MX14="","",'Investment Returns'!MX39)</f>
        <v/>
      </c>
      <c r="MY15" s="65" t="str">
        <f>IF(MY14="","",'Investment Returns'!MY39)</f>
        <v/>
      </c>
    </row>
    <row r="16" spans="2:363" x14ac:dyDescent="0.25">
      <c r="B16" s="8" t="s">
        <v>221</v>
      </c>
      <c r="D16" s="212">
        <f>IF(D13="","",Inputs!R81+Inputs!R82+Inputs!R84)</f>
        <v>17336.25</v>
      </c>
      <c r="E16" s="212">
        <f>IF(E13="","",Inputs!S81+Inputs!S82+Inputs!S84)</f>
        <v>17336.25</v>
      </c>
      <c r="F16" s="212">
        <f>IF(F13="","",Inputs!T81+Inputs!T82+Inputs!T84)</f>
        <v>17336.25</v>
      </c>
      <c r="G16" s="212">
        <f>IF(G13="","",Inputs!U81+Inputs!U82+Inputs!U84)</f>
        <v>17336.25</v>
      </c>
      <c r="H16" s="212">
        <f>IF(H13="","",Inputs!V81+Inputs!V82+Inputs!V84)</f>
        <v>17336.25</v>
      </c>
      <c r="I16" s="212">
        <f>IF(I13="","",Inputs!W81+Inputs!W82+Inputs!W84)</f>
        <v>17336.25</v>
      </c>
      <c r="J16" s="212">
        <f>IF(J13="","",Inputs!X81+Inputs!X82+Inputs!X84)</f>
        <v>17336.25</v>
      </c>
      <c r="K16" s="212">
        <f>IF(K13="","",Inputs!Y81+Inputs!Y82+Inputs!Y84)</f>
        <v>17336.25</v>
      </c>
      <c r="L16" s="212">
        <f>IF(L13="","",Inputs!Z81+Inputs!Z82+Inputs!Z84)</f>
        <v>17336.25</v>
      </c>
      <c r="M16" s="212">
        <f>IF(M13="","",Inputs!AA81+Inputs!AA82+Inputs!AA84)</f>
        <v>17336.25</v>
      </c>
      <c r="N16" s="212">
        <f>IF(N13="","",Inputs!AB81+Inputs!AB82+Inputs!AB84)</f>
        <v>17336.25</v>
      </c>
      <c r="O16" s="212">
        <f>IF(O13="","",Inputs!AC81+Inputs!AC82+Inputs!AC84)</f>
        <v>17336.25</v>
      </c>
      <c r="P16" s="212">
        <f>IF(P13="","",Inputs!AD81+Inputs!AD82+Inputs!AD84)</f>
        <v>17336.25</v>
      </c>
      <c r="Q16" s="212">
        <f>IF(Q13="","",Inputs!AE81+Inputs!AE82+Inputs!AE84)</f>
        <v>17336.25</v>
      </c>
      <c r="R16" s="212">
        <f>IF(R13="","",Inputs!AF81+Inputs!AF82+Inputs!AF84)</f>
        <v>17336.25</v>
      </c>
      <c r="S16" s="212">
        <f>IF(S13="","",Inputs!AG81+Inputs!AG82+Inputs!AG84)</f>
        <v>17336.25</v>
      </c>
      <c r="T16" s="212">
        <f>IF(T13="","",Inputs!AH81+Inputs!AH82+Inputs!AH84)</f>
        <v>17336.25</v>
      </c>
      <c r="U16" s="212">
        <f>IF(U13="","",Inputs!AI81+Inputs!AI82+Inputs!AI84)</f>
        <v>17336.25</v>
      </c>
      <c r="V16" s="212">
        <f>IF(V13="","",Inputs!AJ81+Inputs!AJ82+Inputs!AJ84)</f>
        <v>17336.25</v>
      </c>
      <c r="W16" s="212">
        <f>IF(W13="","",Inputs!AK81+Inputs!AK82+Inputs!AK84)</f>
        <v>17336.25</v>
      </c>
      <c r="X16" s="212">
        <f>IF(X13="","",Inputs!AL81+Inputs!AL82+Inputs!AL84)</f>
        <v>17336.25</v>
      </c>
      <c r="Y16" s="212">
        <f>IF(Y13="","",Inputs!AM81+Inputs!AM82+Inputs!AM84)</f>
        <v>17336.25</v>
      </c>
      <c r="Z16" s="212">
        <f>IF(Z13="","",Inputs!AN81+Inputs!AN82+Inputs!AN84)</f>
        <v>17336.25</v>
      </c>
      <c r="AA16" s="212">
        <f>IF(AA13="","",Inputs!AO81+Inputs!AO82+Inputs!AO84)</f>
        <v>17336.25</v>
      </c>
      <c r="AB16" s="212">
        <f>IF(AB13="","",Inputs!AP81+Inputs!AP82+Inputs!AP84)</f>
        <v>17336.25</v>
      </c>
      <c r="AC16" s="212">
        <f>IF(AC13="","",Inputs!AQ81+Inputs!AQ82+Inputs!AQ84)</f>
        <v>17336.25</v>
      </c>
      <c r="AD16" s="212">
        <f>IF(AD13="","",Inputs!AR81+Inputs!AR82+Inputs!AR84)</f>
        <v>17336.25</v>
      </c>
      <c r="AE16" s="212">
        <f>IF(AE13="","",Inputs!AS81+Inputs!AS82+Inputs!AS84)</f>
        <v>17336.25</v>
      </c>
      <c r="AF16" s="212">
        <f>IF(AF13="","",Inputs!AT81+Inputs!AT82+Inputs!AT84)</f>
        <v>17336.25</v>
      </c>
      <c r="AG16" s="212">
        <f>IF(AG13="","",Inputs!AU81+Inputs!AU82+Inputs!AU84)</f>
        <v>17336.25</v>
      </c>
      <c r="AH16" s="212">
        <f>IF(AH13="","",Inputs!AV81+Inputs!AV82+Inputs!AV84)</f>
        <v>17336.25</v>
      </c>
      <c r="AI16" s="212">
        <f>IF(AI13="","",Inputs!AW81+Inputs!AW82+Inputs!AW84)</f>
        <v>17336.25</v>
      </c>
      <c r="AJ16" s="212">
        <f>IF(AJ13="","",Inputs!AX81+Inputs!AX82+Inputs!AX84)</f>
        <v>17336.25</v>
      </c>
      <c r="AK16" s="212">
        <f>IF(AK13="","",Inputs!AY81+Inputs!AY82+Inputs!AY84)</f>
        <v>17336.25</v>
      </c>
      <c r="AL16" s="212">
        <f>IF(AL13="","",Inputs!AZ81+Inputs!AZ82+Inputs!AZ84)</f>
        <v>17336.25</v>
      </c>
      <c r="AM16" s="212">
        <f>IF(AM13="","",Inputs!BA81+Inputs!BA82+Inputs!BA84)</f>
        <v>17336.25</v>
      </c>
      <c r="AN16" s="212">
        <f>IF(AN13="","",Inputs!BB81+Inputs!BB82+Inputs!BB84)</f>
        <v>17336.25</v>
      </c>
      <c r="AO16" s="212">
        <f>IF(AO13="","",Inputs!BC81+Inputs!BC82+Inputs!BC84)</f>
        <v>17336.25</v>
      </c>
      <c r="AP16" s="212">
        <f>IF(AP13="","",Inputs!BD81+Inputs!BD82+Inputs!BD84)</f>
        <v>17336.25</v>
      </c>
      <c r="AQ16" s="212">
        <f>IF(AQ13="","",Inputs!BE81+Inputs!BE82+Inputs!BE84)</f>
        <v>17336.25</v>
      </c>
      <c r="AR16" s="212">
        <f>IF(AR13="","",Inputs!BF81+Inputs!BF82+Inputs!BF84)</f>
        <v>17336.25</v>
      </c>
      <c r="AS16" s="212">
        <f>IF(AS13="","",Inputs!BG81+Inputs!BG82+Inputs!BG84)</f>
        <v>17336.25</v>
      </c>
      <c r="AT16" s="212">
        <f>IF(AT13="","",Inputs!BH81+Inputs!BH82+Inputs!BH84)</f>
        <v>17336.25</v>
      </c>
      <c r="AU16" s="212">
        <f>IF(AU13="","",Inputs!BI81+Inputs!BI82+Inputs!BI84)</f>
        <v>17336.25</v>
      </c>
      <c r="AV16" s="212">
        <f>IF(AV13="","",Inputs!BJ81+Inputs!BJ82+Inputs!BJ84)</f>
        <v>17336.25</v>
      </c>
      <c r="AW16" s="212">
        <f>IF(AW13="","",Inputs!BK81+Inputs!BK82+Inputs!BK84)</f>
        <v>17336.25</v>
      </c>
      <c r="AX16" s="212">
        <f>IF(AX13="","",Inputs!BL81+Inputs!BL82+Inputs!BL84)</f>
        <v>17336.25</v>
      </c>
      <c r="AY16" s="212">
        <f>IF(AY13="","",Inputs!BM81+Inputs!BM82+Inputs!BM84)</f>
        <v>17336.25</v>
      </c>
      <c r="AZ16" s="212">
        <f>IF(AZ13="","",Inputs!BN81+Inputs!BN82+Inputs!BN84)</f>
        <v>17336.25</v>
      </c>
      <c r="BA16" s="212">
        <f>IF(BA13="","",Inputs!BO81+Inputs!BO82+Inputs!BO84)</f>
        <v>17336.25</v>
      </c>
      <c r="BB16" s="212">
        <f>IF(BB13="","",Inputs!BP81+Inputs!BP82+Inputs!BP84)</f>
        <v>17336.25</v>
      </c>
      <c r="BC16" s="212">
        <f>IF(BC13="","",Inputs!BQ81+Inputs!BQ82+Inputs!BQ84)</f>
        <v>17336.25</v>
      </c>
      <c r="BD16" s="212">
        <f>IF(BD13="","",Inputs!BR81+Inputs!BR82+Inputs!BR84)</f>
        <v>17336.25</v>
      </c>
      <c r="BE16" s="212">
        <f>IF(BE13="","",Inputs!BS81+Inputs!BS82+Inputs!BS84)</f>
        <v>17336.25</v>
      </c>
      <c r="BF16" s="212">
        <f>IF(BF13="","",Inputs!BT81+Inputs!BT82+Inputs!BT84)</f>
        <v>17336.25</v>
      </c>
      <c r="BG16" s="212">
        <f>IF(BG13="","",Inputs!BU81+Inputs!BU82+Inputs!BU84)</f>
        <v>17336.25</v>
      </c>
      <c r="BH16" s="212">
        <f>IF(BH13="","",Inputs!BV81+Inputs!BV82+Inputs!BV84)</f>
        <v>17336.25</v>
      </c>
      <c r="BI16" s="212">
        <f>IF(BI13="","",Inputs!BW81+Inputs!BW82+Inputs!BW84)</f>
        <v>17336.25</v>
      </c>
      <c r="BJ16" s="212">
        <f>IF(BJ13="","",Inputs!BX81+Inputs!BX82+Inputs!BX84)</f>
        <v>17336.25</v>
      </c>
      <c r="BK16" s="212">
        <f>IF(BK13="","",Inputs!BY81+Inputs!BY82+Inputs!BY84)</f>
        <v>17336.25</v>
      </c>
      <c r="BL16" s="212">
        <f>IF(BL13="","",Inputs!BZ81+Inputs!BZ82+Inputs!BZ84)</f>
        <v>17336.25</v>
      </c>
      <c r="BM16" s="212">
        <f>IF(BM13="","",Inputs!CA81+Inputs!CA82+Inputs!CA84)</f>
        <v>17336.25</v>
      </c>
      <c r="BN16" s="212">
        <f>IF(BN13="","",Inputs!CB81+Inputs!CB82+Inputs!CB84)</f>
        <v>17336.25</v>
      </c>
      <c r="BO16" s="212">
        <f>IF(BO13="","",Inputs!CC81+Inputs!CC82+Inputs!CC84)</f>
        <v>17336.25</v>
      </c>
      <c r="BP16" s="212">
        <f>IF(BP13="","",Inputs!CD81+Inputs!CD82+Inputs!CD84)</f>
        <v>17336.25</v>
      </c>
      <c r="BQ16" s="212">
        <f>IF(BQ13="","",Inputs!CE81+Inputs!CE82+Inputs!CE84)</f>
        <v>17336.25</v>
      </c>
      <c r="BR16" s="212">
        <f>IF(BR13="","",Inputs!CF81+Inputs!CF82+Inputs!CF84)</f>
        <v>17336.25</v>
      </c>
      <c r="BS16" s="212">
        <f>IF(BS13="","",Inputs!CG81+Inputs!CG82+Inputs!CG84)</f>
        <v>17336.25</v>
      </c>
      <c r="BT16" s="212">
        <f>IF(BT13="","",Inputs!CH81+Inputs!CH82+Inputs!CH84)</f>
        <v>17336.25</v>
      </c>
      <c r="BU16" s="212">
        <f>IF(BU13="","",Inputs!CI81+Inputs!CI82+Inputs!CI84)</f>
        <v>17336.25</v>
      </c>
      <c r="BV16" s="212">
        <f>IF(BV13="","",Inputs!CJ81+Inputs!CJ82+Inputs!CJ84)</f>
        <v>17336.25</v>
      </c>
      <c r="BW16" s="212">
        <f>IF(BW13="","",Inputs!CK81+Inputs!CK82+Inputs!CK84)</f>
        <v>17336.25</v>
      </c>
      <c r="BX16" s="212">
        <f>IF(BX13="","",Inputs!CL81+Inputs!CL82+Inputs!CL84)</f>
        <v>17336.25</v>
      </c>
      <c r="BY16" s="212">
        <f>IF(BY13="","",Inputs!CM81+Inputs!CM82+Inputs!CM84)</f>
        <v>17336.25</v>
      </c>
      <c r="BZ16" s="212">
        <f>IF(BZ13="","",Inputs!CN81+Inputs!CN82+Inputs!CN84)</f>
        <v>17336.25</v>
      </c>
      <c r="CA16" s="212">
        <f>IF(CA13="","",Inputs!CO81+Inputs!CO82+Inputs!CO84)</f>
        <v>17336.25</v>
      </c>
      <c r="CB16" s="212">
        <f>IF(CB13="","",Inputs!CP81+Inputs!CP82+Inputs!CP84)</f>
        <v>17336.25</v>
      </c>
      <c r="CC16" s="212">
        <f>IF(CC13="","",Inputs!CQ81+Inputs!CQ82+Inputs!CQ84)</f>
        <v>17336.25</v>
      </c>
      <c r="CD16" s="212">
        <f>IF(CD13="","",Inputs!CR81+Inputs!CR82+Inputs!CR84)</f>
        <v>17336.25</v>
      </c>
      <c r="CE16" s="212">
        <f>IF(CE13="","",Inputs!CS81+Inputs!CS82+Inputs!CS84)</f>
        <v>17336.25</v>
      </c>
      <c r="CF16" s="212">
        <f>IF(CF13="","",Inputs!CT81+Inputs!CT82+Inputs!CT84)</f>
        <v>17336.25</v>
      </c>
      <c r="CG16" s="212">
        <f>IF(CG13="","",Inputs!CU81+Inputs!CU82+Inputs!CU84)</f>
        <v>17336.25</v>
      </c>
      <c r="CH16" s="212">
        <f>IF(CH13="","",Inputs!CV81+Inputs!CV82+Inputs!CV84)</f>
        <v>17336.25</v>
      </c>
      <c r="CI16" s="212">
        <f>IF(CI13="","",Inputs!CW81+Inputs!CW82+Inputs!CW84)</f>
        <v>17336.25</v>
      </c>
      <c r="CJ16" s="212">
        <f>IF(CJ13="","",Inputs!CX81+Inputs!CX82+Inputs!CX84)</f>
        <v>17336.25</v>
      </c>
      <c r="CK16" s="212">
        <f>IF(CK13="","",Inputs!CY81+Inputs!CY82+Inputs!CY84)</f>
        <v>17336.25</v>
      </c>
      <c r="CL16" s="212">
        <f>IF(CL13="","",Inputs!CZ81+Inputs!CZ82+Inputs!CZ84)</f>
        <v>17336.25</v>
      </c>
      <c r="CM16" s="212">
        <f>IF(CM13="","",Inputs!DA81+Inputs!DA82+Inputs!DA84)</f>
        <v>17336.25</v>
      </c>
      <c r="CN16" s="212">
        <f>IF(CN13="","",Inputs!DB81+Inputs!DB82+Inputs!DB84)</f>
        <v>17336.25</v>
      </c>
      <c r="CO16" s="212">
        <f>IF(CO13="","",Inputs!DC81+Inputs!DC82+Inputs!DC84)</f>
        <v>17336.25</v>
      </c>
      <c r="CP16" s="212">
        <f>IF(CP13="","",Inputs!DD81+Inputs!DD82+Inputs!DD84)</f>
        <v>17336.25</v>
      </c>
      <c r="CQ16" s="212">
        <f>IF(CQ13="","",Inputs!DE81+Inputs!DE82+Inputs!DE84)</f>
        <v>17336.25</v>
      </c>
      <c r="CR16" s="212">
        <f>IF(CR13="","",Inputs!DF81+Inputs!DF82+Inputs!DF84)</f>
        <v>17336.25</v>
      </c>
      <c r="CS16" s="212">
        <f>IF(CS13="","",Inputs!DG81+Inputs!DG82+Inputs!DG84)</f>
        <v>17336.25</v>
      </c>
      <c r="CT16" s="212">
        <f>IF(CT13="","",Inputs!DH81+Inputs!DH82+Inputs!DH84)</f>
        <v>17336.25</v>
      </c>
      <c r="CU16" s="212">
        <f>IF(CU13="","",Inputs!DI81+Inputs!DI82+Inputs!DI84)</f>
        <v>17336.25</v>
      </c>
      <c r="CV16" s="212">
        <f>IF(CV13="","",Inputs!DJ81+Inputs!DJ82+Inputs!DJ84)</f>
        <v>17336.25</v>
      </c>
      <c r="CW16" s="212">
        <f>IF(CW13="","",Inputs!DK81+Inputs!DK82+Inputs!DK84)</f>
        <v>17336.25</v>
      </c>
      <c r="CX16" s="212">
        <f>IF(CX13="","",Inputs!DL81+Inputs!DL82+Inputs!DL84)</f>
        <v>17336.25</v>
      </c>
      <c r="CY16" s="212">
        <f>IF(CY13="","",Inputs!DM81+Inputs!DM82+Inputs!DM84)</f>
        <v>17336.25</v>
      </c>
      <c r="CZ16" s="212">
        <f>IF(CZ13="","",Inputs!DN81+Inputs!DN82+Inputs!DN84)</f>
        <v>17336.25</v>
      </c>
      <c r="DA16" s="212">
        <f>IF(DA13="","",Inputs!DO81+Inputs!DO82+Inputs!DO84)</f>
        <v>17336.25</v>
      </c>
      <c r="DB16" s="212">
        <f>IF(DB13="","",Inputs!DP81+Inputs!DP82+Inputs!DP84)</f>
        <v>17336.25</v>
      </c>
      <c r="DC16" s="212">
        <f>IF(DC13="","",Inputs!DQ81+Inputs!DQ82+Inputs!DQ84)</f>
        <v>13002.1875</v>
      </c>
      <c r="DD16" s="212">
        <f>IF(DD13="","",Inputs!DR81+Inputs!DR82+Inputs!DR84)</f>
        <v>13002.1875</v>
      </c>
      <c r="DE16" s="212">
        <f>IF(DE13="","",Inputs!DS81+Inputs!DS82+Inputs!DS84)</f>
        <v>13002.1875</v>
      </c>
      <c r="DF16" s="212">
        <f>IF(DF13="","",Inputs!DT81+Inputs!DT82+Inputs!DT84)</f>
        <v>13002.1875</v>
      </c>
      <c r="DG16" s="212">
        <f>IF(DG13="","",Inputs!DU81+Inputs!DU82+Inputs!DU84)</f>
        <v>13002.1875</v>
      </c>
      <c r="DH16" s="212">
        <f>IF(DH13="","",Inputs!DV81+Inputs!DV82+Inputs!DV84)</f>
        <v>13002.1875</v>
      </c>
      <c r="DI16" s="212">
        <f>IF(DI13="","",Inputs!DW81+Inputs!DW82+Inputs!DW84)</f>
        <v>13002.1875</v>
      </c>
      <c r="DJ16" s="212">
        <f>IF(DJ13="","",Inputs!DX81+Inputs!DX82+Inputs!DX84)</f>
        <v>13002.1875</v>
      </c>
      <c r="DK16" s="212">
        <f>IF(DK13="","",Inputs!DY81+Inputs!DY82+Inputs!DY84)</f>
        <v>13002.1875</v>
      </c>
      <c r="DL16" s="212">
        <f>IF(DL13="","",Inputs!DZ81+Inputs!DZ82+Inputs!DZ84)</f>
        <v>13002.1875</v>
      </c>
      <c r="DM16" s="212">
        <f>IF(DM13="","",Inputs!EA81+Inputs!EA82+Inputs!EA84)</f>
        <v>13002.1875</v>
      </c>
      <c r="DN16" s="212">
        <f>IF(DN13="","",Inputs!EB81+Inputs!EB82+Inputs!EB84)</f>
        <v>13002.1875</v>
      </c>
      <c r="DO16" s="212">
        <f>IF(DO13="","",Inputs!EC81+Inputs!EC82+Inputs!EC84)</f>
        <v>13002.1875</v>
      </c>
      <c r="DP16" s="212">
        <f>IF(DP13="","",Inputs!ED81+Inputs!ED82+Inputs!ED84)</f>
        <v>13002.1875</v>
      </c>
      <c r="DQ16" s="212">
        <f>IF(DQ13="","",Inputs!EE81+Inputs!EE82+Inputs!EE84)</f>
        <v>13002.1875</v>
      </c>
      <c r="DR16" s="212">
        <f>IF(DR13="","",Inputs!EF81+Inputs!EF82+Inputs!EF84)</f>
        <v>13002.1875</v>
      </c>
      <c r="DS16" s="212">
        <f>IF(DS13="","",Inputs!EG81+Inputs!EG82+Inputs!EG84)</f>
        <v>13002.1875</v>
      </c>
      <c r="DT16" s="212">
        <f>IF(DT13="","",Inputs!EH81+Inputs!EH82+Inputs!EH84)</f>
        <v>13002.1875</v>
      </c>
      <c r="DU16" s="212">
        <f>IF(DU13="","",Inputs!EI81+Inputs!EI82+Inputs!EI84)</f>
        <v>13002.1875</v>
      </c>
      <c r="DV16" s="212">
        <f>IF(DV13="","",Inputs!EJ81+Inputs!EJ82+Inputs!EJ84)</f>
        <v>13002.1875</v>
      </c>
      <c r="DW16" s="212">
        <f>IF(DW13="","",Inputs!EK81+Inputs!EK82+Inputs!EK84)</f>
        <v>13002.1875</v>
      </c>
      <c r="DX16" s="212">
        <f>IF(DX13="","",Inputs!EL81+Inputs!EL82+Inputs!EL84)</f>
        <v>13002.1875</v>
      </c>
      <c r="DY16" s="212">
        <f>IF(DY13="","",Inputs!EM81+Inputs!EM82+Inputs!EM84)</f>
        <v>13002.1875</v>
      </c>
      <c r="DZ16" s="212">
        <f>IF(DZ13="","",Inputs!EN81+Inputs!EN82+Inputs!EN84)</f>
        <v>13002.1875</v>
      </c>
      <c r="EA16" s="212">
        <f>IF(EA13="","",Inputs!EO81+Inputs!EO82+Inputs!EO84)</f>
        <v>13002.1875</v>
      </c>
      <c r="EB16" s="212">
        <f>IF(EB13="","",Inputs!EP81+Inputs!EP82+Inputs!EP84)</f>
        <v>13002.1875</v>
      </c>
      <c r="EC16" s="212">
        <f>IF(EC13="","",Inputs!EQ81+Inputs!EQ82+Inputs!EQ84)</f>
        <v>13002.1875</v>
      </c>
      <c r="ED16" s="212">
        <f>IF(ED13="","",Inputs!ER81+Inputs!ER82+Inputs!ER84)</f>
        <v>13002.1875</v>
      </c>
      <c r="EE16" s="212">
        <f>IF(EE13="","",Inputs!ES81+Inputs!ES82+Inputs!ES84)</f>
        <v>13002.1875</v>
      </c>
      <c r="EF16" s="212">
        <f>IF(EF13="","",Inputs!ET81+Inputs!ET82+Inputs!ET84)</f>
        <v>13002.1875</v>
      </c>
      <c r="EG16" s="212">
        <f>IF(EG13="","",Inputs!EU81+Inputs!EU82+Inputs!EU84)</f>
        <v>13002.1875</v>
      </c>
      <c r="EH16" s="212">
        <f>IF(EH13="","",Inputs!EV81+Inputs!EV82+Inputs!EV84)</f>
        <v>13002.1875</v>
      </c>
      <c r="EI16" s="212">
        <f>IF(EI13="","",Inputs!EW81+Inputs!EW82+Inputs!EW84)</f>
        <v>13002.1875</v>
      </c>
      <c r="EJ16" s="212">
        <f>IF(EJ13="","",Inputs!EX81+Inputs!EX82+Inputs!EX84)</f>
        <v>13002.1875</v>
      </c>
      <c r="EK16" s="212">
        <f>IF(EK13="","",Inputs!EY81+Inputs!EY82+Inputs!EY84)</f>
        <v>13002.1875</v>
      </c>
      <c r="EL16" s="212">
        <f>IF(EL13="","",Inputs!EZ81+Inputs!EZ82+Inputs!EZ84)</f>
        <v>13002.1875</v>
      </c>
      <c r="EM16" s="212">
        <f>IF(EM13="","",Inputs!FA81+Inputs!FA82+Inputs!FA84)</f>
        <v>13002.1875</v>
      </c>
      <c r="EN16" s="212">
        <f>IF(EN13="","",Inputs!FB81+Inputs!FB82+Inputs!FB84)</f>
        <v>13002.1875</v>
      </c>
      <c r="EO16" s="212">
        <f>IF(EO13="","",Inputs!FC81+Inputs!FC82+Inputs!FC84)</f>
        <v>13002.1875</v>
      </c>
      <c r="EP16" s="212">
        <f>IF(EP13="","",Inputs!FD81+Inputs!FD82+Inputs!FD84)</f>
        <v>13002.1875</v>
      </c>
      <c r="EQ16" s="212">
        <f>IF(EQ13="","",Inputs!FE81+Inputs!FE82+Inputs!FE84)</f>
        <v>13002.1875</v>
      </c>
      <c r="ER16" s="212">
        <f>IF(ER13="","",Inputs!FF81+Inputs!FF82+Inputs!FF84)</f>
        <v>13002.1875</v>
      </c>
      <c r="ES16" s="212">
        <f>IF(ES13="","",Inputs!FG81+Inputs!FG82+Inputs!FG84)</f>
        <v>13002.1875</v>
      </c>
      <c r="ET16" s="212">
        <f>IF(ET13="","",Inputs!FH81+Inputs!FH82+Inputs!FH84)</f>
        <v>13002.1875</v>
      </c>
      <c r="EU16" s="212">
        <f>IF(EU13="","",Inputs!FI81+Inputs!FI82+Inputs!FI84)</f>
        <v>13002.1875</v>
      </c>
      <c r="EV16" s="212">
        <f>IF(EV13="","",Inputs!FJ81+Inputs!FJ82+Inputs!FJ84)</f>
        <v>13002.1875</v>
      </c>
      <c r="EW16" s="212">
        <f>IF(EW13="","",Inputs!FK81+Inputs!FK82+Inputs!FK84)</f>
        <v>13002.1875</v>
      </c>
      <c r="EX16" s="212">
        <f>IF(EX13="","",Inputs!FL81+Inputs!FL82+Inputs!FL84)</f>
        <v>13002.1875</v>
      </c>
      <c r="EY16" s="212">
        <f>IF(EY13="","",Inputs!FM81+Inputs!FM82+Inputs!FM84)</f>
        <v>13002.1875</v>
      </c>
      <c r="EZ16" s="212">
        <f>IF(EZ13="","",Inputs!FN81+Inputs!FN82+Inputs!FN84)</f>
        <v>13002.1875</v>
      </c>
      <c r="FA16" s="212">
        <f>IF(FA13="","",Inputs!FO81+Inputs!FO82+Inputs!FO84)</f>
        <v>13002.1875</v>
      </c>
      <c r="FB16" s="212">
        <f>IF(FB13="","",Inputs!FP81+Inputs!FP82+Inputs!FP84)</f>
        <v>13002.1875</v>
      </c>
      <c r="FC16" s="212">
        <f>IF(FC13="","",Inputs!FQ81+Inputs!FQ82+Inputs!FQ84)</f>
        <v>13002.1875</v>
      </c>
      <c r="FD16" s="212">
        <f>IF(FD13="","",Inputs!FR81+Inputs!FR82+Inputs!FR84)</f>
        <v>13002.1875</v>
      </c>
      <c r="FE16" s="212">
        <f>IF(FE13="","",Inputs!FS81+Inputs!FS82+Inputs!FS84)</f>
        <v>13002.1875</v>
      </c>
      <c r="FF16" s="212">
        <f>IF(FF13="","",Inputs!FT81+Inputs!FT82+Inputs!FT84)</f>
        <v>13002.1875</v>
      </c>
      <c r="FG16" s="212">
        <f>IF(FG13="","",Inputs!FU81+Inputs!FU82+Inputs!FU84)</f>
        <v>13002.1875</v>
      </c>
      <c r="FH16" s="212">
        <f>IF(FH13="","",Inputs!FV81+Inputs!FV82+Inputs!FV84)</f>
        <v>13002.1875</v>
      </c>
      <c r="FI16" s="212">
        <f>IF(FI13="","",Inputs!FW81+Inputs!FW82+Inputs!FW84)</f>
        <v>13002.1875</v>
      </c>
      <c r="FJ16" s="212">
        <f>IF(FJ13="","",Inputs!FX81+Inputs!FX82+Inputs!FX84)</f>
        <v>13002.1875</v>
      </c>
      <c r="FK16" s="212">
        <f>IF(FK13="","",Inputs!FY81+Inputs!FY82+Inputs!FY84)</f>
        <v>13002.1875</v>
      </c>
      <c r="FL16" s="212">
        <f>IF(FL13="","",Inputs!FZ81+Inputs!FZ82+Inputs!FZ84)</f>
        <v>9751.640625</v>
      </c>
      <c r="FM16" s="212">
        <f>IF(FM13="","",Inputs!GA81+Inputs!GA82+Inputs!GA84)</f>
        <v>9751.640625</v>
      </c>
      <c r="FN16" s="212">
        <f>IF(FN13="","",Inputs!GB81+Inputs!GB82+Inputs!GB84)</f>
        <v>9751.640625</v>
      </c>
      <c r="FO16" s="212">
        <f>IF(FO13="","",Inputs!GC81+Inputs!GC82+Inputs!GC84)</f>
        <v>9751.640625</v>
      </c>
      <c r="FP16" s="212">
        <f>IF(FP13="","",Inputs!GD81+Inputs!GD82+Inputs!GD84)</f>
        <v>9751.640625</v>
      </c>
      <c r="FQ16" s="212">
        <f>IF(FQ13="","",Inputs!GE81+Inputs!GE82+Inputs!GE84)</f>
        <v>9751.640625</v>
      </c>
      <c r="FR16" s="212">
        <f>IF(FR13="","",Inputs!GF81+Inputs!GF82+Inputs!GF84)</f>
        <v>9751.640625</v>
      </c>
      <c r="FS16" s="212">
        <f>IF(FS13="","",Inputs!GG81+Inputs!GG82+Inputs!GG84)</f>
        <v>9751.640625</v>
      </c>
      <c r="FT16" s="212">
        <f>IF(FT13="","",Inputs!GH81+Inputs!GH82+Inputs!GH84)</f>
        <v>9751.640625</v>
      </c>
      <c r="FU16" s="212">
        <f>IF(FU13="","",Inputs!GI81+Inputs!GI82+Inputs!GI84)</f>
        <v>9751.640625</v>
      </c>
      <c r="FV16" s="212">
        <f>IF(FV13="","",Inputs!GJ81+Inputs!GJ82+Inputs!GJ84)</f>
        <v>9751.640625</v>
      </c>
      <c r="FW16" s="212">
        <f>IF(FW13="","",Inputs!GK81+Inputs!GK82+Inputs!GK84)</f>
        <v>9751.640625</v>
      </c>
      <c r="FX16" s="212">
        <f>IF(FX13="","",Inputs!GL81+Inputs!GL82+Inputs!GL84)</f>
        <v>9751.640625</v>
      </c>
      <c r="FY16" s="212">
        <f>IF(FY13="","",Inputs!GM81+Inputs!GM82+Inputs!GM84)</f>
        <v>9751.640625</v>
      </c>
      <c r="FZ16" s="212">
        <f>IF(FZ13="","",Inputs!GN81+Inputs!GN82+Inputs!GN84)</f>
        <v>9751.640625</v>
      </c>
      <c r="GA16" s="212">
        <f>IF(GA13="","",Inputs!GO81+Inputs!GO82+Inputs!GO84)</f>
        <v>9751.640625</v>
      </c>
      <c r="GB16" s="212">
        <f>IF(GB13="","",Inputs!GP81+Inputs!GP82+Inputs!GP84)</f>
        <v>9751.640625</v>
      </c>
      <c r="GC16" s="212">
        <f>IF(GC13="","",Inputs!GQ81+Inputs!GQ82+Inputs!GQ84)</f>
        <v>9751.640625</v>
      </c>
      <c r="GD16" s="212">
        <f>IF(GD13="","",Inputs!GR81+Inputs!GR82+Inputs!GR84)</f>
        <v>9751.640625</v>
      </c>
      <c r="GE16" s="212">
        <f>IF(GE13="","",Inputs!GS81+Inputs!GS82+Inputs!GS84)</f>
        <v>9751.640625</v>
      </c>
      <c r="GF16" s="212">
        <f>IF(GF13="","",Inputs!GT81+Inputs!GT82+Inputs!GT84)</f>
        <v>9751.640625</v>
      </c>
      <c r="GG16" s="212">
        <f>IF(GG13="","",Inputs!GU81+Inputs!GU82+Inputs!GU84)</f>
        <v>9751.640625</v>
      </c>
      <c r="GH16" s="212">
        <f>IF(GH13="","",Inputs!GV81+Inputs!GV82+Inputs!GV84)</f>
        <v>9751.640625</v>
      </c>
      <c r="GI16" s="212">
        <f>IF(GI13="","",Inputs!GW81+Inputs!GW82+Inputs!GW84)</f>
        <v>9751.640625</v>
      </c>
      <c r="GJ16" s="212">
        <f>IF(GJ13="","",Inputs!GX81+Inputs!GX82+Inputs!GX84)</f>
        <v>9751.640625</v>
      </c>
      <c r="GK16" s="212">
        <f>IF(GK13="","",Inputs!GY81+Inputs!GY82+Inputs!GY84)</f>
        <v>9751.640625</v>
      </c>
      <c r="GL16" s="212">
        <f>IF(GL13="","",Inputs!GZ81+Inputs!GZ82+Inputs!GZ84)</f>
        <v>9751.640625</v>
      </c>
      <c r="GM16" s="212">
        <f>IF(GM13="","",Inputs!HA81+Inputs!HA82+Inputs!HA84)</f>
        <v>9751.640625</v>
      </c>
      <c r="GN16" s="212">
        <f>IF(GN13="","",Inputs!HB81+Inputs!HB82+Inputs!HB84)</f>
        <v>9751.640625</v>
      </c>
      <c r="GO16" s="212">
        <f>IF(GO13="","",Inputs!HC81+Inputs!HC82+Inputs!HC84)</f>
        <v>9751.640625</v>
      </c>
      <c r="GP16" s="212">
        <f>IF(GP13="","",Inputs!HD81+Inputs!HD82+Inputs!HD84)</f>
        <v>9751.640625</v>
      </c>
      <c r="GQ16" s="212">
        <f>IF(GQ13="","",Inputs!HE81+Inputs!HE82+Inputs!HE84)</f>
        <v>9751.640625</v>
      </c>
      <c r="GR16" s="212">
        <f>IF(GR13="","",Inputs!HF81+Inputs!HF82+Inputs!HF84)</f>
        <v>9751.640625</v>
      </c>
      <c r="GS16" s="212">
        <f>IF(GS13="","",Inputs!HG81+Inputs!HG82+Inputs!HG84)</f>
        <v>9751.640625</v>
      </c>
      <c r="GT16" s="212">
        <f>IF(GT13="","",Inputs!HH81+Inputs!HH82+Inputs!HH84)</f>
        <v>9751.640625</v>
      </c>
      <c r="GU16" s="212">
        <f>IF(GU13="","",Inputs!HI81+Inputs!HI82+Inputs!HI84)</f>
        <v>9751.640625</v>
      </c>
      <c r="GV16" s="212">
        <f>IF(GV13="","",Inputs!HJ81+Inputs!HJ82+Inputs!HJ84)</f>
        <v>9751.640625</v>
      </c>
      <c r="GW16" s="212">
        <f>IF(GW13="","",Inputs!HK81+Inputs!HK82+Inputs!HK84)</f>
        <v>9751.640625</v>
      </c>
      <c r="GX16" s="212">
        <f>IF(GX13="","",Inputs!HL81+Inputs!HL82+Inputs!HL84)</f>
        <v>9751.640625</v>
      </c>
      <c r="GY16" s="212">
        <f>IF(GY13="","",Inputs!HM81+Inputs!HM82+Inputs!HM84)</f>
        <v>9751.640625</v>
      </c>
      <c r="GZ16" s="212">
        <f>IF(GZ13="","",Inputs!HN81+Inputs!HN82+Inputs!HN84)</f>
        <v>9751.640625</v>
      </c>
      <c r="HA16" s="212">
        <f>IF(HA13="","",Inputs!HO81+Inputs!HO82+Inputs!HO84)</f>
        <v>9751.640625</v>
      </c>
      <c r="HB16" s="212">
        <f>IF(HB13="","",Inputs!HP81+Inputs!HP82+Inputs!HP84)</f>
        <v>9751.640625</v>
      </c>
      <c r="HC16" s="212">
        <f>IF(HC13="","",Inputs!HQ81+Inputs!HQ82+Inputs!HQ84)</f>
        <v>9751.640625</v>
      </c>
      <c r="HD16" s="212">
        <f>IF(HD13="","",Inputs!HR81+Inputs!HR82+Inputs!HR84)</f>
        <v>9751.640625</v>
      </c>
      <c r="HE16" s="212">
        <f>IF(HE13="","",Inputs!HS81+Inputs!HS82+Inputs!HS84)</f>
        <v>9751.640625</v>
      </c>
      <c r="HF16" s="212">
        <f>IF(HF13="","",Inputs!HT81+Inputs!HT82+Inputs!HT84)</f>
        <v>9751.640625</v>
      </c>
      <c r="HG16" s="212">
        <f>IF(HG13="","",Inputs!HU81+Inputs!HU82+Inputs!HU84)</f>
        <v>9751.640625</v>
      </c>
      <c r="HH16" s="212">
        <f>IF(HH13="","",Inputs!HV81+Inputs!HV82+Inputs!HV84)</f>
        <v>9751.640625</v>
      </c>
      <c r="HI16" s="212">
        <f>IF(HI13="","",Inputs!HW81+Inputs!HW82+Inputs!HW84)</f>
        <v>9751.640625</v>
      </c>
      <c r="HJ16" s="212">
        <f>IF(HJ13="","",Inputs!HX81+Inputs!HX82+Inputs!HX84)</f>
        <v>9751.640625</v>
      </c>
      <c r="HK16" s="212">
        <f>IF(HK13="","",Inputs!HY81+Inputs!HY82+Inputs!HY84)</f>
        <v>9751.640625</v>
      </c>
      <c r="HL16" s="212">
        <f>IF(HL13="","",Inputs!HZ81+Inputs!HZ82+Inputs!HZ84)</f>
        <v>9751.640625</v>
      </c>
      <c r="HM16" s="212">
        <f>IF(HM13="","",Inputs!IA81+Inputs!IA82+Inputs!IA84)</f>
        <v>9751.640625</v>
      </c>
      <c r="HN16" s="212">
        <f>IF(HN13="","",Inputs!IB81+Inputs!IB82+Inputs!IB84)</f>
        <v>9751.640625</v>
      </c>
      <c r="HO16" s="212">
        <f>IF(HO13="","",Inputs!IC81+Inputs!IC82+Inputs!IC84)</f>
        <v>9751.640625</v>
      </c>
      <c r="HP16" s="212">
        <f>IF(HP13="","",Inputs!ID81+Inputs!ID82+Inputs!ID84)</f>
        <v>9751.640625</v>
      </c>
      <c r="HQ16" s="212">
        <f>IF(HQ13="","",Inputs!IE81+Inputs!IE82+Inputs!IE84)</f>
        <v>9751.640625</v>
      </c>
      <c r="HR16" s="212">
        <f>IF(HR13="","",Inputs!IF81+Inputs!IF82+Inputs!IF84)</f>
        <v>9751.640625</v>
      </c>
      <c r="HS16" s="212">
        <f>IF(HS13="","",Inputs!IG81+Inputs!IG82+Inputs!IG84)</f>
        <v>9751.640625</v>
      </c>
      <c r="HT16" s="212">
        <f>IF(HT13="","",Inputs!IH81+Inputs!IH82+Inputs!IH84)</f>
        <v>9751.640625</v>
      </c>
      <c r="HU16" s="212" t="str">
        <f>IF(HU13="","",Inputs!II81+Inputs!II82+Inputs!II84)</f>
        <v/>
      </c>
      <c r="HV16" s="212" t="str">
        <f>IF(HV13="","",Inputs!IJ81+Inputs!IJ82+Inputs!IJ84)</f>
        <v/>
      </c>
      <c r="HW16" s="212" t="str">
        <f>IF(HW13="","",Inputs!IK81+Inputs!IK82+Inputs!IK84)</f>
        <v/>
      </c>
      <c r="HX16" s="212" t="str">
        <f>IF(HX13="","",Inputs!IL81+Inputs!IL82+Inputs!IL84)</f>
        <v/>
      </c>
      <c r="HY16" s="212" t="str">
        <f>IF(HY13="","",Inputs!IM81+Inputs!IM82+Inputs!IM84)</f>
        <v/>
      </c>
      <c r="HZ16" s="212" t="str">
        <f>IF(HZ13="","",Inputs!IN81+Inputs!IN82+Inputs!IN84)</f>
        <v/>
      </c>
      <c r="IA16" s="212" t="str">
        <f>IF(IA13="","",Inputs!IO81+Inputs!IO82+Inputs!IO84)</f>
        <v/>
      </c>
      <c r="IB16" s="212" t="str">
        <f>IF(IB13="","",Inputs!IP81+Inputs!IP82+Inputs!IP84)</f>
        <v/>
      </c>
      <c r="IC16" s="212" t="str">
        <f>IF(IC13="","",Inputs!IQ81+Inputs!IQ82+Inputs!IQ84)</f>
        <v/>
      </c>
      <c r="ID16" s="212" t="str">
        <f>IF(ID13="","",Inputs!IR81+Inputs!IR82+Inputs!IR84)</f>
        <v/>
      </c>
      <c r="IE16" s="212" t="str">
        <f>IF(IE13="","",Inputs!IS81+Inputs!IS82+Inputs!IS84)</f>
        <v/>
      </c>
      <c r="IF16" s="212" t="str">
        <f>IF(IF13="","",Inputs!IT81+Inputs!IT82+Inputs!IT84)</f>
        <v/>
      </c>
      <c r="IG16" s="212" t="str">
        <f>IF(IG13="","",Inputs!IU81+Inputs!IU82+Inputs!IU84)</f>
        <v/>
      </c>
      <c r="IH16" s="212" t="str">
        <f>IF(IH13="","",Inputs!IV81+Inputs!IV82+Inputs!IV84)</f>
        <v/>
      </c>
      <c r="II16" s="212" t="str">
        <f>IF(II13="","",Inputs!IW81+Inputs!IW82+Inputs!IW84)</f>
        <v/>
      </c>
      <c r="IJ16" s="212" t="str">
        <f>IF(IJ13="","",Inputs!IX81+Inputs!IX82+Inputs!IX84)</f>
        <v/>
      </c>
      <c r="IK16" s="212" t="str">
        <f>IF(IK13="","",Inputs!IY81+Inputs!IY82+Inputs!IY84)</f>
        <v/>
      </c>
      <c r="IL16" s="212" t="str">
        <f>IF(IL13="","",Inputs!IZ81+Inputs!IZ82+Inputs!IZ84)</f>
        <v/>
      </c>
      <c r="IM16" s="212" t="str">
        <f>IF(IM13="","",Inputs!JA81+Inputs!JA82+Inputs!JA84)</f>
        <v/>
      </c>
      <c r="IN16" s="212" t="str">
        <f>IF(IN13="","",Inputs!JB81+Inputs!JB82+Inputs!JB84)</f>
        <v/>
      </c>
      <c r="IO16" s="212" t="str">
        <f>IF(IO13="","",Inputs!JC81+Inputs!JC82+Inputs!JC84)</f>
        <v/>
      </c>
      <c r="IP16" s="212" t="str">
        <f>IF(IP13="","",Inputs!JD81+Inputs!JD82+Inputs!JD84)</f>
        <v/>
      </c>
      <c r="IQ16" s="212" t="str">
        <f>IF(IQ13="","",Inputs!JE81+Inputs!JE82+Inputs!JE84)</f>
        <v/>
      </c>
      <c r="IR16" s="212" t="str">
        <f>IF(IR13="","",Inputs!JF81+Inputs!JF82+Inputs!JF84)</f>
        <v/>
      </c>
      <c r="IS16" s="212" t="str">
        <f>IF(IS13="","",Inputs!JG81+Inputs!JG82+Inputs!JG84)</f>
        <v/>
      </c>
      <c r="IT16" s="212" t="str">
        <f>IF(IT13="","",Inputs!JH81+Inputs!JH82+Inputs!JH84)</f>
        <v/>
      </c>
      <c r="IU16" s="212" t="str">
        <f>IF(IU13="","",Inputs!JI81+Inputs!JI82+Inputs!JI84)</f>
        <v/>
      </c>
      <c r="IV16" s="212" t="str">
        <f>IF(IV13="","",Inputs!JJ81+Inputs!JJ82+Inputs!JJ84)</f>
        <v/>
      </c>
      <c r="IW16" s="212" t="str">
        <f>IF(IW13="","",Inputs!JK81+Inputs!JK82+Inputs!JK84)</f>
        <v/>
      </c>
      <c r="IX16" s="212" t="str">
        <f>IF(IX13="","",Inputs!JL81+Inputs!JL82+Inputs!JL84)</f>
        <v/>
      </c>
      <c r="IY16" s="212" t="str">
        <f>IF(IY13="","",Inputs!JM81+Inputs!JM82+Inputs!JM84)</f>
        <v/>
      </c>
      <c r="IZ16" s="212" t="str">
        <f>IF(IZ13="","",Inputs!JN81+Inputs!JN82+Inputs!JN84)</f>
        <v/>
      </c>
      <c r="JA16" s="212" t="str">
        <f>IF(JA13="","",Inputs!JO81+Inputs!JO82+Inputs!JO84)</f>
        <v/>
      </c>
      <c r="JB16" s="212" t="str">
        <f>IF(JB13="","",Inputs!JP81+Inputs!JP82+Inputs!JP84)</f>
        <v/>
      </c>
      <c r="JC16" s="212" t="str">
        <f>IF(JC13="","",Inputs!JQ81+Inputs!JQ82+Inputs!JQ84)</f>
        <v/>
      </c>
      <c r="JD16" s="212" t="str">
        <f>IF(JD13="","",Inputs!JR81+Inputs!JR82+Inputs!JR84)</f>
        <v/>
      </c>
      <c r="JE16" s="212" t="str">
        <f>IF(JE13="","",Inputs!JS81+Inputs!JS82+Inputs!JS84)</f>
        <v/>
      </c>
      <c r="JF16" s="212" t="str">
        <f>IF(JF13="","",Inputs!JT81+Inputs!JT82+Inputs!JT84)</f>
        <v/>
      </c>
      <c r="JG16" s="212" t="str">
        <f>IF(JG13="","",Inputs!JU81+Inputs!JU82+Inputs!JU84)</f>
        <v/>
      </c>
      <c r="JH16" s="212" t="str">
        <f>IF(JH13="","",Inputs!JV81+Inputs!JV82+Inputs!JV84)</f>
        <v/>
      </c>
      <c r="JI16" s="212" t="str">
        <f>IF(JI13="","",Inputs!JW81+Inputs!JW82+Inputs!JW84)</f>
        <v/>
      </c>
      <c r="JJ16" s="212" t="str">
        <f>IF(JJ13="","",Inputs!JX81+Inputs!JX82+Inputs!JX84)</f>
        <v/>
      </c>
      <c r="JK16" s="212" t="str">
        <f>IF(JK13="","",Inputs!JY81+Inputs!JY82+Inputs!JY84)</f>
        <v/>
      </c>
      <c r="JL16" s="212" t="str">
        <f>IF(JL13="","",Inputs!JZ81+Inputs!JZ82+Inputs!JZ84)</f>
        <v/>
      </c>
      <c r="JM16" s="212" t="str">
        <f>IF(JM13="","",Inputs!KA81+Inputs!KA82+Inputs!KA84)</f>
        <v/>
      </c>
      <c r="JN16" s="212" t="str">
        <f>IF(JN13="","",Inputs!KB81+Inputs!KB82+Inputs!KB84)</f>
        <v/>
      </c>
      <c r="JO16" s="212" t="str">
        <f>IF(JO13="","",Inputs!KC81+Inputs!KC82+Inputs!KC84)</f>
        <v/>
      </c>
      <c r="JP16" s="212" t="str">
        <f>IF(JP13="","",Inputs!KD81+Inputs!KD82+Inputs!KD84)</f>
        <v/>
      </c>
      <c r="JQ16" s="212" t="str">
        <f>IF(JQ13="","",Inputs!KE81+Inputs!KE82+Inputs!KE84)</f>
        <v/>
      </c>
      <c r="JR16" s="212" t="str">
        <f>IF(JR13="","",Inputs!KF81+Inputs!KF82+Inputs!KF84)</f>
        <v/>
      </c>
      <c r="JS16" s="212" t="str">
        <f>IF(JS13="","",Inputs!KG81+Inputs!KG82+Inputs!KG84)</f>
        <v/>
      </c>
      <c r="JT16" s="212" t="str">
        <f>IF(JT13="","",Inputs!KH81+Inputs!KH82+Inputs!KH84)</f>
        <v/>
      </c>
      <c r="JU16" s="212" t="str">
        <f>IF(JU13="","",Inputs!KI81+Inputs!KI82+Inputs!KI84)</f>
        <v/>
      </c>
      <c r="JV16" s="212" t="str">
        <f>IF(JV13="","",Inputs!KJ81+Inputs!KJ82+Inputs!KJ84)</f>
        <v/>
      </c>
      <c r="JW16" s="212" t="str">
        <f>IF(JW13="","",Inputs!KK81+Inputs!KK82+Inputs!KK84)</f>
        <v/>
      </c>
      <c r="JX16" s="212" t="str">
        <f>IF(JX13="","",Inputs!KL81+Inputs!KL82+Inputs!KL84)</f>
        <v/>
      </c>
      <c r="JY16" s="212" t="str">
        <f>IF(JY13="","",Inputs!KM81+Inputs!KM82+Inputs!KM84)</f>
        <v/>
      </c>
      <c r="JZ16" s="212" t="str">
        <f>IF(JZ13="","",Inputs!KN81+Inputs!KN82+Inputs!KN84)</f>
        <v/>
      </c>
      <c r="KA16" s="212" t="str">
        <f>IF(KA13="","",Inputs!KO81+Inputs!KO82+Inputs!KO84)</f>
        <v/>
      </c>
      <c r="KB16" s="212" t="str">
        <f>IF(KB13="","",Inputs!KP81+Inputs!KP82+Inputs!KP84)</f>
        <v/>
      </c>
      <c r="KC16" s="212" t="str">
        <f>IF(KC13="","",Inputs!KQ81+Inputs!KQ82+Inputs!KQ84)</f>
        <v/>
      </c>
      <c r="KD16" s="212" t="str">
        <f>IF(KD13="","",Inputs!KR81+Inputs!KR82+Inputs!KR84)</f>
        <v/>
      </c>
      <c r="KE16" s="212" t="str">
        <f>IF(KE13="","",Inputs!KS81+Inputs!KS82+Inputs!KS84)</f>
        <v/>
      </c>
      <c r="KF16" s="212" t="str">
        <f>IF(KF13="","",Inputs!KT81+Inputs!KT82+Inputs!KT84)</f>
        <v/>
      </c>
      <c r="KG16" s="212" t="str">
        <f>IF(KG13="","",Inputs!KU81+Inputs!KU82+Inputs!KU84)</f>
        <v/>
      </c>
      <c r="KH16" s="212" t="str">
        <f>IF(KH13="","",Inputs!KV81+Inputs!KV82+Inputs!KV84)</f>
        <v/>
      </c>
      <c r="KI16" s="212" t="str">
        <f>IF(KI13="","",Inputs!KW81+Inputs!KW82+Inputs!KW84)</f>
        <v/>
      </c>
      <c r="KJ16" s="212" t="str">
        <f>IF(KJ13="","",Inputs!KX81+Inputs!KX82+Inputs!KX84)</f>
        <v/>
      </c>
      <c r="KK16" s="212" t="str">
        <f>IF(KK13="","",Inputs!KY81+Inputs!KY82+Inputs!KY84)</f>
        <v/>
      </c>
      <c r="KL16" s="212" t="str">
        <f>IF(KL13="","",Inputs!KZ81+Inputs!KZ82+Inputs!KZ84)</f>
        <v/>
      </c>
      <c r="KM16" s="212" t="str">
        <f>IF(KM13="","",Inputs!LA81+Inputs!LA82+Inputs!LA84)</f>
        <v/>
      </c>
      <c r="KN16" s="212" t="str">
        <f>IF(KN13="","",Inputs!LB81+Inputs!LB82+Inputs!LB84)</f>
        <v/>
      </c>
      <c r="KO16" s="212" t="str">
        <f>IF(KO13="","",Inputs!LC81+Inputs!LC82+Inputs!LC84)</f>
        <v/>
      </c>
      <c r="KP16" s="212" t="str">
        <f>IF(KP13="","",Inputs!LD81+Inputs!LD82+Inputs!LD84)</f>
        <v/>
      </c>
      <c r="KQ16" s="212" t="str">
        <f>IF(KQ13="","",Inputs!LE81+Inputs!LE82+Inputs!LE84)</f>
        <v/>
      </c>
      <c r="KR16" s="212" t="str">
        <f>IF(KR13="","",Inputs!LF81+Inputs!LF82+Inputs!LF84)</f>
        <v/>
      </c>
      <c r="KS16" s="212" t="str">
        <f>IF(KS13="","",Inputs!LG81+Inputs!LG82+Inputs!LG84)</f>
        <v/>
      </c>
      <c r="KT16" s="212" t="str">
        <f>IF(KT13="","",Inputs!LH81+Inputs!LH82+Inputs!LH84)</f>
        <v/>
      </c>
      <c r="KU16" s="212" t="str">
        <f>IF(KU13="","",Inputs!LI81+Inputs!LI82+Inputs!LI84)</f>
        <v/>
      </c>
      <c r="KV16" s="212" t="str">
        <f>IF(KV13="","",Inputs!LJ81+Inputs!LJ82+Inputs!LJ84)</f>
        <v/>
      </c>
      <c r="KW16" s="212" t="str">
        <f>IF(KW13="","",Inputs!LK81+Inputs!LK82+Inputs!LK84)</f>
        <v/>
      </c>
      <c r="KX16" s="212" t="str">
        <f>IF(KX13="","",Inputs!LL81+Inputs!LL82+Inputs!LL84)</f>
        <v/>
      </c>
      <c r="KY16" s="212" t="str">
        <f>IF(KY13="","",Inputs!LM81+Inputs!LM82+Inputs!LM84)</f>
        <v/>
      </c>
      <c r="KZ16" s="212" t="str">
        <f>IF(KZ13="","",Inputs!LN81+Inputs!LN82+Inputs!LN84)</f>
        <v/>
      </c>
      <c r="LA16" s="212" t="str">
        <f>IF(LA13="","",Inputs!LO81+Inputs!LO82+Inputs!LO84)</f>
        <v/>
      </c>
      <c r="LB16" s="212" t="str">
        <f>IF(LB13="","",Inputs!LP81+Inputs!LP82+Inputs!LP84)</f>
        <v/>
      </c>
      <c r="LC16" s="212" t="str">
        <f>IF(LC13="","",Inputs!LQ81+Inputs!LQ82+Inputs!LQ84)</f>
        <v/>
      </c>
      <c r="LD16" s="212" t="str">
        <f>IF(LD13="","",Inputs!LR81+Inputs!LR82+Inputs!LR84)</f>
        <v/>
      </c>
      <c r="LE16" s="212" t="str">
        <f>IF(LE13="","",Inputs!LS81+Inputs!LS82+Inputs!LS84)</f>
        <v/>
      </c>
      <c r="LF16" s="212" t="str">
        <f>IF(LF13="","",Inputs!LT81+Inputs!LT82+Inputs!LT84)</f>
        <v/>
      </c>
      <c r="LG16" s="212" t="str">
        <f>IF(LG13="","",Inputs!LU81+Inputs!LU82+Inputs!LU84)</f>
        <v/>
      </c>
      <c r="LH16" s="212" t="str">
        <f>IF(LH13="","",Inputs!LV81+Inputs!LV82+Inputs!LV84)</f>
        <v/>
      </c>
      <c r="LI16" s="212" t="str">
        <f>IF(LI13="","",Inputs!LW81+Inputs!LW82+Inputs!LW84)</f>
        <v/>
      </c>
      <c r="LJ16" s="212" t="str">
        <f>IF(LJ13="","",Inputs!LX81+Inputs!LX82+Inputs!LX84)</f>
        <v/>
      </c>
      <c r="LK16" s="212" t="str">
        <f>IF(LK13="","",Inputs!LY81+Inputs!LY82+Inputs!LY84)</f>
        <v/>
      </c>
      <c r="LL16" s="212" t="str">
        <f>IF(LL13="","",Inputs!LZ81+Inputs!LZ82+Inputs!LZ84)</f>
        <v/>
      </c>
      <c r="LM16" s="212" t="str">
        <f>IF(LM13="","",Inputs!MA81+Inputs!MA82+Inputs!MA84)</f>
        <v/>
      </c>
      <c r="LN16" s="212" t="str">
        <f>IF(LN13="","",Inputs!MB81+Inputs!MB82+Inputs!MB84)</f>
        <v/>
      </c>
      <c r="LO16" s="212" t="str">
        <f>IF(LO13="","",Inputs!MC81+Inputs!MC82+Inputs!MC84)</f>
        <v/>
      </c>
      <c r="LP16" s="212" t="str">
        <f>IF(LP13="","",Inputs!MD81+Inputs!MD82+Inputs!MD84)</f>
        <v/>
      </c>
      <c r="LQ16" s="212" t="str">
        <f>IF(LQ13="","",Inputs!ME81+Inputs!ME82+Inputs!ME84)</f>
        <v/>
      </c>
      <c r="LR16" s="212" t="str">
        <f>IF(LR13="","",Inputs!MF81+Inputs!MF82+Inputs!MF84)</f>
        <v/>
      </c>
      <c r="LS16" s="212" t="str">
        <f>IF(LS13="","",Inputs!MG81+Inputs!MG82+Inputs!MG84)</f>
        <v/>
      </c>
      <c r="LT16" s="212" t="str">
        <f>IF(LT13="","",Inputs!MH81+Inputs!MH82+Inputs!MH84)</f>
        <v/>
      </c>
      <c r="LU16" s="212" t="str">
        <f>IF(LU13="","",Inputs!MI81+Inputs!MI82+Inputs!MI84)</f>
        <v/>
      </c>
      <c r="LV16" s="212" t="str">
        <f>IF(LV13="","",Inputs!MJ81+Inputs!MJ82+Inputs!MJ84)</f>
        <v/>
      </c>
      <c r="LW16" s="212" t="str">
        <f>IF(LW13="","",Inputs!MK81+Inputs!MK82+Inputs!MK84)</f>
        <v/>
      </c>
      <c r="LX16" s="212" t="str">
        <f>IF(LX13="","",Inputs!ML81+Inputs!ML82+Inputs!ML84)</f>
        <v/>
      </c>
      <c r="LY16" s="212" t="str">
        <f>IF(LY13="","",Inputs!MM81+Inputs!MM82+Inputs!MM84)</f>
        <v/>
      </c>
      <c r="LZ16" s="212" t="str">
        <f>IF(LZ13="","",Inputs!MN81+Inputs!MN82+Inputs!MN84)</f>
        <v/>
      </c>
      <c r="MA16" s="212" t="str">
        <f>IF(MA13="","",Inputs!MO81+Inputs!MO82+Inputs!MO84)</f>
        <v/>
      </c>
      <c r="MB16" s="212" t="str">
        <f>IF(MB13="","",Inputs!MP81+Inputs!MP82+Inputs!MP84)</f>
        <v/>
      </c>
      <c r="MC16" s="212" t="str">
        <f>IF(MC13="","",Inputs!MQ81+Inputs!MQ82+Inputs!MQ84)</f>
        <v/>
      </c>
      <c r="MD16" s="212" t="str">
        <f>IF(MD13="","",Inputs!MR81+Inputs!MR82+Inputs!MR84)</f>
        <v/>
      </c>
      <c r="ME16" s="212" t="str">
        <f>IF(ME13="","",Inputs!MS81+Inputs!MS82+Inputs!MS84)</f>
        <v/>
      </c>
      <c r="MF16" s="212" t="str">
        <f>IF(MF13="","",Inputs!MT81+Inputs!MT82+Inputs!MT84)</f>
        <v/>
      </c>
      <c r="MG16" s="212" t="str">
        <f>IF(MG13="","",Inputs!MU81+Inputs!MU82+Inputs!MU84)</f>
        <v/>
      </c>
      <c r="MH16" s="212" t="str">
        <f>IF(MH13="","",Inputs!MV81+Inputs!MV82+Inputs!MV84)</f>
        <v/>
      </c>
      <c r="MI16" s="212" t="str">
        <f>IF(MI13="","",Inputs!MW81+Inputs!MW82+Inputs!MW84)</f>
        <v/>
      </c>
      <c r="MJ16" s="212" t="str">
        <f>IF(MJ13="","",Inputs!MX81+Inputs!MX82+Inputs!MX84)</f>
        <v/>
      </c>
      <c r="MK16" s="212" t="str">
        <f>IF(MK13="","",Inputs!MY81+Inputs!MY82+Inputs!MY84)</f>
        <v/>
      </c>
      <c r="ML16" s="212" t="str">
        <f>IF(ML13="","",Inputs!MZ81+Inputs!MZ82+Inputs!MZ84)</f>
        <v/>
      </c>
      <c r="MM16" s="212" t="str">
        <f>IF(MM13="","",Inputs!NA81+Inputs!NA82+Inputs!NA84)</f>
        <v/>
      </c>
      <c r="MN16" s="212" t="str">
        <f>IF(MN13="","",Inputs!NB81+Inputs!NB82+Inputs!NB84)</f>
        <v/>
      </c>
      <c r="MO16" s="212" t="str">
        <f>IF(MO13="","",Inputs!NC81+Inputs!NC82+Inputs!NC84)</f>
        <v/>
      </c>
      <c r="MP16" s="212" t="str">
        <f>IF(MP13="","",Inputs!ND81+Inputs!ND82+Inputs!ND84)</f>
        <v/>
      </c>
      <c r="MQ16" s="212" t="str">
        <f>IF(MQ13="","",Inputs!NE81+Inputs!NE82+Inputs!NE84)</f>
        <v/>
      </c>
      <c r="MR16" s="212" t="str">
        <f>IF(MR13="","",Inputs!NF81+Inputs!NF82+Inputs!NF84)</f>
        <v/>
      </c>
      <c r="MS16" s="212" t="str">
        <f>IF(MS13="","",Inputs!NG81+Inputs!NG82+Inputs!NG84)</f>
        <v/>
      </c>
      <c r="MT16" s="212" t="str">
        <f>IF(MT13="","",Inputs!NH81+Inputs!NH82+Inputs!NH84)</f>
        <v/>
      </c>
      <c r="MU16" s="212" t="str">
        <f>IF(MU13="","",Inputs!NI81+Inputs!NI82+Inputs!NI84)</f>
        <v/>
      </c>
      <c r="MV16" s="212" t="str">
        <f>IF(MV13="","",Inputs!NJ81+Inputs!NJ82+Inputs!NJ84)</f>
        <v/>
      </c>
      <c r="MW16" s="212" t="str">
        <f>IF(MW13="","",Inputs!NK81+Inputs!NK82+Inputs!NK84)</f>
        <v/>
      </c>
      <c r="MX16" s="212" t="str">
        <f>IF(MX13="","",Inputs!NL81+Inputs!NL82+Inputs!NL84)</f>
        <v/>
      </c>
      <c r="MY16" s="212" t="str">
        <f>IF(MY13="","",Inputs!NM81+Inputs!NM82+Inputs!NM84)</f>
        <v/>
      </c>
    </row>
    <row r="17" spans="2:363" x14ac:dyDescent="0.25">
      <c r="B17" s="8" t="s">
        <v>222</v>
      </c>
      <c r="D17" s="212">
        <f>IF(D13="","",Inputs!R83+Inputs!R85)</f>
        <v>0</v>
      </c>
      <c r="E17" s="212">
        <f>IF(E13="","",Inputs!S83+Inputs!S85)</f>
        <v>0</v>
      </c>
      <c r="F17" s="212">
        <f>IF(F13="","",Inputs!T83+Inputs!T85)</f>
        <v>0</v>
      </c>
      <c r="G17" s="212">
        <f>IF(G13="","",Inputs!U83+Inputs!U85)</f>
        <v>0</v>
      </c>
      <c r="H17" s="212">
        <f>IF(H13="","",Inputs!V83+Inputs!V85)</f>
        <v>0</v>
      </c>
      <c r="I17" s="212">
        <f>IF(I13="","",Inputs!W83+Inputs!W85)</f>
        <v>0</v>
      </c>
      <c r="J17" s="212">
        <f>IF(J13="","",Inputs!X83+Inputs!X85)</f>
        <v>0</v>
      </c>
      <c r="K17" s="212">
        <f>IF(K13="","",Inputs!Y83+Inputs!Y85)</f>
        <v>0</v>
      </c>
      <c r="L17" s="212">
        <f>IF(L13="","",Inputs!Z83+Inputs!Z85)</f>
        <v>0</v>
      </c>
      <c r="M17" s="212">
        <f>IF(M13="","",Inputs!AA83+Inputs!AA85)</f>
        <v>0</v>
      </c>
      <c r="N17" s="212">
        <f>IF(N13="","",Inputs!AB83+Inputs!AB85)</f>
        <v>0</v>
      </c>
      <c r="O17" s="212">
        <f>IF(O13="","",Inputs!AC83+Inputs!AC85)</f>
        <v>0</v>
      </c>
      <c r="P17" s="212">
        <f>IF(P13="","",Inputs!AD83+Inputs!AD85)</f>
        <v>0</v>
      </c>
      <c r="Q17" s="212">
        <f>IF(Q13="","",Inputs!AE83+Inputs!AE85)</f>
        <v>0</v>
      </c>
      <c r="R17" s="212">
        <f>IF(R13="","",Inputs!AF83+Inputs!AF85)</f>
        <v>0</v>
      </c>
      <c r="S17" s="212">
        <f>IF(S13="","",Inputs!AG83+Inputs!AG85)</f>
        <v>0</v>
      </c>
      <c r="T17" s="212">
        <f>IF(T13="","",Inputs!AH83+Inputs!AH85)</f>
        <v>0</v>
      </c>
      <c r="U17" s="212">
        <f>IF(U13="","",Inputs!AI83+Inputs!AI85)</f>
        <v>0</v>
      </c>
      <c r="V17" s="212">
        <f>IF(V13="","",Inputs!AJ83+Inputs!AJ85)</f>
        <v>0</v>
      </c>
      <c r="W17" s="212">
        <f>IF(W13="","",Inputs!AK83+Inputs!AK85)</f>
        <v>0</v>
      </c>
      <c r="X17" s="212">
        <f>IF(X13="","",Inputs!AL83+Inputs!AL85)</f>
        <v>0</v>
      </c>
      <c r="Y17" s="212">
        <f>IF(Y13="","",Inputs!AM83+Inputs!AM85)</f>
        <v>0</v>
      </c>
      <c r="Z17" s="212">
        <f>IF(Z13="","",Inputs!AN83+Inputs!AN85)</f>
        <v>0</v>
      </c>
      <c r="AA17" s="212">
        <f>IF(AA13="","",Inputs!AO83+Inputs!AO85)</f>
        <v>0</v>
      </c>
      <c r="AB17" s="212">
        <f>IF(AB13="","",Inputs!AP83+Inputs!AP85)</f>
        <v>0</v>
      </c>
      <c r="AC17" s="212">
        <f>IF(AC13="","",Inputs!AQ83+Inputs!AQ85)</f>
        <v>0</v>
      </c>
      <c r="AD17" s="212">
        <f>IF(AD13="","",Inputs!AR83+Inputs!AR85)</f>
        <v>0</v>
      </c>
      <c r="AE17" s="212">
        <f>IF(AE13="","",Inputs!AS83+Inputs!AS85)</f>
        <v>0</v>
      </c>
      <c r="AF17" s="212">
        <f>IF(AF13="","",Inputs!AT83+Inputs!AT85)</f>
        <v>0</v>
      </c>
      <c r="AG17" s="212">
        <f>IF(AG13="","",Inputs!AU83+Inputs!AU85)</f>
        <v>0</v>
      </c>
      <c r="AH17" s="212">
        <f>IF(AH13="","",Inputs!AV83+Inputs!AV85)</f>
        <v>0</v>
      </c>
      <c r="AI17" s="212">
        <f>IF(AI13="","",Inputs!AW83+Inputs!AW85)</f>
        <v>0</v>
      </c>
      <c r="AJ17" s="212">
        <f>IF(AJ13="","",Inputs!AX83+Inputs!AX85)</f>
        <v>0</v>
      </c>
      <c r="AK17" s="212">
        <f>IF(AK13="","",Inputs!AY83+Inputs!AY85)</f>
        <v>0</v>
      </c>
      <c r="AL17" s="212">
        <f>IF(AL13="","",Inputs!AZ83+Inputs!AZ85)</f>
        <v>0</v>
      </c>
      <c r="AM17" s="212">
        <f>IF(AM13="","",Inputs!BA83+Inputs!BA85)</f>
        <v>0</v>
      </c>
      <c r="AN17" s="212">
        <f>IF(AN13="","",Inputs!BB83+Inputs!BB85)</f>
        <v>0</v>
      </c>
      <c r="AO17" s="212">
        <f>IF(AO13="","",Inputs!BC83+Inputs!BC85)</f>
        <v>0</v>
      </c>
      <c r="AP17" s="212">
        <f>IF(AP13="","",Inputs!BD83+Inputs!BD85)</f>
        <v>0</v>
      </c>
      <c r="AQ17" s="212">
        <f>IF(AQ13="","",Inputs!BE83+Inputs!BE85)</f>
        <v>0</v>
      </c>
      <c r="AR17" s="212">
        <f>IF(AR13="","",Inputs!BF83+Inputs!BF85)</f>
        <v>0</v>
      </c>
      <c r="AS17" s="212">
        <f>IF(AS13="","",Inputs!BG83+Inputs!BG85)</f>
        <v>0</v>
      </c>
      <c r="AT17" s="212">
        <f>IF(AT13="","",Inputs!BH83+Inputs!BH85)</f>
        <v>0</v>
      </c>
      <c r="AU17" s="212">
        <f>IF(AU13="","",Inputs!BI83+Inputs!BI85)</f>
        <v>0</v>
      </c>
      <c r="AV17" s="212">
        <f>IF(AV13="","",Inputs!BJ83+Inputs!BJ85)</f>
        <v>0</v>
      </c>
      <c r="AW17" s="212">
        <f>IF(AW13="","",Inputs!BK83+Inputs!BK85)</f>
        <v>0</v>
      </c>
      <c r="AX17" s="212">
        <f>IF(AX13="","",Inputs!BL83+Inputs!BL85)</f>
        <v>0</v>
      </c>
      <c r="AY17" s="212">
        <f>IF(AY13="","",Inputs!BM83+Inputs!BM85)</f>
        <v>0</v>
      </c>
      <c r="AZ17" s="212">
        <f>IF(AZ13="","",Inputs!BN83+Inputs!BN85)</f>
        <v>0</v>
      </c>
      <c r="BA17" s="212">
        <f>IF(BA13="","",Inputs!BO83+Inputs!BO85)</f>
        <v>0</v>
      </c>
      <c r="BB17" s="212">
        <f>IF(BB13="","",Inputs!BP83+Inputs!BP85)</f>
        <v>0</v>
      </c>
      <c r="BC17" s="212">
        <f>IF(BC13="","",Inputs!BQ83+Inputs!BQ85)</f>
        <v>0</v>
      </c>
      <c r="BD17" s="212">
        <f>IF(BD13="","",Inputs!BR83+Inputs!BR85)</f>
        <v>0</v>
      </c>
      <c r="BE17" s="212">
        <f>IF(BE13="","",Inputs!BS83+Inputs!BS85)</f>
        <v>0</v>
      </c>
      <c r="BF17" s="212">
        <f>IF(BF13="","",Inputs!BT83+Inputs!BT85)</f>
        <v>0</v>
      </c>
      <c r="BG17" s="212">
        <f>IF(BG13="","",Inputs!BU83+Inputs!BU85)</f>
        <v>0</v>
      </c>
      <c r="BH17" s="212">
        <f>IF(BH13="","",Inputs!BV83+Inputs!BV85)</f>
        <v>0</v>
      </c>
      <c r="BI17" s="212">
        <f>IF(BI13="","",Inputs!BW83+Inputs!BW85)</f>
        <v>0</v>
      </c>
      <c r="BJ17" s="212">
        <f>IF(BJ13="","",Inputs!BX83+Inputs!BX85)</f>
        <v>0</v>
      </c>
      <c r="BK17" s="212">
        <f>IF(BK13="","",Inputs!BY83+Inputs!BY85)</f>
        <v>0</v>
      </c>
      <c r="BL17" s="212">
        <f>IF(BL13="","",Inputs!BZ83+Inputs!BZ85)</f>
        <v>0</v>
      </c>
      <c r="BM17" s="212">
        <f>IF(BM13="","",Inputs!CA83+Inputs!CA85)</f>
        <v>0</v>
      </c>
      <c r="BN17" s="212">
        <f>IF(BN13="","",Inputs!CB83+Inputs!CB85)</f>
        <v>0</v>
      </c>
      <c r="BO17" s="212">
        <f>IF(BO13="","",Inputs!CC83+Inputs!CC85)</f>
        <v>0</v>
      </c>
      <c r="BP17" s="212">
        <f>IF(BP13="","",Inputs!CD83+Inputs!CD85)</f>
        <v>0</v>
      </c>
      <c r="BQ17" s="212">
        <f>IF(BQ13="","",Inputs!CE83+Inputs!CE85)</f>
        <v>0</v>
      </c>
      <c r="BR17" s="212">
        <f>IF(BR13="","",Inputs!CF83+Inputs!CF85)</f>
        <v>0</v>
      </c>
      <c r="BS17" s="212">
        <f>IF(BS13="","",Inputs!CG83+Inputs!CG85)</f>
        <v>0</v>
      </c>
      <c r="BT17" s="212">
        <f>IF(BT13="","",Inputs!CH83+Inputs!CH85)</f>
        <v>0</v>
      </c>
      <c r="BU17" s="212">
        <f>IF(BU13="","",Inputs!CI83+Inputs!CI85)</f>
        <v>0</v>
      </c>
      <c r="BV17" s="212">
        <f>IF(BV13="","",Inputs!CJ83+Inputs!CJ85)</f>
        <v>0</v>
      </c>
      <c r="BW17" s="212">
        <f>IF(BW13="","",Inputs!CK83+Inputs!CK85)</f>
        <v>0</v>
      </c>
      <c r="BX17" s="212">
        <f>IF(BX13="","",Inputs!CL83+Inputs!CL85)</f>
        <v>0</v>
      </c>
      <c r="BY17" s="212">
        <f>IF(BY13="","",Inputs!CM83+Inputs!CM85)</f>
        <v>0</v>
      </c>
      <c r="BZ17" s="212">
        <f>IF(BZ13="","",Inputs!CN83+Inputs!CN85)</f>
        <v>0</v>
      </c>
      <c r="CA17" s="212">
        <f>IF(CA13="","",Inputs!CO83+Inputs!CO85)</f>
        <v>0</v>
      </c>
      <c r="CB17" s="212">
        <f>IF(CB13="","",Inputs!CP83+Inputs!CP85)</f>
        <v>0</v>
      </c>
      <c r="CC17" s="212">
        <f>IF(CC13="","",Inputs!CQ83+Inputs!CQ85)</f>
        <v>0</v>
      </c>
      <c r="CD17" s="212">
        <f>IF(CD13="","",Inputs!CR83+Inputs!CR85)</f>
        <v>0</v>
      </c>
      <c r="CE17" s="212">
        <f>IF(CE13="","",Inputs!CS83+Inputs!CS85)</f>
        <v>0</v>
      </c>
      <c r="CF17" s="212">
        <f>IF(CF13="","",Inputs!CT83+Inputs!CT85)</f>
        <v>0</v>
      </c>
      <c r="CG17" s="212">
        <f>IF(CG13="","",Inputs!CU83+Inputs!CU85)</f>
        <v>0</v>
      </c>
      <c r="CH17" s="212">
        <f>IF(CH13="","",Inputs!CV83+Inputs!CV85)</f>
        <v>0</v>
      </c>
      <c r="CI17" s="212">
        <f>IF(CI13="","",Inputs!CW83+Inputs!CW85)</f>
        <v>0</v>
      </c>
      <c r="CJ17" s="212">
        <f>IF(CJ13="","",Inputs!CX83+Inputs!CX85)</f>
        <v>0</v>
      </c>
      <c r="CK17" s="212">
        <f>IF(CK13="","",Inputs!CY83+Inputs!CY85)</f>
        <v>0</v>
      </c>
      <c r="CL17" s="212">
        <f>IF(CL13="","",Inputs!CZ83+Inputs!CZ85)</f>
        <v>0</v>
      </c>
      <c r="CM17" s="212">
        <f>IF(CM13="","",Inputs!DA83+Inputs!DA85)</f>
        <v>0</v>
      </c>
      <c r="CN17" s="212">
        <f>IF(CN13="","",Inputs!DB83+Inputs!DB85)</f>
        <v>0</v>
      </c>
      <c r="CO17" s="212">
        <f>IF(CO13="","",Inputs!DC83+Inputs!DC85)</f>
        <v>0</v>
      </c>
      <c r="CP17" s="212">
        <f>IF(CP13="","",Inputs!DD83+Inputs!DD85)</f>
        <v>0</v>
      </c>
      <c r="CQ17" s="212">
        <f>IF(CQ13="","",Inputs!DE83+Inputs!DE85)</f>
        <v>0</v>
      </c>
      <c r="CR17" s="212">
        <f>IF(CR13="","",Inputs!DF83+Inputs!DF85)</f>
        <v>0</v>
      </c>
      <c r="CS17" s="212">
        <f>IF(CS13="","",Inputs!DG83+Inputs!DG85)</f>
        <v>0</v>
      </c>
      <c r="CT17" s="212">
        <f>IF(CT13="","",Inputs!DH83+Inputs!DH85)</f>
        <v>0</v>
      </c>
      <c r="CU17" s="212">
        <f>IF(CU13="","",Inputs!DI83+Inputs!DI85)</f>
        <v>0</v>
      </c>
      <c r="CV17" s="212">
        <f>IF(CV13="","",Inputs!DJ83+Inputs!DJ85)</f>
        <v>0</v>
      </c>
      <c r="CW17" s="212">
        <f>IF(CW13="","",Inputs!DK83+Inputs!DK85)</f>
        <v>0</v>
      </c>
      <c r="CX17" s="212">
        <f>IF(CX13="","",Inputs!DL83+Inputs!DL85)</f>
        <v>0</v>
      </c>
      <c r="CY17" s="212">
        <f>IF(CY13="","",Inputs!DM83+Inputs!DM85)</f>
        <v>0</v>
      </c>
      <c r="CZ17" s="212">
        <f>IF(CZ13="","",Inputs!DN83+Inputs!DN85)</f>
        <v>0</v>
      </c>
      <c r="DA17" s="212">
        <f>IF(DA13="","",Inputs!DO83+Inputs!DO85)</f>
        <v>0</v>
      </c>
      <c r="DB17" s="212">
        <f>IF(DB13="","",Inputs!DP83+Inputs!DP85)</f>
        <v>0</v>
      </c>
      <c r="DC17" s="212">
        <f>IF(DC13="","",Inputs!DQ83+Inputs!DQ85)</f>
        <v>4334.0625</v>
      </c>
      <c r="DD17" s="212">
        <f>IF(DD13="","",Inputs!DR83+Inputs!DR85)</f>
        <v>4334.0625</v>
      </c>
      <c r="DE17" s="212">
        <f>IF(DE13="","",Inputs!DS83+Inputs!DS85)</f>
        <v>4334.0625</v>
      </c>
      <c r="DF17" s="212">
        <f>IF(DF13="","",Inputs!DT83+Inputs!DT85)</f>
        <v>4334.0625</v>
      </c>
      <c r="DG17" s="212">
        <f>IF(DG13="","",Inputs!DU83+Inputs!DU85)</f>
        <v>4334.0625</v>
      </c>
      <c r="DH17" s="212">
        <f>IF(DH13="","",Inputs!DV83+Inputs!DV85)</f>
        <v>4334.0625</v>
      </c>
      <c r="DI17" s="212">
        <f>IF(DI13="","",Inputs!DW83+Inputs!DW85)</f>
        <v>4334.0625</v>
      </c>
      <c r="DJ17" s="212">
        <f>IF(DJ13="","",Inputs!DX83+Inputs!DX85)</f>
        <v>4334.0625</v>
      </c>
      <c r="DK17" s="212">
        <f>IF(DK13="","",Inputs!DY83+Inputs!DY85)</f>
        <v>4334.0625</v>
      </c>
      <c r="DL17" s="212">
        <f>IF(DL13="","",Inputs!DZ83+Inputs!DZ85)</f>
        <v>4334.0625</v>
      </c>
      <c r="DM17" s="212">
        <f>IF(DM13="","",Inputs!EA83+Inputs!EA85)</f>
        <v>4334.0625</v>
      </c>
      <c r="DN17" s="212">
        <f>IF(DN13="","",Inputs!EB83+Inputs!EB85)</f>
        <v>4334.0625</v>
      </c>
      <c r="DO17" s="212">
        <f>IF(DO13="","",Inputs!EC83+Inputs!EC85)</f>
        <v>4334.0625</v>
      </c>
      <c r="DP17" s="212">
        <f>IF(DP13="","",Inputs!ED83+Inputs!ED85)</f>
        <v>4334.0625</v>
      </c>
      <c r="DQ17" s="212">
        <f>IF(DQ13="","",Inputs!EE83+Inputs!EE85)</f>
        <v>4334.0625</v>
      </c>
      <c r="DR17" s="212">
        <f>IF(DR13="","",Inputs!EF83+Inputs!EF85)</f>
        <v>4334.0625</v>
      </c>
      <c r="DS17" s="212">
        <f>IF(DS13="","",Inputs!EG83+Inputs!EG85)</f>
        <v>4334.0625</v>
      </c>
      <c r="DT17" s="212">
        <f>IF(DT13="","",Inputs!EH83+Inputs!EH85)</f>
        <v>4334.0625</v>
      </c>
      <c r="DU17" s="212">
        <f>IF(DU13="","",Inputs!EI83+Inputs!EI85)</f>
        <v>4334.0625</v>
      </c>
      <c r="DV17" s="212">
        <f>IF(DV13="","",Inputs!EJ83+Inputs!EJ85)</f>
        <v>4334.0625</v>
      </c>
      <c r="DW17" s="212">
        <f>IF(DW13="","",Inputs!EK83+Inputs!EK85)</f>
        <v>4334.0625</v>
      </c>
      <c r="DX17" s="212">
        <f>IF(DX13="","",Inputs!EL83+Inputs!EL85)</f>
        <v>4334.0625</v>
      </c>
      <c r="DY17" s="212">
        <f>IF(DY13="","",Inputs!EM83+Inputs!EM85)</f>
        <v>4334.0625</v>
      </c>
      <c r="DZ17" s="212">
        <f>IF(DZ13="","",Inputs!EN83+Inputs!EN85)</f>
        <v>4334.0625</v>
      </c>
      <c r="EA17" s="212">
        <f>IF(EA13="","",Inputs!EO83+Inputs!EO85)</f>
        <v>4334.0625</v>
      </c>
      <c r="EB17" s="212">
        <f>IF(EB13="","",Inputs!EP83+Inputs!EP85)</f>
        <v>4334.0625</v>
      </c>
      <c r="EC17" s="212">
        <f>IF(EC13="","",Inputs!EQ83+Inputs!EQ85)</f>
        <v>4334.0625</v>
      </c>
      <c r="ED17" s="212">
        <f>IF(ED13="","",Inputs!ER83+Inputs!ER85)</f>
        <v>4334.0625</v>
      </c>
      <c r="EE17" s="212">
        <f>IF(EE13="","",Inputs!ES83+Inputs!ES85)</f>
        <v>4334.0625</v>
      </c>
      <c r="EF17" s="212">
        <f>IF(EF13="","",Inputs!ET83+Inputs!ET85)</f>
        <v>4334.0625</v>
      </c>
      <c r="EG17" s="212">
        <f>IF(EG13="","",Inputs!EU83+Inputs!EU85)</f>
        <v>4334.0625</v>
      </c>
      <c r="EH17" s="212">
        <f>IF(EH13="","",Inputs!EV83+Inputs!EV85)</f>
        <v>4334.0625</v>
      </c>
      <c r="EI17" s="212">
        <f>IF(EI13="","",Inputs!EW83+Inputs!EW85)</f>
        <v>4334.0625</v>
      </c>
      <c r="EJ17" s="212">
        <f>IF(EJ13="","",Inputs!EX83+Inputs!EX85)</f>
        <v>4334.0625</v>
      </c>
      <c r="EK17" s="212">
        <f>IF(EK13="","",Inputs!EY83+Inputs!EY85)</f>
        <v>4334.0625</v>
      </c>
      <c r="EL17" s="212">
        <f>IF(EL13="","",Inputs!EZ83+Inputs!EZ85)</f>
        <v>4334.0625</v>
      </c>
      <c r="EM17" s="212">
        <f>IF(EM13="","",Inputs!FA83+Inputs!FA85)</f>
        <v>4334.0625</v>
      </c>
      <c r="EN17" s="212">
        <f>IF(EN13="","",Inputs!FB83+Inputs!FB85)</f>
        <v>4334.0625</v>
      </c>
      <c r="EO17" s="212">
        <f>IF(EO13="","",Inputs!FC83+Inputs!FC85)</f>
        <v>4334.0625</v>
      </c>
      <c r="EP17" s="212">
        <f>IF(EP13="","",Inputs!FD83+Inputs!FD85)</f>
        <v>4334.0625</v>
      </c>
      <c r="EQ17" s="212">
        <f>IF(EQ13="","",Inputs!FE83+Inputs!FE85)</f>
        <v>4334.0625</v>
      </c>
      <c r="ER17" s="212">
        <f>IF(ER13="","",Inputs!FF83+Inputs!FF85)</f>
        <v>4334.0625</v>
      </c>
      <c r="ES17" s="212">
        <f>IF(ES13="","",Inputs!FG83+Inputs!FG85)</f>
        <v>4334.0625</v>
      </c>
      <c r="ET17" s="212">
        <f>IF(ET13="","",Inputs!FH83+Inputs!FH85)</f>
        <v>4334.0625</v>
      </c>
      <c r="EU17" s="212">
        <f>IF(EU13="","",Inputs!FI83+Inputs!FI85)</f>
        <v>4334.0625</v>
      </c>
      <c r="EV17" s="212">
        <f>IF(EV13="","",Inputs!FJ83+Inputs!FJ85)</f>
        <v>4334.0625</v>
      </c>
      <c r="EW17" s="212">
        <f>IF(EW13="","",Inputs!FK83+Inputs!FK85)</f>
        <v>4334.0625</v>
      </c>
      <c r="EX17" s="212">
        <f>IF(EX13="","",Inputs!FL83+Inputs!FL85)</f>
        <v>4334.0625</v>
      </c>
      <c r="EY17" s="212">
        <f>IF(EY13="","",Inputs!FM83+Inputs!FM85)</f>
        <v>4334.0625</v>
      </c>
      <c r="EZ17" s="212">
        <f>IF(EZ13="","",Inputs!FN83+Inputs!FN85)</f>
        <v>4334.0625</v>
      </c>
      <c r="FA17" s="212">
        <f>IF(FA13="","",Inputs!FO83+Inputs!FO85)</f>
        <v>4334.0625</v>
      </c>
      <c r="FB17" s="212">
        <f>IF(FB13="","",Inputs!FP83+Inputs!FP85)</f>
        <v>4334.0625</v>
      </c>
      <c r="FC17" s="212">
        <f>IF(FC13="","",Inputs!FQ83+Inputs!FQ85)</f>
        <v>4334.0625</v>
      </c>
      <c r="FD17" s="212">
        <f>IF(FD13="","",Inputs!FR83+Inputs!FR85)</f>
        <v>4334.0625</v>
      </c>
      <c r="FE17" s="212">
        <f>IF(FE13="","",Inputs!FS83+Inputs!FS85)</f>
        <v>4334.0625</v>
      </c>
      <c r="FF17" s="212">
        <f>IF(FF13="","",Inputs!FT83+Inputs!FT85)</f>
        <v>4334.0625</v>
      </c>
      <c r="FG17" s="212">
        <f>IF(FG13="","",Inputs!FU83+Inputs!FU85)</f>
        <v>4334.0625</v>
      </c>
      <c r="FH17" s="212">
        <f>IF(FH13="","",Inputs!FV83+Inputs!FV85)</f>
        <v>4334.0625</v>
      </c>
      <c r="FI17" s="212">
        <f>IF(FI13="","",Inputs!FW83+Inputs!FW85)</f>
        <v>4334.0625</v>
      </c>
      <c r="FJ17" s="212">
        <f>IF(FJ13="","",Inputs!FX83+Inputs!FX85)</f>
        <v>4334.0625</v>
      </c>
      <c r="FK17" s="212">
        <f>IF(FK13="","",Inputs!FY83+Inputs!FY85)</f>
        <v>4334.0625</v>
      </c>
      <c r="FL17" s="212">
        <f>IF(FL13="","",Inputs!FZ83+Inputs!FZ85)</f>
        <v>7584.609375</v>
      </c>
      <c r="FM17" s="212">
        <f>IF(FM13="","",Inputs!GA83+Inputs!GA85)</f>
        <v>7584.609375</v>
      </c>
      <c r="FN17" s="212">
        <f>IF(FN13="","",Inputs!GB83+Inputs!GB85)</f>
        <v>7584.609375</v>
      </c>
      <c r="FO17" s="212">
        <f>IF(FO13="","",Inputs!GC83+Inputs!GC85)</f>
        <v>7584.609375</v>
      </c>
      <c r="FP17" s="212">
        <f>IF(FP13="","",Inputs!GD83+Inputs!GD85)</f>
        <v>7584.609375</v>
      </c>
      <c r="FQ17" s="212">
        <f>IF(FQ13="","",Inputs!GE83+Inputs!GE85)</f>
        <v>7584.609375</v>
      </c>
      <c r="FR17" s="212">
        <f>IF(FR13="","",Inputs!GF83+Inputs!GF85)</f>
        <v>7584.609375</v>
      </c>
      <c r="FS17" s="212">
        <f>IF(FS13="","",Inputs!GG83+Inputs!GG85)</f>
        <v>7584.609375</v>
      </c>
      <c r="FT17" s="212">
        <f>IF(FT13="","",Inputs!GH83+Inputs!GH85)</f>
        <v>7584.609375</v>
      </c>
      <c r="FU17" s="212">
        <f>IF(FU13="","",Inputs!GI83+Inputs!GI85)</f>
        <v>7584.609375</v>
      </c>
      <c r="FV17" s="212">
        <f>IF(FV13="","",Inputs!GJ83+Inputs!GJ85)</f>
        <v>7584.609375</v>
      </c>
      <c r="FW17" s="212">
        <f>IF(FW13="","",Inputs!GK83+Inputs!GK85)</f>
        <v>7584.609375</v>
      </c>
      <c r="FX17" s="212">
        <f>IF(FX13="","",Inputs!GL83+Inputs!GL85)</f>
        <v>7584.609375</v>
      </c>
      <c r="FY17" s="212">
        <f>IF(FY13="","",Inputs!GM83+Inputs!GM85)</f>
        <v>7584.609375</v>
      </c>
      <c r="FZ17" s="212">
        <f>IF(FZ13="","",Inputs!GN83+Inputs!GN85)</f>
        <v>7584.609375</v>
      </c>
      <c r="GA17" s="212">
        <f>IF(GA13="","",Inputs!GO83+Inputs!GO85)</f>
        <v>7584.609375</v>
      </c>
      <c r="GB17" s="212">
        <f>IF(GB13="","",Inputs!GP83+Inputs!GP85)</f>
        <v>7584.609375</v>
      </c>
      <c r="GC17" s="212">
        <f>IF(GC13="","",Inputs!GQ83+Inputs!GQ85)</f>
        <v>7584.609375</v>
      </c>
      <c r="GD17" s="212">
        <f>IF(GD13="","",Inputs!GR83+Inputs!GR85)</f>
        <v>7584.609375</v>
      </c>
      <c r="GE17" s="212">
        <f>IF(GE13="","",Inputs!GS83+Inputs!GS85)</f>
        <v>7584.609375</v>
      </c>
      <c r="GF17" s="212">
        <f>IF(GF13="","",Inputs!GT83+Inputs!GT85)</f>
        <v>7584.609375</v>
      </c>
      <c r="GG17" s="212">
        <f>IF(GG13="","",Inputs!GU83+Inputs!GU85)</f>
        <v>7584.609375</v>
      </c>
      <c r="GH17" s="212">
        <f>IF(GH13="","",Inputs!GV83+Inputs!GV85)</f>
        <v>7584.609375</v>
      </c>
      <c r="GI17" s="212">
        <f>IF(GI13="","",Inputs!GW83+Inputs!GW85)</f>
        <v>7584.609375</v>
      </c>
      <c r="GJ17" s="212">
        <f>IF(GJ13="","",Inputs!GX83+Inputs!GX85)</f>
        <v>7584.609375</v>
      </c>
      <c r="GK17" s="212">
        <f>IF(GK13="","",Inputs!GY83+Inputs!GY85)</f>
        <v>7584.609375</v>
      </c>
      <c r="GL17" s="212">
        <f>IF(GL13="","",Inputs!GZ83+Inputs!GZ85)</f>
        <v>7584.609375</v>
      </c>
      <c r="GM17" s="212">
        <f>IF(GM13="","",Inputs!HA83+Inputs!HA85)</f>
        <v>7584.609375</v>
      </c>
      <c r="GN17" s="212">
        <f>IF(GN13="","",Inputs!HB83+Inputs!HB85)</f>
        <v>7584.609375</v>
      </c>
      <c r="GO17" s="212">
        <f>IF(GO13="","",Inputs!HC83+Inputs!HC85)</f>
        <v>7584.609375</v>
      </c>
      <c r="GP17" s="212">
        <f>IF(GP13="","",Inputs!HD83+Inputs!HD85)</f>
        <v>7584.609375</v>
      </c>
      <c r="GQ17" s="212">
        <f>IF(GQ13="","",Inputs!HE83+Inputs!HE85)</f>
        <v>7584.609375</v>
      </c>
      <c r="GR17" s="212">
        <f>IF(GR13="","",Inputs!HF83+Inputs!HF85)</f>
        <v>7584.609375</v>
      </c>
      <c r="GS17" s="212">
        <f>IF(GS13="","",Inputs!HG83+Inputs!HG85)</f>
        <v>7584.609375</v>
      </c>
      <c r="GT17" s="212">
        <f>IF(GT13="","",Inputs!HH83+Inputs!HH85)</f>
        <v>7584.609375</v>
      </c>
      <c r="GU17" s="212">
        <f>IF(GU13="","",Inputs!HI83+Inputs!HI85)</f>
        <v>7584.609375</v>
      </c>
      <c r="GV17" s="212">
        <f>IF(GV13="","",Inputs!HJ83+Inputs!HJ85)</f>
        <v>7584.609375</v>
      </c>
      <c r="GW17" s="212">
        <f>IF(GW13="","",Inputs!HK83+Inputs!HK85)</f>
        <v>7584.609375</v>
      </c>
      <c r="GX17" s="212">
        <f>IF(GX13="","",Inputs!HL83+Inputs!HL85)</f>
        <v>7584.609375</v>
      </c>
      <c r="GY17" s="212">
        <f>IF(GY13="","",Inputs!HM83+Inputs!HM85)</f>
        <v>7584.609375</v>
      </c>
      <c r="GZ17" s="212">
        <f>IF(GZ13="","",Inputs!HN83+Inputs!HN85)</f>
        <v>7584.609375</v>
      </c>
      <c r="HA17" s="212">
        <f>IF(HA13="","",Inputs!HO83+Inputs!HO85)</f>
        <v>7584.609375</v>
      </c>
      <c r="HB17" s="212">
        <f>IF(HB13="","",Inputs!HP83+Inputs!HP85)</f>
        <v>7584.609375</v>
      </c>
      <c r="HC17" s="212">
        <f>IF(HC13="","",Inputs!HQ83+Inputs!HQ85)</f>
        <v>7584.609375</v>
      </c>
      <c r="HD17" s="212">
        <f>IF(HD13="","",Inputs!HR83+Inputs!HR85)</f>
        <v>7584.609375</v>
      </c>
      <c r="HE17" s="212">
        <f>IF(HE13="","",Inputs!HS83+Inputs!HS85)</f>
        <v>7584.609375</v>
      </c>
      <c r="HF17" s="212">
        <f>IF(HF13="","",Inputs!HT83+Inputs!HT85)</f>
        <v>7584.609375</v>
      </c>
      <c r="HG17" s="212">
        <f>IF(HG13="","",Inputs!HU83+Inputs!HU85)</f>
        <v>7584.609375</v>
      </c>
      <c r="HH17" s="212">
        <f>IF(HH13="","",Inputs!HV83+Inputs!HV85)</f>
        <v>7584.609375</v>
      </c>
      <c r="HI17" s="212">
        <f>IF(HI13="","",Inputs!HW83+Inputs!HW85)</f>
        <v>7584.609375</v>
      </c>
      <c r="HJ17" s="212">
        <f>IF(HJ13="","",Inputs!HX83+Inputs!HX85)</f>
        <v>7584.609375</v>
      </c>
      <c r="HK17" s="212">
        <f>IF(HK13="","",Inputs!HY83+Inputs!HY85)</f>
        <v>7584.609375</v>
      </c>
      <c r="HL17" s="212">
        <f>IF(HL13="","",Inputs!HZ83+Inputs!HZ85)</f>
        <v>7584.609375</v>
      </c>
      <c r="HM17" s="212">
        <f>IF(HM13="","",Inputs!IA83+Inputs!IA85)</f>
        <v>7584.609375</v>
      </c>
      <c r="HN17" s="212">
        <f>IF(HN13="","",Inputs!IB83+Inputs!IB85)</f>
        <v>7584.609375</v>
      </c>
      <c r="HO17" s="212">
        <f>IF(HO13="","",Inputs!IC83+Inputs!IC85)</f>
        <v>7584.609375</v>
      </c>
      <c r="HP17" s="212">
        <f>IF(HP13="","",Inputs!ID83+Inputs!ID85)</f>
        <v>7584.609375</v>
      </c>
      <c r="HQ17" s="212">
        <f>IF(HQ13="","",Inputs!IE83+Inputs!IE85)</f>
        <v>7584.609375</v>
      </c>
      <c r="HR17" s="212">
        <f>IF(HR13="","",Inputs!IF83+Inputs!IF85)</f>
        <v>7584.609375</v>
      </c>
      <c r="HS17" s="212">
        <f>IF(HS13="","",Inputs!IG83+Inputs!IG85)</f>
        <v>7584.609375</v>
      </c>
      <c r="HT17" s="212">
        <f>IF(HT13="","",Inputs!IH83+Inputs!IH85)</f>
        <v>7584.609375</v>
      </c>
      <c r="HU17" s="212" t="str">
        <f>IF(HU13="","",Inputs!II83+Inputs!II85)</f>
        <v/>
      </c>
      <c r="HV17" s="212" t="str">
        <f>IF(HV13="","",Inputs!IJ83+Inputs!IJ85)</f>
        <v/>
      </c>
      <c r="HW17" s="212" t="str">
        <f>IF(HW13="","",Inputs!IK83+Inputs!IK85)</f>
        <v/>
      </c>
      <c r="HX17" s="212" t="str">
        <f>IF(HX13="","",Inputs!IL83+Inputs!IL85)</f>
        <v/>
      </c>
      <c r="HY17" s="212" t="str">
        <f>IF(HY13="","",Inputs!IM83+Inputs!IM85)</f>
        <v/>
      </c>
      <c r="HZ17" s="212" t="str">
        <f>IF(HZ13="","",Inputs!IN83+Inputs!IN85)</f>
        <v/>
      </c>
      <c r="IA17" s="212" t="str">
        <f>IF(IA13="","",Inputs!IO83+Inputs!IO85)</f>
        <v/>
      </c>
      <c r="IB17" s="212" t="str">
        <f>IF(IB13="","",Inputs!IP83+Inputs!IP85)</f>
        <v/>
      </c>
      <c r="IC17" s="212" t="str">
        <f>IF(IC13="","",Inputs!IQ83+Inputs!IQ85)</f>
        <v/>
      </c>
      <c r="ID17" s="212" t="str">
        <f>IF(ID13="","",Inputs!IR83+Inputs!IR85)</f>
        <v/>
      </c>
      <c r="IE17" s="212" t="str">
        <f>IF(IE13="","",Inputs!IS83+Inputs!IS85)</f>
        <v/>
      </c>
      <c r="IF17" s="212" t="str">
        <f>IF(IF13="","",Inputs!IT83+Inputs!IT85)</f>
        <v/>
      </c>
      <c r="IG17" s="212" t="str">
        <f>IF(IG13="","",Inputs!IU83+Inputs!IU85)</f>
        <v/>
      </c>
      <c r="IH17" s="212" t="str">
        <f>IF(IH13="","",Inputs!IV83+Inputs!IV85)</f>
        <v/>
      </c>
      <c r="II17" s="212" t="str">
        <f>IF(II13="","",Inputs!IW83+Inputs!IW85)</f>
        <v/>
      </c>
      <c r="IJ17" s="212" t="str">
        <f>IF(IJ13="","",Inputs!IX83+Inputs!IX85)</f>
        <v/>
      </c>
      <c r="IK17" s="212" t="str">
        <f>IF(IK13="","",Inputs!IY83+Inputs!IY85)</f>
        <v/>
      </c>
      <c r="IL17" s="212" t="str">
        <f>IF(IL13="","",Inputs!IZ83+Inputs!IZ85)</f>
        <v/>
      </c>
      <c r="IM17" s="212" t="str">
        <f>IF(IM13="","",Inputs!JA83+Inputs!JA85)</f>
        <v/>
      </c>
      <c r="IN17" s="212" t="str">
        <f>IF(IN13="","",Inputs!JB83+Inputs!JB85)</f>
        <v/>
      </c>
      <c r="IO17" s="212" t="str">
        <f>IF(IO13="","",Inputs!JC83+Inputs!JC85)</f>
        <v/>
      </c>
      <c r="IP17" s="212" t="str">
        <f>IF(IP13="","",Inputs!JD83+Inputs!JD85)</f>
        <v/>
      </c>
      <c r="IQ17" s="212" t="str">
        <f>IF(IQ13="","",Inputs!JE83+Inputs!JE85)</f>
        <v/>
      </c>
      <c r="IR17" s="212" t="str">
        <f>IF(IR13="","",Inputs!JF83+Inputs!JF85)</f>
        <v/>
      </c>
      <c r="IS17" s="212" t="str">
        <f>IF(IS13="","",Inputs!JG83+Inputs!JG85)</f>
        <v/>
      </c>
      <c r="IT17" s="212" t="str">
        <f>IF(IT13="","",Inputs!JH83+Inputs!JH85)</f>
        <v/>
      </c>
      <c r="IU17" s="212" t="str">
        <f>IF(IU13="","",Inputs!JI83+Inputs!JI85)</f>
        <v/>
      </c>
      <c r="IV17" s="212" t="str">
        <f>IF(IV13="","",Inputs!JJ83+Inputs!JJ85)</f>
        <v/>
      </c>
      <c r="IW17" s="212" t="str">
        <f>IF(IW13="","",Inputs!JK83+Inputs!JK85)</f>
        <v/>
      </c>
      <c r="IX17" s="212" t="str">
        <f>IF(IX13="","",Inputs!JL83+Inputs!JL85)</f>
        <v/>
      </c>
      <c r="IY17" s="212" t="str">
        <f>IF(IY13="","",Inputs!JM83+Inputs!JM85)</f>
        <v/>
      </c>
      <c r="IZ17" s="212" t="str">
        <f>IF(IZ13="","",Inputs!JN83+Inputs!JN85)</f>
        <v/>
      </c>
      <c r="JA17" s="212" t="str">
        <f>IF(JA13="","",Inputs!JO83+Inputs!JO85)</f>
        <v/>
      </c>
      <c r="JB17" s="212" t="str">
        <f>IF(JB13="","",Inputs!JP83+Inputs!JP85)</f>
        <v/>
      </c>
      <c r="JC17" s="212" t="str">
        <f>IF(JC13="","",Inputs!JQ83+Inputs!JQ85)</f>
        <v/>
      </c>
      <c r="JD17" s="212" t="str">
        <f>IF(JD13="","",Inputs!JR83+Inputs!JR85)</f>
        <v/>
      </c>
      <c r="JE17" s="212" t="str">
        <f>IF(JE13="","",Inputs!JS83+Inputs!JS85)</f>
        <v/>
      </c>
      <c r="JF17" s="212" t="str">
        <f>IF(JF13="","",Inputs!JT83+Inputs!JT85)</f>
        <v/>
      </c>
      <c r="JG17" s="212" t="str">
        <f>IF(JG13="","",Inputs!JU83+Inputs!JU85)</f>
        <v/>
      </c>
      <c r="JH17" s="212" t="str">
        <f>IF(JH13="","",Inputs!JV83+Inputs!JV85)</f>
        <v/>
      </c>
      <c r="JI17" s="212" t="str">
        <f>IF(JI13="","",Inputs!JW83+Inputs!JW85)</f>
        <v/>
      </c>
      <c r="JJ17" s="212" t="str">
        <f>IF(JJ13="","",Inputs!JX83+Inputs!JX85)</f>
        <v/>
      </c>
      <c r="JK17" s="212" t="str">
        <f>IF(JK13="","",Inputs!JY83+Inputs!JY85)</f>
        <v/>
      </c>
      <c r="JL17" s="212" t="str">
        <f>IF(JL13="","",Inputs!JZ83+Inputs!JZ85)</f>
        <v/>
      </c>
      <c r="JM17" s="212" t="str">
        <f>IF(JM13="","",Inputs!KA83+Inputs!KA85)</f>
        <v/>
      </c>
      <c r="JN17" s="212" t="str">
        <f>IF(JN13="","",Inputs!KB83+Inputs!KB85)</f>
        <v/>
      </c>
      <c r="JO17" s="212" t="str">
        <f>IF(JO13="","",Inputs!KC83+Inputs!KC85)</f>
        <v/>
      </c>
      <c r="JP17" s="212" t="str">
        <f>IF(JP13="","",Inputs!KD83+Inputs!KD85)</f>
        <v/>
      </c>
      <c r="JQ17" s="212" t="str">
        <f>IF(JQ13="","",Inputs!KE83+Inputs!KE85)</f>
        <v/>
      </c>
      <c r="JR17" s="212" t="str">
        <f>IF(JR13="","",Inputs!KF83+Inputs!KF85)</f>
        <v/>
      </c>
      <c r="JS17" s="212" t="str">
        <f>IF(JS13="","",Inputs!KG83+Inputs!KG85)</f>
        <v/>
      </c>
      <c r="JT17" s="212" t="str">
        <f>IF(JT13="","",Inputs!KH83+Inputs!KH85)</f>
        <v/>
      </c>
      <c r="JU17" s="212" t="str">
        <f>IF(JU13="","",Inputs!KI83+Inputs!KI85)</f>
        <v/>
      </c>
      <c r="JV17" s="212" t="str">
        <f>IF(JV13="","",Inputs!KJ83+Inputs!KJ85)</f>
        <v/>
      </c>
      <c r="JW17" s="212" t="str">
        <f>IF(JW13="","",Inputs!KK83+Inputs!KK85)</f>
        <v/>
      </c>
      <c r="JX17" s="212" t="str">
        <f>IF(JX13="","",Inputs!KL83+Inputs!KL85)</f>
        <v/>
      </c>
      <c r="JY17" s="212" t="str">
        <f>IF(JY13="","",Inputs!KM83+Inputs!KM85)</f>
        <v/>
      </c>
      <c r="JZ17" s="212" t="str">
        <f>IF(JZ13="","",Inputs!KN83+Inputs!KN85)</f>
        <v/>
      </c>
      <c r="KA17" s="212" t="str">
        <f>IF(KA13="","",Inputs!KO83+Inputs!KO85)</f>
        <v/>
      </c>
      <c r="KB17" s="212" t="str">
        <f>IF(KB13="","",Inputs!KP83+Inputs!KP85)</f>
        <v/>
      </c>
      <c r="KC17" s="212" t="str">
        <f>IF(KC13="","",Inputs!KQ83+Inputs!KQ85)</f>
        <v/>
      </c>
      <c r="KD17" s="212" t="str">
        <f>IF(KD13="","",Inputs!KR83+Inputs!KR85)</f>
        <v/>
      </c>
      <c r="KE17" s="212" t="str">
        <f>IF(KE13="","",Inputs!KS83+Inputs!KS85)</f>
        <v/>
      </c>
      <c r="KF17" s="212" t="str">
        <f>IF(KF13="","",Inputs!KT83+Inputs!KT85)</f>
        <v/>
      </c>
      <c r="KG17" s="212" t="str">
        <f>IF(KG13="","",Inputs!KU83+Inputs!KU85)</f>
        <v/>
      </c>
      <c r="KH17" s="212" t="str">
        <f>IF(KH13="","",Inputs!KV83+Inputs!KV85)</f>
        <v/>
      </c>
      <c r="KI17" s="212" t="str">
        <f>IF(KI13="","",Inputs!KW83+Inputs!KW85)</f>
        <v/>
      </c>
      <c r="KJ17" s="212" t="str">
        <f>IF(KJ13="","",Inputs!KX83+Inputs!KX85)</f>
        <v/>
      </c>
      <c r="KK17" s="212" t="str">
        <f>IF(KK13="","",Inputs!KY83+Inputs!KY85)</f>
        <v/>
      </c>
      <c r="KL17" s="212" t="str">
        <f>IF(KL13="","",Inputs!KZ83+Inputs!KZ85)</f>
        <v/>
      </c>
      <c r="KM17" s="212" t="str">
        <f>IF(KM13="","",Inputs!LA83+Inputs!LA85)</f>
        <v/>
      </c>
      <c r="KN17" s="212" t="str">
        <f>IF(KN13="","",Inputs!LB83+Inputs!LB85)</f>
        <v/>
      </c>
      <c r="KO17" s="212" t="str">
        <f>IF(KO13="","",Inputs!LC83+Inputs!LC85)</f>
        <v/>
      </c>
      <c r="KP17" s="212" t="str">
        <f>IF(KP13="","",Inputs!LD83+Inputs!LD85)</f>
        <v/>
      </c>
      <c r="KQ17" s="212" t="str">
        <f>IF(KQ13="","",Inputs!LE83+Inputs!LE85)</f>
        <v/>
      </c>
      <c r="KR17" s="212" t="str">
        <f>IF(KR13="","",Inputs!LF83+Inputs!LF85)</f>
        <v/>
      </c>
      <c r="KS17" s="212" t="str">
        <f>IF(KS13="","",Inputs!LG83+Inputs!LG85)</f>
        <v/>
      </c>
      <c r="KT17" s="212" t="str">
        <f>IF(KT13="","",Inputs!LH83+Inputs!LH85)</f>
        <v/>
      </c>
      <c r="KU17" s="212" t="str">
        <f>IF(KU13="","",Inputs!LI83+Inputs!LI85)</f>
        <v/>
      </c>
      <c r="KV17" s="212" t="str">
        <f>IF(KV13="","",Inputs!LJ83+Inputs!LJ85)</f>
        <v/>
      </c>
      <c r="KW17" s="212" t="str">
        <f>IF(KW13="","",Inputs!LK83+Inputs!LK85)</f>
        <v/>
      </c>
      <c r="KX17" s="212" t="str">
        <f>IF(KX13="","",Inputs!LL83+Inputs!LL85)</f>
        <v/>
      </c>
      <c r="KY17" s="212" t="str">
        <f>IF(KY13="","",Inputs!LM83+Inputs!LM85)</f>
        <v/>
      </c>
      <c r="KZ17" s="212" t="str">
        <f>IF(KZ13="","",Inputs!LN83+Inputs!LN85)</f>
        <v/>
      </c>
      <c r="LA17" s="212" t="str">
        <f>IF(LA13="","",Inputs!LO83+Inputs!LO85)</f>
        <v/>
      </c>
      <c r="LB17" s="212" t="str">
        <f>IF(LB13="","",Inputs!LP83+Inputs!LP85)</f>
        <v/>
      </c>
      <c r="LC17" s="212" t="str">
        <f>IF(LC13="","",Inputs!LQ83+Inputs!LQ85)</f>
        <v/>
      </c>
      <c r="LD17" s="212" t="str">
        <f>IF(LD13="","",Inputs!LR83+Inputs!LR85)</f>
        <v/>
      </c>
      <c r="LE17" s="212" t="str">
        <f>IF(LE13="","",Inputs!LS83+Inputs!LS85)</f>
        <v/>
      </c>
      <c r="LF17" s="212" t="str">
        <f>IF(LF13="","",Inputs!LT83+Inputs!LT85)</f>
        <v/>
      </c>
      <c r="LG17" s="212" t="str">
        <f>IF(LG13="","",Inputs!LU83+Inputs!LU85)</f>
        <v/>
      </c>
      <c r="LH17" s="212" t="str">
        <f>IF(LH13="","",Inputs!LV83+Inputs!LV85)</f>
        <v/>
      </c>
      <c r="LI17" s="212" t="str">
        <f>IF(LI13="","",Inputs!LW83+Inputs!LW85)</f>
        <v/>
      </c>
      <c r="LJ17" s="212" t="str">
        <f>IF(LJ13="","",Inputs!LX83+Inputs!LX85)</f>
        <v/>
      </c>
      <c r="LK17" s="212" t="str">
        <f>IF(LK13="","",Inputs!LY83+Inputs!LY85)</f>
        <v/>
      </c>
      <c r="LL17" s="212" t="str">
        <f>IF(LL13="","",Inputs!LZ83+Inputs!LZ85)</f>
        <v/>
      </c>
      <c r="LM17" s="212" t="str">
        <f>IF(LM13="","",Inputs!MA83+Inputs!MA85)</f>
        <v/>
      </c>
      <c r="LN17" s="212" t="str">
        <f>IF(LN13="","",Inputs!MB83+Inputs!MB85)</f>
        <v/>
      </c>
      <c r="LO17" s="212" t="str">
        <f>IF(LO13="","",Inputs!MC83+Inputs!MC85)</f>
        <v/>
      </c>
      <c r="LP17" s="212" t="str">
        <f>IF(LP13="","",Inputs!MD83+Inputs!MD85)</f>
        <v/>
      </c>
      <c r="LQ17" s="212" t="str">
        <f>IF(LQ13="","",Inputs!ME83+Inputs!ME85)</f>
        <v/>
      </c>
      <c r="LR17" s="212" t="str">
        <f>IF(LR13="","",Inputs!MF83+Inputs!MF85)</f>
        <v/>
      </c>
      <c r="LS17" s="212" t="str">
        <f>IF(LS13="","",Inputs!MG83+Inputs!MG85)</f>
        <v/>
      </c>
      <c r="LT17" s="212" t="str">
        <f>IF(LT13="","",Inputs!MH83+Inputs!MH85)</f>
        <v/>
      </c>
      <c r="LU17" s="212" t="str">
        <f>IF(LU13="","",Inputs!MI83+Inputs!MI85)</f>
        <v/>
      </c>
      <c r="LV17" s="212" t="str">
        <f>IF(LV13="","",Inputs!MJ83+Inputs!MJ85)</f>
        <v/>
      </c>
      <c r="LW17" s="212" t="str">
        <f>IF(LW13="","",Inputs!MK83+Inputs!MK85)</f>
        <v/>
      </c>
      <c r="LX17" s="212" t="str">
        <f>IF(LX13="","",Inputs!ML83+Inputs!ML85)</f>
        <v/>
      </c>
      <c r="LY17" s="212" t="str">
        <f>IF(LY13="","",Inputs!MM83+Inputs!MM85)</f>
        <v/>
      </c>
      <c r="LZ17" s="212" t="str">
        <f>IF(LZ13="","",Inputs!MN83+Inputs!MN85)</f>
        <v/>
      </c>
      <c r="MA17" s="212" t="str">
        <f>IF(MA13="","",Inputs!MO83+Inputs!MO85)</f>
        <v/>
      </c>
      <c r="MB17" s="212" t="str">
        <f>IF(MB13="","",Inputs!MP83+Inputs!MP85)</f>
        <v/>
      </c>
      <c r="MC17" s="212" t="str">
        <f>IF(MC13="","",Inputs!MQ83+Inputs!MQ85)</f>
        <v/>
      </c>
      <c r="MD17" s="212" t="str">
        <f>IF(MD13="","",Inputs!MR83+Inputs!MR85)</f>
        <v/>
      </c>
      <c r="ME17" s="212" t="str">
        <f>IF(ME13="","",Inputs!MS83+Inputs!MS85)</f>
        <v/>
      </c>
      <c r="MF17" s="212" t="str">
        <f>IF(MF13="","",Inputs!MT83+Inputs!MT85)</f>
        <v/>
      </c>
      <c r="MG17" s="212" t="str">
        <f>IF(MG13="","",Inputs!MU83+Inputs!MU85)</f>
        <v/>
      </c>
      <c r="MH17" s="212" t="str">
        <f>IF(MH13="","",Inputs!MV83+Inputs!MV85)</f>
        <v/>
      </c>
      <c r="MI17" s="212" t="str">
        <f>IF(MI13="","",Inputs!MW83+Inputs!MW85)</f>
        <v/>
      </c>
      <c r="MJ17" s="212" t="str">
        <f>IF(MJ13="","",Inputs!MX83+Inputs!MX85)</f>
        <v/>
      </c>
      <c r="MK17" s="212" t="str">
        <f>IF(MK13="","",Inputs!MY83+Inputs!MY85)</f>
        <v/>
      </c>
      <c r="ML17" s="212" t="str">
        <f>IF(ML13="","",Inputs!MZ83+Inputs!MZ85)</f>
        <v/>
      </c>
      <c r="MM17" s="212" t="str">
        <f>IF(MM13="","",Inputs!NA83+Inputs!NA85)</f>
        <v/>
      </c>
      <c r="MN17" s="212" t="str">
        <f>IF(MN13="","",Inputs!NB83+Inputs!NB85)</f>
        <v/>
      </c>
      <c r="MO17" s="212" t="str">
        <f>IF(MO13="","",Inputs!NC83+Inputs!NC85)</f>
        <v/>
      </c>
      <c r="MP17" s="212" t="str">
        <f>IF(MP13="","",Inputs!ND83+Inputs!ND85)</f>
        <v/>
      </c>
      <c r="MQ17" s="212" t="str">
        <f>IF(MQ13="","",Inputs!NE83+Inputs!NE85)</f>
        <v/>
      </c>
      <c r="MR17" s="212" t="str">
        <f>IF(MR13="","",Inputs!NF83+Inputs!NF85)</f>
        <v/>
      </c>
      <c r="MS17" s="212" t="str">
        <f>IF(MS13="","",Inputs!NG83+Inputs!NG85)</f>
        <v/>
      </c>
      <c r="MT17" s="212" t="str">
        <f>IF(MT13="","",Inputs!NH83+Inputs!NH85)</f>
        <v/>
      </c>
      <c r="MU17" s="212" t="str">
        <f>IF(MU13="","",Inputs!NI83+Inputs!NI85)</f>
        <v/>
      </c>
      <c r="MV17" s="212" t="str">
        <f>IF(MV13="","",Inputs!NJ83+Inputs!NJ85)</f>
        <v/>
      </c>
      <c r="MW17" s="212" t="str">
        <f>IF(MW13="","",Inputs!NK83+Inputs!NK85)</f>
        <v/>
      </c>
      <c r="MX17" s="212" t="str">
        <f>IF(MX13="","",Inputs!NL83+Inputs!NL85)</f>
        <v/>
      </c>
      <c r="MY17" s="212" t="str">
        <f>IF(MY13="","",Inputs!NM83+Inputs!NM85)</f>
        <v/>
      </c>
    </row>
    <row r="18" spans="2:363" ht="4.9000000000000004" customHeight="1" x14ac:dyDescent="0.25">
      <c r="D18" s="212"/>
      <c r="E18" s="212"/>
      <c r="F18" s="212"/>
      <c r="G18" s="212"/>
      <c r="H18" s="212"/>
      <c r="I18" s="212"/>
      <c r="J18" s="212"/>
      <c r="K18" s="212"/>
      <c r="L18" s="212"/>
      <c r="M18" s="212"/>
      <c r="N18" s="212"/>
      <c r="O18" s="212"/>
      <c r="P18" s="212"/>
      <c r="Q18" s="212"/>
      <c r="R18" s="212"/>
      <c r="S18" s="212"/>
      <c r="T18" s="212"/>
      <c r="U18" s="212"/>
      <c r="V18" s="212"/>
      <c r="W18" s="212"/>
      <c r="X18" s="212"/>
      <c r="Y18" s="212"/>
      <c r="Z18" s="212"/>
      <c r="AA18" s="212"/>
      <c r="AB18" s="212"/>
      <c r="AC18" s="212"/>
      <c r="AD18" s="212"/>
      <c r="AE18" s="212"/>
      <c r="AF18" s="212"/>
      <c r="AG18" s="212"/>
      <c r="AH18" s="212"/>
      <c r="AI18" s="212"/>
      <c r="AJ18" s="212"/>
      <c r="AK18" s="212"/>
      <c r="AL18" s="212"/>
      <c r="AM18" s="212"/>
      <c r="AN18" s="212"/>
      <c r="AO18" s="212"/>
      <c r="AP18" s="212"/>
      <c r="AQ18" s="212"/>
      <c r="AR18" s="212"/>
      <c r="AS18" s="212"/>
      <c r="AT18" s="212"/>
      <c r="AU18" s="212"/>
      <c r="AV18" s="212"/>
      <c r="AW18" s="212"/>
      <c r="AX18" s="212"/>
      <c r="AY18" s="212"/>
      <c r="AZ18" s="212"/>
      <c r="BA18" s="212"/>
      <c r="BB18" s="212"/>
      <c r="BC18" s="212"/>
      <c r="BD18" s="212"/>
      <c r="BE18" s="212"/>
      <c r="BF18" s="212"/>
      <c r="BG18" s="212"/>
      <c r="BH18" s="212"/>
      <c r="BI18" s="212"/>
      <c r="BJ18" s="212"/>
      <c r="BK18" s="212"/>
      <c r="BL18" s="212"/>
      <c r="BM18" s="212"/>
      <c r="BN18" s="212"/>
      <c r="BO18" s="212"/>
      <c r="BP18" s="212"/>
      <c r="BQ18" s="212"/>
      <c r="BR18" s="212"/>
      <c r="BS18" s="212"/>
      <c r="BT18" s="212"/>
      <c r="BU18" s="212"/>
      <c r="BV18" s="212"/>
      <c r="BW18" s="212"/>
      <c r="BX18" s="212"/>
      <c r="BY18" s="212"/>
      <c r="BZ18" s="212"/>
      <c r="CA18" s="212"/>
      <c r="CB18" s="212"/>
      <c r="CC18" s="212"/>
      <c r="CD18" s="212"/>
      <c r="CE18" s="212"/>
      <c r="CF18" s="212"/>
      <c r="CG18" s="212"/>
      <c r="CH18" s="212"/>
      <c r="CI18" s="212"/>
      <c r="CJ18" s="212"/>
      <c r="CK18" s="212"/>
      <c r="CL18" s="212"/>
      <c r="CM18" s="212"/>
      <c r="CN18" s="212"/>
      <c r="CO18" s="212"/>
      <c r="CP18" s="212"/>
      <c r="CQ18" s="212"/>
      <c r="CR18" s="212"/>
      <c r="CS18" s="212"/>
      <c r="CT18" s="212"/>
      <c r="CU18" s="212"/>
      <c r="CV18" s="212"/>
      <c r="CW18" s="212"/>
      <c r="CX18" s="212"/>
      <c r="CY18" s="212"/>
      <c r="CZ18" s="212"/>
      <c r="DA18" s="212"/>
      <c r="DB18" s="212"/>
      <c r="DC18" s="212"/>
      <c r="DD18" s="212"/>
      <c r="DE18" s="212"/>
      <c r="DF18" s="212"/>
      <c r="DG18" s="212"/>
      <c r="DH18" s="212"/>
      <c r="DI18" s="212"/>
      <c r="DJ18" s="212"/>
      <c r="DK18" s="212"/>
      <c r="DL18" s="212"/>
      <c r="DM18" s="212"/>
      <c r="DN18" s="212"/>
      <c r="DO18" s="212"/>
      <c r="DP18" s="212"/>
      <c r="DQ18" s="212"/>
      <c r="DR18" s="212"/>
      <c r="DS18" s="212"/>
      <c r="DT18" s="212"/>
      <c r="DU18" s="212"/>
      <c r="DV18" s="212"/>
      <c r="DW18" s="212"/>
      <c r="DX18" s="212"/>
      <c r="DY18" s="212"/>
      <c r="DZ18" s="212"/>
      <c r="EA18" s="212"/>
      <c r="EB18" s="212"/>
      <c r="EC18" s="212"/>
      <c r="ED18" s="212"/>
      <c r="EE18" s="212"/>
      <c r="EF18" s="212"/>
      <c r="EG18" s="212"/>
      <c r="EH18" s="212"/>
      <c r="EI18" s="212"/>
      <c r="EJ18" s="212"/>
      <c r="EK18" s="212"/>
      <c r="EL18" s="212"/>
      <c r="EM18" s="212"/>
      <c r="EN18" s="212"/>
      <c r="EO18" s="212"/>
      <c r="EP18" s="212"/>
      <c r="EQ18" s="212"/>
      <c r="ER18" s="212"/>
      <c r="ES18" s="212"/>
      <c r="ET18" s="212"/>
      <c r="EU18" s="212"/>
      <c r="EV18" s="212"/>
      <c r="EW18" s="212"/>
      <c r="EX18" s="212"/>
      <c r="EY18" s="212"/>
      <c r="EZ18" s="212"/>
      <c r="FA18" s="212"/>
      <c r="FB18" s="212"/>
      <c r="FC18" s="212"/>
      <c r="FD18" s="212"/>
      <c r="FE18" s="212"/>
      <c r="FF18" s="212"/>
      <c r="FG18" s="212"/>
      <c r="FH18" s="212"/>
      <c r="FI18" s="212"/>
      <c r="FJ18" s="212"/>
      <c r="FK18" s="212"/>
      <c r="FL18" s="212"/>
      <c r="FM18" s="212"/>
      <c r="FN18" s="212"/>
      <c r="FO18" s="212"/>
      <c r="FP18" s="212"/>
      <c r="FQ18" s="212"/>
      <c r="FR18" s="212"/>
      <c r="FS18" s="212"/>
      <c r="FT18" s="212"/>
      <c r="FU18" s="212"/>
      <c r="FV18" s="212"/>
      <c r="FW18" s="212"/>
      <c r="FX18" s="212"/>
      <c r="FY18" s="212"/>
      <c r="FZ18" s="212"/>
      <c r="GA18" s="212"/>
      <c r="GB18" s="212"/>
      <c r="GC18" s="212"/>
      <c r="GD18" s="212"/>
      <c r="GE18" s="212"/>
      <c r="GF18" s="212"/>
      <c r="GG18" s="212"/>
      <c r="GH18" s="212"/>
      <c r="GI18" s="212"/>
      <c r="GJ18" s="212"/>
      <c r="GK18" s="212"/>
      <c r="GL18" s="212"/>
      <c r="GM18" s="212"/>
      <c r="GN18" s="212"/>
      <c r="GO18" s="212"/>
      <c r="GP18" s="212"/>
      <c r="GQ18" s="212"/>
      <c r="GR18" s="212"/>
      <c r="GS18" s="212"/>
      <c r="GT18" s="212"/>
      <c r="GU18" s="212"/>
      <c r="GV18" s="212"/>
      <c r="GW18" s="212"/>
      <c r="GX18" s="212"/>
      <c r="GY18" s="212"/>
      <c r="GZ18" s="212"/>
      <c r="HA18" s="212"/>
      <c r="HB18" s="212"/>
      <c r="HC18" s="212"/>
      <c r="HD18" s="212"/>
      <c r="HE18" s="212"/>
      <c r="HF18" s="212"/>
      <c r="HG18" s="212"/>
      <c r="HH18" s="212"/>
      <c r="HI18" s="212"/>
      <c r="HJ18" s="212"/>
      <c r="HK18" s="212"/>
      <c r="HL18" s="212"/>
      <c r="HM18" s="212"/>
      <c r="HN18" s="212"/>
      <c r="HO18" s="212"/>
      <c r="HP18" s="212"/>
      <c r="HQ18" s="212"/>
      <c r="HR18" s="212"/>
      <c r="HS18" s="212"/>
      <c r="HT18" s="212"/>
      <c r="HU18" s="212"/>
      <c r="HV18" s="212"/>
      <c r="HW18" s="212"/>
      <c r="HX18" s="212"/>
      <c r="HY18" s="212"/>
      <c r="HZ18" s="212"/>
      <c r="IA18" s="212"/>
      <c r="IB18" s="212"/>
      <c r="IC18" s="212"/>
      <c r="ID18" s="212"/>
      <c r="IE18" s="212"/>
      <c r="IF18" s="212"/>
      <c r="IG18" s="212"/>
      <c r="IH18" s="212"/>
      <c r="II18" s="212"/>
      <c r="IJ18" s="212"/>
      <c r="IK18" s="212"/>
      <c r="IL18" s="212"/>
      <c r="IM18" s="212"/>
      <c r="IN18" s="212"/>
      <c r="IO18" s="212"/>
      <c r="IP18" s="212"/>
      <c r="IQ18" s="212"/>
      <c r="IR18" s="212"/>
      <c r="IS18" s="212"/>
      <c r="IT18" s="212"/>
      <c r="IU18" s="212"/>
      <c r="IV18" s="212"/>
      <c r="IW18" s="212"/>
      <c r="IX18" s="212"/>
      <c r="IY18" s="212"/>
      <c r="IZ18" s="212"/>
      <c r="JA18" s="212"/>
      <c r="JB18" s="212"/>
      <c r="JC18" s="212"/>
      <c r="JD18" s="212"/>
      <c r="JE18" s="212"/>
      <c r="JF18" s="212"/>
      <c r="JG18" s="212"/>
      <c r="JH18" s="212"/>
      <c r="JI18" s="212"/>
      <c r="JJ18" s="212"/>
      <c r="JK18" s="212"/>
      <c r="JL18" s="212"/>
      <c r="JM18" s="212"/>
      <c r="JN18" s="212"/>
      <c r="JO18" s="212"/>
      <c r="JP18" s="212"/>
      <c r="JQ18" s="212"/>
      <c r="JR18" s="212"/>
      <c r="JS18" s="212"/>
      <c r="JT18" s="212"/>
      <c r="JU18" s="212"/>
      <c r="JV18" s="212"/>
      <c r="JW18" s="212"/>
      <c r="JX18" s="212"/>
      <c r="JY18" s="212"/>
      <c r="JZ18" s="212"/>
      <c r="KA18" s="212"/>
      <c r="KB18" s="212"/>
      <c r="KC18" s="212"/>
      <c r="KD18" s="212"/>
      <c r="KE18" s="212"/>
      <c r="KF18" s="212"/>
      <c r="KG18" s="212"/>
      <c r="KH18" s="212"/>
      <c r="KI18" s="212"/>
      <c r="KJ18" s="212"/>
      <c r="KK18" s="212"/>
      <c r="KL18" s="212"/>
      <c r="KM18" s="212"/>
      <c r="KN18" s="212"/>
      <c r="KO18" s="212"/>
      <c r="KP18" s="212"/>
      <c r="KQ18" s="212"/>
      <c r="KR18" s="212"/>
      <c r="KS18" s="212"/>
      <c r="KT18" s="212"/>
      <c r="KU18" s="212"/>
      <c r="KV18" s="212"/>
      <c r="KW18" s="212"/>
      <c r="KX18" s="212"/>
      <c r="KY18" s="212"/>
      <c r="KZ18" s="212"/>
      <c r="LA18" s="212"/>
      <c r="LB18" s="212"/>
      <c r="LC18" s="212"/>
      <c r="LD18" s="212"/>
      <c r="LE18" s="212"/>
      <c r="LF18" s="212"/>
      <c r="LG18" s="212"/>
      <c r="LH18" s="212"/>
      <c r="LI18" s="212"/>
      <c r="LJ18" s="212"/>
      <c r="LK18" s="212"/>
      <c r="LL18" s="212"/>
      <c r="LM18" s="212"/>
      <c r="LN18" s="212"/>
      <c r="LO18" s="212"/>
      <c r="LP18" s="212"/>
      <c r="LQ18" s="212"/>
      <c r="LR18" s="212"/>
      <c r="LS18" s="212"/>
      <c r="LT18" s="212"/>
      <c r="LU18" s="212"/>
      <c r="LV18" s="212"/>
      <c r="LW18" s="212"/>
      <c r="LX18" s="212"/>
      <c r="LY18" s="212"/>
      <c r="LZ18" s="212"/>
      <c r="MA18" s="212"/>
      <c r="MB18" s="212"/>
      <c r="MC18" s="212"/>
      <c r="MD18" s="212"/>
      <c r="ME18" s="212"/>
      <c r="MF18" s="212"/>
      <c r="MG18" s="212"/>
      <c r="MH18" s="212"/>
      <c r="MI18" s="212"/>
      <c r="MJ18" s="212"/>
      <c r="MK18" s="212"/>
      <c r="ML18" s="212"/>
      <c r="MM18" s="212"/>
      <c r="MN18" s="212"/>
      <c r="MO18" s="212"/>
      <c r="MP18" s="212"/>
      <c r="MQ18" s="212"/>
      <c r="MR18" s="212"/>
      <c r="MS18" s="212"/>
      <c r="MT18" s="212"/>
      <c r="MU18" s="212"/>
      <c r="MV18" s="212"/>
      <c r="MW18" s="212"/>
      <c r="MX18" s="212"/>
      <c r="MY18" s="212"/>
    </row>
    <row r="19" spans="2:363" x14ac:dyDescent="0.25">
      <c r="B19" s="8" t="s">
        <v>223</v>
      </c>
      <c r="D19" s="212">
        <f>IF(D13="","",(D16/SUM(D$16:D$17))*Inputs!R91)</f>
        <v>7312.5</v>
      </c>
      <c r="E19" s="212">
        <f>IF(E13="","",(E16/SUM(E$16:E$17))*Inputs!S91)</f>
        <v>7312.5</v>
      </c>
      <c r="F19" s="212">
        <f>IF(F13="","",(F16/SUM(F$16:F$17))*Inputs!T91)</f>
        <v>7312.5</v>
      </c>
      <c r="G19" s="212">
        <f>IF(G13="","",(G16/SUM(G$16:G$17))*Inputs!U91)</f>
        <v>7312.5</v>
      </c>
      <c r="H19" s="212">
        <f>IF(H13="","",(H16/SUM(H$16:H$17))*Inputs!V91)</f>
        <v>7312.5</v>
      </c>
      <c r="I19" s="212">
        <f>IF(I13="","",(I16/SUM(I$16:I$17))*Inputs!W91)</f>
        <v>7312.5</v>
      </c>
      <c r="J19" s="212">
        <f>IF(J13="","",(J16/SUM(J$16:J$17))*Inputs!X91)</f>
        <v>7312.5</v>
      </c>
      <c r="K19" s="212">
        <f>IF(K13="","",(K16/SUM(K$16:K$17))*Inputs!Y91)</f>
        <v>7312.5</v>
      </c>
      <c r="L19" s="212">
        <f>IF(L13="","",(L16/SUM(L$16:L$17))*Inputs!Z91)</f>
        <v>7312.5</v>
      </c>
      <c r="M19" s="212">
        <f>IF(M13="","",(M16/SUM(M$16:M$17))*Inputs!AA91)</f>
        <v>7312.5</v>
      </c>
      <c r="N19" s="212">
        <f>IF(N13="","",(N16/SUM(N$16:N$17))*Inputs!AB91)</f>
        <v>7312.5</v>
      </c>
      <c r="O19" s="212">
        <f>IF(O13="","",(O16/SUM(O$16:O$17))*Inputs!AC91)</f>
        <v>7312.5</v>
      </c>
      <c r="P19" s="212">
        <f>IF(P13="","",(P16/SUM(P$16:P$17))*Inputs!AD91)</f>
        <v>7312.5</v>
      </c>
      <c r="Q19" s="212">
        <f>IF(Q13="","",(Q16/SUM(Q$16:Q$17))*Inputs!AE91)</f>
        <v>7312.5</v>
      </c>
      <c r="R19" s="212">
        <f>IF(R13="","",(R16/SUM(R$16:R$17))*Inputs!AF91)</f>
        <v>7312.5</v>
      </c>
      <c r="S19" s="212">
        <f>IF(S13="","",(S16/SUM(S$16:S$17))*Inputs!AG91)</f>
        <v>7312.5</v>
      </c>
      <c r="T19" s="212">
        <f>IF(T13="","",(T16/SUM(T$16:T$17))*Inputs!AH91)</f>
        <v>7312.5</v>
      </c>
      <c r="U19" s="212">
        <f>IF(U13="","",(U16/SUM(U$16:U$17))*Inputs!AI91)</f>
        <v>7312.5</v>
      </c>
      <c r="V19" s="212">
        <f>IF(V13="","",(V16/SUM(V$16:V$17))*Inputs!AJ91)</f>
        <v>7312.5</v>
      </c>
      <c r="W19" s="212">
        <f>IF(W13="","",(W16/SUM(W$16:W$17))*Inputs!AK91)</f>
        <v>7312.5</v>
      </c>
      <c r="X19" s="212">
        <f>IF(X13="","",(X16/SUM(X$16:X$17))*Inputs!AL91)</f>
        <v>7312.5</v>
      </c>
      <c r="Y19" s="212">
        <f>IF(Y13="","",(Y16/SUM(Y$16:Y$17))*Inputs!AM91)</f>
        <v>7312.5</v>
      </c>
      <c r="Z19" s="212">
        <f>IF(Z13="","",(Z16/SUM(Z$16:Z$17))*Inputs!AN91)</f>
        <v>7312.5</v>
      </c>
      <c r="AA19" s="212">
        <f>IF(AA13="","",(AA16/SUM(AA$16:AA$17))*Inputs!AO91)</f>
        <v>7312.5</v>
      </c>
      <c r="AB19" s="212">
        <f>IF(AB13="","",(AB16/SUM(AB$16:AB$17))*Inputs!AP91)</f>
        <v>7312.5</v>
      </c>
      <c r="AC19" s="212">
        <f>IF(AC13="","",(AC16/SUM(AC$16:AC$17))*Inputs!AQ91)</f>
        <v>7312.5</v>
      </c>
      <c r="AD19" s="212">
        <f>IF(AD13="","",(AD16/SUM(AD$16:AD$17))*Inputs!AR91)</f>
        <v>7312.5</v>
      </c>
      <c r="AE19" s="212">
        <f>IF(AE13="","",(AE16/SUM(AE$16:AE$17))*Inputs!AS91)</f>
        <v>7312.5</v>
      </c>
      <c r="AF19" s="212">
        <f>IF(AF13="","",(AF16/SUM(AF$16:AF$17))*Inputs!AT91)</f>
        <v>7312.5</v>
      </c>
      <c r="AG19" s="212">
        <f>IF(AG13="","",(AG16/SUM(AG$16:AG$17))*Inputs!AU91)</f>
        <v>7312.5</v>
      </c>
      <c r="AH19" s="212">
        <f>IF(AH13="","",(AH16/SUM(AH$16:AH$17))*Inputs!AV91)</f>
        <v>7312.5</v>
      </c>
      <c r="AI19" s="212">
        <f>IF(AI13="","",(AI16/SUM(AI$16:AI$17))*Inputs!AW91)</f>
        <v>7312.5</v>
      </c>
      <c r="AJ19" s="212">
        <f>IF(AJ13="","",(AJ16/SUM(AJ$16:AJ$17))*Inputs!AX91)</f>
        <v>7312.5</v>
      </c>
      <c r="AK19" s="212">
        <f>IF(AK13="","",(AK16/SUM(AK$16:AK$17))*Inputs!AY91)</f>
        <v>7312.5</v>
      </c>
      <c r="AL19" s="212">
        <f>IF(AL13="","",(AL16/SUM(AL$16:AL$17))*Inputs!AZ91)</f>
        <v>7312.5</v>
      </c>
      <c r="AM19" s="212">
        <f>IF(AM13="","",(AM16/SUM(AM$16:AM$17))*Inputs!BA91)</f>
        <v>7312.5</v>
      </c>
      <c r="AN19" s="212">
        <f>IF(AN13="","",(AN16/SUM(AN$16:AN$17))*Inputs!BB91)</f>
        <v>7312.5</v>
      </c>
      <c r="AO19" s="212">
        <f>IF(AO13="","",(AO16/SUM(AO$16:AO$17))*Inputs!BC91)</f>
        <v>7312.5</v>
      </c>
      <c r="AP19" s="212">
        <f>IF(AP13="","",(AP16/SUM(AP$16:AP$17))*Inputs!BD91)</f>
        <v>7312.5</v>
      </c>
      <c r="AQ19" s="212">
        <f>IF(AQ13="","",(AQ16/SUM(AQ$16:AQ$17))*Inputs!BE91)</f>
        <v>7312.5</v>
      </c>
      <c r="AR19" s="212">
        <f>IF(AR13="","",(AR16/SUM(AR$16:AR$17))*Inputs!BF91)</f>
        <v>7312.5</v>
      </c>
      <c r="AS19" s="212">
        <f>IF(AS13="","",(AS16/SUM(AS$16:AS$17))*Inputs!BG91)</f>
        <v>7312.5</v>
      </c>
      <c r="AT19" s="212">
        <f>IF(AT13="","",(AT16/SUM(AT$16:AT$17))*Inputs!BH91)</f>
        <v>7312.5</v>
      </c>
      <c r="AU19" s="212">
        <f>IF(AU13="","",(AU16/SUM(AU$16:AU$17))*Inputs!BI91)</f>
        <v>7312.5</v>
      </c>
      <c r="AV19" s="212">
        <f>IF(AV13="","",(AV16/SUM(AV$16:AV$17))*Inputs!BJ91)</f>
        <v>7312.5</v>
      </c>
      <c r="AW19" s="212">
        <f>IF(AW13="","",(AW16/SUM(AW$16:AW$17))*Inputs!BK91)</f>
        <v>7312.5</v>
      </c>
      <c r="AX19" s="212">
        <f>IF(AX13="","",(AX16/SUM(AX$16:AX$17))*Inputs!BL91)</f>
        <v>7312.5</v>
      </c>
      <c r="AY19" s="212">
        <f>IF(AY13="","",(AY16/SUM(AY$16:AY$17))*Inputs!BM91)</f>
        <v>7312.5</v>
      </c>
      <c r="AZ19" s="212">
        <f>IF(AZ13="","",(AZ16/SUM(AZ$16:AZ$17))*Inputs!BN91)</f>
        <v>7312.5</v>
      </c>
      <c r="BA19" s="212">
        <f>IF(BA13="","",(BA16/SUM(BA$16:BA$17))*Inputs!BO91)</f>
        <v>7312.5</v>
      </c>
      <c r="BB19" s="212">
        <f>IF(BB13="","",(BB16/SUM(BB$16:BB$17))*Inputs!BP91)</f>
        <v>7312.5</v>
      </c>
      <c r="BC19" s="212">
        <f>IF(BC13="","",(BC16/SUM(BC$16:BC$17))*Inputs!BQ91)</f>
        <v>7312.5</v>
      </c>
      <c r="BD19" s="212">
        <f>IF(BD13="","",(BD16/SUM(BD$16:BD$17))*Inputs!BR91)</f>
        <v>7312.5</v>
      </c>
      <c r="BE19" s="212">
        <f>IF(BE13="","",(BE16/SUM(BE$16:BE$17))*Inputs!BS91)</f>
        <v>7312.5</v>
      </c>
      <c r="BF19" s="212">
        <f>IF(BF13="","",(BF16/SUM(BF$16:BF$17))*Inputs!BT91)</f>
        <v>7312.5</v>
      </c>
      <c r="BG19" s="212">
        <f>IF(BG13="","",(BG16/SUM(BG$16:BG$17))*Inputs!BU91)</f>
        <v>7312.5</v>
      </c>
      <c r="BH19" s="212">
        <f>IF(BH13="","",(BH16/SUM(BH$16:BH$17))*Inputs!BV91)</f>
        <v>7312.5</v>
      </c>
      <c r="BI19" s="212">
        <f>IF(BI13="","",(BI16/SUM(BI$16:BI$17))*Inputs!BW91)</f>
        <v>7312.5</v>
      </c>
      <c r="BJ19" s="212">
        <f>IF(BJ13="","",(BJ16/SUM(BJ$16:BJ$17))*Inputs!BX91)</f>
        <v>7312.5</v>
      </c>
      <c r="BK19" s="212">
        <f>IF(BK13="","",(BK16/SUM(BK$16:BK$17))*Inputs!BY91)</f>
        <v>7312.5</v>
      </c>
      <c r="BL19" s="212">
        <f>IF(BL13="","",(BL16/SUM(BL$16:BL$17))*Inputs!BZ91)</f>
        <v>7312.5</v>
      </c>
      <c r="BM19" s="212">
        <f>IF(BM13="","",(BM16/SUM(BM$16:BM$17))*Inputs!CA91)</f>
        <v>7312.5</v>
      </c>
      <c r="BN19" s="212">
        <f>IF(BN13="","",(BN16/SUM(BN$16:BN$17))*Inputs!CB91)</f>
        <v>7312.5</v>
      </c>
      <c r="BO19" s="212">
        <f>IF(BO13="","",(BO16/SUM(BO$16:BO$17))*Inputs!CC91)</f>
        <v>7312.5</v>
      </c>
      <c r="BP19" s="212">
        <f>IF(BP13="","",(BP16/SUM(BP$16:BP$17))*Inputs!CD91)</f>
        <v>7312.5</v>
      </c>
      <c r="BQ19" s="212">
        <f>IF(BQ13="","",(BQ16/SUM(BQ$16:BQ$17))*Inputs!CE91)</f>
        <v>7312.5</v>
      </c>
      <c r="BR19" s="212">
        <f>IF(BR13="","",(BR16/SUM(BR$16:BR$17))*Inputs!CF91)</f>
        <v>7312.5</v>
      </c>
      <c r="BS19" s="212">
        <f>IF(BS13="","",(BS16/SUM(BS$16:BS$17))*Inputs!CG91)</f>
        <v>7312.5</v>
      </c>
      <c r="BT19" s="212">
        <f>IF(BT13="","",(BT16/SUM(BT$16:BT$17))*Inputs!CH91)</f>
        <v>7312.5</v>
      </c>
      <c r="BU19" s="212">
        <f>IF(BU13="","",(BU16/SUM(BU$16:BU$17))*Inputs!CI91)</f>
        <v>7312.5</v>
      </c>
      <c r="BV19" s="212">
        <f>IF(BV13="","",(BV16/SUM(BV$16:BV$17))*Inputs!CJ91)</f>
        <v>7312.5</v>
      </c>
      <c r="BW19" s="212">
        <f>IF(BW13="","",(BW16/SUM(BW$16:BW$17))*Inputs!CK91)</f>
        <v>7312.5</v>
      </c>
      <c r="BX19" s="212">
        <f>IF(BX13="","",(BX16/SUM(BX$16:BX$17))*Inputs!CL91)</f>
        <v>7312.5</v>
      </c>
      <c r="BY19" s="212">
        <f>IF(BY13="","",(BY16/SUM(BY$16:BY$17))*Inputs!CM91)</f>
        <v>7312.5</v>
      </c>
      <c r="BZ19" s="212">
        <f>IF(BZ13="","",(BZ16/SUM(BZ$16:BZ$17))*Inputs!CN91)</f>
        <v>7312.5</v>
      </c>
      <c r="CA19" s="212">
        <f>IF(CA13="","",(CA16/SUM(CA$16:CA$17))*Inputs!CO91)</f>
        <v>7312.5</v>
      </c>
      <c r="CB19" s="212">
        <f>IF(CB13="","",(CB16/SUM(CB$16:CB$17))*Inputs!CP91)</f>
        <v>7312.5</v>
      </c>
      <c r="CC19" s="212">
        <f>IF(CC13="","",(CC16/SUM(CC$16:CC$17))*Inputs!CQ91)</f>
        <v>7312.5</v>
      </c>
      <c r="CD19" s="212">
        <f>IF(CD13="","",(CD16/SUM(CD$16:CD$17))*Inputs!CR91)</f>
        <v>7312.5</v>
      </c>
      <c r="CE19" s="212">
        <f>IF(CE13="","",(CE16/SUM(CE$16:CE$17))*Inputs!CS91)</f>
        <v>7312.5</v>
      </c>
      <c r="CF19" s="212">
        <f>IF(CF13="","",(CF16/SUM(CF$16:CF$17))*Inputs!CT91)</f>
        <v>7312.5</v>
      </c>
      <c r="CG19" s="212">
        <f>IF(CG13="","",(CG16/SUM(CG$16:CG$17))*Inputs!CU91)</f>
        <v>7312.5</v>
      </c>
      <c r="CH19" s="212">
        <f>IF(CH13="","",(CH16/SUM(CH$16:CH$17))*Inputs!CV91)</f>
        <v>7312.5</v>
      </c>
      <c r="CI19" s="212">
        <f>IF(CI13="","",(CI16/SUM(CI$16:CI$17))*Inputs!CW91)</f>
        <v>7312.5</v>
      </c>
      <c r="CJ19" s="212">
        <f>IF(CJ13="","",(CJ16/SUM(CJ$16:CJ$17))*Inputs!CX91)</f>
        <v>7312.5</v>
      </c>
      <c r="CK19" s="212">
        <f>IF(CK13="","",(CK16/SUM(CK$16:CK$17))*Inputs!CY91)</f>
        <v>7312.5</v>
      </c>
      <c r="CL19" s="212">
        <f>IF(CL13="","",(CL16/SUM(CL$16:CL$17))*Inputs!CZ91)</f>
        <v>7312.5</v>
      </c>
      <c r="CM19" s="212">
        <f>IF(CM13="","",(CM16/SUM(CM$16:CM$17))*Inputs!DA91)</f>
        <v>7312.5</v>
      </c>
      <c r="CN19" s="212">
        <f>IF(CN13="","",(CN16/SUM(CN$16:CN$17))*Inputs!DB91)</f>
        <v>7312.5</v>
      </c>
      <c r="CO19" s="212">
        <f>IF(CO13="","",(CO16/SUM(CO$16:CO$17))*Inputs!DC91)</f>
        <v>7312.5</v>
      </c>
      <c r="CP19" s="212">
        <f>IF(CP13="","",(CP16/SUM(CP$16:CP$17))*Inputs!DD91)</f>
        <v>7312.5</v>
      </c>
      <c r="CQ19" s="212">
        <f>IF(CQ13="","",(CQ16/SUM(CQ$16:CQ$17))*Inputs!DE91)</f>
        <v>7312.5</v>
      </c>
      <c r="CR19" s="212">
        <f>IF(CR13="","",(CR16/SUM(CR$16:CR$17))*Inputs!DF91)</f>
        <v>7312.5</v>
      </c>
      <c r="CS19" s="212">
        <f>IF(CS13="","",(CS16/SUM(CS$16:CS$17))*Inputs!DG91)</f>
        <v>7312.5</v>
      </c>
      <c r="CT19" s="212">
        <f>IF(CT13="","",(CT16/SUM(CT$16:CT$17))*Inputs!DH91)</f>
        <v>7312.5</v>
      </c>
      <c r="CU19" s="212">
        <f>IF(CU13="","",(CU16/SUM(CU$16:CU$17))*Inputs!DI91)</f>
        <v>7312.5</v>
      </c>
      <c r="CV19" s="212">
        <f>IF(CV13="","",(CV16/SUM(CV$16:CV$17))*Inputs!DJ91)</f>
        <v>7312.5</v>
      </c>
      <c r="CW19" s="212">
        <f>IF(CW13="","",(CW16/SUM(CW$16:CW$17))*Inputs!DK91)</f>
        <v>7312.5</v>
      </c>
      <c r="CX19" s="212">
        <f>IF(CX13="","",(CX16/SUM(CX$16:CX$17))*Inputs!DL91)</f>
        <v>7312.5</v>
      </c>
      <c r="CY19" s="212">
        <f>IF(CY13="","",(CY16/SUM(CY$16:CY$17))*Inputs!DM91)</f>
        <v>7312.5</v>
      </c>
      <c r="CZ19" s="212">
        <f>IF(CZ13="","",(CZ16/SUM(CZ$16:CZ$17))*Inputs!DN91)</f>
        <v>7312.5</v>
      </c>
      <c r="DA19" s="212">
        <f>IF(DA13="","",(DA16/SUM(DA$16:DA$17))*Inputs!DO91)</f>
        <v>7312.5</v>
      </c>
      <c r="DB19" s="212">
        <f>IF(DB13="","",(DB16/SUM(DB$16:DB$17))*Inputs!DP91)</f>
        <v>7312.5</v>
      </c>
      <c r="DC19" s="212">
        <f>IF(DC13="","",(DC16/SUM(DC$16:DC$17))*Inputs!DQ91)</f>
        <v>5484.375</v>
      </c>
      <c r="DD19" s="212">
        <f>IF(DD13="","",(DD16/SUM(DD$16:DD$17))*Inputs!DR91)</f>
        <v>5484.375</v>
      </c>
      <c r="DE19" s="212">
        <f>IF(DE13="","",(DE16/SUM(DE$16:DE$17))*Inputs!DS91)</f>
        <v>5484.375</v>
      </c>
      <c r="DF19" s="212">
        <f>IF(DF13="","",(DF16/SUM(DF$16:DF$17))*Inputs!DT91)</f>
        <v>5484.375</v>
      </c>
      <c r="DG19" s="212">
        <f>IF(DG13="","",(DG16/SUM(DG$16:DG$17))*Inputs!DU91)</f>
        <v>5484.375</v>
      </c>
      <c r="DH19" s="212">
        <f>IF(DH13="","",(DH16/SUM(DH$16:DH$17))*Inputs!DV91)</f>
        <v>5484.375</v>
      </c>
      <c r="DI19" s="212">
        <f>IF(DI13="","",(DI16/SUM(DI$16:DI$17))*Inputs!DW91)</f>
        <v>5484.375</v>
      </c>
      <c r="DJ19" s="212">
        <f>IF(DJ13="","",(DJ16/SUM(DJ$16:DJ$17))*Inputs!DX91)</f>
        <v>5484.375</v>
      </c>
      <c r="DK19" s="212">
        <f>IF(DK13="","",(DK16/SUM(DK$16:DK$17))*Inputs!DY91)</f>
        <v>5484.375</v>
      </c>
      <c r="DL19" s="212">
        <f>IF(DL13="","",(DL16/SUM(DL$16:DL$17))*Inputs!DZ91)</f>
        <v>5484.375</v>
      </c>
      <c r="DM19" s="212">
        <f>IF(DM13="","",(DM16/SUM(DM$16:DM$17))*Inputs!EA91)</f>
        <v>5484.375</v>
      </c>
      <c r="DN19" s="212">
        <f>IF(DN13="","",(DN16/SUM(DN$16:DN$17))*Inputs!EB91)</f>
        <v>5484.375</v>
      </c>
      <c r="DO19" s="212">
        <f>IF(DO13="","",(DO16/SUM(DO$16:DO$17))*Inputs!EC91)</f>
        <v>5484.375</v>
      </c>
      <c r="DP19" s="212">
        <f>IF(DP13="","",(DP16/SUM(DP$16:DP$17))*Inputs!ED91)</f>
        <v>5484.375</v>
      </c>
      <c r="DQ19" s="212">
        <f>IF(DQ13="","",(DQ16/SUM(DQ$16:DQ$17))*Inputs!EE91)</f>
        <v>5484.375</v>
      </c>
      <c r="DR19" s="212">
        <f>IF(DR13="","",(DR16/SUM(DR$16:DR$17))*Inputs!EF91)</f>
        <v>5484.375</v>
      </c>
      <c r="DS19" s="212">
        <f>IF(DS13="","",(DS16/SUM(DS$16:DS$17))*Inputs!EG91)</f>
        <v>5484.375</v>
      </c>
      <c r="DT19" s="212">
        <f>IF(DT13="","",(DT16/SUM(DT$16:DT$17))*Inputs!EH91)</f>
        <v>5484.375</v>
      </c>
      <c r="DU19" s="212">
        <f>IF(DU13="","",(DU16/SUM(DU$16:DU$17))*Inputs!EI91)</f>
        <v>5484.375</v>
      </c>
      <c r="DV19" s="212">
        <f>IF(DV13="","",(DV16/SUM(DV$16:DV$17))*Inputs!EJ91)</f>
        <v>5484.375</v>
      </c>
      <c r="DW19" s="212">
        <f>IF(DW13="","",(DW16/SUM(DW$16:DW$17))*Inputs!EK91)</f>
        <v>5484.375</v>
      </c>
      <c r="DX19" s="212">
        <f>IF(DX13="","",(DX16/SUM(DX$16:DX$17))*Inputs!EL91)</f>
        <v>5484.375</v>
      </c>
      <c r="DY19" s="212">
        <f>IF(DY13="","",(DY16/SUM(DY$16:DY$17))*Inputs!EM91)</f>
        <v>5484.375</v>
      </c>
      <c r="DZ19" s="212">
        <f>IF(DZ13="","",(DZ16/SUM(DZ$16:DZ$17))*Inputs!EN91)</f>
        <v>5484.375</v>
      </c>
      <c r="EA19" s="212">
        <f>IF(EA13="","",(EA16/SUM(EA$16:EA$17))*Inputs!EO91)</f>
        <v>5484.375</v>
      </c>
      <c r="EB19" s="212">
        <f>IF(EB13="","",(EB16/SUM(EB$16:EB$17))*Inputs!EP91)</f>
        <v>5484.375</v>
      </c>
      <c r="EC19" s="212">
        <f>IF(EC13="","",(EC16/SUM(EC$16:EC$17))*Inputs!EQ91)</f>
        <v>5484.375</v>
      </c>
      <c r="ED19" s="212">
        <f>IF(ED13="","",(ED16/SUM(ED$16:ED$17))*Inputs!ER91)</f>
        <v>5484.375</v>
      </c>
      <c r="EE19" s="212">
        <f>IF(EE13="","",(EE16/SUM(EE$16:EE$17))*Inputs!ES91)</f>
        <v>5484.375</v>
      </c>
      <c r="EF19" s="212">
        <f>IF(EF13="","",(EF16/SUM(EF$16:EF$17))*Inputs!ET91)</f>
        <v>5484.375</v>
      </c>
      <c r="EG19" s="212">
        <f>IF(EG13="","",(EG16/SUM(EG$16:EG$17))*Inputs!EU91)</f>
        <v>5484.375</v>
      </c>
      <c r="EH19" s="212">
        <f>IF(EH13="","",(EH16/SUM(EH$16:EH$17))*Inputs!EV91)</f>
        <v>5484.375</v>
      </c>
      <c r="EI19" s="212">
        <f>IF(EI13="","",(EI16/SUM(EI$16:EI$17))*Inputs!EW91)</f>
        <v>5484.375</v>
      </c>
      <c r="EJ19" s="212">
        <f>IF(EJ13="","",(EJ16/SUM(EJ$16:EJ$17))*Inputs!EX91)</f>
        <v>5484.375</v>
      </c>
      <c r="EK19" s="212">
        <f>IF(EK13="","",(EK16/SUM(EK$16:EK$17))*Inputs!EY91)</f>
        <v>5484.375</v>
      </c>
      <c r="EL19" s="212">
        <f>IF(EL13="","",(EL16/SUM(EL$16:EL$17))*Inputs!EZ91)</f>
        <v>5484.375</v>
      </c>
      <c r="EM19" s="212">
        <f>IF(EM13="","",(EM16/SUM(EM$16:EM$17))*Inputs!FA91)</f>
        <v>5484.375</v>
      </c>
      <c r="EN19" s="212">
        <f>IF(EN13="","",(EN16/SUM(EN$16:EN$17))*Inputs!FB91)</f>
        <v>5484.375</v>
      </c>
      <c r="EO19" s="212">
        <f>IF(EO13="","",(EO16/SUM(EO$16:EO$17))*Inputs!FC91)</f>
        <v>5484.375</v>
      </c>
      <c r="EP19" s="212">
        <f>IF(EP13="","",(EP16/SUM(EP$16:EP$17))*Inputs!FD91)</f>
        <v>5484.375</v>
      </c>
      <c r="EQ19" s="212">
        <f>IF(EQ13="","",(EQ16/SUM(EQ$16:EQ$17))*Inputs!FE91)</f>
        <v>5484.375</v>
      </c>
      <c r="ER19" s="212">
        <f>IF(ER13="","",(ER16/SUM(ER$16:ER$17))*Inputs!FF91)</f>
        <v>5484.375</v>
      </c>
      <c r="ES19" s="212">
        <f>IF(ES13="","",(ES16/SUM(ES$16:ES$17))*Inputs!FG91)</f>
        <v>5484.375</v>
      </c>
      <c r="ET19" s="212">
        <f>IF(ET13="","",(ET16/SUM(ET$16:ET$17))*Inputs!FH91)</f>
        <v>5484.375</v>
      </c>
      <c r="EU19" s="212">
        <f>IF(EU13="","",(EU16/SUM(EU$16:EU$17))*Inputs!FI91)</f>
        <v>5484.375</v>
      </c>
      <c r="EV19" s="212">
        <f>IF(EV13="","",(EV16/SUM(EV$16:EV$17))*Inputs!FJ91)</f>
        <v>5484.375</v>
      </c>
      <c r="EW19" s="212">
        <f>IF(EW13="","",(EW16/SUM(EW$16:EW$17))*Inputs!FK91)</f>
        <v>5484.375</v>
      </c>
      <c r="EX19" s="212">
        <f>IF(EX13="","",(EX16/SUM(EX$16:EX$17))*Inputs!FL91)</f>
        <v>5484.375</v>
      </c>
      <c r="EY19" s="212">
        <f>IF(EY13="","",(EY16/SUM(EY$16:EY$17))*Inputs!FM91)</f>
        <v>5484.375</v>
      </c>
      <c r="EZ19" s="212">
        <f>IF(EZ13="","",(EZ16/SUM(EZ$16:EZ$17))*Inputs!FN91)</f>
        <v>5484.375</v>
      </c>
      <c r="FA19" s="212">
        <f>IF(FA13="","",(FA16/SUM(FA$16:FA$17))*Inputs!FO91)</f>
        <v>5484.375</v>
      </c>
      <c r="FB19" s="212">
        <f>IF(FB13="","",(FB16/SUM(FB$16:FB$17))*Inputs!FP91)</f>
        <v>5484.375</v>
      </c>
      <c r="FC19" s="212">
        <f>IF(FC13="","",(FC16/SUM(FC$16:FC$17))*Inputs!FQ91)</f>
        <v>5484.375</v>
      </c>
      <c r="FD19" s="212">
        <f>IF(FD13="","",(FD16/SUM(FD$16:FD$17))*Inputs!FR91)</f>
        <v>5484.375</v>
      </c>
      <c r="FE19" s="212">
        <f>IF(FE13="","",(FE16/SUM(FE$16:FE$17))*Inputs!FS91)</f>
        <v>5484.375</v>
      </c>
      <c r="FF19" s="212">
        <f>IF(FF13="","",(FF16/SUM(FF$16:FF$17))*Inputs!FT91)</f>
        <v>5484.375</v>
      </c>
      <c r="FG19" s="212">
        <f>IF(FG13="","",(FG16/SUM(FG$16:FG$17))*Inputs!FU91)</f>
        <v>5484.375</v>
      </c>
      <c r="FH19" s="212">
        <f>IF(FH13="","",(FH16/SUM(FH$16:FH$17))*Inputs!FV91)</f>
        <v>5484.375</v>
      </c>
      <c r="FI19" s="212">
        <f>IF(FI13="","",(FI16/SUM(FI$16:FI$17))*Inputs!FW91)</f>
        <v>5484.375</v>
      </c>
      <c r="FJ19" s="212">
        <f>IF(FJ13="","",(FJ16/SUM(FJ$16:FJ$17))*Inputs!FX91)</f>
        <v>5484.375</v>
      </c>
      <c r="FK19" s="212">
        <f>IF(FK13="","",(FK16/SUM(FK$16:FK$17))*Inputs!FY91)</f>
        <v>5484.375</v>
      </c>
      <c r="FL19" s="212">
        <f>IF(FL13="","",(FL16/SUM(FL$16:FL$17))*Inputs!FZ91)</f>
        <v>4113.28125</v>
      </c>
      <c r="FM19" s="212">
        <f>IF(FM13="","",(FM16/SUM(FM$16:FM$17))*Inputs!GA91)</f>
        <v>4113.28125</v>
      </c>
      <c r="FN19" s="212">
        <f>IF(FN13="","",(FN16/SUM(FN$16:FN$17))*Inputs!GB91)</f>
        <v>4113.28125</v>
      </c>
      <c r="FO19" s="212">
        <f>IF(FO13="","",(FO16/SUM(FO$16:FO$17))*Inputs!GC91)</f>
        <v>4113.28125</v>
      </c>
      <c r="FP19" s="212">
        <f>IF(FP13="","",(FP16/SUM(FP$16:FP$17))*Inputs!GD91)</f>
        <v>4113.28125</v>
      </c>
      <c r="FQ19" s="212">
        <f>IF(FQ13="","",(FQ16/SUM(FQ$16:FQ$17))*Inputs!GE91)</f>
        <v>4113.28125</v>
      </c>
      <c r="FR19" s="212">
        <f>IF(FR13="","",(FR16/SUM(FR$16:FR$17))*Inputs!GF91)</f>
        <v>4113.28125</v>
      </c>
      <c r="FS19" s="212">
        <f>IF(FS13="","",(FS16/SUM(FS$16:FS$17))*Inputs!GG91)</f>
        <v>4113.28125</v>
      </c>
      <c r="FT19" s="212">
        <f>IF(FT13="","",(FT16/SUM(FT$16:FT$17))*Inputs!GH91)</f>
        <v>4113.28125</v>
      </c>
      <c r="FU19" s="212">
        <f>IF(FU13="","",(FU16/SUM(FU$16:FU$17))*Inputs!GI91)</f>
        <v>4113.28125</v>
      </c>
      <c r="FV19" s="212">
        <f>IF(FV13="","",(FV16/SUM(FV$16:FV$17))*Inputs!GJ91)</f>
        <v>4113.28125</v>
      </c>
      <c r="FW19" s="212">
        <f>IF(FW13="","",(FW16/SUM(FW$16:FW$17))*Inputs!GK91)</f>
        <v>4113.28125</v>
      </c>
      <c r="FX19" s="212">
        <f>IF(FX13="","",(FX16/SUM(FX$16:FX$17))*Inputs!GL91)</f>
        <v>4113.28125</v>
      </c>
      <c r="FY19" s="212">
        <f>IF(FY13="","",(FY16/SUM(FY$16:FY$17))*Inputs!GM91)</f>
        <v>4113.28125</v>
      </c>
      <c r="FZ19" s="212">
        <f>IF(FZ13="","",(FZ16/SUM(FZ$16:FZ$17))*Inputs!GN91)</f>
        <v>4113.28125</v>
      </c>
      <c r="GA19" s="212">
        <f>IF(GA13="","",(GA16/SUM(GA$16:GA$17))*Inputs!GO91)</f>
        <v>4113.28125</v>
      </c>
      <c r="GB19" s="212">
        <f>IF(GB13="","",(GB16/SUM(GB$16:GB$17))*Inputs!GP91)</f>
        <v>4113.28125</v>
      </c>
      <c r="GC19" s="212">
        <f>IF(GC13="","",(GC16/SUM(GC$16:GC$17))*Inputs!GQ91)</f>
        <v>4113.28125</v>
      </c>
      <c r="GD19" s="212">
        <f>IF(GD13="","",(GD16/SUM(GD$16:GD$17))*Inputs!GR91)</f>
        <v>4113.28125</v>
      </c>
      <c r="GE19" s="212">
        <f>IF(GE13="","",(GE16/SUM(GE$16:GE$17))*Inputs!GS91)</f>
        <v>4113.28125</v>
      </c>
      <c r="GF19" s="212">
        <f>IF(GF13="","",(GF16/SUM(GF$16:GF$17))*Inputs!GT91)</f>
        <v>4113.28125</v>
      </c>
      <c r="GG19" s="212">
        <f>IF(GG13="","",(GG16/SUM(GG$16:GG$17))*Inputs!GU91)</f>
        <v>4113.28125</v>
      </c>
      <c r="GH19" s="212">
        <f>IF(GH13="","",(GH16/SUM(GH$16:GH$17))*Inputs!GV91)</f>
        <v>4113.28125</v>
      </c>
      <c r="GI19" s="212">
        <f>IF(GI13="","",(GI16/SUM(GI$16:GI$17))*Inputs!GW91)</f>
        <v>4113.28125</v>
      </c>
      <c r="GJ19" s="212">
        <f>IF(GJ13="","",(GJ16/SUM(GJ$16:GJ$17))*Inputs!GX91)</f>
        <v>4113.28125</v>
      </c>
      <c r="GK19" s="212">
        <f>IF(GK13="","",(GK16/SUM(GK$16:GK$17))*Inputs!GY91)</f>
        <v>4113.28125</v>
      </c>
      <c r="GL19" s="212">
        <f>IF(GL13="","",(GL16/SUM(GL$16:GL$17))*Inputs!GZ91)</f>
        <v>4113.28125</v>
      </c>
      <c r="GM19" s="212">
        <f>IF(GM13="","",(GM16/SUM(GM$16:GM$17))*Inputs!HA91)</f>
        <v>4113.28125</v>
      </c>
      <c r="GN19" s="212">
        <f>IF(GN13="","",(GN16/SUM(GN$16:GN$17))*Inputs!HB91)</f>
        <v>4113.28125</v>
      </c>
      <c r="GO19" s="212">
        <f>IF(GO13="","",(GO16/SUM(GO$16:GO$17))*Inputs!HC91)</f>
        <v>4113.28125</v>
      </c>
      <c r="GP19" s="212">
        <f>IF(GP13="","",(GP16/SUM(GP$16:GP$17))*Inputs!HD91)</f>
        <v>4113.28125</v>
      </c>
      <c r="GQ19" s="212">
        <f>IF(GQ13="","",(GQ16/SUM(GQ$16:GQ$17))*Inputs!HE91)</f>
        <v>4113.28125</v>
      </c>
      <c r="GR19" s="212">
        <f>IF(GR13="","",(GR16/SUM(GR$16:GR$17))*Inputs!HF91)</f>
        <v>4113.28125</v>
      </c>
      <c r="GS19" s="212">
        <f>IF(GS13="","",(GS16/SUM(GS$16:GS$17))*Inputs!HG91)</f>
        <v>4113.28125</v>
      </c>
      <c r="GT19" s="212">
        <f>IF(GT13="","",(GT16/SUM(GT$16:GT$17))*Inputs!HH91)</f>
        <v>4113.28125</v>
      </c>
      <c r="GU19" s="212">
        <f>IF(GU13="","",(GU16/SUM(GU$16:GU$17))*Inputs!HI91)</f>
        <v>4113.28125</v>
      </c>
      <c r="GV19" s="212">
        <f>IF(GV13="","",(GV16/SUM(GV$16:GV$17))*Inputs!HJ91)</f>
        <v>4113.28125</v>
      </c>
      <c r="GW19" s="212">
        <f>IF(GW13="","",(GW16/SUM(GW$16:GW$17))*Inputs!HK91)</f>
        <v>4113.28125</v>
      </c>
      <c r="GX19" s="212">
        <f>IF(GX13="","",(GX16/SUM(GX$16:GX$17))*Inputs!HL91)</f>
        <v>4113.28125</v>
      </c>
      <c r="GY19" s="212">
        <f>IF(GY13="","",(GY16/SUM(GY$16:GY$17))*Inputs!HM91)</f>
        <v>4113.28125</v>
      </c>
      <c r="GZ19" s="212">
        <f>IF(GZ13="","",(GZ16/SUM(GZ$16:GZ$17))*Inputs!HN91)</f>
        <v>4113.28125</v>
      </c>
      <c r="HA19" s="212">
        <f>IF(HA13="","",(HA16/SUM(HA$16:HA$17))*Inputs!HO91)</f>
        <v>4113.28125</v>
      </c>
      <c r="HB19" s="212">
        <f>IF(HB13="","",(HB16/SUM(HB$16:HB$17))*Inputs!HP91)</f>
        <v>4113.28125</v>
      </c>
      <c r="HC19" s="212">
        <f>IF(HC13="","",(HC16/SUM(HC$16:HC$17))*Inputs!HQ91)</f>
        <v>4113.28125</v>
      </c>
      <c r="HD19" s="212">
        <f>IF(HD13="","",(HD16/SUM(HD$16:HD$17))*Inputs!HR91)</f>
        <v>4113.28125</v>
      </c>
      <c r="HE19" s="212">
        <f>IF(HE13="","",(HE16/SUM(HE$16:HE$17))*Inputs!HS91)</f>
        <v>4113.28125</v>
      </c>
      <c r="HF19" s="212">
        <f>IF(HF13="","",(HF16/SUM(HF$16:HF$17))*Inputs!HT91)</f>
        <v>4113.28125</v>
      </c>
      <c r="HG19" s="212">
        <f>IF(HG13="","",(HG16/SUM(HG$16:HG$17))*Inputs!HU91)</f>
        <v>4113.28125</v>
      </c>
      <c r="HH19" s="212">
        <f>IF(HH13="","",(HH16/SUM(HH$16:HH$17))*Inputs!HV91)</f>
        <v>4113.28125</v>
      </c>
      <c r="HI19" s="212">
        <f>IF(HI13="","",(HI16/SUM(HI$16:HI$17))*Inputs!HW91)</f>
        <v>4113.28125</v>
      </c>
      <c r="HJ19" s="212">
        <f>IF(HJ13="","",(HJ16/SUM(HJ$16:HJ$17))*Inputs!HX91)</f>
        <v>4113.28125</v>
      </c>
      <c r="HK19" s="212">
        <f>IF(HK13="","",(HK16/SUM(HK$16:HK$17))*Inputs!HY91)</f>
        <v>4113.28125</v>
      </c>
      <c r="HL19" s="212">
        <f>IF(HL13="","",(HL16/SUM(HL$16:HL$17))*Inputs!HZ91)</f>
        <v>4113.28125</v>
      </c>
      <c r="HM19" s="212">
        <f>IF(HM13="","",(HM16/SUM(HM$16:HM$17))*Inputs!IA91)</f>
        <v>4113.28125</v>
      </c>
      <c r="HN19" s="212">
        <f>IF(HN13="","",(HN16/SUM(HN$16:HN$17))*Inputs!IB91)</f>
        <v>4113.28125</v>
      </c>
      <c r="HO19" s="212">
        <f>IF(HO13="","",(HO16/SUM(HO$16:HO$17))*Inputs!IC91)</f>
        <v>4113.28125</v>
      </c>
      <c r="HP19" s="212">
        <f>IF(HP13="","",(HP16/SUM(HP$16:HP$17))*Inputs!ID91)</f>
        <v>4113.28125</v>
      </c>
      <c r="HQ19" s="212">
        <f>IF(HQ13="","",(HQ16/SUM(HQ$16:HQ$17))*Inputs!IE91)</f>
        <v>4113.28125</v>
      </c>
      <c r="HR19" s="212">
        <f>IF(HR13="","",(HR16/SUM(HR$16:HR$17))*Inputs!IF91)</f>
        <v>4113.28125</v>
      </c>
      <c r="HS19" s="212">
        <f>IF(HS13="","",(HS16/SUM(HS$16:HS$17))*Inputs!IG91)</f>
        <v>4113.28125</v>
      </c>
      <c r="HT19" s="212">
        <f>IF(HT13="","",(HT16/SUM(HT$16:HT$17))*Inputs!IH91)</f>
        <v>4113.28125</v>
      </c>
      <c r="HU19" s="212" t="str">
        <f>IF(HU13="","",(HU16/SUM(HU$16:HU$17))*Inputs!II91)</f>
        <v/>
      </c>
      <c r="HV19" s="212" t="str">
        <f>IF(HV13="","",(HV16/SUM(HV$16:HV$17))*Inputs!IJ91)</f>
        <v/>
      </c>
      <c r="HW19" s="212" t="str">
        <f>IF(HW13="","",(HW16/SUM(HW$16:HW$17))*Inputs!IK91)</f>
        <v/>
      </c>
      <c r="HX19" s="212" t="str">
        <f>IF(HX13="","",(HX16/SUM(HX$16:HX$17))*Inputs!IL91)</f>
        <v/>
      </c>
      <c r="HY19" s="212" t="str">
        <f>IF(HY13="","",(HY16/SUM(HY$16:HY$17))*Inputs!IM91)</f>
        <v/>
      </c>
      <c r="HZ19" s="212" t="str">
        <f>IF(HZ13="","",(HZ16/SUM(HZ$16:HZ$17))*Inputs!IN91)</f>
        <v/>
      </c>
      <c r="IA19" s="212" t="str">
        <f>IF(IA13="","",(IA16/SUM(IA$16:IA$17))*Inputs!IO91)</f>
        <v/>
      </c>
      <c r="IB19" s="212" t="str">
        <f>IF(IB13="","",(IB16/SUM(IB$16:IB$17))*Inputs!IP91)</f>
        <v/>
      </c>
      <c r="IC19" s="212" t="str">
        <f>IF(IC13="","",(IC16/SUM(IC$16:IC$17))*Inputs!IQ91)</f>
        <v/>
      </c>
      <c r="ID19" s="212" t="str">
        <f>IF(ID13="","",(ID16/SUM(ID$16:ID$17))*Inputs!IR91)</f>
        <v/>
      </c>
      <c r="IE19" s="212" t="str">
        <f>IF(IE13="","",(IE16/SUM(IE$16:IE$17))*Inputs!IS91)</f>
        <v/>
      </c>
      <c r="IF19" s="212" t="str">
        <f>IF(IF13="","",(IF16/SUM(IF$16:IF$17))*Inputs!IT91)</f>
        <v/>
      </c>
      <c r="IG19" s="212" t="str">
        <f>IF(IG13="","",(IG16/SUM(IG$16:IG$17))*Inputs!IU91)</f>
        <v/>
      </c>
      <c r="IH19" s="212" t="str">
        <f>IF(IH13="","",(IH16/SUM(IH$16:IH$17))*Inputs!IV91)</f>
        <v/>
      </c>
      <c r="II19" s="212" t="str">
        <f>IF(II13="","",(II16/SUM(II$16:II$17))*Inputs!IW91)</f>
        <v/>
      </c>
      <c r="IJ19" s="212" t="str">
        <f>IF(IJ13="","",(IJ16/SUM(IJ$16:IJ$17))*Inputs!IX91)</f>
        <v/>
      </c>
      <c r="IK19" s="212" t="str">
        <f>IF(IK13="","",(IK16/SUM(IK$16:IK$17))*Inputs!IY91)</f>
        <v/>
      </c>
      <c r="IL19" s="212" t="str">
        <f>IF(IL13="","",(IL16/SUM(IL$16:IL$17))*Inputs!IZ91)</f>
        <v/>
      </c>
      <c r="IM19" s="212" t="str">
        <f>IF(IM13="","",(IM16/SUM(IM$16:IM$17))*Inputs!JA91)</f>
        <v/>
      </c>
      <c r="IN19" s="212" t="str">
        <f>IF(IN13="","",(IN16/SUM(IN$16:IN$17))*Inputs!JB91)</f>
        <v/>
      </c>
      <c r="IO19" s="212" t="str">
        <f>IF(IO13="","",(IO16/SUM(IO$16:IO$17))*Inputs!JC91)</f>
        <v/>
      </c>
      <c r="IP19" s="212" t="str">
        <f>IF(IP13="","",(IP16/SUM(IP$16:IP$17))*Inputs!JD91)</f>
        <v/>
      </c>
      <c r="IQ19" s="212" t="str">
        <f>IF(IQ13="","",(IQ16/SUM(IQ$16:IQ$17))*Inputs!JE91)</f>
        <v/>
      </c>
      <c r="IR19" s="212" t="str">
        <f>IF(IR13="","",(IR16/SUM(IR$16:IR$17))*Inputs!JF91)</f>
        <v/>
      </c>
      <c r="IS19" s="212" t="str">
        <f>IF(IS13="","",(IS16/SUM(IS$16:IS$17))*Inputs!JG91)</f>
        <v/>
      </c>
      <c r="IT19" s="212" t="str">
        <f>IF(IT13="","",(IT16/SUM(IT$16:IT$17))*Inputs!JH91)</f>
        <v/>
      </c>
      <c r="IU19" s="212" t="str">
        <f>IF(IU13="","",(IU16/SUM(IU$16:IU$17))*Inputs!JI91)</f>
        <v/>
      </c>
      <c r="IV19" s="212" t="str">
        <f>IF(IV13="","",(IV16/SUM(IV$16:IV$17))*Inputs!JJ91)</f>
        <v/>
      </c>
      <c r="IW19" s="212" t="str">
        <f>IF(IW13="","",(IW16/SUM(IW$16:IW$17))*Inputs!JK91)</f>
        <v/>
      </c>
      <c r="IX19" s="212" t="str">
        <f>IF(IX13="","",(IX16/SUM(IX$16:IX$17))*Inputs!JL91)</f>
        <v/>
      </c>
      <c r="IY19" s="212" t="str">
        <f>IF(IY13="","",(IY16/SUM(IY$16:IY$17))*Inputs!JM91)</f>
        <v/>
      </c>
      <c r="IZ19" s="212" t="str">
        <f>IF(IZ13="","",(IZ16/SUM(IZ$16:IZ$17))*Inputs!JN91)</f>
        <v/>
      </c>
      <c r="JA19" s="212" t="str">
        <f>IF(JA13="","",(JA16/SUM(JA$16:JA$17))*Inputs!JO91)</f>
        <v/>
      </c>
      <c r="JB19" s="212" t="str">
        <f>IF(JB13="","",(JB16/SUM(JB$16:JB$17))*Inputs!JP91)</f>
        <v/>
      </c>
      <c r="JC19" s="212" t="str">
        <f>IF(JC13="","",(JC16/SUM(JC$16:JC$17))*Inputs!JQ91)</f>
        <v/>
      </c>
      <c r="JD19" s="212" t="str">
        <f>IF(JD13="","",(JD16/SUM(JD$16:JD$17))*Inputs!JR91)</f>
        <v/>
      </c>
      <c r="JE19" s="212" t="str">
        <f>IF(JE13="","",(JE16/SUM(JE$16:JE$17))*Inputs!JS91)</f>
        <v/>
      </c>
      <c r="JF19" s="212" t="str">
        <f>IF(JF13="","",(JF16/SUM(JF$16:JF$17))*Inputs!JT91)</f>
        <v/>
      </c>
      <c r="JG19" s="212" t="str">
        <f>IF(JG13="","",(JG16/SUM(JG$16:JG$17))*Inputs!JU91)</f>
        <v/>
      </c>
      <c r="JH19" s="212" t="str">
        <f>IF(JH13="","",(JH16/SUM(JH$16:JH$17))*Inputs!JV91)</f>
        <v/>
      </c>
      <c r="JI19" s="212" t="str">
        <f>IF(JI13="","",(JI16/SUM(JI$16:JI$17))*Inputs!JW91)</f>
        <v/>
      </c>
      <c r="JJ19" s="212" t="str">
        <f>IF(JJ13="","",(JJ16/SUM(JJ$16:JJ$17))*Inputs!JX91)</f>
        <v/>
      </c>
      <c r="JK19" s="212" t="str">
        <f>IF(JK13="","",(JK16/SUM(JK$16:JK$17))*Inputs!JY91)</f>
        <v/>
      </c>
      <c r="JL19" s="212" t="str">
        <f>IF(JL13="","",(JL16/SUM(JL$16:JL$17))*Inputs!JZ91)</f>
        <v/>
      </c>
      <c r="JM19" s="212" t="str">
        <f>IF(JM13="","",(JM16/SUM(JM$16:JM$17))*Inputs!KA91)</f>
        <v/>
      </c>
      <c r="JN19" s="212" t="str">
        <f>IF(JN13="","",(JN16/SUM(JN$16:JN$17))*Inputs!KB91)</f>
        <v/>
      </c>
      <c r="JO19" s="212" t="str">
        <f>IF(JO13="","",(JO16/SUM(JO$16:JO$17))*Inputs!KC91)</f>
        <v/>
      </c>
      <c r="JP19" s="212" t="str">
        <f>IF(JP13="","",(JP16/SUM(JP$16:JP$17))*Inputs!KD91)</f>
        <v/>
      </c>
      <c r="JQ19" s="212" t="str">
        <f>IF(JQ13="","",(JQ16/SUM(JQ$16:JQ$17))*Inputs!KE91)</f>
        <v/>
      </c>
      <c r="JR19" s="212" t="str">
        <f>IF(JR13="","",(JR16/SUM(JR$16:JR$17))*Inputs!KF91)</f>
        <v/>
      </c>
      <c r="JS19" s="212" t="str">
        <f>IF(JS13="","",(JS16/SUM(JS$16:JS$17))*Inputs!KG91)</f>
        <v/>
      </c>
      <c r="JT19" s="212" t="str">
        <f>IF(JT13="","",(JT16/SUM(JT$16:JT$17))*Inputs!KH91)</f>
        <v/>
      </c>
      <c r="JU19" s="212" t="str">
        <f>IF(JU13="","",(JU16/SUM(JU$16:JU$17))*Inputs!KI91)</f>
        <v/>
      </c>
      <c r="JV19" s="212" t="str">
        <f>IF(JV13="","",(JV16/SUM(JV$16:JV$17))*Inputs!KJ91)</f>
        <v/>
      </c>
      <c r="JW19" s="212" t="str">
        <f>IF(JW13="","",(JW16/SUM(JW$16:JW$17))*Inputs!KK91)</f>
        <v/>
      </c>
      <c r="JX19" s="212" t="str">
        <f>IF(JX13="","",(JX16/SUM(JX$16:JX$17))*Inputs!KL91)</f>
        <v/>
      </c>
      <c r="JY19" s="212" t="str">
        <f>IF(JY13="","",(JY16/SUM(JY$16:JY$17))*Inputs!KM91)</f>
        <v/>
      </c>
      <c r="JZ19" s="212" t="str">
        <f>IF(JZ13="","",(JZ16/SUM(JZ$16:JZ$17))*Inputs!KN91)</f>
        <v/>
      </c>
      <c r="KA19" s="212" t="str">
        <f>IF(KA13="","",(KA16/SUM(KA$16:KA$17))*Inputs!KO91)</f>
        <v/>
      </c>
      <c r="KB19" s="212" t="str">
        <f>IF(KB13="","",(KB16/SUM(KB$16:KB$17))*Inputs!KP91)</f>
        <v/>
      </c>
      <c r="KC19" s="212" t="str">
        <f>IF(KC13="","",(KC16/SUM(KC$16:KC$17))*Inputs!KQ91)</f>
        <v/>
      </c>
      <c r="KD19" s="212" t="str">
        <f>IF(KD13="","",(KD16/SUM(KD$16:KD$17))*Inputs!KR91)</f>
        <v/>
      </c>
      <c r="KE19" s="212" t="str">
        <f>IF(KE13="","",(KE16/SUM(KE$16:KE$17))*Inputs!KS91)</f>
        <v/>
      </c>
      <c r="KF19" s="212" t="str">
        <f>IF(KF13="","",(KF16/SUM(KF$16:KF$17))*Inputs!KT91)</f>
        <v/>
      </c>
      <c r="KG19" s="212" t="str">
        <f>IF(KG13="","",(KG16/SUM(KG$16:KG$17))*Inputs!KU91)</f>
        <v/>
      </c>
      <c r="KH19" s="212" t="str">
        <f>IF(KH13="","",(KH16/SUM(KH$16:KH$17))*Inputs!KV91)</f>
        <v/>
      </c>
      <c r="KI19" s="212" t="str">
        <f>IF(KI13="","",(KI16/SUM(KI$16:KI$17))*Inputs!KW91)</f>
        <v/>
      </c>
      <c r="KJ19" s="212" t="str">
        <f>IF(KJ13="","",(KJ16/SUM(KJ$16:KJ$17))*Inputs!KX91)</f>
        <v/>
      </c>
      <c r="KK19" s="212" t="str">
        <f>IF(KK13="","",(KK16/SUM(KK$16:KK$17))*Inputs!KY91)</f>
        <v/>
      </c>
      <c r="KL19" s="212" t="str">
        <f>IF(KL13="","",(KL16/SUM(KL$16:KL$17))*Inputs!KZ91)</f>
        <v/>
      </c>
      <c r="KM19" s="212" t="str">
        <f>IF(KM13="","",(KM16/SUM(KM$16:KM$17))*Inputs!LA91)</f>
        <v/>
      </c>
      <c r="KN19" s="212" t="str">
        <f>IF(KN13="","",(KN16/SUM(KN$16:KN$17))*Inputs!LB91)</f>
        <v/>
      </c>
      <c r="KO19" s="212" t="str">
        <f>IF(KO13="","",(KO16/SUM(KO$16:KO$17))*Inputs!LC91)</f>
        <v/>
      </c>
      <c r="KP19" s="212" t="str">
        <f>IF(KP13="","",(KP16/SUM(KP$16:KP$17))*Inputs!LD91)</f>
        <v/>
      </c>
      <c r="KQ19" s="212" t="str">
        <f>IF(KQ13="","",(KQ16/SUM(KQ$16:KQ$17))*Inputs!LE91)</f>
        <v/>
      </c>
      <c r="KR19" s="212" t="str">
        <f>IF(KR13="","",(KR16/SUM(KR$16:KR$17))*Inputs!LF91)</f>
        <v/>
      </c>
      <c r="KS19" s="212" t="str">
        <f>IF(KS13="","",(KS16/SUM(KS$16:KS$17))*Inputs!LG91)</f>
        <v/>
      </c>
      <c r="KT19" s="212" t="str">
        <f>IF(KT13="","",(KT16/SUM(KT$16:KT$17))*Inputs!LH91)</f>
        <v/>
      </c>
      <c r="KU19" s="212" t="str">
        <f>IF(KU13="","",(KU16/SUM(KU$16:KU$17))*Inputs!LI91)</f>
        <v/>
      </c>
      <c r="KV19" s="212" t="str">
        <f>IF(KV13="","",(KV16/SUM(KV$16:KV$17))*Inputs!LJ91)</f>
        <v/>
      </c>
      <c r="KW19" s="212" t="str">
        <f>IF(KW13="","",(KW16/SUM(KW$16:KW$17))*Inputs!LK91)</f>
        <v/>
      </c>
      <c r="KX19" s="212" t="str">
        <f>IF(KX13="","",(KX16/SUM(KX$16:KX$17))*Inputs!LL91)</f>
        <v/>
      </c>
      <c r="KY19" s="212" t="str">
        <f>IF(KY13="","",(KY16/SUM(KY$16:KY$17))*Inputs!LM91)</f>
        <v/>
      </c>
      <c r="KZ19" s="212" t="str">
        <f>IF(KZ13="","",(KZ16/SUM(KZ$16:KZ$17))*Inputs!LN91)</f>
        <v/>
      </c>
      <c r="LA19" s="212" t="str">
        <f>IF(LA13="","",(LA16/SUM(LA$16:LA$17))*Inputs!LO91)</f>
        <v/>
      </c>
      <c r="LB19" s="212" t="str">
        <f>IF(LB13="","",(LB16/SUM(LB$16:LB$17))*Inputs!LP91)</f>
        <v/>
      </c>
      <c r="LC19" s="212" t="str">
        <f>IF(LC13="","",(LC16/SUM(LC$16:LC$17))*Inputs!LQ91)</f>
        <v/>
      </c>
      <c r="LD19" s="212" t="str">
        <f>IF(LD13="","",(LD16/SUM(LD$16:LD$17))*Inputs!LR91)</f>
        <v/>
      </c>
      <c r="LE19" s="212" t="str">
        <f>IF(LE13="","",(LE16/SUM(LE$16:LE$17))*Inputs!LS91)</f>
        <v/>
      </c>
      <c r="LF19" s="212" t="str">
        <f>IF(LF13="","",(LF16/SUM(LF$16:LF$17))*Inputs!LT91)</f>
        <v/>
      </c>
      <c r="LG19" s="212" t="str">
        <f>IF(LG13="","",(LG16/SUM(LG$16:LG$17))*Inputs!LU91)</f>
        <v/>
      </c>
      <c r="LH19" s="212" t="str">
        <f>IF(LH13="","",(LH16/SUM(LH$16:LH$17))*Inputs!LV91)</f>
        <v/>
      </c>
      <c r="LI19" s="212" t="str">
        <f>IF(LI13="","",(LI16/SUM(LI$16:LI$17))*Inputs!LW91)</f>
        <v/>
      </c>
      <c r="LJ19" s="212" t="str">
        <f>IF(LJ13="","",(LJ16/SUM(LJ$16:LJ$17))*Inputs!LX91)</f>
        <v/>
      </c>
      <c r="LK19" s="212" t="str">
        <f>IF(LK13="","",(LK16/SUM(LK$16:LK$17))*Inputs!LY91)</f>
        <v/>
      </c>
      <c r="LL19" s="212" t="str">
        <f>IF(LL13="","",(LL16/SUM(LL$16:LL$17))*Inputs!LZ91)</f>
        <v/>
      </c>
      <c r="LM19" s="212" t="str">
        <f>IF(LM13="","",(LM16/SUM(LM$16:LM$17))*Inputs!MA91)</f>
        <v/>
      </c>
      <c r="LN19" s="212" t="str">
        <f>IF(LN13="","",(LN16/SUM(LN$16:LN$17))*Inputs!MB91)</f>
        <v/>
      </c>
      <c r="LO19" s="212" t="str">
        <f>IF(LO13="","",(LO16/SUM(LO$16:LO$17))*Inputs!MC91)</f>
        <v/>
      </c>
      <c r="LP19" s="212" t="str">
        <f>IF(LP13="","",(LP16/SUM(LP$16:LP$17))*Inputs!MD91)</f>
        <v/>
      </c>
      <c r="LQ19" s="212" t="str">
        <f>IF(LQ13="","",(LQ16/SUM(LQ$16:LQ$17))*Inputs!ME91)</f>
        <v/>
      </c>
      <c r="LR19" s="212" t="str">
        <f>IF(LR13="","",(LR16/SUM(LR$16:LR$17))*Inputs!MF91)</f>
        <v/>
      </c>
      <c r="LS19" s="212" t="str">
        <f>IF(LS13="","",(LS16/SUM(LS$16:LS$17))*Inputs!MG91)</f>
        <v/>
      </c>
      <c r="LT19" s="212" t="str">
        <f>IF(LT13="","",(LT16/SUM(LT$16:LT$17))*Inputs!MH91)</f>
        <v/>
      </c>
      <c r="LU19" s="212" t="str">
        <f>IF(LU13="","",(LU16/SUM(LU$16:LU$17))*Inputs!MI91)</f>
        <v/>
      </c>
      <c r="LV19" s="212" t="str">
        <f>IF(LV13="","",(LV16/SUM(LV$16:LV$17))*Inputs!MJ91)</f>
        <v/>
      </c>
      <c r="LW19" s="212" t="str">
        <f>IF(LW13="","",(LW16/SUM(LW$16:LW$17))*Inputs!MK91)</f>
        <v/>
      </c>
      <c r="LX19" s="212" t="str">
        <f>IF(LX13="","",(LX16/SUM(LX$16:LX$17))*Inputs!ML91)</f>
        <v/>
      </c>
      <c r="LY19" s="212" t="str">
        <f>IF(LY13="","",(LY16/SUM(LY$16:LY$17))*Inputs!MM91)</f>
        <v/>
      </c>
      <c r="LZ19" s="212" t="str">
        <f>IF(LZ13="","",(LZ16/SUM(LZ$16:LZ$17))*Inputs!MN91)</f>
        <v/>
      </c>
      <c r="MA19" s="212" t="str">
        <f>IF(MA13="","",(MA16/SUM(MA$16:MA$17))*Inputs!MO91)</f>
        <v/>
      </c>
      <c r="MB19" s="212" t="str">
        <f>IF(MB13="","",(MB16/SUM(MB$16:MB$17))*Inputs!MP91)</f>
        <v/>
      </c>
      <c r="MC19" s="212" t="str">
        <f>IF(MC13="","",(MC16/SUM(MC$16:MC$17))*Inputs!MQ91)</f>
        <v/>
      </c>
      <c r="MD19" s="212" t="str">
        <f>IF(MD13="","",(MD16/SUM(MD$16:MD$17))*Inputs!MR91)</f>
        <v/>
      </c>
      <c r="ME19" s="212" t="str">
        <f>IF(ME13="","",(ME16/SUM(ME$16:ME$17))*Inputs!MS91)</f>
        <v/>
      </c>
      <c r="MF19" s="212" t="str">
        <f>IF(MF13="","",(MF16/SUM(MF$16:MF$17))*Inputs!MT91)</f>
        <v/>
      </c>
      <c r="MG19" s="212" t="str">
        <f>IF(MG13="","",(MG16/SUM(MG$16:MG$17))*Inputs!MU91)</f>
        <v/>
      </c>
      <c r="MH19" s="212" t="str">
        <f>IF(MH13="","",(MH16/SUM(MH$16:MH$17))*Inputs!MV91)</f>
        <v/>
      </c>
      <c r="MI19" s="212" t="str">
        <f>IF(MI13="","",(MI16/SUM(MI$16:MI$17))*Inputs!MW91)</f>
        <v/>
      </c>
      <c r="MJ19" s="212" t="str">
        <f>IF(MJ13="","",(MJ16/SUM(MJ$16:MJ$17))*Inputs!MX91)</f>
        <v/>
      </c>
      <c r="MK19" s="212" t="str">
        <f>IF(MK13="","",(MK16/SUM(MK$16:MK$17))*Inputs!MY91)</f>
        <v/>
      </c>
      <c r="ML19" s="212" t="str">
        <f>IF(ML13="","",(ML16/SUM(ML$16:ML$17))*Inputs!MZ91)</f>
        <v/>
      </c>
      <c r="MM19" s="212" t="str">
        <f>IF(MM13="","",(MM16/SUM(MM$16:MM$17))*Inputs!NA91)</f>
        <v/>
      </c>
      <c r="MN19" s="212" t="str">
        <f>IF(MN13="","",(MN16/SUM(MN$16:MN$17))*Inputs!NB91)</f>
        <v/>
      </c>
      <c r="MO19" s="212" t="str">
        <f>IF(MO13="","",(MO16/SUM(MO$16:MO$17))*Inputs!NC91)</f>
        <v/>
      </c>
      <c r="MP19" s="212" t="str">
        <f>IF(MP13="","",(MP16/SUM(MP$16:MP$17))*Inputs!ND91)</f>
        <v/>
      </c>
      <c r="MQ19" s="212" t="str">
        <f>IF(MQ13="","",(MQ16/SUM(MQ$16:MQ$17))*Inputs!NE91)</f>
        <v/>
      </c>
      <c r="MR19" s="212" t="str">
        <f>IF(MR13="","",(MR16/SUM(MR$16:MR$17))*Inputs!NF91)</f>
        <v/>
      </c>
      <c r="MS19" s="212" t="str">
        <f>IF(MS13="","",(MS16/SUM(MS$16:MS$17))*Inputs!NG91)</f>
        <v/>
      </c>
      <c r="MT19" s="212" t="str">
        <f>IF(MT13="","",(MT16/SUM(MT$16:MT$17))*Inputs!NH91)</f>
        <v/>
      </c>
      <c r="MU19" s="212" t="str">
        <f>IF(MU13="","",(MU16/SUM(MU$16:MU$17))*Inputs!NI91)</f>
        <v/>
      </c>
      <c r="MV19" s="212" t="str">
        <f>IF(MV13="","",(MV16/SUM(MV$16:MV$17))*Inputs!NJ91)</f>
        <v/>
      </c>
      <c r="MW19" s="212" t="str">
        <f>IF(MW13="","",(MW16/SUM(MW$16:MW$17))*Inputs!NK91)</f>
        <v/>
      </c>
      <c r="MX19" s="212" t="str">
        <f>IF(MX13="","",(MX16/SUM(MX$16:MX$17))*Inputs!NL91)</f>
        <v/>
      </c>
      <c r="MY19" s="212" t="str">
        <f>IF(MY13="","",(MY16/SUM(MY$16:MY$17))*Inputs!NM91)</f>
        <v/>
      </c>
    </row>
    <row r="20" spans="2:363" x14ac:dyDescent="0.25">
      <c r="B20" s="8" t="s">
        <v>224</v>
      </c>
      <c r="D20" s="212">
        <f>IF(D13="","",(D17/SUM(D$16:D$17))*Inputs!R91)</f>
        <v>0</v>
      </c>
      <c r="E20" s="212">
        <f>IF(E13="","",(E17/SUM(E$16:E$17))*Inputs!S91)</f>
        <v>0</v>
      </c>
      <c r="F20" s="212">
        <f>IF(F13="","",(F17/SUM(F$16:F$17))*Inputs!T91)</f>
        <v>0</v>
      </c>
      <c r="G20" s="212">
        <f>IF(G13="","",(G17/SUM(G$16:G$17))*Inputs!U91)</f>
        <v>0</v>
      </c>
      <c r="H20" s="212">
        <f>IF(H13="","",(H17/SUM(H$16:H$17))*Inputs!V91)</f>
        <v>0</v>
      </c>
      <c r="I20" s="212">
        <f>IF(I13="","",(I17/SUM(I$16:I$17))*Inputs!W91)</f>
        <v>0</v>
      </c>
      <c r="J20" s="212">
        <f>IF(J13="","",(J17/SUM(J$16:J$17))*Inputs!X91)</f>
        <v>0</v>
      </c>
      <c r="K20" s="212">
        <f>IF(K13="","",(K17/SUM(K$16:K$17))*Inputs!Y91)</f>
        <v>0</v>
      </c>
      <c r="L20" s="212">
        <f>IF(L13="","",(L17/SUM(L$16:L$17))*Inputs!Z91)</f>
        <v>0</v>
      </c>
      <c r="M20" s="212">
        <f>IF(M13="","",(M17/SUM(M$16:M$17))*Inputs!AA91)</f>
        <v>0</v>
      </c>
      <c r="N20" s="212">
        <f>IF(N13="","",(N17/SUM(N$16:N$17))*Inputs!AB91)</f>
        <v>0</v>
      </c>
      <c r="O20" s="212">
        <f>IF(O13="","",(O17/SUM(O$16:O$17))*Inputs!AC91)</f>
        <v>0</v>
      </c>
      <c r="P20" s="212">
        <f>IF(P13="","",(P17/SUM(P$16:P$17))*Inputs!AD91)</f>
        <v>0</v>
      </c>
      <c r="Q20" s="212">
        <f>IF(Q13="","",(Q17/SUM(Q$16:Q$17))*Inputs!AE91)</f>
        <v>0</v>
      </c>
      <c r="R20" s="212">
        <f>IF(R13="","",(R17/SUM(R$16:R$17))*Inputs!AF91)</f>
        <v>0</v>
      </c>
      <c r="S20" s="212">
        <f>IF(S13="","",(S17/SUM(S$16:S$17))*Inputs!AG91)</f>
        <v>0</v>
      </c>
      <c r="T20" s="212">
        <f>IF(T13="","",(T17/SUM(T$16:T$17))*Inputs!AH91)</f>
        <v>0</v>
      </c>
      <c r="U20" s="212">
        <f>IF(U13="","",(U17/SUM(U$16:U$17))*Inputs!AI91)</f>
        <v>0</v>
      </c>
      <c r="V20" s="212">
        <f>IF(V13="","",(V17/SUM(V$16:V$17))*Inputs!AJ91)</f>
        <v>0</v>
      </c>
      <c r="W20" s="212">
        <f>IF(W13="","",(W17/SUM(W$16:W$17))*Inputs!AK91)</f>
        <v>0</v>
      </c>
      <c r="X20" s="212">
        <f>IF(X13="","",(X17/SUM(X$16:X$17))*Inputs!AL91)</f>
        <v>0</v>
      </c>
      <c r="Y20" s="212">
        <f>IF(Y13="","",(Y17/SUM(Y$16:Y$17))*Inputs!AM91)</f>
        <v>0</v>
      </c>
      <c r="Z20" s="212">
        <f>IF(Z13="","",(Z17/SUM(Z$16:Z$17))*Inputs!AN91)</f>
        <v>0</v>
      </c>
      <c r="AA20" s="212">
        <f>IF(AA13="","",(AA17/SUM(AA$16:AA$17))*Inputs!AO91)</f>
        <v>0</v>
      </c>
      <c r="AB20" s="212">
        <f>IF(AB13="","",(AB17/SUM(AB$16:AB$17))*Inputs!AP91)</f>
        <v>0</v>
      </c>
      <c r="AC20" s="212">
        <f>IF(AC13="","",(AC17/SUM(AC$16:AC$17))*Inputs!AQ91)</f>
        <v>0</v>
      </c>
      <c r="AD20" s="212">
        <f>IF(AD13="","",(AD17/SUM(AD$16:AD$17))*Inputs!AR91)</f>
        <v>0</v>
      </c>
      <c r="AE20" s="212">
        <f>IF(AE13="","",(AE17/SUM(AE$16:AE$17))*Inputs!AS91)</f>
        <v>0</v>
      </c>
      <c r="AF20" s="212">
        <f>IF(AF13="","",(AF17/SUM(AF$16:AF$17))*Inputs!AT91)</f>
        <v>0</v>
      </c>
      <c r="AG20" s="212">
        <f>IF(AG13="","",(AG17/SUM(AG$16:AG$17))*Inputs!AU91)</f>
        <v>0</v>
      </c>
      <c r="AH20" s="212">
        <f>IF(AH13="","",(AH17/SUM(AH$16:AH$17))*Inputs!AV91)</f>
        <v>0</v>
      </c>
      <c r="AI20" s="212">
        <f>IF(AI13="","",(AI17/SUM(AI$16:AI$17))*Inputs!AW91)</f>
        <v>0</v>
      </c>
      <c r="AJ20" s="212">
        <f>IF(AJ13="","",(AJ17/SUM(AJ$16:AJ$17))*Inputs!AX91)</f>
        <v>0</v>
      </c>
      <c r="AK20" s="212">
        <f>IF(AK13="","",(AK17/SUM(AK$16:AK$17))*Inputs!AY91)</f>
        <v>0</v>
      </c>
      <c r="AL20" s="212">
        <f>IF(AL13="","",(AL17/SUM(AL$16:AL$17))*Inputs!AZ91)</f>
        <v>0</v>
      </c>
      <c r="AM20" s="212">
        <f>IF(AM13="","",(AM17/SUM(AM$16:AM$17))*Inputs!BA91)</f>
        <v>0</v>
      </c>
      <c r="AN20" s="212">
        <f>IF(AN13="","",(AN17/SUM(AN$16:AN$17))*Inputs!BB91)</f>
        <v>0</v>
      </c>
      <c r="AO20" s="212">
        <f>IF(AO13="","",(AO17/SUM(AO$16:AO$17))*Inputs!BC91)</f>
        <v>0</v>
      </c>
      <c r="AP20" s="212">
        <f>IF(AP13="","",(AP17/SUM(AP$16:AP$17))*Inputs!BD91)</f>
        <v>0</v>
      </c>
      <c r="AQ20" s="212">
        <f>IF(AQ13="","",(AQ17/SUM(AQ$16:AQ$17))*Inputs!BE91)</f>
        <v>0</v>
      </c>
      <c r="AR20" s="212">
        <f>IF(AR13="","",(AR17/SUM(AR$16:AR$17))*Inputs!BF91)</f>
        <v>0</v>
      </c>
      <c r="AS20" s="212">
        <f>IF(AS13="","",(AS17/SUM(AS$16:AS$17))*Inputs!BG91)</f>
        <v>0</v>
      </c>
      <c r="AT20" s="212">
        <f>IF(AT13="","",(AT17/SUM(AT$16:AT$17))*Inputs!BH91)</f>
        <v>0</v>
      </c>
      <c r="AU20" s="212">
        <f>IF(AU13="","",(AU17/SUM(AU$16:AU$17))*Inputs!BI91)</f>
        <v>0</v>
      </c>
      <c r="AV20" s="212">
        <f>IF(AV13="","",(AV17/SUM(AV$16:AV$17))*Inputs!BJ91)</f>
        <v>0</v>
      </c>
      <c r="AW20" s="212">
        <f>IF(AW13="","",(AW17/SUM(AW$16:AW$17))*Inputs!BK91)</f>
        <v>0</v>
      </c>
      <c r="AX20" s="212">
        <f>IF(AX13="","",(AX17/SUM(AX$16:AX$17))*Inputs!BL91)</f>
        <v>0</v>
      </c>
      <c r="AY20" s="212">
        <f>IF(AY13="","",(AY17/SUM(AY$16:AY$17))*Inputs!BM91)</f>
        <v>0</v>
      </c>
      <c r="AZ20" s="212">
        <f>IF(AZ13="","",(AZ17/SUM(AZ$16:AZ$17))*Inputs!BN91)</f>
        <v>0</v>
      </c>
      <c r="BA20" s="212">
        <f>IF(BA13="","",(BA17/SUM(BA$16:BA$17))*Inputs!BO91)</f>
        <v>0</v>
      </c>
      <c r="BB20" s="212">
        <f>IF(BB13="","",(BB17/SUM(BB$16:BB$17))*Inputs!BP91)</f>
        <v>0</v>
      </c>
      <c r="BC20" s="212">
        <f>IF(BC13="","",(BC17/SUM(BC$16:BC$17))*Inputs!BQ91)</f>
        <v>0</v>
      </c>
      <c r="BD20" s="212">
        <f>IF(BD13="","",(BD17/SUM(BD$16:BD$17))*Inputs!BR91)</f>
        <v>0</v>
      </c>
      <c r="BE20" s="212">
        <f>IF(BE13="","",(BE17/SUM(BE$16:BE$17))*Inputs!BS91)</f>
        <v>0</v>
      </c>
      <c r="BF20" s="212">
        <f>IF(BF13="","",(BF17/SUM(BF$16:BF$17))*Inputs!BT91)</f>
        <v>0</v>
      </c>
      <c r="BG20" s="212">
        <f>IF(BG13="","",(BG17/SUM(BG$16:BG$17))*Inputs!BU91)</f>
        <v>0</v>
      </c>
      <c r="BH20" s="212">
        <f>IF(BH13="","",(BH17/SUM(BH$16:BH$17))*Inputs!BV91)</f>
        <v>0</v>
      </c>
      <c r="BI20" s="212">
        <f>IF(BI13="","",(BI17/SUM(BI$16:BI$17))*Inputs!BW91)</f>
        <v>0</v>
      </c>
      <c r="BJ20" s="212">
        <f>IF(BJ13="","",(BJ17/SUM(BJ$16:BJ$17))*Inputs!BX91)</f>
        <v>0</v>
      </c>
      <c r="BK20" s="212">
        <f>IF(BK13="","",(BK17/SUM(BK$16:BK$17))*Inputs!BY91)</f>
        <v>0</v>
      </c>
      <c r="BL20" s="212">
        <f>IF(BL13="","",(BL17/SUM(BL$16:BL$17))*Inputs!BZ91)</f>
        <v>0</v>
      </c>
      <c r="BM20" s="212">
        <f>IF(BM13="","",(BM17/SUM(BM$16:BM$17))*Inputs!CA91)</f>
        <v>0</v>
      </c>
      <c r="BN20" s="212">
        <f>IF(BN13="","",(BN17/SUM(BN$16:BN$17))*Inputs!CB91)</f>
        <v>0</v>
      </c>
      <c r="BO20" s="212">
        <f>IF(BO13="","",(BO17/SUM(BO$16:BO$17))*Inputs!CC91)</f>
        <v>0</v>
      </c>
      <c r="BP20" s="212">
        <f>IF(BP13="","",(BP17/SUM(BP$16:BP$17))*Inputs!CD91)</f>
        <v>0</v>
      </c>
      <c r="BQ20" s="212">
        <f>IF(BQ13="","",(BQ17/SUM(BQ$16:BQ$17))*Inputs!CE91)</f>
        <v>0</v>
      </c>
      <c r="BR20" s="212">
        <f>IF(BR13="","",(BR17/SUM(BR$16:BR$17))*Inputs!CF91)</f>
        <v>0</v>
      </c>
      <c r="BS20" s="212">
        <f>IF(BS13="","",(BS17/SUM(BS$16:BS$17))*Inputs!CG91)</f>
        <v>0</v>
      </c>
      <c r="BT20" s="212">
        <f>IF(BT13="","",(BT17/SUM(BT$16:BT$17))*Inputs!CH91)</f>
        <v>0</v>
      </c>
      <c r="BU20" s="212">
        <f>IF(BU13="","",(BU17/SUM(BU$16:BU$17))*Inputs!CI91)</f>
        <v>0</v>
      </c>
      <c r="BV20" s="212">
        <f>IF(BV13="","",(BV17/SUM(BV$16:BV$17))*Inputs!CJ91)</f>
        <v>0</v>
      </c>
      <c r="BW20" s="212">
        <f>IF(BW13="","",(BW17/SUM(BW$16:BW$17))*Inputs!CK91)</f>
        <v>0</v>
      </c>
      <c r="BX20" s="212">
        <f>IF(BX13="","",(BX17/SUM(BX$16:BX$17))*Inputs!CL91)</f>
        <v>0</v>
      </c>
      <c r="BY20" s="212">
        <f>IF(BY13="","",(BY17/SUM(BY$16:BY$17))*Inputs!CM91)</f>
        <v>0</v>
      </c>
      <c r="BZ20" s="212">
        <f>IF(BZ13="","",(BZ17/SUM(BZ$16:BZ$17))*Inputs!CN91)</f>
        <v>0</v>
      </c>
      <c r="CA20" s="212">
        <f>IF(CA13="","",(CA17/SUM(CA$16:CA$17))*Inputs!CO91)</f>
        <v>0</v>
      </c>
      <c r="CB20" s="212">
        <f>IF(CB13="","",(CB17/SUM(CB$16:CB$17))*Inputs!CP91)</f>
        <v>0</v>
      </c>
      <c r="CC20" s="212">
        <f>IF(CC13="","",(CC17/SUM(CC$16:CC$17))*Inputs!CQ91)</f>
        <v>0</v>
      </c>
      <c r="CD20" s="212">
        <f>IF(CD13="","",(CD17/SUM(CD$16:CD$17))*Inputs!CR91)</f>
        <v>0</v>
      </c>
      <c r="CE20" s="212">
        <f>IF(CE13="","",(CE17/SUM(CE$16:CE$17))*Inputs!CS91)</f>
        <v>0</v>
      </c>
      <c r="CF20" s="212">
        <f>IF(CF13="","",(CF17/SUM(CF$16:CF$17))*Inputs!CT91)</f>
        <v>0</v>
      </c>
      <c r="CG20" s="212">
        <f>IF(CG13="","",(CG17/SUM(CG$16:CG$17))*Inputs!CU91)</f>
        <v>0</v>
      </c>
      <c r="CH20" s="212">
        <f>IF(CH13="","",(CH17/SUM(CH$16:CH$17))*Inputs!CV91)</f>
        <v>0</v>
      </c>
      <c r="CI20" s="212">
        <f>IF(CI13="","",(CI17/SUM(CI$16:CI$17))*Inputs!CW91)</f>
        <v>0</v>
      </c>
      <c r="CJ20" s="212">
        <f>IF(CJ13="","",(CJ17/SUM(CJ$16:CJ$17))*Inputs!CX91)</f>
        <v>0</v>
      </c>
      <c r="CK20" s="212">
        <f>IF(CK13="","",(CK17/SUM(CK$16:CK$17))*Inputs!CY91)</f>
        <v>0</v>
      </c>
      <c r="CL20" s="212">
        <f>IF(CL13="","",(CL17/SUM(CL$16:CL$17))*Inputs!CZ91)</f>
        <v>0</v>
      </c>
      <c r="CM20" s="212">
        <f>IF(CM13="","",(CM17/SUM(CM$16:CM$17))*Inputs!DA91)</f>
        <v>0</v>
      </c>
      <c r="CN20" s="212">
        <f>IF(CN13="","",(CN17/SUM(CN$16:CN$17))*Inputs!DB91)</f>
        <v>0</v>
      </c>
      <c r="CO20" s="212">
        <f>IF(CO13="","",(CO17/SUM(CO$16:CO$17))*Inputs!DC91)</f>
        <v>0</v>
      </c>
      <c r="CP20" s="212">
        <f>IF(CP13="","",(CP17/SUM(CP$16:CP$17))*Inputs!DD91)</f>
        <v>0</v>
      </c>
      <c r="CQ20" s="212">
        <f>IF(CQ13="","",(CQ17/SUM(CQ$16:CQ$17))*Inputs!DE91)</f>
        <v>0</v>
      </c>
      <c r="CR20" s="212">
        <f>IF(CR13="","",(CR17/SUM(CR$16:CR$17))*Inputs!DF91)</f>
        <v>0</v>
      </c>
      <c r="CS20" s="212">
        <f>IF(CS13="","",(CS17/SUM(CS$16:CS$17))*Inputs!DG91)</f>
        <v>0</v>
      </c>
      <c r="CT20" s="212">
        <f>IF(CT13="","",(CT17/SUM(CT$16:CT$17))*Inputs!DH91)</f>
        <v>0</v>
      </c>
      <c r="CU20" s="212">
        <f>IF(CU13="","",(CU17/SUM(CU$16:CU$17))*Inputs!DI91)</f>
        <v>0</v>
      </c>
      <c r="CV20" s="212">
        <f>IF(CV13="","",(CV17/SUM(CV$16:CV$17))*Inputs!DJ91)</f>
        <v>0</v>
      </c>
      <c r="CW20" s="212">
        <f>IF(CW13="","",(CW17/SUM(CW$16:CW$17))*Inputs!DK91)</f>
        <v>0</v>
      </c>
      <c r="CX20" s="212">
        <f>IF(CX13="","",(CX17/SUM(CX$16:CX$17))*Inputs!DL91)</f>
        <v>0</v>
      </c>
      <c r="CY20" s="212">
        <f>IF(CY13="","",(CY17/SUM(CY$16:CY$17))*Inputs!DM91)</f>
        <v>0</v>
      </c>
      <c r="CZ20" s="212">
        <f>IF(CZ13="","",(CZ17/SUM(CZ$16:CZ$17))*Inputs!DN91)</f>
        <v>0</v>
      </c>
      <c r="DA20" s="212">
        <f>IF(DA13="","",(DA17/SUM(DA$16:DA$17))*Inputs!DO91)</f>
        <v>0</v>
      </c>
      <c r="DB20" s="212">
        <f>IF(DB13="","",(DB17/SUM(DB$16:DB$17))*Inputs!DP91)</f>
        <v>0</v>
      </c>
      <c r="DC20" s="212">
        <f>IF(DC13="","",(DC17/SUM(DC$16:DC$17))*Inputs!DQ91)</f>
        <v>1828.125</v>
      </c>
      <c r="DD20" s="212">
        <f>IF(DD13="","",(DD17/SUM(DD$16:DD$17))*Inputs!DR91)</f>
        <v>1828.125</v>
      </c>
      <c r="DE20" s="212">
        <f>IF(DE13="","",(DE17/SUM(DE$16:DE$17))*Inputs!DS91)</f>
        <v>1828.125</v>
      </c>
      <c r="DF20" s="212">
        <f>IF(DF13="","",(DF17/SUM(DF$16:DF$17))*Inputs!DT91)</f>
        <v>1828.125</v>
      </c>
      <c r="DG20" s="212">
        <f>IF(DG13="","",(DG17/SUM(DG$16:DG$17))*Inputs!DU91)</f>
        <v>1828.125</v>
      </c>
      <c r="DH20" s="212">
        <f>IF(DH13="","",(DH17/SUM(DH$16:DH$17))*Inputs!DV91)</f>
        <v>1828.125</v>
      </c>
      <c r="DI20" s="212">
        <f>IF(DI13="","",(DI17/SUM(DI$16:DI$17))*Inputs!DW91)</f>
        <v>1828.125</v>
      </c>
      <c r="DJ20" s="212">
        <f>IF(DJ13="","",(DJ17/SUM(DJ$16:DJ$17))*Inputs!DX91)</f>
        <v>1828.125</v>
      </c>
      <c r="DK20" s="212">
        <f>IF(DK13="","",(DK17/SUM(DK$16:DK$17))*Inputs!DY91)</f>
        <v>1828.125</v>
      </c>
      <c r="DL20" s="212">
        <f>IF(DL13="","",(DL17/SUM(DL$16:DL$17))*Inputs!DZ91)</f>
        <v>1828.125</v>
      </c>
      <c r="DM20" s="212">
        <f>IF(DM13="","",(DM17/SUM(DM$16:DM$17))*Inputs!EA91)</f>
        <v>1828.125</v>
      </c>
      <c r="DN20" s="212">
        <f>IF(DN13="","",(DN17/SUM(DN$16:DN$17))*Inputs!EB91)</f>
        <v>1828.125</v>
      </c>
      <c r="DO20" s="212">
        <f>IF(DO13="","",(DO17/SUM(DO$16:DO$17))*Inputs!EC91)</f>
        <v>1828.125</v>
      </c>
      <c r="DP20" s="212">
        <f>IF(DP13="","",(DP17/SUM(DP$16:DP$17))*Inputs!ED91)</f>
        <v>1828.125</v>
      </c>
      <c r="DQ20" s="212">
        <f>IF(DQ13="","",(DQ17/SUM(DQ$16:DQ$17))*Inputs!EE91)</f>
        <v>1828.125</v>
      </c>
      <c r="DR20" s="212">
        <f>IF(DR13="","",(DR17/SUM(DR$16:DR$17))*Inputs!EF91)</f>
        <v>1828.125</v>
      </c>
      <c r="DS20" s="212">
        <f>IF(DS13="","",(DS17/SUM(DS$16:DS$17))*Inputs!EG91)</f>
        <v>1828.125</v>
      </c>
      <c r="DT20" s="212">
        <f>IF(DT13="","",(DT17/SUM(DT$16:DT$17))*Inputs!EH91)</f>
        <v>1828.125</v>
      </c>
      <c r="DU20" s="212">
        <f>IF(DU13="","",(DU17/SUM(DU$16:DU$17))*Inputs!EI91)</f>
        <v>1828.125</v>
      </c>
      <c r="DV20" s="212">
        <f>IF(DV13="","",(DV17/SUM(DV$16:DV$17))*Inputs!EJ91)</f>
        <v>1828.125</v>
      </c>
      <c r="DW20" s="212">
        <f>IF(DW13="","",(DW17/SUM(DW$16:DW$17))*Inputs!EK91)</f>
        <v>1828.125</v>
      </c>
      <c r="DX20" s="212">
        <f>IF(DX13="","",(DX17/SUM(DX$16:DX$17))*Inputs!EL91)</f>
        <v>1828.125</v>
      </c>
      <c r="DY20" s="212">
        <f>IF(DY13="","",(DY17/SUM(DY$16:DY$17))*Inputs!EM91)</f>
        <v>1828.125</v>
      </c>
      <c r="DZ20" s="212">
        <f>IF(DZ13="","",(DZ17/SUM(DZ$16:DZ$17))*Inputs!EN91)</f>
        <v>1828.125</v>
      </c>
      <c r="EA20" s="212">
        <f>IF(EA13="","",(EA17/SUM(EA$16:EA$17))*Inputs!EO91)</f>
        <v>1828.125</v>
      </c>
      <c r="EB20" s="212">
        <f>IF(EB13="","",(EB17/SUM(EB$16:EB$17))*Inputs!EP91)</f>
        <v>1828.125</v>
      </c>
      <c r="EC20" s="212">
        <f>IF(EC13="","",(EC17/SUM(EC$16:EC$17))*Inputs!EQ91)</f>
        <v>1828.125</v>
      </c>
      <c r="ED20" s="212">
        <f>IF(ED13="","",(ED17/SUM(ED$16:ED$17))*Inputs!ER91)</f>
        <v>1828.125</v>
      </c>
      <c r="EE20" s="212">
        <f>IF(EE13="","",(EE17/SUM(EE$16:EE$17))*Inputs!ES91)</f>
        <v>1828.125</v>
      </c>
      <c r="EF20" s="212">
        <f>IF(EF13="","",(EF17/SUM(EF$16:EF$17))*Inputs!ET91)</f>
        <v>1828.125</v>
      </c>
      <c r="EG20" s="212">
        <f>IF(EG13="","",(EG17/SUM(EG$16:EG$17))*Inputs!EU91)</f>
        <v>1828.125</v>
      </c>
      <c r="EH20" s="212">
        <f>IF(EH13="","",(EH17/SUM(EH$16:EH$17))*Inputs!EV91)</f>
        <v>1828.125</v>
      </c>
      <c r="EI20" s="212">
        <f>IF(EI13="","",(EI17/SUM(EI$16:EI$17))*Inputs!EW91)</f>
        <v>1828.125</v>
      </c>
      <c r="EJ20" s="212">
        <f>IF(EJ13="","",(EJ17/SUM(EJ$16:EJ$17))*Inputs!EX91)</f>
        <v>1828.125</v>
      </c>
      <c r="EK20" s="212">
        <f>IF(EK13="","",(EK17/SUM(EK$16:EK$17))*Inputs!EY91)</f>
        <v>1828.125</v>
      </c>
      <c r="EL20" s="212">
        <f>IF(EL13="","",(EL17/SUM(EL$16:EL$17))*Inputs!EZ91)</f>
        <v>1828.125</v>
      </c>
      <c r="EM20" s="212">
        <f>IF(EM13="","",(EM17/SUM(EM$16:EM$17))*Inputs!FA91)</f>
        <v>1828.125</v>
      </c>
      <c r="EN20" s="212">
        <f>IF(EN13="","",(EN17/SUM(EN$16:EN$17))*Inputs!FB91)</f>
        <v>1828.125</v>
      </c>
      <c r="EO20" s="212">
        <f>IF(EO13="","",(EO17/SUM(EO$16:EO$17))*Inputs!FC91)</f>
        <v>1828.125</v>
      </c>
      <c r="EP20" s="212">
        <f>IF(EP13="","",(EP17/SUM(EP$16:EP$17))*Inputs!FD91)</f>
        <v>1828.125</v>
      </c>
      <c r="EQ20" s="212">
        <f>IF(EQ13="","",(EQ17/SUM(EQ$16:EQ$17))*Inputs!FE91)</f>
        <v>1828.125</v>
      </c>
      <c r="ER20" s="212">
        <f>IF(ER13="","",(ER17/SUM(ER$16:ER$17))*Inputs!FF91)</f>
        <v>1828.125</v>
      </c>
      <c r="ES20" s="212">
        <f>IF(ES13="","",(ES17/SUM(ES$16:ES$17))*Inputs!FG91)</f>
        <v>1828.125</v>
      </c>
      <c r="ET20" s="212">
        <f>IF(ET13="","",(ET17/SUM(ET$16:ET$17))*Inputs!FH91)</f>
        <v>1828.125</v>
      </c>
      <c r="EU20" s="212">
        <f>IF(EU13="","",(EU17/SUM(EU$16:EU$17))*Inputs!FI91)</f>
        <v>1828.125</v>
      </c>
      <c r="EV20" s="212">
        <f>IF(EV13="","",(EV17/SUM(EV$16:EV$17))*Inputs!FJ91)</f>
        <v>1828.125</v>
      </c>
      <c r="EW20" s="212">
        <f>IF(EW13="","",(EW17/SUM(EW$16:EW$17))*Inputs!FK91)</f>
        <v>1828.125</v>
      </c>
      <c r="EX20" s="212">
        <f>IF(EX13="","",(EX17/SUM(EX$16:EX$17))*Inputs!FL91)</f>
        <v>1828.125</v>
      </c>
      <c r="EY20" s="212">
        <f>IF(EY13="","",(EY17/SUM(EY$16:EY$17))*Inputs!FM91)</f>
        <v>1828.125</v>
      </c>
      <c r="EZ20" s="212">
        <f>IF(EZ13="","",(EZ17/SUM(EZ$16:EZ$17))*Inputs!FN91)</f>
        <v>1828.125</v>
      </c>
      <c r="FA20" s="212">
        <f>IF(FA13="","",(FA17/SUM(FA$16:FA$17))*Inputs!FO91)</f>
        <v>1828.125</v>
      </c>
      <c r="FB20" s="212">
        <f>IF(FB13="","",(FB17/SUM(FB$16:FB$17))*Inputs!FP91)</f>
        <v>1828.125</v>
      </c>
      <c r="FC20" s="212">
        <f>IF(FC13="","",(FC17/SUM(FC$16:FC$17))*Inputs!FQ91)</f>
        <v>1828.125</v>
      </c>
      <c r="FD20" s="212">
        <f>IF(FD13="","",(FD17/SUM(FD$16:FD$17))*Inputs!FR91)</f>
        <v>1828.125</v>
      </c>
      <c r="FE20" s="212">
        <f>IF(FE13="","",(FE17/SUM(FE$16:FE$17))*Inputs!FS91)</f>
        <v>1828.125</v>
      </c>
      <c r="FF20" s="212">
        <f>IF(FF13="","",(FF17/SUM(FF$16:FF$17))*Inputs!FT91)</f>
        <v>1828.125</v>
      </c>
      <c r="FG20" s="212">
        <f>IF(FG13="","",(FG17/SUM(FG$16:FG$17))*Inputs!FU91)</f>
        <v>1828.125</v>
      </c>
      <c r="FH20" s="212">
        <f>IF(FH13="","",(FH17/SUM(FH$16:FH$17))*Inputs!FV91)</f>
        <v>1828.125</v>
      </c>
      <c r="FI20" s="212">
        <f>IF(FI13="","",(FI17/SUM(FI$16:FI$17))*Inputs!FW91)</f>
        <v>1828.125</v>
      </c>
      <c r="FJ20" s="212">
        <f>IF(FJ13="","",(FJ17/SUM(FJ$16:FJ$17))*Inputs!FX91)</f>
        <v>1828.125</v>
      </c>
      <c r="FK20" s="212">
        <f>IF(FK13="","",(FK17/SUM(FK$16:FK$17))*Inputs!FY91)</f>
        <v>1828.125</v>
      </c>
      <c r="FL20" s="212">
        <f>IF(FL13="","",(FL17/SUM(FL$16:FL$17))*Inputs!FZ91)</f>
        <v>3199.21875</v>
      </c>
      <c r="FM20" s="212">
        <f>IF(FM13="","",(FM17/SUM(FM$16:FM$17))*Inputs!GA91)</f>
        <v>3199.21875</v>
      </c>
      <c r="FN20" s="212">
        <f>IF(FN13="","",(FN17/SUM(FN$16:FN$17))*Inputs!GB91)</f>
        <v>3199.21875</v>
      </c>
      <c r="FO20" s="212">
        <f>IF(FO13="","",(FO17/SUM(FO$16:FO$17))*Inputs!GC91)</f>
        <v>3199.21875</v>
      </c>
      <c r="FP20" s="212">
        <f>IF(FP13="","",(FP17/SUM(FP$16:FP$17))*Inputs!GD91)</f>
        <v>3199.21875</v>
      </c>
      <c r="FQ20" s="212">
        <f>IF(FQ13="","",(FQ17/SUM(FQ$16:FQ$17))*Inputs!GE91)</f>
        <v>3199.21875</v>
      </c>
      <c r="FR20" s="212">
        <f>IF(FR13="","",(FR17/SUM(FR$16:FR$17))*Inputs!GF91)</f>
        <v>3199.21875</v>
      </c>
      <c r="FS20" s="212">
        <f>IF(FS13="","",(FS17/SUM(FS$16:FS$17))*Inputs!GG91)</f>
        <v>3199.21875</v>
      </c>
      <c r="FT20" s="212">
        <f>IF(FT13="","",(FT17/SUM(FT$16:FT$17))*Inputs!GH91)</f>
        <v>3199.21875</v>
      </c>
      <c r="FU20" s="212">
        <f>IF(FU13="","",(FU17/SUM(FU$16:FU$17))*Inputs!GI91)</f>
        <v>3199.21875</v>
      </c>
      <c r="FV20" s="212">
        <f>IF(FV13="","",(FV17/SUM(FV$16:FV$17))*Inputs!GJ91)</f>
        <v>3199.21875</v>
      </c>
      <c r="FW20" s="212">
        <f>IF(FW13="","",(FW17/SUM(FW$16:FW$17))*Inputs!GK91)</f>
        <v>3199.21875</v>
      </c>
      <c r="FX20" s="212">
        <f>IF(FX13="","",(FX17/SUM(FX$16:FX$17))*Inputs!GL91)</f>
        <v>3199.21875</v>
      </c>
      <c r="FY20" s="212">
        <f>IF(FY13="","",(FY17/SUM(FY$16:FY$17))*Inputs!GM91)</f>
        <v>3199.21875</v>
      </c>
      <c r="FZ20" s="212">
        <f>IF(FZ13="","",(FZ17/SUM(FZ$16:FZ$17))*Inputs!GN91)</f>
        <v>3199.21875</v>
      </c>
      <c r="GA20" s="212">
        <f>IF(GA13="","",(GA17/SUM(GA$16:GA$17))*Inputs!GO91)</f>
        <v>3199.21875</v>
      </c>
      <c r="GB20" s="212">
        <f>IF(GB13="","",(GB17/SUM(GB$16:GB$17))*Inputs!GP91)</f>
        <v>3199.21875</v>
      </c>
      <c r="GC20" s="212">
        <f>IF(GC13="","",(GC17/SUM(GC$16:GC$17))*Inputs!GQ91)</f>
        <v>3199.21875</v>
      </c>
      <c r="GD20" s="212">
        <f>IF(GD13="","",(GD17/SUM(GD$16:GD$17))*Inputs!GR91)</f>
        <v>3199.21875</v>
      </c>
      <c r="GE20" s="212">
        <f>IF(GE13="","",(GE17/SUM(GE$16:GE$17))*Inputs!GS91)</f>
        <v>3199.21875</v>
      </c>
      <c r="GF20" s="212">
        <f>IF(GF13="","",(GF17/SUM(GF$16:GF$17))*Inputs!GT91)</f>
        <v>3199.21875</v>
      </c>
      <c r="GG20" s="212">
        <f>IF(GG13="","",(GG17/SUM(GG$16:GG$17))*Inputs!GU91)</f>
        <v>3199.21875</v>
      </c>
      <c r="GH20" s="212">
        <f>IF(GH13="","",(GH17/SUM(GH$16:GH$17))*Inputs!GV91)</f>
        <v>3199.21875</v>
      </c>
      <c r="GI20" s="212">
        <f>IF(GI13="","",(GI17/SUM(GI$16:GI$17))*Inputs!GW91)</f>
        <v>3199.21875</v>
      </c>
      <c r="GJ20" s="212">
        <f>IF(GJ13="","",(GJ17/SUM(GJ$16:GJ$17))*Inputs!GX91)</f>
        <v>3199.21875</v>
      </c>
      <c r="GK20" s="212">
        <f>IF(GK13="","",(GK17/SUM(GK$16:GK$17))*Inputs!GY91)</f>
        <v>3199.21875</v>
      </c>
      <c r="GL20" s="212">
        <f>IF(GL13="","",(GL17/SUM(GL$16:GL$17))*Inputs!GZ91)</f>
        <v>3199.21875</v>
      </c>
      <c r="GM20" s="212">
        <f>IF(GM13="","",(GM17/SUM(GM$16:GM$17))*Inputs!HA91)</f>
        <v>3199.21875</v>
      </c>
      <c r="GN20" s="212">
        <f>IF(GN13="","",(GN17/SUM(GN$16:GN$17))*Inputs!HB91)</f>
        <v>3199.21875</v>
      </c>
      <c r="GO20" s="212">
        <f>IF(GO13="","",(GO17/SUM(GO$16:GO$17))*Inputs!HC91)</f>
        <v>3199.21875</v>
      </c>
      <c r="GP20" s="212">
        <f>IF(GP13="","",(GP17/SUM(GP$16:GP$17))*Inputs!HD91)</f>
        <v>3199.21875</v>
      </c>
      <c r="GQ20" s="212">
        <f>IF(GQ13="","",(GQ17/SUM(GQ$16:GQ$17))*Inputs!HE91)</f>
        <v>3199.21875</v>
      </c>
      <c r="GR20" s="212">
        <f>IF(GR13="","",(GR17/SUM(GR$16:GR$17))*Inputs!HF91)</f>
        <v>3199.21875</v>
      </c>
      <c r="GS20" s="212">
        <f>IF(GS13="","",(GS17/SUM(GS$16:GS$17))*Inputs!HG91)</f>
        <v>3199.21875</v>
      </c>
      <c r="GT20" s="212">
        <f>IF(GT13="","",(GT17/SUM(GT$16:GT$17))*Inputs!HH91)</f>
        <v>3199.21875</v>
      </c>
      <c r="GU20" s="212">
        <f>IF(GU13="","",(GU17/SUM(GU$16:GU$17))*Inputs!HI91)</f>
        <v>3199.21875</v>
      </c>
      <c r="GV20" s="212">
        <f>IF(GV13="","",(GV17/SUM(GV$16:GV$17))*Inputs!HJ91)</f>
        <v>3199.21875</v>
      </c>
      <c r="GW20" s="212">
        <f>IF(GW13="","",(GW17/SUM(GW$16:GW$17))*Inputs!HK91)</f>
        <v>3199.21875</v>
      </c>
      <c r="GX20" s="212">
        <f>IF(GX13="","",(GX17/SUM(GX$16:GX$17))*Inputs!HL91)</f>
        <v>3199.21875</v>
      </c>
      <c r="GY20" s="212">
        <f>IF(GY13="","",(GY17/SUM(GY$16:GY$17))*Inputs!HM91)</f>
        <v>3199.21875</v>
      </c>
      <c r="GZ20" s="212">
        <f>IF(GZ13="","",(GZ17/SUM(GZ$16:GZ$17))*Inputs!HN91)</f>
        <v>3199.21875</v>
      </c>
      <c r="HA20" s="212">
        <f>IF(HA13="","",(HA17/SUM(HA$16:HA$17))*Inputs!HO91)</f>
        <v>3199.21875</v>
      </c>
      <c r="HB20" s="212">
        <f>IF(HB13="","",(HB17/SUM(HB$16:HB$17))*Inputs!HP91)</f>
        <v>3199.21875</v>
      </c>
      <c r="HC20" s="212">
        <f>IF(HC13="","",(HC17/SUM(HC$16:HC$17))*Inputs!HQ91)</f>
        <v>3199.21875</v>
      </c>
      <c r="HD20" s="212">
        <f>IF(HD13="","",(HD17/SUM(HD$16:HD$17))*Inputs!HR91)</f>
        <v>3199.21875</v>
      </c>
      <c r="HE20" s="212">
        <f>IF(HE13="","",(HE17/SUM(HE$16:HE$17))*Inputs!HS91)</f>
        <v>3199.21875</v>
      </c>
      <c r="HF20" s="212">
        <f>IF(HF13="","",(HF17/SUM(HF$16:HF$17))*Inputs!HT91)</f>
        <v>3199.21875</v>
      </c>
      <c r="HG20" s="212">
        <f>IF(HG13="","",(HG17/SUM(HG$16:HG$17))*Inputs!HU91)</f>
        <v>3199.21875</v>
      </c>
      <c r="HH20" s="212">
        <f>IF(HH13="","",(HH17/SUM(HH$16:HH$17))*Inputs!HV91)</f>
        <v>3199.21875</v>
      </c>
      <c r="HI20" s="212">
        <f>IF(HI13="","",(HI17/SUM(HI$16:HI$17))*Inputs!HW91)</f>
        <v>3199.21875</v>
      </c>
      <c r="HJ20" s="212">
        <f>IF(HJ13="","",(HJ17/SUM(HJ$16:HJ$17))*Inputs!HX91)</f>
        <v>3199.21875</v>
      </c>
      <c r="HK20" s="212">
        <f>IF(HK13="","",(HK17/SUM(HK$16:HK$17))*Inputs!HY91)</f>
        <v>3199.21875</v>
      </c>
      <c r="HL20" s="212">
        <f>IF(HL13="","",(HL17/SUM(HL$16:HL$17))*Inputs!HZ91)</f>
        <v>3199.21875</v>
      </c>
      <c r="HM20" s="212">
        <f>IF(HM13="","",(HM17/SUM(HM$16:HM$17))*Inputs!IA91)</f>
        <v>3199.21875</v>
      </c>
      <c r="HN20" s="212">
        <f>IF(HN13="","",(HN17/SUM(HN$16:HN$17))*Inputs!IB91)</f>
        <v>3199.21875</v>
      </c>
      <c r="HO20" s="212">
        <f>IF(HO13="","",(HO17/SUM(HO$16:HO$17))*Inputs!IC91)</f>
        <v>3199.21875</v>
      </c>
      <c r="HP20" s="212">
        <f>IF(HP13="","",(HP17/SUM(HP$16:HP$17))*Inputs!ID91)</f>
        <v>3199.21875</v>
      </c>
      <c r="HQ20" s="212">
        <f>IF(HQ13="","",(HQ17/SUM(HQ$16:HQ$17))*Inputs!IE91)</f>
        <v>3199.21875</v>
      </c>
      <c r="HR20" s="212">
        <f>IF(HR13="","",(HR17/SUM(HR$16:HR$17))*Inputs!IF91)</f>
        <v>3199.21875</v>
      </c>
      <c r="HS20" s="212">
        <f>IF(HS13="","",(HS17/SUM(HS$16:HS$17))*Inputs!IG91)</f>
        <v>3199.21875</v>
      </c>
      <c r="HT20" s="212">
        <f>IF(HT13="","",(HT17/SUM(HT$16:HT$17))*Inputs!IH91)</f>
        <v>3199.21875</v>
      </c>
      <c r="HU20" s="212" t="str">
        <f>IF(HU13="","",(HU17/SUM(HU$16:HU$17))*Inputs!II91)</f>
        <v/>
      </c>
      <c r="HV20" s="212" t="str">
        <f>IF(HV13="","",(HV17/SUM(HV$16:HV$17))*Inputs!IJ91)</f>
        <v/>
      </c>
      <c r="HW20" s="212" t="str">
        <f>IF(HW13="","",(HW17/SUM(HW$16:HW$17))*Inputs!IK91)</f>
        <v/>
      </c>
      <c r="HX20" s="212" t="str">
        <f>IF(HX13="","",(HX17/SUM(HX$16:HX$17))*Inputs!IL91)</f>
        <v/>
      </c>
      <c r="HY20" s="212" t="str">
        <f>IF(HY13="","",(HY17/SUM(HY$16:HY$17))*Inputs!IM91)</f>
        <v/>
      </c>
      <c r="HZ20" s="212" t="str">
        <f>IF(HZ13="","",(HZ17/SUM(HZ$16:HZ$17))*Inputs!IN91)</f>
        <v/>
      </c>
      <c r="IA20" s="212" t="str">
        <f>IF(IA13="","",(IA17/SUM(IA$16:IA$17))*Inputs!IO91)</f>
        <v/>
      </c>
      <c r="IB20" s="212" t="str">
        <f>IF(IB13="","",(IB17/SUM(IB$16:IB$17))*Inputs!IP91)</f>
        <v/>
      </c>
      <c r="IC20" s="212" t="str">
        <f>IF(IC13="","",(IC17/SUM(IC$16:IC$17))*Inputs!IQ91)</f>
        <v/>
      </c>
      <c r="ID20" s="212" t="str">
        <f>IF(ID13="","",(ID17/SUM(ID$16:ID$17))*Inputs!IR91)</f>
        <v/>
      </c>
      <c r="IE20" s="212" t="str">
        <f>IF(IE13="","",(IE17/SUM(IE$16:IE$17))*Inputs!IS91)</f>
        <v/>
      </c>
      <c r="IF20" s="212" t="str">
        <f>IF(IF13="","",(IF17/SUM(IF$16:IF$17))*Inputs!IT91)</f>
        <v/>
      </c>
      <c r="IG20" s="212" t="str">
        <f>IF(IG13="","",(IG17/SUM(IG$16:IG$17))*Inputs!IU91)</f>
        <v/>
      </c>
      <c r="IH20" s="212" t="str">
        <f>IF(IH13="","",(IH17/SUM(IH$16:IH$17))*Inputs!IV91)</f>
        <v/>
      </c>
      <c r="II20" s="212" t="str">
        <f>IF(II13="","",(II17/SUM(II$16:II$17))*Inputs!IW91)</f>
        <v/>
      </c>
      <c r="IJ20" s="212" t="str">
        <f>IF(IJ13="","",(IJ17/SUM(IJ$16:IJ$17))*Inputs!IX91)</f>
        <v/>
      </c>
      <c r="IK20" s="212" t="str">
        <f>IF(IK13="","",(IK17/SUM(IK$16:IK$17))*Inputs!IY91)</f>
        <v/>
      </c>
      <c r="IL20" s="212" t="str">
        <f>IF(IL13="","",(IL17/SUM(IL$16:IL$17))*Inputs!IZ91)</f>
        <v/>
      </c>
      <c r="IM20" s="212" t="str">
        <f>IF(IM13="","",(IM17/SUM(IM$16:IM$17))*Inputs!JA91)</f>
        <v/>
      </c>
      <c r="IN20" s="212" t="str">
        <f>IF(IN13="","",(IN17/SUM(IN$16:IN$17))*Inputs!JB91)</f>
        <v/>
      </c>
      <c r="IO20" s="212" t="str">
        <f>IF(IO13="","",(IO17/SUM(IO$16:IO$17))*Inputs!JC91)</f>
        <v/>
      </c>
      <c r="IP20" s="212" t="str">
        <f>IF(IP13="","",(IP17/SUM(IP$16:IP$17))*Inputs!JD91)</f>
        <v/>
      </c>
      <c r="IQ20" s="212" t="str">
        <f>IF(IQ13="","",(IQ17/SUM(IQ$16:IQ$17))*Inputs!JE91)</f>
        <v/>
      </c>
      <c r="IR20" s="212" t="str">
        <f>IF(IR13="","",(IR17/SUM(IR$16:IR$17))*Inputs!JF91)</f>
        <v/>
      </c>
      <c r="IS20" s="212" t="str">
        <f>IF(IS13="","",(IS17/SUM(IS$16:IS$17))*Inputs!JG91)</f>
        <v/>
      </c>
      <c r="IT20" s="212" t="str">
        <f>IF(IT13="","",(IT17/SUM(IT$16:IT$17))*Inputs!JH91)</f>
        <v/>
      </c>
      <c r="IU20" s="212" t="str">
        <f>IF(IU13="","",(IU17/SUM(IU$16:IU$17))*Inputs!JI91)</f>
        <v/>
      </c>
      <c r="IV20" s="212" t="str">
        <f>IF(IV13="","",(IV17/SUM(IV$16:IV$17))*Inputs!JJ91)</f>
        <v/>
      </c>
      <c r="IW20" s="212" t="str">
        <f>IF(IW13="","",(IW17/SUM(IW$16:IW$17))*Inputs!JK91)</f>
        <v/>
      </c>
      <c r="IX20" s="212" t="str">
        <f>IF(IX13="","",(IX17/SUM(IX$16:IX$17))*Inputs!JL91)</f>
        <v/>
      </c>
      <c r="IY20" s="212" t="str">
        <f>IF(IY13="","",(IY17/SUM(IY$16:IY$17))*Inputs!JM91)</f>
        <v/>
      </c>
      <c r="IZ20" s="212" t="str">
        <f>IF(IZ13="","",(IZ17/SUM(IZ$16:IZ$17))*Inputs!JN91)</f>
        <v/>
      </c>
      <c r="JA20" s="212" t="str">
        <f>IF(JA13="","",(JA17/SUM(JA$16:JA$17))*Inputs!JO91)</f>
        <v/>
      </c>
      <c r="JB20" s="212" t="str">
        <f>IF(JB13="","",(JB17/SUM(JB$16:JB$17))*Inputs!JP91)</f>
        <v/>
      </c>
      <c r="JC20" s="212" t="str">
        <f>IF(JC13="","",(JC17/SUM(JC$16:JC$17))*Inputs!JQ91)</f>
        <v/>
      </c>
      <c r="JD20" s="212" t="str">
        <f>IF(JD13="","",(JD17/SUM(JD$16:JD$17))*Inputs!JR91)</f>
        <v/>
      </c>
      <c r="JE20" s="212" t="str">
        <f>IF(JE13="","",(JE17/SUM(JE$16:JE$17))*Inputs!JS91)</f>
        <v/>
      </c>
      <c r="JF20" s="212" t="str">
        <f>IF(JF13="","",(JF17/SUM(JF$16:JF$17))*Inputs!JT91)</f>
        <v/>
      </c>
      <c r="JG20" s="212" t="str">
        <f>IF(JG13="","",(JG17/SUM(JG$16:JG$17))*Inputs!JU91)</f>
        <v/>
      </c>
      <c r="JH20" s="212" t="str">
        <f>IF(JH13="","",(JH17/SUM(JH$16:JH$17))*Inputs!JV91)</f>
        <v/>
      </c>
      <c r="JI20" s="212" t="str">
        <f>IF(JI13="","",(JI17/SUM(JI$16:JI$17))*Inputs!JW91)</f>
        <v/>
      </c>
      <c r="JJ20" s="212" t="str">
        <f>IF(JJ13="","",(JJ17/SUM(JJ$16:JJ$17))*Inputs!JX91)</f>
        <v/>
      </c>
      <c r="JK20" s="212" t="str">
        <f>IF(JK13="","",(JK17/SUM(JK$16:JK$17))*Inputs!JY91)</f>
        <v/>
      </c>
      <c r="JL20" s="212" t="str">
        <f>IF(JL13="","",(JL17/SUM(JL$16:JL$17))*Inputs!JZ91)</f>
        <v/>
      </c>
      <c r="JM20" s="212" t="str">
        <f>IF(JM13="","",(JM17/SUM(JM$16:JM$17))*Inputs!KA91)</f>
        <v/>
      </c>
      <c r="JN20" s="212" t="str">
        <f>IF(JN13="","",(JN17/SUM(JN$16:JN$17))*Inputs!KB91)</f>
        <v/>
      </c>
      <c r="JO20" s="212" t="str">
        <f>IF(JO13="","",(JO17/SUM(JO$16:JO$17))*Inputs!KC91)</f>
        <v/>
      </c>
      <c r="JP20" s="212" t="str">
        <f>IF(JP13="","",(JP17/SUM(JP$16:JP$17))*Inputs!KD91)</f>
        <v/>
      </c>
      <c r="JQ20" s="212" t="str">
        <f>IF(JQ13="","",(JQ17/SUM(JQ$16:JQ$17))*Inputs!KE91)</f>
        <v/>
      </c>
      <c r="JR20" s="212" t="str">
        <f>IF(JR13="","",(JR17/SUM(JR$16:JR$17))*Inputs!KF91)</f>
        <v/>
      </c>
      <c r="JS20" s="212" t="str">
        <f>IF(JS13="","",(JS17/SUM(JS$16:JS$17))*Inputs!KG91)</f>
        <v/>
      </c>
      <c r="JT20" s="212" t="str">
        <f>IF(JT13="","",(JT17/SUM(JT$16:JT$17))*Inputs!KH91)</f>
        <v/>
      </c>
      <c r="JU20" s="212" t="str">
        <f>IF(JU13="","",(JU17/SUM(JU$16:JU$17))*Inputs!KI91)</f>
        <v/>
      </c>
      <c r="JV20" s="212" t="str">
        <f>IF(JV13="","",(JV17/SUM(JV$16:JV$17))*Inputs!KJ91)</f>
        <v/>
      </c>
      <c r="JW20" s="212" t="str">
        <f>IF(JW13="","",(JW17/SUM(JW$16:JW$17))*Inputs!KK91)</f>
        <v/>
      </c>
      <c r="JX20" s="212" t="str">
        <f>IF(JX13="","",(JX17/SUM(JX$16:JX$17))*Inputs!KL91)</f>
        <v/>
      </c>
      <c r="JY20" s="212" t="str">
        <f>IF(JY13="","",(JY17/SUM(JY$16:JY$17))*Inputs!KM91)</f>
        <v/>
      </c>
      <c r="JZ20" s="212" t="str">
        <f>IF(JZ13="","",(JZ17/SUM(JZ$16:JZ$17))*Inputs!KN91)</f>
        <v/>
      </c>
      <c r="KA20" s="212" t="str">
        <f>IF(KA13="","",(KA17/SUM(KA$16:KA$17))*Inputs!KO91)</f>
        <v/>
      </c>
      <c r="KB20" s="212" t="str">
        <f>IF(KB13="","",(KB17/SUM(KB$16:KB$17))*Inputs!KP91)</f>
        <v/>
      </c>
      <c r="KC20" s="212" t="str">
        <f>IF(KC13="","",(KC17/SUM(KC$16:KC$17))*Inputs!KQ91)</f>
        <v/>
      </c>
      <c r="KD20" s="212" t="str">
        <f>IF(KD13="","",(KD17/SUM(KD$16:KD$17))*Inputs!KR91)</f>
        <v/>
      </c>
      <c r="KE20" s="212" t="str">
        <f>IF(KE13="","",(KE17/SUM(KE$16:KE$17))*Inputs!KS91)</f>
        <v/>
      </c>
      <c r="KF20" s="212" t="str">
        <f>IF(KF13="","",(KF17/SUM(KF$16:KF$17))*Inputs!KT91)</f>
        <v/>
      </c>
      <c r="KG20" s="212" t="str">
        <f>IF(KG13="","",(KG17/SUM(KG$16:KG$17))*Inputs!KU91)</f>
        <v/>
      </c>
      <c r="KH20" s="212" t="str">
        <f>IF(KH13="","",(KH17/SUM(KH$16:KH$17))*Inputs!KV91)</f>
        <v/>
      </c>
      <c r="KI20" s="212" t="str">
        <f>IF(KI13="","",(KI17/SUM(KI$16:KI$17))*Inputs!KW91)</f>
        <v/>
      </c>
      <c r="KJ20" s="212" t="str">
        <f>IF(KJ13="","",(KJ17/SUM(KJ$16:KJ$17))*Inputs!KX91)</f>
        <v/>
      </c>
      <c r="KK20" s="212" t="str">
        <f>IF(KK13="","",(KK17/SUM(KK$16:KK$17))*Inputs!KY91)</f>
        <v/>
      </c>
      <c r="KL20" s="212" t="str">
        <f>IF(KL13="","",(KL17/SUM(KL$16:KL$17))*Inputs!KZ91)</f>
        <v/>
      </c>
      <c r="KM20" s="212" t="str">
        <f>IF(KM13="","",(KM17/SUM(KM$16:KM$17))*Inputs!LA91)</f>
        <v/>
      </c>
      <c r="KN20" s="212" t="str">
        <f>IF(KN13="","",(KN17/SUM(KN$16:KN$17))*Inputs!LB91)</f>
        <v/>
      </c>
      <c r="KO20" s="212" t="str">
        <f>IF(KO13="","",(KO17/SUM(KO$16:KO$17))*Inputs!LC91)</f>
        <v/>
      </c>
      <c r="KP20" s="212" t="str">
        <f>IF(KP13="","",(KP17/SUM(KP$16:KP$17))*Inputs!LD91)</f>
        <v/>
      </c>
      <c r="KQ20" s="212" t="str">
        <f>IF(KQ13="","",(KQ17/SUM(KQ$16:KQ$17))*Inputs!LE91)</f>
        <v/>
      </c>
      <c r="KR20" s="212" t="str">
        <f>IF(KR13="","",(KR17/SUM(KR$16:KR$17))*Inputs!LF91)</f>
        <v/>
      </c>
      <c r="KS20" s="212" t="str">
        <f>IF(KS13="","",(KS17/SUM(KS$16:KS$17))*Inputs!LG91)</f>
        <v/>
      </c>
      <c r="KT20" s="212" t="str">
        <f>IF(KT13="","",(KT17/SUM(KT$16:KT$17))*Inputs!LH91)</f>
        <v/>
      </c>
      <c r="KU20" s="212" t="str">
        <f>IF(KU13="","",(KU17/SUM(KU$16:KU$17))*Inputs!LI91)</f>
        <v/>
      </c>
      <c r="KV20" s="212" t="str">
        <f>IF(KV13="","",(KV17/SUM(KV$16:KV$17))*Inputs!LJ91)</f>
        <v/>
      </c>
      <c r="KW20" s="212" t="str">
        <f>IF(KW13="","",(KW17/SUM(KW$16:KW$17))*Inputs!LK91)</f>
        <v/>
      </c>
      <c r="KX20" s="212" t="str">
        <f>IF(KX13="","",(KX17/SUM(KX$16:KX$17))*Inputs!LL91)</f>
        <v/>
      </c>
      <c r="KY20" s="212" t="str">
        <f>IF(KY13="","",(KY17/SUM(KY$16:KY$17))*Inputs!LM91)</f>
        <v/>
      </c>
      <c r="KZ20" s="212" t="str">
        <f>IF(KZ13="","",(KZ17/SUM(KZ$16:KZ$17))*Inputs!LN91)</f>
        <v/>
      </c>
      <c r="LA20" s="212" t="str">
        <f>IF(LA13="","",(LA17/SUM(LA$16:LA$17))*Inputs!LO91)</f>
        <v/>
      </c>
      <c r="LB20" s="212" t="str">
        <f>IF(LB13="","",(LB17/SUM(LB$16:LB$17))*Inputs!LP91)</f>
        <v/>
      </c>
      <c r="LC20" s="212" t="str">
        <f>IF(LC13="","",(LC17/SUM(LC$16:LC$17))*Inputs!LQ91)</f>
        <v/>
      </c>
      <c r="LD20" s="212" t="str">
        <f>IF(LD13="","",(LD17/SUM(LD$16:LD$17))*Inputs!LR91)</f>
        <v/>
      </c>
      <c r="LE20" s="212" t="str">
        <f>IF(LE13="","",(LE17/SUM(LE$16:LE$17))*Inputs!LS91)</f>
        <v/>
      </c>
      <c r="LF20" s="212" t="str">
        <f>IF(LF13="","",(LF17/SUM(LF$16:LF$17))*Inputs!LT91)</f>
        <v/>
      </c>
      <c r="LG20" s="212" t="str">
        <f>IF(LG13="","",(LG17/SUM(LG$16:LG$17))*Inputs!LU91)</f>
        <v/>
      </c>
      <c r="LH20" s="212" t="str">
        <f>IF(LH13="","",(LH17/SUM(LH$16:LH$17))*Inputs!LV91)</f>
        <v/>
      </c>
      <c r="LI20" s="212" t="str">
        <f>IF(LI13="","",(LI17/SUM(LI$16:LI$17))*Inputs!LW91)</f>
        <v/>
      </c>
      <c r="LJ20" s="212" t="str">
        <f>IF(LJ13="","",(LJ17/SUM(LJ$16:LJ$17))*Inputs!LX91)</f>
        <v/>
      </c>
      <c r="LK20" s="212" t="str">
        <f>IF(LK13="","",(LK17/SUM(LK$16:LK$17))*Inputs!LY91)</f>
        <v/>
      </c>
      <c r="LL20" s="212" t="str">
        <f>IF(LL13="","",(LL17/SUM(LL$16:LL$17))*Inputs!LZ91)</f>
        <v/>
      </c>
      <c r="LM20" s="212" t="str">
        <f>IF(LM13="","",(LM17/SUM(LM$16:LM$17))*Inputs!MA91)</f>
        <v/>
      </c>
      <c r="LN20" s="212" t="str">
        <f>IF(LN13="","",(LN17/SUM(LN$16:LN$17))*Inputs!MB91)</f>
        <v/>
      </c>
      <c r="LO20" s="212" t="str">
        <f>IF(LO13="","",(LO17/SUM(LO$16:LO$17))*Inputs!MC91)</f>
        <v/>
      </c>
      <c r="LP20" s="212" t="str">
        <f>IF(LP13="","",(LP17/SUM(LP$16:LP$17))*Inputs!MD91)</f>
        <v/>
      </c>
      <c r="LQ20" s="212" t="str">
        <f>IF(LQ13="","",(LQ17/SUM(LQ$16:LQ$17))*Inputs!ME91)</f>
        <v/>
      </c>
      <c r="LR20" s="212" t="str">
        <f>IF(LR13="","",(LR17/SUM(LR$16:LR$17))*Inputs!MF91)</f>
        <v/>
      </c>
      <c r="LS20" s="212" t="str">
        <f>IF(LS13="","",(LS17/SUM(LS$16:LS$17))*Inputs!MG91)</f>
        <v/>
      </c>
      <c r="LT20" s="212" t="str">
        <f>IF(LT13="","",(LT17/SUM(LT$16:LT$17))*Inputs!MH91)</f>
        <v/>
      </c>
      <c r="LU20" s="212" t="str">
        <f>IF(LU13="","",(LU17/SUM(LU$16:LU$17))*Inputs!MI91)</f>
        <v/>
      </c>
      <c r="LV20" s="212" t="str">
        <f>IF(LV13="","",(LV17/SUM(LV$16:LV$17))*Inputs!MJ91)</f>
        <v/>
      </c>
      <c r="LW20" s="212" t="str">
        <f>IF(LW13="","",(LW17/SUM(LW$16:LW$17))*Inputs!MK91)</f>
        <v/>
      </c>
      <c r="LX20" s="212" t="str">
        <f>IF(LX13="","",(LX17/SUM(LX$16:LX$17))*Inputs!ML91)</f>
        <v/>
      </c>
      <c r="LY20" s="212" t="str">
        <f>IF(LY13="","",(LY17/SUM(LY$16:LY$17))*Inputs!MM91)</f>
        <v/>
      </c>
      <c r="LZ20" s="212" t="str">
        <f>IF(LZ13="","",(LZ17/SUM(LZ$16:LZ$17))*Inputs!MN91)</f>
        <v/>
      </c>
      <c r="MA20" s="212" t="str">
        <f>IF(MA13="","",(MA17/SUM(MA$16:MA$17))*Inputs!MO91)</f>
        <v/>
      </c>
      <c r="MB20" s="212" t="str">
        <f>IF(MB13="","",(MB17/SUM(MB$16:MB$17))*Inputs!MP91)</f>
        <v/>
      </c>
      <c r="MC20" s="212" t="str">
        <f>IF(MC13="","",(MC17/SUM(MC$16:MC$17))*Inputs!MQ91)</f>
        <v/>
      </c>
      <c r="MD20" s="212" t="str">
        <f>IF(MD13="","",(MD17/SUM(MD$16:MD$17))*Inputs!MR91)</f>
        <v/>
      </c>
      <c r="ME20" s="212" t="str">
        <f>IF(ME13="","",(ME17/SUM(ME$16:ME$17))*Inputs!MS91)</f>
        <v/>
      </c>
      <c r="MF20" s="212" t="str">
        <f>IF(MF13="","",(MF17/SUM(MF$16:MF$17))*Inputs!MT91)</f>
        <v/>
      </c>
      <c r="MG20" s="212" t="str">
        <f>IF(MG13="","",(MG17/SUM(MG$16:MG$17))*Inputs!MU91)</f>
        <v/>
      </c>
      <c r="MH20" s="212" t="str">
        <f>IF(MH13="","",(MH17/SUM(MH$16:MH$17))*Inputs!MV91)</f>
        <v/>
      </c>
      <c r="MI20" s="212" t="str">
        <f>IF(MI13="","",(MI17/SUM(MI$16:MI$17))*Inputs!MW91)</f>
        <v/>
      </c>
      <c r="MJ20" s="212" t="str">
        <f>IF(MJ13="","",(MJ17/SUM(MJ$16:MJ$17))*Inputs!MX91)</f>
        <v/>
      </c>
      <c r="MK20" s="212" t="str">
        <f>IF(MK13="","",(MK17/SUM(MK$16:MK$17))*Inputs!MY91)</f>
        <v/>
      </c>
      <c r="ML20" s="212" t="str">
        <f>IF(ML13="","",(ML17/SUM(ML$16:ML$17))*Inputs!MZ91)</f>
        <v/>
      </c>
      <c r="MM20" s="212" t="str">
        <f>IF(MM13="","",(MM17/SUM(MM$16:MM$17))*Inputs!NA91)</f>
        <v/>
      </c>
      <c r="MN20" s="212" t="str">
        <f>IF(MN13="","",(MN17/SUM(MN$16:MN$17))*Inputs!NB91)</f>
        <v/>
      </c>
      <c r="MO20" s="212" t="str">
        <f>IF(MO13="","",(MO17/SUM(MO$16:MO$17))*Inputs!NC91)</f>
        <v/>
      </c>
      <c r="MP20" s="212" t="str">
        <f>IF(MP13="","",(MP17/SUM(MP$16:MP$17))*Inputs!ND91)</f>
        <v/>
      </c>
      <c r="MQ20" s="212" t="str">
        <f>IF(MQ13="","",(MQ17/SUM(MQ$16:MQ$17))*Inputs!NE91)</f>
        <v/>
      </c>
      <c r="MR20" s="212" t="str">
        <f>IF(MR13="","",(MR17/SUM(MR$16:MR$17))*Inputs!NF91)</f>
        <v/>
      </c>
      <c r="MS20" s="212" t="str">
        <f>IF(MS13="","",(MS17/SUM(MS$16:MS$17))*Inputs!NG91)</f>
        <v/>
      </c>
      <c r="MT20" s="212" t="str">
        <f>IF(MT13="","",(MT17/SUM(MT$16:MT$17))*Inputs!NH91)</f>
        <v/>
      </c>
      <c r="MU20" s="212" t="str">
        <f>IF(MU13="","",(MU17/SUM(MU$16:MU$17))*Inputs!NI91)</f>
        <v/>
      </c>
      <c r="MV20" s="212" t="str">
        <f>IF(MV13="","",(MV17/SUM(MV$16:MV$17))*Inputs!NJ91)</f>
        <v/>
      </c>
      <c r="MW20" s="212" t="str">
        <f>IF(MW13="","",(MW17/SUM(MW$16:MW$17))*Inputs!NK91)</f>
        <v/>
      </c>
      <c r="MX20" s="212" t="str">
        <f>IF(MX13="","",(MX17/SUM(MX$16:MX$17))*Inputs!NL91)</f>
        <v/>
      </c>
      <c r="MY20" s="212" t="str">
        <f>IF(MY13="","",(MY17/SUM(MY$16:MY$17))*Inputs!NM91)</f>
        <v/>
      </c>
    </row>
    <row r="21" spans="2:363" ht="4.9000000000000004" customHeight="1" x14ac:dyDescent="0.25">
      <c r="D21" s="212"/>
      <c r="E21" s="212"/>
      <c r="F21" s="212"/>
      <c r="G21" s="212"/>
      <c r="H21" s="212"/>
      <c r="I21" s="212"/>
      <c r="J21" s="212"/>
      <c r="K21" s="212"/>
      <c r="L21" s="212"/>
      <c r="M21" s="212"/>
      <c r="N21" s="212"/>
      <c r="O21" s="212"/>
      <c r="P21" s="212"/>
      <c r="Q21" s="212"/>
      <c r="R21" s="212"/>
      <c r="S21" s="212"/>
      <c r="T21" s="212"/>
      <c r="U21" s="212"/>
      <c r="V21" s="212"/>
      <c r="W21" s="212"/>
      <c r="X21" s="212"/>
      <c r="Y21" s="212"/>
      <c r="Z21" s="212"/>
      <c r="AA21" s="212"/>
      <c r="AB21" s="212"/>
      <c r="AC21" s="212"/>
      <c r="AD21" s="212"/>
      <c r="AE21" s="212"/>
      <c r="AF21" s="212"/>
      <c r="AG21" s="212"/>
      <c r="AH21" s="212"/>
      <c r="AI21" s="212"/>
      <c r="AJ21" s="212"/>
      <c r="AK21" s="212"/>
      <c r="AL21" s="212"/>
      <c r="AM21" s="212"/>
      <c r="AN21" s="212"/>
      <c r="AO21" s="212"/>
      <c r="AP21" s="212"/>
      <c r="AQ21" s="212"/>
      <c r="AR21" s="212"/>
      <c r="AS21" s="212"/>
      <c r="AT21" s="212"/>
      <c r="AU21" s="212"/>
      <c r="AV21" s="212"/>
      <c r="AW21" s="212"/>
      <c r="AX21" s="212"/>
      <c r="AY21" s="212"/>
      <c r="AZ21" s="212"/>
      <c r="BA21" s="212"/>
      <c r="BB21" s="212"/>
      <c r="BC21" s="212"/>
      <c r="BD21" s="212"/>
      <c r="BE21" s="212"/>
      <c r="BF21" s="212"/>
      <c r="BG21" s="212"/>
      <c r="BH21" s="212"/>
      <c r="BI21" s="212"/>
      <c r="BJ21" s="212"/>
      <c r="BK21" s="212"/>
      <c r="BL21" s="212"/>
      <c r="BM21" s="212"/>
      <c r="BN21" s="212"/>
      <c r="BO21" s="212"/>
      <c r="BP21" s="212"/>
      <c r="BQ21" s="212"/>
      <c r="BR21" s="212"/>
      <c r="BS21" s="212"/>
      <c r="BT21" s="212"/>
      <c r="BU21" s="212"/>
      <c r="BV21" s="212"/>
      <c r="BW21" s="212"/>
      <c r="BX21" s="212"/>
      <c r="BY21" s="212"/>
      <c r="BZ21" s="212"/>
      <c r="CA21" s="212"/>
      <c r="CB21" s="212"/>
      <c r="CC21" s="212"/>
      <c r="CD21" s="212"/>
      <c r="CE21" s="212"/>
      <c r="CF21" s="212"/>
      <c r="CG21" s="212"/>
      <c r="CH21" s="212"/>
      <c r="CI21" s="212"/>
      <c r="CJ21" s="212"/>
      <c r="CK21" s="212"/>
      <c r="CL21" s="212"/>
      <c r="CM21" s="212"/>
      <c r="CN21" s="212"/>
      <c r="CO21" s="212"/>
      <c r="CP21" s="212"/>
      <c r="CQ21" s="212"/>
      <c r="CR21" s="212"/>
      <c r="CS21" s="212"/>
      <c r="CT21" s="212"/>
      <c r="CU21" s="212"/>
      <c r="CV21" s="212"/>
      <c r="CW21" s="212"/>
      <c r="CX21" s="212"/>
      <c r="CY21" s="212"/>
      <c r="CZ21" s="212"/>
      <c r="DA21" s="212"/>
      <c r="DB21" s="212"/>
      <c r="DC21" s="212"/>
      <c r="DD21" s="212"/>
      <c r="DE21" s="212"/>
      <c r="DF21" s="212"/>
      <c r="DG21" s="212"/>
      <c r="DH21" s="212"/>
      <c r="DI21" s="212"/>
      <c r="DJ21" s="212"/>
      <c r="DK21" s="212"/>
      <c r="DL21" s="212"/>
      <c r="DM21" s="212"/>
      <c r="DN21" s="212"/>
      <c r="DO21" s="212"/>
      <c r="DP21" s="212"/>
      <c r="DQ21" s="212"/>
      <c r="DR21" s="212"/>
      <c r="DS21" s="212"/>
      <c r="DT21" s="212"/>
      <c r="DU21" s="212"/>
      <c r="DV21" s="212"/>
      <c r="DW21" s="212"/>
      <c r="DX21" s="212"/>
      <c r="DY21" s="212"/>
      <c r="DZ21" s="212"/>
      <c r="EA21" s="212"/>
      <c r="EB21" s="212"/>
      <c r="EC21" s="212"/>
      <c r="ED21" s="212"/>
      <c r="EE21" s="212"/>
      <c r="EF21" s="212"/>
      <c r="EG21" s="212"/>
      <c r="EH21" s="212"/>
      <c r="EI21" s="212"/>
      <c r="EJ21" s="212"/>
      <c r="EK21" s="212"/>
      <c r="EL21" s="212"/>
      <c r="EM21" s="212"/>
      <c r="EN21" s="212"/>
      <c r="EO21" s="212"/>
      <c r="EP21" s="212"/>
      <c r="EQ21" s="212"/>
      <c r="ER21" s="212"/>
      <c r="ES21" s="212"/>
      <c r="ET21" s="212"/>
      <c r="EU21" s="212"/>
      <c r="EV21" s="212"/>
      <c r="EW21" s="212"/>
      <c r="EX21" s="212"/>
      <c r="EY21" s="212"/>
      <c r="EZ21" s="212"/>
      <c r="FA21" s="212"/>
      <c r="FB21" s="212"/>
      <c r="FC21" s="212"/>
      <c r="FD21" s="212"/>
      <c r="FE21" s="212"/>
      <c r="FF21" s="212"/>
      <c r="FG21" s="212"/>
      <c r="FH21" s="212"/>
      <c r="FI21" s="212"/>
      <c r="FJ21" s="212"/>
      <c r="FK21" s="212"/>
      <c r="FL21" s="212"/>
      <c r="FM21" s="212"/>
      <c r="FN21" s="212"/>
      <c r="FO21" s="212"/>
      <c r="FP21" s="212"/>
      <c r="FQ21" s="212"/>
      <c r="FR21" s="212"/>
      <c r="FS21" s="212"/>
      <c r="FT21" s="212"/>
      <c r="FU21" s="212"/>
      <c r="FV21" s="212"/>
      <c r="FW21" s="212"/>
      <c r="FX21" s="212"/>
      <c r="FY21" s="212"/>
      <c r="FZ21" s="212"/>
      <c r="GA21" s="212"/>
      <c r="GB21" s="212"/>
      <c r="GC21" s="212"/>
      <c r="GD21" s="212"/>
      <c r="GE21" s="212"/>
      <c r="GF21" s="212"/>
      <c r="GG21" s="212"/>
      <c r="GH21" s="212"/>
      <c r="GI21" s="212"/>
      <c r="GJ21" s="212"/>
      <c r="GK21" s="212"/>
      <c r="GL21" s="212"/>
      <c r="GM21" s="212"/>
      <c r="GN21" s="212"/>
      <c r="GO21" s="212"/>
      <c r="GP21" s="212"/>
      <c r="GQ21" s="212"/>
      <c r="GR21" s="212"/>
      <c r="GS21" s="212"/>
      <c r="GT21" s="212"/>
      <c r="GU21" s="212"/>
      <c r="GV21" s="212"/>
      <c r="GW21" s="212"/>
      <c r="GX21" s="212"/>
      <c r="GY21" s="212"/>
      <c r="GZ21" s="212"/>
      <c r="HA21" s="212"/>
      <c r="HB21" s="212"/>
      <c r="HC21" s="212"/>
      <c r="HD21" s="212"/>
      <c r="HE21" s="212"/>
      <c r="HF21" s="212"/>
      <c r="HG21" s="212"/>
      <c r="HH21" s="212"/>
      <c r="HI21" s="212"/>
      <c r="HJ21" s="212"/>
      <c r="HK21" s="212"/>
      <c r="HL21" s="212"/>
      <c r="HM21" s="212"/>
      <c r="HN21" s="212"/>
      <c r="HO21" s="212"/>
      <c r="HP21" s="212"/>
      <c r="HQ21" s="212"/>
      <c r="HR21" s="212"/>
      <c r="HS21" s="212"/>
      <c r="HT21" s="212"/>
      <c r="HU21" s="212"/>
      <c r="HV21" s="212"/>
      <c r="HW21" s="212"/>
      <c r="HX21" s="212"/>
      <c r="HY21" s="212"/>
      <c r="HZ21" s="212"/>
      <c r="IA21" s="212"/>
      <c r="IB21" s="212"/>
      <c r="IC21" s="212"/>
      <c r="ID21" s="212"/>
      <c r="IE21" s="212"/>
      <c r="IF21" s="212"/>
      <c r="IG21" s="212"/>
      <c r="IH21" s="212"/>
      <c r="II21" s="212"/>
      <c r="IJ21" s="212"/>
      <c r="IK21" s="212"/>
      <c r="IL21" s="212"/>
      <c r="IM21" s="212"/>
      <c r="IN21" s="212"/>
      <c r="IO21" s="212"/>
      <c r="IP21" s="212"/>
      <c r="IQ21" s="212"/>
      <c r="IR21" s="212"/>
      <c r="IS21" s="212"/>
      <c r="IT21" s="212"/>
      <c r="IU21" s="212"/>
      <c r="IV21" s="212"/>
      <c r="IW21" s="212"/>
      <c r="IX21" s="212"/>
      <c r="IY21" s="212"/>
      <c r="IZ21" s="212"/>
      <c r="JA21" s="212"/>
      <c r="JB21" s="212"/>
      <c r="JC21" s="212"/>
      <c r="JD21" s="212"/>
      <c r="JE21" s="212"/>
      <c r="JF21" s="212"/>
      <c r="JG21" s="212"/>
      <c r="JH21" s="212"/>
      <c r="JI21" s="212"/>
      <c r="JJ21" s="212"/>
      <c r="JK21" s="212"/>
      <c r="JL21" s="212"/>
      <c r="JM21" s="212"/>
      <c r="JN21" s="212"/>
      <c r="JO21" s="212"/>
      <c r="JP21" s="212"/>
      <c r="JQ21" s="212"/>
      <c r="JR21" s="212"/>
      <c r="JS21" s="212"/>
      <c r="JT21" s="212"/>
      <c r="JU21" s="212"/>
      <c r="JV21" s="212"/>
      <c r="JW21" s="212"/>
      <c r="JX21" s="212"/>
      <c r="JY21" s="212"/>
      <c r="JZ21" s="212"/>
      <c r="KA21" s="212"/>
      <c r="KB21" s="212"/>
      <c r="KC21" s="212"/>
      <c r="KD21" s="212"/>
      <c r="KE21" s="212"/>
      <c r="KF21" s="212"/>
      <c r="KG21" s="212"/>
      <c r="KH21" s="212"/>
      <c r="KI21" s="212"/>
      <c r="KJ21" s="212"/>
      <c r="KK21" s="212"/>
      <c r="KL21" s="212"/>
      <c r="KM21" s="212"/>
      <c r="KN21" s="212"/>
      <c r="KO21" s="212"/>
      <c r="KP21" s="212"/>
      <c r="KQ21" s="212"/>
      <c r="KR21" s="212"/>
      <c r="KS21" s="212"/>
      <c r="KT21" s="212"/>
      <c r="KU21" s="212"/>
      <c r="KV21" s="212"/>
      <c r="KW21" s="212"/>
      <c r="KX21" s="212"/>
      <c r="KY21" s="212"/>
      <c r="KZ21" s="212"/>
      <c r="LA21" s="212"/>
      <c r="LB21" s="212"/>
      <c r="LC21" s="212"/>
      <c r="LD21" s="212"/>
      <c r="LE21" s="212"/>
      <c r="LF21" s="212"/>
      <c r="LG21" s="212"/>
      <c r="LH21" s="212"/>
      <c r="LI21" s="212"/>
      <c r="LJ21" s="212"/>
      <c r="LK21" s="212"/>
      <c r="LL21" s="212"/>
      <c r="LM21" s="212"/>
      <c r="LN21" s="212"/>
      <c r="LO21" s="212"/>
      <c r="LP21" s="212"/>
      <c r="LQ21" s="212"/>
      <c r="LR21" s="212"/>
      <c r="LS21" s="212"/>
      <c r="LT21" s="212"/>
      <c r="LU21" s="212"/>
      <c r="LV21" s="212"/>
      <c r="LW21" s="212"/>
      <c r="LX21" s="212"/>
      <c r="LY21" s="212"/>
      <c r="LZ21" s="212"/>
      <c r="MA21" s="212"/>
      <c r="MB21" s="212"/>
      <c r="MC21" s="212"/>
      <c r="MD21" s="212"/>
      <c r="ME21" s="212"/>
      <c r="MF21" s="212"/>
      <c r="MG21" s="212"/>
      <c r="MH21" s="212"/>
      <c r="MI21" s="212"/>
      <c r="MJ21" s="212"/>
      <c r="MK21" s="212"/>
      <c r="ML21" s="212"/>
      <c r="MM21" s="212"/>
      <c r="MN21" s="212"/>
      <c r="MO21" s="212"/>
      <c r="MP21" s="212"/>
      <c r="MQ21" s="212"/>
      <c r="MR21" s="212"/>
      <c r="MS21" s="212"/>
      <c r="MT21" s="212"/>
      <c r="MU21" s="212"/>
      <c r="MV21" s="212"/>
      <c r="MW21" s="212"/>
      <c r="MX21" s="212"/>
      <c r="MY21" s="212"/>
    </row>
    <row r="22" spans="2:363" x14ac:dyDescent="0.25">
      <c r="B22" s="8" t="s">
        <v>225</v>
      </c>
      <c r="D22" s="212">
        <f>IF(D13="","",D16/(SUM(D$16:D$17))*Inputs!R96)</f>
        <v>0</v>
      </c>
      <c r="E22" s="212">
        <f>IF(E13="","",E16/(SUM(E$16:E$17))*Inputs!S96)</f>
        <v>0</v>
      </c>
      <c r="F22" s="212">
        <f>IF(F13="","",F16/(SUM(F$16:F$17))*Inputs!T96)</f>
        <v>0</v>
      </c>
      <c r="G22" s="212">
        <f>IF(G13="","",G16/(SUM(G$16:G$17))*Inputs!U96)</f>
        <v>0</v>
      </c>
      <c r="H22" s="212">
        <f>IF(H13="","",H16/(SUM(H$16:H$17))*Inputs!V96)</f>
        <v>0</v>
      </c>
      <c r="I22" s="212">
        <f>IF(I13="","",I16/(SUM(I$16:I$17))*Inputs!W96)</f>
        <v>0</v>
      </c>
      <c r="J22" s="212">
        <f>IF(J13="","",J16/(SUM(J$16:J$17))*Inputs!X96)</f>
        <v>0</v>
      </c>
      <c r="K22" s="212">
        <f>IF(K13="","",K16/(SUM(K$16:K$17))*Inputs!Y96)</f>
        <v>0</v>
      </c>
      <c r="L22" s="212">
        <f>IF(L13="","",L16/(SUM(L$16:L$17))*Inputs!Z96)</f>
        <v>0</v>
      </c>
      <c r="M22" s="212">
        <f>IF(M13="","",M16/(SUM(M$16:M$17))*Inputs!AA96)</f>
        <v>0</v>
      </c>
      <c r="N22" s="212">
        <f>IF(N13="","",N16/(SUM(N$16:N$17))*Inputs!AB96)</f>
        <v>0</v>
      </c>
      <c r="O22" s="212">
        <f>IF(O13="","",O16/(SUM(O$16:O$17))*Inputs!AC96)</f>
        <v>0</v>
      </c>
      <c r="P22" s="212">
        <f>IF(P13="","",P16/(SUM(P$16:P$17))*Inputs!AD96)</f>
        <v>0</v>
      </c>
      <c r="Q22" s="212">
        <f>IF(Q13="","",Q16/(SUM(Q$16:Q$17))*Inputs!AE96)</f>
        <v>0</v>
      </c>
      <c r="R22" s="212">
        <f>IF(R13="","",R16/(SUM(R$16:R$17))*Inputs!AF96)</f>
        <v>0</v>
      </c>
      <c r="S22" s="212">
        <f>IF(S13="","",S16/(SUM(S$16:S$17))*Inputs!AG96)</f>
        <v>0</v>
      </c>
      <c r="T22" s="212">
        <f>IF(T13="","",T16/(SUM(T$16:T$17))*Inputs!AH96)</f>
        <v>0</v>
      </c>
      <c r="U22" s="212">
        <f>IF(U13="","",U16/(SUM(U$16:U$17))*Inputs!AI96)</f>
        <v>0</v>
      </c>
      <c r="V22" s="212">
        <f>IF(V13="","",V16/(SUM(V$16:V$17))*Inputs!AJ96)</f>
        <v>0</v>
      </c>
      <c r="W22" s="212">
        <f>IF(W13="","",W16/(SUM(W$16:W$17))*Inputs!AK96)</f>
        <v>0</v>
      </c>
      <c r="X22" s="212">
        <f>IF(X13="","",X16/(SUM(X$16:X$17))*Inputs!AL96)</f>
        <v>0</v>
      </c>
      <c r="Y22" s="212">
        <f>IF(Y13="","",Y16/(SUM(Y$16:Y$17))*Inputs!AM96)</f>
        <v>0</v>
      </c>
      <c r="Z22" s="212">
        <f>IF(Z13="","",Z16/(SUM(Z$16:Z$17))*Inputs!AN96)</f>
        <v>0</v>
      </c>
      <c r="AA22" s="212">
        <f>IF(AA13="","",AA16/(SUM(AA$16:AA$17))*Inputs!AO96)</f>
        <v>0</v>
      </c>
      <c r="AB22" s="212">
        <f>IF(AB13="","",AB16/(SUM(AB$16:AB$17))*Inputs!AP96)</f>
        <v>0</v>
      </c>
      <c r="AC22" s="212">
        <f>IF(AC13="","",AC16/(SUM(AC$16:AC$17))*Inputs!AQ96)</f>
        <v>0</v>
      </c>
      <c r="AD22" s="212">
        <f>IF(AD13="","",AD16/(SUM(AD$16:AD$17))*Inputs!AR96)</f>
        <v>0</v>
      </c>
      <c r="AE22" s="212">
        <f>IF(AE13="","",AE16/(SUM(AE$16:AE$17))*Inputs!AS96)</f>
        <v>0</v>
      </c>
      <c r="AF22" s="212">
        <f>IF(AF13="","",AF16/(SUM(AF$16:AF$17))*Inputs!AT96)</f>
        <v>0</v>
      </c>
      <c r="AG22" s="212">
        <f>IF(AG13="","",AG16/(SUM(AG$16:AG$17))*Inputs!AU96)</f>
        <v>0</v>
      </c>
      <c r="AH22" s="212">
        <f>IF(AH13="","",AH16/(SUM(AH$16:AH$17))*Inputs!AV96)</f>
        <v>0</v>
      </c>
      <c r="AI22" s="212">
        <f>IF(AI13="","",AI16/(SUM(AI$16:AI$17))*Inputs!AW96)</f>
        <v>0</v>
      </c>
      <c r="AJ22" s="212">
        <f>IF(AJ13="","",AJ16/(SUM(AJ$16:AJ$17))*Inputs!AX96)</f>
        <v>0</v>
      </c>
      <c r="AK22" s="212">
        <f>IF(AK13="","",AK16/(SUM(AK$16:AK$17))*Inputs!AY96)</f>
        <v>0</v>
      </c>
      <c r="AL22" s="212">
        <f>IF(AL13="","",AL16/(SUM(AL$16:AL$17))*Inputs!AZ96)</f>
        <v>0</v>
      </c>
      <c r="AM22" s="212">
        <f>IF(AM13="","",AM16/(SUM(AM$16:AM$17))*Inputs!BA96)</f>
        <v>0</v>
      </c>
      <c r="AN22" s="212">
        <f>IF(AN13="","",AN16/(SUM(AN$16:AN$17))*Inputs!BB96)</f>
        <v>0</v>
      </c>
      <c r="AO22" s="212">
        <f>IF(AO13="","",AO16/(SUM(AO$16:AO$17))*Inputs!BC96)</f>
        <v>0</v>
      </c>
      <c r="AP22" s="212">
        <f>IF(AP13="","",AP16/(SUM(AP$16:AP$17))*Inputs!BD96)</f>
        <v>0</v>
      </c>
      <c r="AQ22" s="212">
        <f>IF(AQ13="","",AQ16/(SUM(AQ$16:AQ$17))*Inputs!BE96)</f>
        <v>0</v>
      </c>
      <c r="AR22" s="212">
        <f>IF(AR13="","",AR16/(SUM(AR$16:AR$17))*Inputs!BF96)</f>
        <v>0</v>
      </c>
      <c r="AS22" s="212">
        <f>IF(AS13="","",AS16/(SUM(AS$16:AS$17))*Inputs!BG96)</f>
        <v>0</v>
      </c>
      <c r="AT22" s="212">
        <f>IF(AT13="","",AT16/(SUM(AT$16:AT$17))*Inputs!BH96)</f>
        <v>0</v>
      </c>
      <c r="AU22" s="212">
        <f>IF(AU13="","",AU16/(SUM(AU$16:AU$17))*Inputs!BI96)</f>
        <v>0</v>
      </c>
      <c r="AV22" s="212">
        <f>IF(AV13="","",AV16/(SUM(AV$16:AV$17))*Inputs!BJ96)</f>
        <v>0</v>
      </c>
      <c r="AW22" s="212">
        <f>IF(AW13="","",AW16/(SUM(AW$16:AW$17))*Inputs!BK96)</f>
        <v>0</v>
      </c>
      <c r="AX22" s="212">
        <f>IF(AX13="","",AX16/(SUM(AX$16:AX$17))*Inputs!BL96)</f>
        <v>0</v>
      </c>
      <c r="AY22" s="212">
        <f>IF(AY13="","",AY16/(SUM(AY$16:AY$17))*Inputs!BM96)</f>
        <v>0</v>
      </c>
      <c r="AZ22" s="212">
        <f>IF(AZ13="","",AZ16/(SUM(AZ$16:AZ$17))*Inputs!BN96)</f>
        <v>0</v>
      </c>
      <c r="BA22" s="212">
        <f>IF(BA13="","",BA16/(SUM(BA$16:BA$17))*Inputs!BO96)</f>
        <v>0</v>
      </c>
      <c r="BB22" s="212">
        <f>IF(BB13="","",BB16/(SUM(BB$16:BB$17))*Inputs!BP96)</f>
        <v>0</v>
      </c>
      <c r="BC22" s="212">
        <f>IF(BC13="","",BC16/(SUM(BC$16:BC$17))*Inputs!BQ96)</f>
        <v>0</v>
      </c>
      <c r="BD22" s="212">
        <f>IF(BD13="","",BD16/(SUM(BD$16:BD$17))*Inputs!BR96)</f>
        <v>0</v>
      </c>
      <c r="BE22" s="212">
        <f>IF(BE13="","",BE16/(SUM(BE$16:BE$17))*Inputs!BS96)</f>
        <v>0</v>
      </c>
      <c r="BF22" s="212">
        <f>IF(BF13="","",BF16/(SUM(BF$16:BF$17))*Inputs!BT96)</f>
        <v>0</v>
      </c>
      <c r="BG22" s="212">
        <f>IF(BG13="","",BG16/(SUM(BG$16:BG$17))*Inputs!BU96)</f>
        <v>0</v>
      </c>
      <c r="BH22" s="212">
        <f>IF(BH13="","",BH16/(SUM(BH$16:BH$17))*Inputs!BV96)</f>
        <v>0</v>
      </c>
      <c r="BI22" s="212">
        <f>IF(BI13="","",BI16/(SUM(BI$16:BI$17))*Inputs!BW96)</f>
        <v>0</v>
      </c>
      <c r="BJ22" s="212">
        <f>IF(BJ13="","",BJ16/(SUM(BJ$16:BJ$17))*Inputs!BX96)</f>
        <v>0</v>
      </c>
      <c r="BK22" s="212">
        <f>IF(BK13="","",BK16/(SUM(BK$16:BK$17))*Inputs!BY96)</f>
        <v>0</v>
      </c>
      <c r="BL22" s="212">
        <f>IF(BL13="","",BL16/(SUM(BL$16:BL$17))*Inputs!BZ96)</f>
        <v>0</v>
      </c>
      <c r="BM22" s="212">
        <f>IF(BM13="","",BM16/(SUM(BM$16:BM$17))*Inputs!CA96)</f>
        <v>0</v>
      </c>
      <c r="BN22" s="212">
        <f>IF(BN13="","",BN16/(SUM(BN$16:BN$17))*Inputs!CB96)</f>
        <v>0</v>
      </c>
      <c r="BO22" s="212">
        <f>IF(BO13="","",BO16/(SUM(BO$16:BO$17))*Inputs!CC96)</f>
        <v>0</v>
      </c>
      <c r="BP22" s="212">
        <f>IF(BP13="","",BP16/(SUM(BP$16:BP$17))*Inputs!CD96)</f>
        <v>0</v>
      </c>
      <c r="BQ22" s="212">
        <f>IF(BQ13="","",BQ16/(SUM(BQ$16:BQ$17))*Inputs!CE96)</f>
        <v>0</v>
      </c>
      <c r="BR22" s="212">
        <f>IF(BR13="","",BR16/(SUM(BR$16:BR$17))*Inputs!CF96)</f>
        <v>0</v>
      </c>
      <c r="BS22" s="212">
        <f>IF(BS13="","",BS16/(SUM(BS$16:BS$17))*Inputs!CG96)</f>
        <v>0</v>
      </c>
      <c r="BT22" s="212">
        <f>IF(BT13="","",BT16/(SUM(BT$16:BT$17))*Inputs!CH96)</f>
        <v>0</v>
      </c>
      <c r="BU22" s="212">
        <f>IF(BU13="","",BU16/(SUM(BU$16:BU$17))*Inputs!CI96)</f>
        <v>0</v>
      </c>
      <c r="BV22" s="212">
        <f>IF(BV13="","",BV16/(SUM(BV$16:BV$17))*Inputs!CJ96)</f>
        <v>0</v>
      </c>
      <c r="BW22" s="212">
        <f>IF(BW13="","",BW16/(SUM(BW$16:BW$17))*Inputs!CK96)</f>
        <v>0</v>
      </c>
      <c r="BX22" s="212">
        <f>IF(BX13="","",BX16/(SUM(BX$16:BX$17))*Inputs!CL96)</f>
        <v>0</v>
      </c>
      <c r="BY22" s="212">
        <f>IF(BY13="","",BY16/(SUM(BY$16:BY$17))*Inputs!CM96)</f>
        <v>0</v>
      </c>
      <c r="BZ22" s="212">
        <f>IF(BZ13="","",BZ16/(SUM(BZ$16:BZ$17))*Inputs!CN96)</f>
        <v>0</v>
      </c>
      <c r="CA22" s="212">
        <f>IF(CA13="","",CA16/(SUM(CA$16:CA$17))*Inputs!CO96)</f>
        <v>0</v>
      </c>
      <c r="CB22" s="212">
        <f>IF(CB13="","",CB16/(SUM(CB$16:CB$17))*Inputs!CP96)</f>
        <v>0</v>
      </c>
      <c r="CC22" s="212">
        <f>IF(CC13="","",CC16/(SUM(CC$16:CC$17))*Inputs!CQ96)</f>
        <v>0</v>
      </c>
      <c r="CD22" s="212">
        <f>IF(CD13="","",CD16/(SUM(CD$16:CD$17))*Inputs!CR96)</f>
        <v>0</v>
      </c>
      <c r="CE22" s="212">
        <f>IF(CE13="","",CE16/(SUM(CE$16:CE$17))*Inputs!CS96)</f>
        <v>0</v>
      </c>
      <c r="CF22" s="212">
        <f>IF(CF13="","",CF16/(SUM(CF$16:CF$17))*Inputs!CT96)</f>
        <v>0</v>
      </c>
      <c r="CG22" s="212">
        <f>IF(CG13="","",CG16/(SUM(CG$16:CG$17))*Inputs!CU96)</f>
        <v>0</v>
      </c>
      <c r="CH22" s="212">
        <f>IF(CH13="","",CH16/(SUM(CH$16:CH$17))*Inputs!CV96)</f>
        <v>0</v>
      </c>
      <c r="CI22" s="212">
        <f>IF(CI13="","",CI16/(SUM(CI$16:CI$17))*Inputs!CW96)</f>
        <v>0</v>
      </c>
      <c r="CJ22" s="212">
        <f>IF(CJ13="","",CJ16/(SUM(CJ$16:CJ$17))*Inputs!CX96)</f>
        <v>0</v>
      </c>
      <c r="CK22" s="212">
        <f>IF(CK13="","",CK16/(SUM(CK$16:CK$17))*Inputs!CY96)</f>
        <v>0</v>
      </c>
      <c r="CL22" s="212">
        <f>IF(CL13="","",CL16/(SUM(CL$16:CL$17))*Inputs!CZ96)</f>
        <v>0</v>
      </c>
      <c r="CM22" s="212">
        <f>IF(CM13="","",CM16/(SUM(CM$16:CM$17))*Inputs!DA96)</f>
        <v>0</v>
      </c>
      <c r="CN22" s="212">
        <f>IF(CN13="","",CN16/(SUM(CN$16:CN$17))*Inputs!DB96)</f>
        <v>0</v>
      </c>
      <c r="CO22" s="212">
        <f>IF(CO13="","",CO16/(SUM(CO$16:CO$17))*Inputs!DC96)</f>
        <v>0</v>
      </c>
      <c r="CP22" s="212">
        <f>IF(CP13="","",CP16/(SUM(CP$16:CP$17))*Inputs!DD96)</f>
        <v>0</v>
      </c>
      <c r="CQ22" s="212">
        <f>IF(CQ13="","",CQ16/(SUM(CQ$16:CQ$17))*Inputs!DE96)</f>
        <v>0</v>
      </c>
      <c r="CR22" s="212">
        <f>IF(CR13="","",CR16/(SUM(CR$16:CR$17))*Inputs!DF96)</f>
        <v>0</v>
      </c>
      <c r="CS22" s="212">
        <f>IF(CS13="","",CS16/(SUM(CS$16:CS$17))*Inputs!DG96)</f>
        <v>0</v>
      </c>
      <c r="CT22" s="212">
        <f>IF(CT13="","",CT16/(SUM(CT$16:CT$17))*Inputs!DH96)</f>
        <v>0</v>
      </c>
      <c r="CU22" s="212">
        <f>IF(CU13="","",CU16/(SUM(CU$16:CU$17))*Inputs!DI96)</f>
        <v>0</v>
      </c>
      <c r="CV22" s="212">
        <f>IF(CV13="","",CV16/(SUM(CV$16:CV$17))*Inputs!DJ96)</f>
        <v>0</v>
      </c>
      <c r="CW22" s="212">
        <f>IF(CW13="","",CW16/(SUM(CW$16:CW$17))*Inputs!DK96)</f>
        <v>0</v>
      </c>
      <c r="CX22" s="212">
        <f>IF(CX13="","",CX16/(SUM(CX$16:CX$17))*Inputs!DL96)</f>
        <v>0</v>
      </c>
      <c r="CY22" s="212">
        <f>IF(CY13="","",CY16/(SUM(CY$16:CY$17))*Inputs!DM96)</f>
        <v>0</v>
      </c>
      <c r="CZ22" s="212">
        <f>IF(CZ13="","",CZ16/(SUM(CZ$16:CZ$17))*Inputs!DN96)</f>
        <v>0</v>
      </c>
      <c r="DA22" s="212">
        <f>IF(DA13="","",DA16/(SUM(DA$16:DA$17))*Inputs!DO96)</f>
        <v>0</v>
      </c>
      <c r="DB22" s="212">
        <f>IF(DB13="","",DB16/(SUM(DB$16:DB$17))*Inputs!DP96)</f>
        <v>0</v>
      </c>
      <c r="DC22" s="212">
        <f>IF(DC13="","",DC16/(SUM(DC$16:DC$17))*Inputs!DQ96)</f>
        <v>0</v>
      </c>
      <c r="DD22" s="212">
        <f>IF(DD13="","",DD16/(SUM(DD$16:DD$17))*Inputs!DR96)</f>
        <v>0</v>
      </c>
      <c r="DE22" s="212">
        <f>IF(DE13="","",DE16/(SUM(DE$16:DE$17))*Inputs!DS96)</f>
        <v>0</v>
      </c>
      <c r="DF22" s="212">
        <f>IF(DF13="","",DF16/(SUM(DF$16:DF$17))*Inputs!DT96)</f>
        <v>0</v>
      </c>
      <c r="DG22" s="212">
        <f>IF(DG13="","",DG16/(SUM(DG$16:DG$17))*Inputs!DU96)</f>
        <v>0</v>
      </c>
      <c r="DH22" s="212">
        <f>IF(DH13="","",DH16/(SUM(DH$16:DH$17))*Inputs!DV96)</f>
        <v>0</v>
      </c>
      <c r="DI22" s="212">
        <f>IF(DI13="","",DI16/(SUM(DI$16:DI$17))*Inputs!DW96)</f>
        <v>0</v>
      </c>
      <c r="DJ22" s="212">
        <f>IF(DJ13="","",DJ16/(SUM(DJ$16:DJ$17))*Inputs!DX96)</f>
        <v>0</v>
      </c>
      <c r="DK22" s="212">
        <f>IF(DK13="","",DK16/(SUM(DK$16:DK$17))*Inputs!DY96)</f>
        <v>0</v>
      </c>
      <c r="DL22" s="212">
        <f>IF(DL13="","",DL16/(SUM(DL$16:DL$17))*Inputs!DZ96)</f>
        <v>0</v>
      </c>
      <c r="DM22" s="212">
        <f>IF(DM13="","",DM16/(SUM(DM$16:DM$17))*Inputs!EA96)</f>
        <v>0</v>
      </c>
      <c r="DN22" s="212">
        <f>IF(DN13="","",DN16/(SUM(DN$16:DN$17))*Inputs!EB96)</f>
        <v>0</v>
      </c>
      <c r="DO22" s="212">
        <f>IF(DO13="","",DO16/(SUM(DO$16:DO$17))*Inputs!EC96)</f>
        <v>0</v>
      </c>
      <c r="DP22" s="212">
        <f>IF(DP13="","",DP16/(SUM(DP$16:DP$17))*Inputs!ED96)</f>
        <v>0</v>
      </c>
      <c r="DQ22" s="212">
        <f>IF(DQ13="","",DQ16/(SUM(DQ$16:DQ$17))*Inputs!EE96)</f>
        <v>0</v>
      </c>
      <c r="DR22" s="212">
        <f>IF(DR13="","",DR16/(SUM(DR$16:DR$17))*Inputs!EF96)</f>
        <v>0</v>
      </c>
      <c r="DS22" s="212">
        <f>IF(DS13="","",DS16/(SUM(DS$16:DS$17))*Inputs!EG96)</f>
        <v>0</v>
      </c>
      <c r="DT22" s="212">
        <f>IF(DT13="","",DT16/(SUM(DT$16:DT$17))*Inputs!EH96)</f>
        <v>0</v>
      </c>
      <c r="DU22" s="212">
        <f>IF(DU13="","",DU16/(SUM(DU$16:DU$17))*Inputs!EI96)</f>
        <v>0</v>
      </c>
      <c r="DV22" s="212">
        <f>IF(DV13="","",DV16/(SUM(DV$16:DV$17))*Inputs!EJ96)</f>
        <v>0</v>
      </c>
      <c r="DW22" s="212">
        <f>IF(DW13="","",DW16/(SUM(DW$16:DW$17))*Inputs!EK96)</f>
        <v>0</v>
      </c>
      <c r="DX22" s="212">
        <f>IF(DX13="","",DX16/(SUM(DX$16:DX$17))*Inputs!EL96)</f>
        <v>0</v>
      </c>
      <c r="DY22" s="212">
        <f>IF(DY13="","",DY16/(SUM(DY$16:DY$17))*Inputs!EM96)</f>
        <v>0</v>
      </c>
      <c r="DZ22" s="212">
        <f>IF(DZ13="","",DZ16/(SUM(DZ$16:DZ$17))*Inputs!EN96)</f>
        <v>0</v>
      </c>
      <c r="EA22" s="212">
        <f>IF(EA13="","",EA16/(SUM(EA$16:EA$17))*Inputs!EO96)</f>
        <v>0</v>
      </c>
      <c r="EB22" s="212">
        <f>IF(EB13="","",EB16/(SUM(EB$16:EB$17))*Inputs!EP96)</f>
        <v>0</v>
      </c>
      <c r="EC22" s="212">
        <f>IF(EC13="","",EC16/(SUM(EC$16:EC$17))*Inputs!EQ96)</f>
        <v>0</v>
      </c>
      <c r="ED22" s="212">
        <f>IF(ED13="","",ED16/(SUM(ED$16:ED$17))*Inputs!ER96)</f>
        <v>0</v>
      </c>
      <c r="EE22" s="212">
        <f>IF(EE13="","",EE16/(SUM(EE$16:EE$17))*Inputs!ES96)</f>
        <v>0</v>
      </c>
      <c r="EF22" s="212">
        <f>IF(EF13="","",EF16/(SUM(EF$16:EF$17))*Inputs!ET96)</f>
        <v>0</v>
      </c>
      <c r="EG22" s="212">
        <f>IF(EG13="","",EG16/(SUM(EG$16:EG$17))*Inputs!EU96)</f>
        <v>0</v>
      </c>
      <c r="EH22" s="212">
        <f>IF(EH13="","",EH16/(SUM(EH$16:EH$17))*Inputs!EV96)</f>
        <v>0</v>
      </c>
      <c r="EI22" s="212">
        <f>IF(EI13="","",EI16/(SUM(EI$16:EI$17))*Inputs!EW96)</f>
        <v>0</v>
      </c>
      <c r="EJ22" s="212">
        <f>IF(EJ13="","",EJ16/(SUM(EJ$16:EJ$17))*Inputs!EX96)</f>
        <v>0</v>
      </c>
      <c r="EK22" s="212">
        <f>IF(EK13="","",EK16/(SUM(EK$16:EK$17))*Inputs!EY96)</f>
        <v>0</v>
      </c>
      <c r="EL22" s="212">
        <f>IF(EL13="","",EL16/(SUM(EL$16:EL$17))*Inputs!EZ96)</f>
        <v>0</v>
      </c>
      <c r="EM22" s="212">
        <f>IF(EM13="","",EM16/(SUM(EM$16:EM$17))*Inputs!FA96)</f>
        <v>0</v>
      </c>
      <c r="EN22" s="212">
        <f>IF(EN13="","",EN16/(SUM(EN$16:EN$17))*Inputs!FB96)</f>
        <v>0</v>
      </c>
      <c r="EO22" s="212">
        <f>IF(EO13="","",EO16/(SUM(EO$16:EO$17))*Inputs!FC96)</f>
        <v>0</v>
      </c>
      <c r="EP22" s="212">
        <f>IF(EP13="","",EP16/(SUM(EP$16:EP$17))*Inputs!FD96)</f>
        <v>0</v>
      </c>
      <c r="EQ22" s="212">
        <f>IF(EQ13="","",EQ16/(SUM(EQ$16:EQ$17))*Inputs!FE96)</f>
        <v>0</v>
      </c>
      <c r="ER22" s="212">
        <f>IF(ER13="","",ER16/(SUM(ER$16:ER$17))*Inputs!FF96)</f>
        <v>0</v>
      </c>
      <c r="ES22" s="212">
        <f>IF(ES13="","",ES16/(SUM(ES$16:ES$17))*Inputs!FG96)</f>
        <v>0</v>
      </c>
      <c r="ET22" s="212">
        <f>IF(ET13="","",ET16/(SUM(ET$16:ET$17))*Inputs!FH96)</f>
        <v>0</v>
      </c>
      <c r="EU22" s="212">
        <f>IF(EU13="","",EU16/(SUM(EU$16:EU$17))*Inputs!FI96)</f>
        <v>0</v>
      </c>
      <c r="EV22" s="212">
        <f>IF(EV13="","",EV16/(SUM(EV$16:EV$17))*Inputs!FJ96)</f>
        <v>0</v>
      </c>
      <c r="EW22" s="212">
        <f>IF(EW13="","",EW16/(SUM(EW$16:EW$17))*Inputs!FK96)</f>
        <v>0</v>
      </c>
      <c r="EX22" s="212">
        <f>IF(EX13="","",EX16/(SUM(EX$16:EX$17))*Inputs!FL96)</f>
        <v>0</v>
      </c>
      <c r="EY22" s="212">
        <f>IF(EY13="","",EY16/(SUM(EY$16:EY$17))*Inputs!FM96)</f>
        <v>0</v>
      </c>
      <c r="EZ22" s="212">
        <f>IF(EZ13="","",EZ16/(SUM(EZ$16:EZ$17))*Inputs!FN96)</f>
        <v>0</v>
      </c>
      <c r="FA22" s="212">
        <f>IF(FA13="","",FA16/(SUM(FA$16:FA$17))*Inputs!FO96)</f>
        <v>0</v>
      </c>
      <c r="FB22" s="212">
        <f>IF(FB13="","",FB16/(SUM(FB$16:FB$17))*Inputs!FP96)</f>
        <v>0</v>
      </c>
      <c r="FC22" s="212">
        <f>IF(FC13="","",FC16/(SUM(FC$16:FC$17))*Inputs!FQ96)</f>
        <v>0</v>
      </c>
      <c r="FD22" s="212">
        <f>IF(FD13="","",FD16/(SUM(FD$16:FD$17))*Inputs!FR96)</f>
        <v>0</v>
      </c>
      <c r="FE22" s="212">
        <f>IF(FE13="","",FE16/(SUM(FE$16:FE$17))*Inputs!FS96)</f>
        <v>0</v>
      </c>
      <c r="FF22" s="212">
        <f>IF(FF13="","",FF16/(SUM(FF$16:FF$17))*Inputs!FT96)</f>
        <v>0</v>
      </c>
      <c r="FG22" s="212">
        <f>IF(FG13="","",FG16/(SUM(FG$16:FG$17))*Inputs!FU96)</f>
        <v>0</v>
      </c>
      <c r="FH22" s="212">
        <f>IF(FH13="","",FH16/(SUM(FH$16:FH$17))*Inputs!FV96)</f>
        <v>0</v>
      </c>
      <c r="FI22" s="212">
        <f>IF(FI13="","",FI16/(SUM(FI$16:FI$17))*Inputs!FW96)</f>
        <v>0</v>
      </c>
      <c r="FJ22" s="212">
        <f>IF(FJ13="","",FJ16/(SUM(FJ$16:FJ$17))*Inputs!FX96)</f>
        <v>0</v>
      </c>
      <c r="FK22" s="212">
        <f>IF(FK13="","",FK16/(SUM(FK$16:FK$17))*Inputs!FY96)</f>
        <v>0</v>
      </c>
      <c r="FL22" s="212">
        <f>IF(FL13="","",FL16/(SUM(FL$16:FL$17))*Inputs!FZ96)</f>
        <v>0</v>
      </c>
      <c r="FM22" s="212">
        <f>IF(FM13="","",FM16/(SUM(FM$16:FM$17))*Inputs!GA96)</f>
        <v>0</v>
      </c>
      <c r="FN22" s="212">
        <f>IF(FN13="","",FN16/(SUM(FN$16:FN$17))*Inputs!GB96)</f>
        <v>0</v>
      </c>
      <c r="FO22" s="212">
        <f>IF(FO13="","",FO16/(SUM(FO$16:FO$17))*Inputs!GC96)</f>
        <v>0</v>
      </c>
      <c r="FP22" s="212">
        <f>IF(FP13="","",FP16/(SUM(FP$16:FP$17))*Inputs!GD96)</f>
        <v>0</v>
      </c>
      <c r="FQ22" s="212">
        <f>IF(FQ13="","",FQ16/(SUM(FQ$16:FQ$17))*Inputs!GE96)</f>
        <v>0</v>
      </c>
      <c r="FR22" s="212">
        <f>IF(FR13="","",FR16/(SUM(FR$16:FR$17))*Inputs!GF96)</f>
        <v>0</v>
      </c>
      <c r="FS22" s="212">
        <f>IF(FS13="","",FS16/(SUM(FS$16:FS$17))*Inputs!GG96)</f>
        <v>0</v>
      </c>
      <c r="FT22" s="212">
        <f>IF(FT13="","",FT16/(SUM(FT$16:FT$17))*Inputs!GH96)</f>
        <v>0</v>
      </c>
      <c r="FU22" s="212">
        <f>IF(FU13="","",FU16/(SUM(FU$16:FU$17))*Inputs!GI96)</f>
        <v>0</v>
      </c>
      <c r="FV22" s="212">
        <f>IF(FV13="","",FV16/(SUM(FV$16:FV$17))*Inputs!GJ96)</f>
        <v>0</v>
      </c>
      <c r="FW22" s="212">
        <f>IF(FW13="","",FW16/(SUM(FW$16:FW$17))*Inputs!GK96)</f>
        <v>0</v>
      </c>
      <c r="FX22" s="212">
        <f>IF(FX13="","",FX16/(SUM(FX$16:FX$17))*Inputs!GL96)</f>
        <v>0</v>
      </c>
      <c r="FY22" s="212">
        <f>IF(FY13="","",FY16/(SUM(FY$16:FY$17))*Inputs!GM96)</f>
        <v>0</v>
      </c>
      <c r="FZ22" s="212">
        <f>IF(FZ13="","",FZ16/(SUM(FZ$16:FZ$17))*Inputs!GN96)</f>
        <v>0</v>
      </c>
      <c r="GA22" s="212">
        <f>IF(GA13="","",GA16/(SUM(GA$16:GA$17))*Inputs!GO96)</f>
        <v>0</v>
      </c>
      <c r="GB22" s="212">
        <f>IF(GB13="","",GB16/(SUM(GB$16:GB$17))*Inputs!GP96)</f>
        <v>0</v>
      </c>
      <c r="GC22" s="212">
        <f>IF(GC13="","",GC16/(SUM(GC$16:GC$17))*Inputs!GQ96)</f>
        <v>0</v>
      </c>
      <c r="GD22" s="212">
        <f>IF(GD13="","",GD16/(SUM(GD$16:GD$17))*Inputs!GR96)</f>
        <v>0</v>
      </c>
      <c r="GE22" s="212">
        <f>IF(GE13="","",GE16/(SUM(GE$16:GE$17))*Inputs!GS96)</f>
        <v>0</v>
      </c>
      <c r="GF22" s="212">
        <f>IF(GF13="","",GF16/(SUM(GF$16:GF$17))*Inputs!GT96)</f>
        <v>0</v>
      </c>
      <c r="GG22" s="212">
        <f>IF(GG13="","",GG16/(SUM(GG$16:GG$17))*Inputs!GU96)</f>
        <v>0</v>
      </c>
      <c r="GH22" s="212">
        <f>IF(GH13="","",GH16/(SUM(GH$16:GH$17))*Inputs!GV96)</f>
        <v>0</v>
      </c>
      <c r="GI22" s="212">
        <f>IF(GI13="","",GI16/(SUM(GI$16:GI$17))*Inputs!GW96)</f>
        <v>0</v>
      </c>
      <c r="GJ22" s="212">
        <f>IF(GJ13="","",GJ16/(SUM(GJ$16:GJ$17))*Inputs!GX96)</f>
        <v>0</v>
      </c>
      <c r="GK22" s="212">
        <f>IF(GK13="","",GK16/(SUM(GK$16:GK$17))*Inputs!GY96)</f>
        <v>0</v>
      </c>
      <c r="GL22" s="212">
        <f>IF(GL13="","",GL16/(SUM(GL$16:GL$17))*Inputs!GZ96)</f>
        <v>0</v>
      </c>
      <c r="GM22" s="212">
        <f>IF(GM13="","",GM16/(SUM(GM$16:GM$17))*Inputs!HA96)</f>
        <v>0</v>
      </c>
      <c r="GN22" s="212">
        <f>IF(GN13="","",GN16/(SUM(GN$16:GN$17))*Inputs!HB96)</f>
        <v>0</v>
      </c>
      <c r="GO22" s="212">
        <f>IF(GO13="","",GO16/(SUM(GO$16:GO$17))*Inputs!HC96)</f>
        <v>0</v>
      </c>
      <c r="GP22" s="212">
        <f>IF(GP13="","",GP16/(SUM(GP$16:GP$17))*Inputs!HD96)</f>
        <v>0</v>
      </c>
      <c r="GQ22" s="212">
        <f>IF(GQ13="","",GQ16/(SUM(GQ$16:GQ$17))*Inputs!HE96)</f>
        <v>0</v>
      </c>
      <c r="GR22" s="212">
        <f>IF(GR13="","",GR16/(SUM(GR$16:GR$17))*Inputs!HF96)</f>
        <v>0</v>
      </c>
      <c r="GS22" s="212">
        <f>IF(GS13="","",GS16/(SUM(GS$16:GS$17))*Inputs!HG96)</f>
        <v>0</v>
      </c>
      <c r="GT22" s="212">
        <f>IF(GT13="","",GT16/(SUM(GT$16:GT$17))*Inputs!HH96)</f>
        <v>0</v>
      </c>
      <c r="GU22" s="212">
        <f>IF(GU13="","",GU16/(SUM(GU$16:GU$17))*Inputs!HI96)</f>
        <v>0</v>
      </c>
      <c r="GV22" s="212">
        <f>IF(GV13="","",GV16/(SUM(GV$16:GV$17))*Inputs!HJ96)</f>
        <v>0</v>
      </c>
      <c r="GW22" s="212">
        <f>IF(GW13="","",GW16/(SUM(GW$16:GW$17))*Inputs!HK96)</f>
        <v>0</v>
      </c>
      <c r="GX22" s="212">
        <f>IF(GX13="","",GX16/(SUM(GX$16:GX$17))*Inputs!HL96)</f>
        <v>0</v>
      </c>
      <c r="GY22" s="212">
        <f>IF(GY13="","",GY16/(SUM(GY$16:GY$17))*Inputs!HM96)</f>
        <v>0</v>
      </c>
      <c r="GZ22" s="212">
        <f>IF(GZ13="","",GZ16/(SUM(GZ$16:GZ$17))*Inputs!HN96)</f>
        <v>0</v>
      </c>
      <c r="HA22" s="212">
        <f>IF(HA13="","",HA16/(SUM(HA$16:HA$17))*Inputs!HO96)</f>
        <v>0</v>
      </c>
      <c r="HB22" s="212">
        <f>IF(HB13="","",HB16/(SUM(HB$16:HB$17))*Inputs!HP96)</f>
        <v>0</v>
      </c>
      <c r="HC22" s="212">
        <f>IF(HC13="","",HC16/(SUM(HC$16:HC$17))*Inputs!HQ96)</f>
        <v>0</v>
      </c>
      <c r="HD22" s="212">
        <f>IF(HD13="","",HD16/(SUM(HD$16:HD$17))*Inputs!HR96)</f>
        <v>0</v>
      </c>
      <c r="HE22" s="212">
        <f>IF(HE13="","",HE16/(SUM(HE$16:HE$17))*Inputs!HS96)</f>
        <v>0</v>
      </c>
      <c r="HF22" s="212">
        <f>IF(HF13="","",HF16/(SUM(HF$16:HF$17))*Inputs!HT96)</f>
        <v>0</v>
      </c>
      <c r="HG22" s="212">
        <f>IF(HG13="","",HG16/(SUM(HG$16:HG$17))*Inputs!HU96)</f>
        <v>0</v>
      </c>
      <c r="HH22" s="212">
        <f>IF(HH13="","",HH16/(SUM(HH$16:HH$17))*Inputs!HV96)</f>
        <v>0</v>
      </c>
      <c r="HI22" s="212">
        <f>IF(HI13="","",HI16/(SUM(HI$16:HI$17))*Inputs!HW96)</f>
        <v>0</v>
      </c>
      <c r="HJ22" s="212">
        <f>IF(HJ13="","",HJ16/(SUM(HJ$16:HJ$17))*Inputs!HX96)</f>
        <v>0</v>
      </c>
      <c r="HK22" s="212">
        <f>IF(HK13="","",HK16/(SUM(HK$16:HK$17))*Inputs!HY96)</f>
        <v>0</v>
      </c>
      <c r="HL22" s="212">
        <f>IF(HL13="","",HL16/(SUM(HL$16:HL$17))*Inputs!HZ96)</f>
        <v>0</v>
      </c>
      <c r="HM22" s="212">
        <f>IF(HM13="","",HM16/(SUM(HM$16:HM$17))*Inputs!IA96)</f>
        <v>0</v>
      </c>
      <c r="HN22" s="212">
        <f>IF(HN13="","",HN16/(SUM(HN$16:HN$17))*Inputs!IB96)</f>
        <v>0</v>
      </c>
      <c r="HO22" s="212">
        <f>IF(HO13="","",HO16/(SUM(HO$16:HO$17))*Inputs!IC96)</f>
        <v>0</v>
      </c>
      <c r="HP22" s="212">
        <f>IF(HP13="","",HP16/(SUM(HP$16:HP$17))*Inputs!ID96)</f>
        <v>0</v>
      </c>
      <c r="HQ22" s="212">
        <f>IF(HQ13="","",HQ16/(SUM(HQ$16:HQ$17))*Inputs!IE96)</f>
        <v>0</v>
      </c>
      <c r="HR22" s="212">
        <f>IF(HR13="","",HR16/(SUM(HR$16:HR$17))*Inputs!IF96)</f>
        <v>0</v>
      </c>
      <c r="HS22" s="212">
        <f>IF(HS13="","",HS16/(SUM(HS$16:HS$17))*Inputs!IG96)</f>
        <v>0</v>
      </c>
      <c r="HT22" s="212">
        <f>IF(HT13="","",HT16/(SUM(HT$16:HT$17))*Inputs!IH96)</f>
        <v>0</v>
      </c>
      <c r="HU22" s="212" t="str">
        <f>IF(HU13="","",HU16/(SUM(HU$16:HU$17))*Inputs!II96)</f>
        <v/>
      </c>
      <c r="HV22" s="212" t="str">
        <f>IF(HV13="","",HV16/(SUM(HV$16:HV$17))*Inputs!IJ96)</f>
        <v/>
      </c>
      <c r="HW22" s="212" t="str">
        <f>IF(HW13="","",HW16/(SUM(HW$16:HW$17))*Inputs!IK96)</f>
        <v/>
      </c>
      <c r="HX22" s="212" t="str">
        <f>IF(HX13="","",HX16/(SUM(HX$16:HX$17))*Inputs!IL96)</f>
        <v/>
      </c>
      <c r="HY22" s="212" t="str">
        <f>IF(HY13="","",HY16/(SUM(HY$16:HY$17))*Inputs!IM96)</f>
        <v/>
      </c>
      <c r="HZ22" s="212" t="str">
        <f>IF(HZ13="","",HZ16/(SUM(HZ$16:HZ$17))*Inputs!IN96)</f>
        <v/>
      </c>
      <c r="IA22" s="212" t="str">
        <f>IF(IA13="","",IA16/(SUM(IA$16:IA$17))*Inputs!IO96)</f>
        <v/>
      </c>
      <c r="IB22" s="212" t="str">
        <f>IF(IB13="","",IB16/(SUM(IB$16:IB$17))*Inputs!IP96)</f>
        <v/>
      </c>
      <c r="IC22" s="212" t="str">
        <f>IF(IC13="","",IC16/(SUM(IC$16:IC$17))*Inputs!IQ96)</f>
        <v/>
      </c>
      <c r="ID22" s="212" t="str">
        <f>IF(ID13="","",ID16/(SUM(ID$16:ID$17))*Inputs!IR96)</f>
        <v/>
      </c>
      <c r="IE22" s="212" t="str">
        <f>IF(IE13="","",IE16/(SUM(IE$16:IE$17))*Inputs!IS96)</f>
        <v/>
      </c>
      <c r="IF22" s="212" t="str">
        <f>IF(IF13="","",IF16/(SUM(IF$16:IF$17))*Inputs!IT96)</f>
        <v/>
      </c>
      <c r="IG22" s="212" t="str">
        <f>IF(IG13="","",IG16/(SUM(IG$16:IG$17))*Inputs!IU96)</f>
        <v/>
      </c>
      <c r="IH22" s="212" t="str">
        <f>IF(IH13="","",IH16/(SUM(IH$16:IH$17))*Inputs!IV96)</f>
        <v/>
      </c>
      <c r="II22" s="212" t="str">
        <f>IF(II13="","",II16/(SUM(II$16:II$17))*Inputs!IW96)</f>
        <v/>
      </c>
      <c r="IJ22" s="212" t="str">
        <f>IF(IJ13="","",IJ16/(SUM(IJ$16:IJ$17))*Inputs!IX96)</f>
        <v/>
      </c>
      <c r="IK22" s="212" t="str">
        <f>IF(IK13="","",IK16/(SUM(IK$16:IK$17))*Inputs!IY96)</f>
        <v/>
      </c>
      <c r="IL22" s="212" t="str">
        <f>IF(IL13="","",IL16/(SUM(IL$16:IL$17))*Inputs!IZ96)</f>
        <v/>
      </c>
      <c r="IM22" s="212" t="str">
        <f>IF(IM13="","",IM16/(SUM(IM$16:IM$17))*Inputs!JA96)</f>
        <v/>
      </c>
      <c r="IN22" s="212" t="str">
        <f>IF(IN13="","",IN16/(SUM(IN$16:IN$17))*Inputs!JB96)</f>
        <v/>
      </c>
      <c r="IO22" s="212" t="str">
        <f>IF(IO13="","",IO16/(SUM(IO$16:IO$17))*Inputs!JC96)</f>
        <v/>
      </c>
      <c r="IP22" s="212" t="str">
        <f>IF(IP13="","",IP16/(SUM(IP$16:IP$17))*Inputs!JD96)</f>
        <v/>
      </c>
      <c r="IQ22" s="212" t="str">
        <f>IF(IQ13="","",IQ16/(SUM(IQ$16:IQ$17))*Inputs!JE96)</f>
        <v/>
      </c>
      <c r="IR22" s="212" t="str">
        <f>IF(IR13="","",IR16/(SUM(IR$16:IR$17))*Inputs!JF96)</f>
        <v/>
      </c>
      <c r="IS22" s="212" t="str">
        <f>IF(IS13="","",IS16/(SUM(IS$16:IS$17))*Inputs!JG96)</f>
        <v/>
      </c>
      <c r="IT22" s="212" t="str">
        <f>IF(IT13="","",IT16/(SUM(IT$16:IT$17))*Inputs!JH96)</f>
        <v/>
      </c>
      <c r="IU22" s="212" t="str">
        <f>IF(IU13="","",IU16/(SUM(IU$16:IU$17))*Inputs!JI96)</f>
        <v/>
      </c>
      <c r="IV22" s="212" t="str">
        <f>IF(IV13="","",IV16/(SUM(IV$16:IV$17))*Inputs!JJ96)</f>
        <v/>
      </c>
      <c r="IW22" s="212" t="str">
        <f>IF(IW13="","",IW16/(SUM(IW$16:IW$17))*Inputs!JK96)</f>
        <v/>
      </c>
      <c r="IX22" s="212" t="str">
        <f>IF(IX13="","",IX16/(SUM(IX$16:IX$17))*Inputs!JL96)</f>
        <v/>
      </c>
      <c r="IY22" s="212" t="str">
        <f>IF(IY13="","",IY16/(SUM(IY$16:IY$17))*Inputs!JM96)</f>
        <v/>
      </c>
      <c r="IZ22" s="212" t="str">
        <f>IF(IZ13="","",IZ16/(SUM(IZ$16:IZ$17))*Inputs!JN96)</f>
        <v/>
      </c>
      <c r="JA22" s="212" t="str">
        <f>IF(JA13="","",JA16/(SUM(JA$16:JA$17))*Inputs!JO96)</f>
        <v/>
      </c>
      <c r="JB22" s="212" t="str">
        <f>IF(JB13="","",JB16/(SUM(JB$16:JB$17))*Inputs!JP96)</f>
        <v/>
      </c>
      <c r="JC22" s="212" t="str">
        <f>IF(JC13="","",JC16/(SUM(JC$16:JC$17))*Inputs!JQ96)</f>
        <v/>
      </c>
      <c r="JD22" s="212" t="str">
        <f>IF(JD13="","",JD16/(SUM(JD$16:JD$17))*Inputs!JR96)</f>
        <v/>
      </c>
      <c r="JE22" s="212" t="str">
        <f>IF(JE13="","",JE16/(SUM(JE$16:JE$17))*Inputs!JS96)</f>
        <v/>
      </c>
      <c r="JF22" s="212" t="str">
        <f>IF(JF13="","",JF16/(SUM(JF$16:JF$17))*Inputs!JT96)</f>
        <v/>
      </c>
      <c r="JG22" s="212" t="str">
        <f>IF(JG13="","",JG16/(SUM(JG$16:JG$17))*Inputs!JU96)</f>
        <v/>
      </c>
      <c r="JH22" s="212" t="str">
        <f>IF(JH13="","",JH16/(SUM(JH$16:JH$17))*Inputs!JV96)</f>
        <v/>
      </c>
      <c r="JI22" s="212" t="str">
        <f>IF(JI13="","",JI16/(SUM(JI$16:JI$17))*Inputs!JW96)</f>
        <v/>
      </c>
      <c r="JJ22" s="212" t="str">
        <f>IF(JJ13="","",JJ16/(SUM(JJ$16:JJ$17))*Inputs!JX96)</f>
        <v/>
      </c>
      <c r="JK22" s="212" t="str">
        <f>IF(JK13="","",JK16/(SUM(JK$16:JK$17))*Inputs!JY96)</f>
        <v/>
      </c>
      <c r="JL22" s="212" t="str">
        <f>IF(JL13="","",JL16/(SUM(JL$16:JL$17))*Inputs!JZ96)</f>
        <v/>
      </c>
      <c r="JM22" s="212" t="str">
        <f>IF(JM13="","",JM16/(SUM(JM$16:JM$17))*Inputs!KA96)</f>
        <v/>
      </c>
      <c r="JN22" s="212" t="str">
        <f>IF(JN13="","",JN16/(SUM(JN$16:JN$17))*Inputs!KB96)</f>
        <v/>
      </c>
      <c r="JO22" s="212" t="str">
        <f>IF(JO13="","",JO16/(SUM(JO$16:JO$17))*Inputs!KC96)</f>
        <v/>
      </c>
      <c r="JP22" s="212" t="str">
        <f>IF(JP13="","",JP16/(SUM(JP$16:JP$17))*Inputs!KD96)</f>
        <v/>
      </c>
      <c r="JQ22" s="212" t="str">
        <f>IF(JQ13="","",JQ16/(SUM(JQ$16:JQ$17))*Inputs!KE96)</f>
        <v/>
      </c>
      <c r="JR22" s="212" t="str">
        <f>IF(JR13="","",JR16/(SUM(JR$16:JR$17))*Inputs!KF96)</f>
        <v/>
      </c>
      <c r="JS22" s="212" t="str">
        <f>IF(JS13="","",JS16/(SUM(JS$16:JS$17))*Inputs!KG96)</f>
        <v/>
      </c>
      <c r="JT22" s="212" t="str">
        <f>IF(JT13="","",JT16/(SUM(JT$16:JT$17))*Inputs!KH96)</f>
        <v/>
      </c>
      <c r="JU22" s="212" t="str">
        <f>IF(JU13="","",JU16/(SUM(JU$16:JU$17))*Inputs!KI96)</f>
        <v/>
      </c>
      <c r="JV22" s="212" t="str">
        <f>IF(JV13="","",JV16/(SUM(JV$16:JV$17))*Inputs!KJ96)</f>
        <v/>
      </c>
      <c r="JW22" s="212" t="str">
        <f>IF(JW13="","",JW16/(SUM(JW$16:JW$17))*Inputs!KK96)</f>
        <v/>
      </c>
      <c r="JX22" s="212" t="str">
        <f>IF(JX13="","",JX16/(SUM(JX$16:JX$17))*Inputs!KL96)</f>
        <v/>
      </c>
      <c r="JY22" s="212" t="str">
        <f>IF(JY13="","",JY16/(SUM(JY$16:JY$17))*Inputs!KM96)</f>
        <v/>
      </c>
      <c r="JZ22" s="212" t="str">
        <f>IF(JZ13="","",JZ16/(SUM(JZ$16:JZ$17))*Inputs!KN96)</f>
        <v/>
      </c>
      <c r="KA22" s="212" t="str">
        <f>IF(KA13="","",KA16/(SUM(KA$16:KA$17))*Inputs!KO96)</f>
        <v/>
      </c>
      <c r="KB22" s="212" t="str">
        <f>IF(KB13="","",KB16/(SUM(KB$16:KB$17))*Inputs!KP96)</f>
        <v/>
      </c>
      <c r="KC22" s="212" t="str">
        <f>IF(KC13="","",KC16/(SUM(KC$16:KC$17))*Inputs!KQ96)</f>
        <v/>
      </c>
      <c r="KD22" s="212" t="str">
        <f>IF(KD13="","",KD16/(SUM(KD$16:KD$17))*Inputs!KR96)</f>
        <v/>
      </c>
      <c r="KE22" s="212" t="str">
        <f>IF(KE13="","",KE16/(SUM(KE$16:KE$17))*Inputs!KS96)</f>
        <v/>
      </c>
      <c r="KF22" s="212" t="str">
        <f>IF(KF13="","",KF16/(SUM(KF$16:KF$17))*Inputs!KT96)</f>
        <v/>
      </c>
      <c r="KG22" s="212" t="str">
        <f>IF(KG13="","",KG16/(SUM(KG$16:KG$17))*Inputs!KU96)</f>
        <v/>
      </c>
      <c r="KH22" s="212" t="str">
        <f>IF(KH13="","",KH16/(SUM(KH$16:KH$17))*Inputs!KV96)</f>
        <v/>
      </c>
      <c r="KI22" s="212" t="str">
        <f>IF(KI13="","",KI16/(SUM(KI$16:KI$17))*Inputs!KW96)</f>
        <v/>
      </c>
      <c r="KJ22" s="212" t="str">
        <f>IF(KJ13="","",KJ16/(SUM(KJ$16:KJ$17))*Inputs!KX96)</f>
        <v/>
      </c>
      <c r="KK22" s="212" t="str">
        <f>IF(KK13="","",KK16/(SUM(KK$16:KK$17))*Inputs!KY96)</f>
        <v/>
      </c>
      <c r="KL22" s="212" t="str">
        <f>IF(KL13="","",KL16/(SUM(KL$16:KL$17))*Inputs!KZ96)</f>
        <v/>
      </c>
      <c r="KM22" s="212" t="str">
        <f>IF(KM13="","",KM16/(SUM(KM$16:KM$17))*Inputs!LA96)</f>
        <v/>
      </c>
      <c r="KN22" s="212" t="str">
        <f>IF(KN13="","",KN16/(SUM(KN$16:KN$17))*Inputs!LB96)</f>
        <v/>
      </c>
      <c r="KO22" s="212" t="str">
        <f>IF(KO13="","",KO16/(SUM(KO$16:KO$17))*Inputs!LC96)</f>
        <v/>
      </c>
      <c r="KP22" s="212" t="str">
        <f>IF(KP13="","",KP16/(SUM(KP$16:KP$17))*Inputs!LD96)</f>
        <v/>
      </c>
      <c r="KQ22" s="212" t="str">
        <f>IF(KQ13="","",KQ16/(SUM(KQ$16:KQ$17))*Inputs!LE96)</f>
        <v/>
      </c>
      <c r="KR22" s="212" t="str">
        <f>IF(KR13="","",KR16/(SUM(KR$16:KR$17))*Inputs!LF96)</f>
        <v/>
      </c>
      <c r="KS22" s="212" t="str">
        <f>IF(KS13="","",KS16/(SUM(KS$16:KS$17))*Inputs!LG96)</f>
        <v/>
      </c>
      <c r="KT22" s="212" t="str">
        <f>IF(KT13="","",KT16/(SUM(KT$16:KT$17))*Inputs!LH96)</f>
        <v/>
      </c>
      <c r="KU22" s="212" t="str">
        <f>IF(KU13="","",KU16/(SUM(KU$16:KU$17))*Inputs!LI96)</f>
        <v/>
      </c>
      <c r="KV22" s="212" t="str">
        <f>IF(KV13="","",KV16/(SUM(KV$16:KV$17))*Inputs!LJ96)</f>
        <v/>
      </c>
      <c r="KW22" s="212" t="str">
        <f>IF(KW13="","",KW16/(SUM(KW$16:KW$17))*Inputs!LK96)</f>
        <v/>
      </c>
      <c r="KX22" s="212" t="str">
        <f>IF(KX13="","",KX16/(SUM(KX$16:KX$17))*Inputs!LL96)</f>
        <v/>
      </c>
      <c r="KY22" s="212" t="str">
        <f>IF(KY13="","",KY16/(SUM(KY$16:KY$17))*Inputs!LM96)</f>
        <v/>
      </c>
      <c r="KZ22" s="212" t="str">
        <f>IF(KZ13="","",KZ16/(SUM(KZ$16:KZ$17))*Inputs!LN96)</f>
        <v/>
      </c>
      <c r="LA22" s="212" t="str">
        <f>IF(LA13="","",LA16/(SUM(LA$16:LA$17))*Inputs!LO96)</f>
        <v/>
      </c>
      <c r="LB22" s="212" t="str">
        <f>IF(LB13="","",LB16/(SUM(LB$16:LB$17))*Inputs!LP96)</f>
        <v/>
      </c>
      <c r="LC22" s="212" t="str">
        <f>IF(LC13="","",LC16/(SUM(LC$16:LC$17))*Inputs!LQ96)</f>
        <v/>
      </c>
      <c r="LD22" s="212" t="str">
        <f>IF(LD13="","",LD16/(SUM(LD$16:LD$17))*Inputs!LR96)</f>
        <v/>
      </c>
      <c r="LE22" s="212" t="str">
        <f>IF(LE13="","",LE16/(SUM(LE$16:LE$17))*Inputs!LS96)</f>
        <v/>
      </c>
      <c r="LF22" s="212" t="str">
        <f>IF(LF13="","",LF16/(SUM(LF$16:LF$17))*Inputs!LT96)</f>
        <v/>
      </c>
      <c r="LG22" s="212" t="str">
        <f>IF(LG13="","",LG16/(SUM(LG$16:LG$17))*Inputs!LU96)</f>
        <v/>
      </c>
      <c r="LH22" s="212" t="str">
        <f>IF(LH13="","",LH16/(SUM(LH$16:LH$17))*Inputs!LV96)</f>
        <v/>
      </c>
      <c r="LI22" s="212" t="str">
        <f>IF(LI13="","",LI16/(SUM(LI$16:LI$17))*Inputs!LW96)</f>
        <v/>
      </c>
      <c r="LJ22" s="212" t="str">
        <f>IF(LJ13="","",LJ16/(SUM(LJ$16:LJ$17))*Inputs!LX96)</f>
        <v/>
      </c>
      <c r="LK22" s="212" t="str">
        <f>IF(LK13="","",LK16/(SUM(LK$16:LK$17))*Inputs!LY96)</f>
        <v/>
      </c>
      <c r="LL22" s="212" t="str">
        <f>IF(LL13="","",LL16/(SUM(LL$16:LL$17))*Inputs!LZ96)</f>
        <v/>
      </c>
      <c r="LM22" s="212" t="str">
        <f>IF(LM13="","",LM16/(SUM(LM$16:LM$17))*Inputs!MA96)</f>
        <v/>
      </c>
      <c r="LN22" s="212" t="str">
        <f>IF(LN13="","",LN16/(SUM(LN$16:LN$17))*Inputs!MB96)</f>
        <v/>
      </c>
      <c r="LO22" s="212" t="str">
        <f>IF(LO13="","",LO16/(SUM(LO$16:LO$17))*Inputs!MC96)</f>
        <v/>
      </c>
      <c r="LP22" s="212" t="str">
        <f>IF(LP13="","",LP16/(SUM(LP$16:LP$17))*Inputs!MD96)</f>
        <v/>
      </c>
      <c r="LQ22" s="212" t="str">
        <f>IF(LQ13="","",LQ16/(SUM(LQ$16:LQ$17))*Inputs!ME96)</f>
        <v/>
      </c>
      <c r="LR22" s="212" t="str">
        <f>IF(LR13="","",LR16/(SUM(LR$16:LR$17))*Inputs!MF96)</f>
        <v/>
      </c>
      <c r="LS22" s="212" t="str">
        <f>IF(LS13="","",LS16/(SUM(LS$16:LS$17))*Inputs!MG96)</f>
        <v/>
      </c>
      <c r="LT22" s="212" t="str">
        <f>IF(LT13="","",LT16/(SUM(LT$16:LT$17))*Inputs!MH96)</f>
        <v/>
      </c>
      <c r="LU22" s="212" t="str">
        <f>IF(LU13="","",LU16/(SUM(LU$16:LU$17))*Inputs!MI96)</f>
        <v/>
      </c>
      <c r="LV22" s="212" t="str">
        <f>IF(LV13="","",LV16/(SUM(LV$16:LV$17))*Inputs!MJ96)</f>
        <v/>
      </c>
      <c r="LW22" s="212" t="str">
        <f>IF(LW13="","",LW16/(SUM(LW$16:LW$17))*Inputs!MK96)</f>
        <v/>
      </c>
      <c r="LX22" s="212" t="str">
        <f>IF(LX13="","",LX16/(SUM(LX$16:LX$17))*Inputs!ML96)</f>
        <v/>
      </c>
      <c r="LY22" s="212" t="str">
        <f>IF(LY13="","",LY16/(SUM(LY$16:LY$17))*Inputs!MM96)</f>
        <v/>
      </c>
      <c r="LZ22" s="212" t="str">
        <f>IF(LZ13="","",LZ16/(SUM(LZ$16:LZ$17))*Inputs!MN96)</f>
        <v/>
      </c>
      <c r="MA22" s="212" t="str">
        <f>IF(MA13="","",MA16/(SUM(MA$16:MA$17))*Inputs!MO96)</f>
        <v/>
      </c>
      <c r="MB22" s="212" t="str">
        <f>IF(MB13="","",MB16/(SUM(MB$16:MB$17))*Inputs!MP96)</f>
        <v/>
      </c>
      <c r="MC22" s="212" t="str">
        <f>IF(MC13="","",MC16/(SUM(MC$16:MC$17))*Inputs!MQ96)</f>
        <v/>
      </c>
      <c r="MD22" s="212" t="str">
        <f>IF(MD13="","",MD16/(SUM(MD$16:MD$17))*Inputs!MR96)</f>
        <v/>
      </c>
      <c r="ME22" s="212" t="str">
        <f>IF(ME13="","",ME16/(SUM(ME$16:ME$17))*Inputs!MS96)</f>
        <v/>
      </c>
      <c r="MF22" s="212" t="str">
        <f>IF(MF13="","",MF16/(SUM(MF$16:MF$17))*Inputs!MT96)</f>
        <v/>
      </c>
      <c r="MG22" s="212" t="str">
        <f>IF(MG13="","",MG16/(SUM(MG$16:MG$17))*Inputs!MU96)</f>
        <v/>
      </c>
      <c r="MH22" s="212" t="str">
        <f>IF(MH13="","",MH16/(SUM(MH$16:MH$17))*Inputs!MV96)</f>
        <v/>
      </c>
      <c r="MI22" s="212" t="str">
        <f>IF(MI13="","",MI16/(SUM(MI$16:MI$17))*Inputs!MW96)</f>
        <v/>
      </c>
      <c r="MJ22" s="212" t="str">
        <f>IF(MJ13="","",MJ16/(SUM(MJ$16:MJ$17))*Inputs!MX96)</f>
        <v/>
      </c>
      <c r="MK22" s="212" t="str">
        <f>IF(MK13="","",MK16/(SUM(MK$16:MK$17))*Inputs!MY96)</f>
        <v/>
      </c>
      <c r="ML22" s="212" t="str">
        <f>IF(ML13="","",ML16/(SUM(ML$16:ML$17))*Inputs!MZ96)</f>
        <v/>
      </c>
      <c r="MM22" s="212" t="str">
        <f>IF(MM13="","",MM16/(SUM(MM$16:MM$17))*Inputs!NA96)</f>
        <v/>
      </c>
      <c r="MN22" s="212" t="str">
        <f>IF(MN13="","",MN16/(SUM(MN$16:MN$17))*Inputs!NB96)</f>
        <v/>
      </c>
      <c r="MO22" s="212" t="str">
        <f>IF(MO13="","",MO16/(SUM(MO$16:MO$17))*Inputs!NC96)</f>
        <v/>
      </c>
      <c r="MP22" s="212" t="str">
        <f>IF(MP13="","",MP16/(SUM(MP$16:MP$17))*Inputs!ND96)</f>
        <v/>
      </c>
      <c r="MQ22" s="212" t="str">
        <f>IF(MQ13="","",MQ16/(SUM(MQ$16:MQ$17))*Inputs!NE96)</f>
        <v/>
      </c>
      <c r="MR22" s="212" t="str">
        <f>IF(MR13="","",MR16/(SUM(MR$16:MR$17))*Inputs!NF96)</f>
        <v/>
      </c>
      <c r="MS22" s="212" t="str">
        <f>IF(MS13="","",MS16/(SUM(MS$16:MS$17))*Inputs!NG96)</f>
        <v/>
      </c>
      <c r="MT22" s="212" t="str">
        <f>IF(MT13="","",MT16/(SUM(MT$16:MT$17))*Inputs!NH96)</f>
        <v/>
      </c>
      <c r="MU22" s="212" t="str">
        <f>IF(MU13="","",MU16/(SUM(MU$16:MU$17))*Inputs!NI96)</f>
        <v/>
      </c>
      <c r="MV22" s="212" t="str">
        <f>IF(MV13="","",MV16/(SUM(MV$16:MV$17))*Inputs!NJ96)</f>
        <v/>
      </c>
      <c r="MW22" s="212" t="str">
        <f>IF(MW13="","",MW16/(SUM(MW$16:MW$17))*Inputs!NK96)</f>
        <v/>
      </c>
      <c r="MX22" s="212" t="str">
        <f>IF(MX13="","",MX16/(SUM(MX$16:MX$17))*Inputs!NL96)</f>
        <v/>
      </c>
      <c r="MY22" s="212" t="str">
        <f>IF(MY13="","",MY16/(SUM(MY$16:MY$17))*Inputs!NM96)</f>
        <v/>
      </c>
    </row>
    <row r="23" spans="2:363" x14ac:dyDescent="0.25">
      <c r="B23" s="8" t="s">
        <v>226</v>
      </c>
      <c r="D23" s="212">
        <f>IF(D13="","",D17/(SUM(D$16:D$17))*Inputs!R96)</f>
        <v>0</v>
      </c>
      <c r="E23" s="212">
        <f>IF(E13="","",E17/(SUM(E$16:E$17))*Inputs!S96)</f>
        <v>0</v>
      </c>
      <c r="F23" s="212">
        <f>IF(F13="","",F17/(SUM(F$16:F$17))*Inputs!T96)</f>
        <v>0</v>
      </c>
      <c r="G23" s="212">
        <f>IF(G13="","",G17/(SUM(G$16:G$17))*Inputs!U96)</f>
        <v>0</v>
      </c>
      <c r="H23" s="212">
        <f>IF(H13="","",H17/(SUM(H$16:H$17))*Inputs!V96)</f>
        <v>0</v>
      </c>
      <c r="I23" s="212">
        <f>IF(I13="","",I17/(SUM(I$16:I$17))*Inputs!W96)</f>
        <v>0</v>
      </c>
      <c r="J23" s="212">
        <f>IF(J13="","",J17/(SUM(J$16:J$17))*Inputs!X96)</f>
        <v>0</v>
      </c>
      <c r="K23" s="212">
        <f>IF(K13="","",K17/(SUM(K$16:K$17))*Inputs!Y96)</f>
        <v>0</v>
      </c>
      <c r="L23" s="212">
        <f>IF(L13="","",L17/(SUM(L$16:L$17))*Inputs!Z96)</f>
        <v>0</v>
      </c>
      <c r="M23" s="212">
        <f>IF(M13="","",M17/(SUM(M$16:M$17))*Inputs!AA96)</f>
        <v>0</v>
      </c>
      <c r="N23" s="212">
        <f>IF(N13="","",N17/(SUM(N$16:N$17))*Inputs!AB96)</f>
        <v>0</v>
      </c>
      <c r="O23" s="212">
        <f>IF(O13="","",O17/(SUM(O$16:O$17))*Inputs!AC96)</f>
        <v>0</v>
      </c>
      <c r="P23" s="212">
        <f>IF(P13="","",P17/(SUM(P$16:P$17))*Inputs!AD96)</f>
        <v>0</v>
      </c>
      <c r="Q23" s="212">
        <f>IF(Q13="","",Q17/(SUM(Q$16:Q$17))*Inputs!AE96)</f>
        <v>0</v>
      </c>
      <c r="R23" s="212">
        <f>IF(R13="","",R17/(SUM(R$16:R$17))*Inputs!AF96)</f>
        <v>0</v>
      </c>
      <c r="S23" s="212">
        <f>IF(S13="","",S17/(SUM(S$16:S$17))*Inputs!AG96)</f>
        <v>0</v>
      </c>
      <c r="T23" s="212">
        <f>IF(T13="","",T17/(SUM(T$16:T$17))*Inputs!AH96)</f>
        <v>0</v>
      </c>
      <c r="U23" s="212">
        <f>IF(U13="","",U17/(SUM(U$16:U$17))*Inputs!AI96)</f>
        <v>0</v>
      </c>
      <c r="V23" s="212">
        <f>IF(V13="","",V17/(SUM(V$16:V$17))*Inputs!AJ96)</f>
        <v>0</v>
      </c>
      <c r="W23" s="212">
        <f>IF(W13="","",W17/(SUM(W$16:W$17))*Inputs!AK96)</f>
        <v>0</v>
      </c>
      <c r="X23" s="212">
        <f>IF(X13="","",X17/(SUM(X$16:X$17))*Inputs!AL96)</f>
        <v>0</v>
      </c>
      <c r="Y23" s="212">
        <f>IF(Y13="","",Y17/(SUM(Y$16:Y$17))*Inputs!AM96)</f>
        <v>0</v>
      </c>
      <c r="Z23" s="212">
        <f>IF(Z13="","",Z17/(SUM(Z$16:Z$17))*Inputs!AN96)</f>
        <v>0</v>
      </c>
      <c r="AA23" s="212">
        <f>IF(AA13="","",AA17/(SUM(AA$16:AA$17))*Inputs!AO96)</f>
        <v>0</v>
      </c>
      <c r="AB23" s="212">
        <f>IF(AB13="","",AB17/(SUM(AB$16:AB$17))*Inputs!AP96)</f>
        <v>0</v>
      </c>
      <c r="AC23" s="212">
        <f>IF(AC13="","",AC17/(SUM(AC$16:AC$17))*Inputs!AQ96)</f>
        <v>0</v>
      </c>
      <c r="AD23" s="212">
        <f>IF(AD13="","",AD17/(SUM(AD$16:AD$17))*Inputs!AR96)</f>
        <v>0</v>
      </c>
      <c r="AE23" s="212">
        <f>IF(AE13="","",AE17/(SUM(AE$16:AE$17))*Inputs!AS96)</f>
        <v>0</v>
      </c>
      <c r="AF23" s="212">
        <f>IF(AF13="","",AF17/(SUM(AF$16:AF$17))*Inputs!AT96)</f>
        <v>0</v>
      </c>
      <c r="AG23" s="212">
        <f>IF(AG13="","",AG17/(SUM(AG$16:AG$17))*Inputs!AU96)</f>
        <v>0</v>
      </c>
      <c r="AH23" s="212">
        <f>IF(AH13="","",AH17/(SUM(AH$16:AH$17))*Inputs!AV96)</f>
        <v>0</v>
      </c>
      <c r="AI23" s="212">
        <f>IF(AI13="","",AI17/(SUM(AI$16:AI$17))*Inputs!AW96)</f>
        <v>0</v>
      </c>
      <c r="AJ23" s="212">
        <f>IF(AJ13="","",AJ17/(SUM(AJ$16:AJ$17))*Inputs!AX96)</f>
        <v>0</v>
      </c>
      <c r="AK23" s="212">
        <f>IF(AK13="","",AK17/(SUM(AK$16:AK$17))*Inputs!AY96)</f>
        <v>0</v>
      </c>
      <c r="AL23" s="212">
        <f>IF(AL13="","",AL17/(SUM(AL$16:AL$17))*Inputs!AZ96)</f>
        <v>0</v>
      </c>
      <c r="AM23" s="212">
        <f>IF(AM13="","",AM17/(SUM(AM$16:AM$17))*Inputs!BA96)</f>
        <v>0</v>
      </c>
      <c r="AN23" s="212">
        <f>IF(AN13="","",AN17/(SUM(AN$16:AN$17))*Inputs!BB96)</f>
        <v>0</v>
      </c>
      <c r="AO23" s="212">
        <f>IF(AO13="","",AO17/(SUM(AO$16:AO$17))*Inputs!BC96)</f>
        <v>0</v>
      </c>
      <c r="AP23" s="212">
        <f>IF(AP13="","",AP17/(SUM(AP$16:AP$17))*Inputs!BD96)</f>
        <v>0</v>
      </c>
      <c r="AQ23" s="212">
        <f>IF(AQ13="","",AQ17/(SUM(AQ$16:AQ$17))*Inputs!BE96)</f>
        <v>0</v>
      </c>
      <c r="AR23" s="212">
        <f>IF(AR13="","",AR17/(SUM(AR$16:AR$17))*Inputs!BF96)</f>
        <v>0</v>
      </c>
      <c r="AS23" s="212">
        <f>IF(AS13="","",AS17/(SUM(AS$16:AS$17))*Inputs!BG96)</f>
        <v>0</v>
      </c>
      <c r="AT23" s="212">
        <f>IF(AT13="","",AT17/(SUM(AT$16:AT$17))*Inputs!BH96)</f>
        <v>0</v>
      </c>
      <c r="AU23" s="212">
        <f>IF(AU13="","",AU17/(SUM(AU$16:AU$17))*Inputs!BI96)</f>
        <v>0</v>
      </c>
      <c r="AV23" s="212">
        <f>IF(AV13="","",AV17/(SUM(AV$16:AV$17))*Inputs!BJ96)</f>
        <v>0</v>
      </c>
      <c r="AW23" s="212">
        <f>IF(AW13="","",AW17/(SUM(AW$16:AW$17))*Inputs!BK96)</f>
        <v>0</v>
      </c>
      <c r="AX23" s="212">
        <f>IF(AX13="","",AX17/(SUM(AX$16:AX$17))*Inputs!BL96)</f>
        <v>0</v>
      </c>
      <c r="AY23" s="212">
        <f>IF(AY13="","",AY17/(SUM(AY$16:AY$17))*Inputs!BM96)</f>
        <v>0</v>
      </c>
      <c r="AZ23" s="212">
        <f>IF(AZ13="","",AZ17/(SUM(AZ$16:AZ$17))*Inputs!BN96)</f>
        <v>0</v>
      </c>
      <c r="BA23" s="212">
        <f>IF(BA13="","",BA17/(SUM(BA$16:BA$17))*Inputs!BO96)</f>
        <v>0</v>
      </c>
      <c r="BB23" s="212">
        <f>IF(BB13="","",BB17/(SUM(BB$16:BB$17))*Inputs!BP96)</f>
        <v>0</v>
      </c>
      <c r="BC23" s="212">
        <f>IF(BC13="","",BC17/(SUM(BC$16:BC$17))*Inputs!BQ96)</f>
        <v>0</v>
      </c>
      <c r="BD23" s="212">
        <f>IF(BD13="","",BD17/(SUM(BD$16:BD$17))*Inputs!BR96)</f>
        <v>0</v>
      </c>
      <c r="BE23" s="212">
        <f>IF(BE13="","",BE17/(SUM(BE$16:BE$17))*Inputs!BS96)</f>
        <v>0</v>
      </c>
      <c r="BF23" s="212">
        <f>IF(BF13="","",BF17/(SUM(BF$16:BF$17))*Inputs!BT96)</f>
        <v>0</v>
      </c>
      <c r="BG23" s="212">
        <f>IF(BG13="","",BG17/(SUM(BG$16:BG$17))*Inputs!BU96)</f>
        <v>0</v>
      </c>
      <c r="BH23" s="212">
        <f>IF(BH13="","",BH17/(SUM(BH$16:BH$17))*Inputs!BV96)</f>
        <v>0</v>
      </c>
      <c r="BI23" s="212">
        <f>IF(BI13="","",BI17/(SUM(BI$16:BI$17))*Inputs!BW96)</f>
        <v>0</v>
      </c>
      <c r="BJ23" s="212">
        <f>IF(BJ13="","",BJ17/(SUM(BJ$16:BJ$17))*Inputs!BX96)</f>
        <v>0</v>
      </c>
      <c r="BK23" s="212">
        <f>IF(BK13="","",BK17/(SUM(BK$16:BK$17))*Inputs!BY96)</f>
        <v>0</v>
      </c>
      <c r="BL23" s="212">
        <f>IF(BL13="","",BL17/(SUM(BL$16:BL$17))*Inputs!BZ96)</f>
        <v>0</v>
      </c>
      <c r="BM23" s="212">
        <f>IF(BM13="","",BM17/(SUM(BM$16:BM$17))*Inputs!CA96)</f>
        <v>0</v>
      </c>
      <c r="BN23" s="212">
        <f>IF(BN13="","",BN17/(SUM(BN$16:BN$17))*Inputs!CB96)</f>
        <v>0</v>
      </c>
      <c r="BO23" s="212">
        <f>IF(BO13="","",BO17/(SUM(BO$16:BO$17))*Inputs!CC96)</f>
        <v>0</v>
      </c>
      <c r="BP23" s="212">
        <f>IF(BP13="","",BP17/(SUM(BP$16:BP$17))*Inputs!CD96)</f>
        <v>0</v>
      </c>
      <c r="BQ23" s="212">
        <f>IF(BQ13="","",BQ17/(SUM(BQ$16:BQ$17))*Inputs!CE96)</f>
        <v>0</v>
      </c>
      <c r="BR23" s="212">
        <f>IF(BR13="","",BR17/(SUM(BR$16:BR$17))*Inputs!CF96)</f>
        <v>0</v>
      </c>
      <c r="BS23" s="212">
        <f>IF(BS13="","",BS17/(SUM(BS$16:BS$17))*Inputs!CG96)</f>
        <v>0</v>
      </c>
      <c r="BT23" s="212">
        <f>IF(BT13="","",BT17/(SUM(BT$16:BT$17))*Inputs!CH96)</f>
        <v>0</v>
      </c>
      <c r="BU23" s="212">
        <f>IF(BU13="","",BU17/(SUM(BU$16:BU$17))*Inputs!CI96)</f>
        <v>0</v>
      </c>
      <c r="BV23" s="212">
        <f>IF(BV13="","",BV17/(SUM(BV$16:BV$17))*Inputs!CJ96)</f>
        <v>0</v>
      </c>
      <c r="BW23" s="212">
        <f>IF(BW13="","",BW17/(SUM(BW$16:BW$17))*Inputs!CK96)</f>
        <v>0</v>
      </c>
      <c r="BX23" s="212">
        <f>IF(BX13="","",BX17/(SUM(BX$16:BX$17))*Inputs!CL96)</f>
        <v>0</v>
      </c>
      <c r="BY23" s="212">
        <f>IF(BY13="","",BY17/(SUM(BY$16:BY$17))*Inputs!CM96)</f>
        <v>0</v>
      </c>
      <c r="BZ23" s="212">
        <f>IF(BZ13="","",BZ17/(SUM(BZ$16:BZ$17))*Inputs!CN96)</f>
        <v>0</v>
      </c>
      <c r="CA23" s="212">
        <f>IF(CA13="","",CA17/(SUM(CA$16:CA$17))*Inputs!CO96)</f>
        <v>0</v>
      </c>
      <c r="CB23" s="212">
        <f>IF(CB13="","",CB17/(SUM(CB$16:CB$17))*Inputs!CP96)</f>
        <v>0</v>
      </c>
      <c r="CC23" s="212">
        <f>IF(CC13="","",CC17/(SUM(CC$16:CC$17))*Inputs!CQ96)</f>
        <v>0</v>
      </c>
      <c r="CD23" s="212">
        <f>IF(CD13="","",CD17/(SUM(CD$16:CD$17))*Inputs!CR96)</f>
        <v>0</v>
      </c>
      <c r="CE23" s="212">
        <f>IF(CE13="","",CE17/(SUM(CE$16:CE$17))*Inputs!CS96)</f>
        <v>0</v>
      </c>
      <c r="CF23" s="212">
        <f>IF(CF13="","",CF17/(SUM(CF$16:CF$17))*Inputs!CT96)</f>
        <v>0</v>
      </c>
      <c r="CG23" s="212">
        <f>IF(CG13="","",CG17/(SUM(CG$16:CG$17))*Inputs!CU96)</f>
        <v>0</v>
      </c>
      <c r="CH23" s="212">
        <f>IF(CH13="","",CH17/(SUM(CH$16:CH$17))*Inputs!CV96)</f>
        <v>0</v>
      </c>
      <c r="CI23" s="212">
        <f>IF(CI13="","",CI17/(SUM(CI$16:CI$17))*Inputs!CW96)</f>
        <v>0</v>
      </c>
      <c r="CJ23" s="212">
        <f>IF(CJ13="","",CJ17/(SUM(CJ$16:CJ$17))*Inputs!CX96)</f>
        <v>0</v>
      </c>
      <c r="CK23" s="212">
        <f>IF(CK13="","",CK17/(SUM(CK$16:CK$17))*Inputs!CY96)</f>
        <v>0</v>
      </c>
      <c r="CL23" s="212">
        <f>IF(CL13="","",CL17/(SUM(CL$16:CL$17))*Inputs!CZ96)</f>
        <v>0</v>
      </c>
      <c r="CM23" s="212">
        <f>IF(CM13="","",CM17/(SUM(CM$16:CM$17))*Inputs!DA96)</f>
        <v>0</v>
      </c>
      <c r="CN23" s="212">
        <f>IF(CN13="","",CN17/(SUM(CN$16:CN$17))*Inputs!DB96)</f>
        <v>0</v>
      </c>
      <c r="CO23" s="212">
        <f>IF(CO13="","",CO17/(SUM(CO$16:CO$17))*Inputs!DC96)</f>
        <v>0</v>
      </c>
      <c r="CP23" s="212">
        <f>IF(CP13="","",CP17/(SUM(CP$16:CP$17))*Inputs!DD96)</f>
        <v>0</v>
      </c>
      <c r="CQ23" s="212">
        <f>IF(CQ13="","",CQ17/(SUM(CQ$16:CQ$17))*Inputs!DE96)</f>
        <v>0</v>
      </c>
      <c r="CR23" s="212">
        <f>IF(CR13="","",CR17/(SUM(CR$16:CR$17))*Inputs!DF96)</f>
        <v>0</v>
      </c>
      <c r="CS23" s="212">
        <f>IF(CS13="","",CS17/(SUM(CS$16:CS$17))*Inputs!DG96)</f>
        <v>0</v>
      </c>
      <c r="CT23" s="212">
        <f>IF(CT13="","",CT17/(SUM(CT$16:CT$17))*Inputs!DH96)</f>
        <v>0</v>
      </c>
      <c r="CU23" s="212">
        <f>IF(CU13="","",CU17/(SUM(CU$16:CU$17))*Inputs!DI96)</f>
        <v>0</v>
      </c>
      <c r="CV23" s="212">
        <f>IF(CV13="","",CV17/(SUM(CV$16:CV$17))*Inputs!DJ96)</f>
        <v>0</v>
      </c>
      <c r="CW23" s="212">
        <f>IF(CW13="","",CW17/(SUM(CW$16:CW$17))*Inputs!DK96)</f>
        <v>0</v>
      </c>
      <c r="CX23" s="212">
        <f>IF(CX13="","",CX17/(SUM(CX$16:CX$17))*Inputs!DL96)</f>
        <v>0</v>
      </c>
      <c r="CY23" s="212">
        <f>IF(CY13="","",CY17/(SUM(CY$16:CY$17))*Inputs!DM96)</f>
        <v>0</v>
      </c>
      <c r="CZ23" s="212">
        <f>IF(CZ13="","",CZ17/(SUM(CZ$16:CZ$17))*Inputs!DN96)</f>
        <v>0</v>
      </c>
      <c r="DA23" s="212">
        <f>IF(DA13="","",DA17/(SUM(DA$16:DA$17))*Inputs!DO96)</f>
        <v>0</v>
      </c>
      <c r="DB23" s="212">
        <f>IF(DB13="","",DB17/(SUM(DB$16:DB$17))*Inputs!DP96)</f>
        <v>0</v>
      </c>
      <c r="DC23" s="212">
        <f>IF(DC13="","",DC17/(SUM(DC$16:DC$17))*Inputs!DQ96)</f>
        <v>0</v>
      </c>
      <c r="DD23" s="212">
        <f>IF(DD13="","",DD17/(SUM(DD$16:DD$17))*Inputs!DR96)</f>
        <v>0</v>
      </c>
      <c r="DE23" s="212">
        <f>IF(DE13="","",DE17/(SUM(DE$16:DE$17))*Inputs!DS96)</f>
        <v>0</v>
      </c>
      <c r="DF23" s="212">
        <f>IF(DF13="","",DF17/(SUM(DF$16:DF$17))*Inputs!DT96)</f>
        <v>0</v>
      </c>
      <c r="DG23" s="212">
        <f>IF(DG13="","",DG17/(SUM(DG$16:DG$17))*Inputs!DU96)</f>
        <v>0</v>
      </c>
      <c r="DH23" s="212">
        <f>IF(DH13="","",DH17/(SUM(DH$16:DH$17))*Inputs!DV96)</f>
        <v>0</v>
      </c>
      <c r="DI23" s="212">
        <f>IF(DI13="","",DI17/(SUM(DI$16:DI$17))*Inputs!DW96)</f>
        <v>0</v>
      </c>
      <c r="DJ23" s="212">
        <f>IF(DJ13="","",DJ17/(SUM(DJ$16:DJ$17))*Inputs!DX96)</f>
        <v>0</v>
      </c>
      <c r="DK23" s="212">
        <f>IF(DK13="","",DK17/(SUM(DK$16:DK$17))*Inputs!DY96)</f>
        <v>0</v>
      </c>
      <c r="DL23" s="212">
        <f>IF(DL13="","",DL17/(SUM(DL$16:DL$17))*Inputs!DZ96)</f>
        <v>0</v>
      </c>
      <c r="DM23" s="212">
        <f>IF(DM13="","",DM17/(SUM(DM$16:DM$17))*Inputs!EA96)</f>
        <v>0</v>
      </c>
      <c r="DN23" s="212">
        <f>IF(DN13="","",DN17/(SUM(DN$16:DN$17))*Inputs!EB96)</f>
        <v>0</v>
      </c>
      <c r="DO23" s="212">
        <f>IF(DO13="","",DO17/(SUM(DO$16:DO$17))*Inputs!EC96)</f>
        <v>0</v>
      </c>
      <c r="DP23" s="212">
        <f>IF(DP13="","",DP17/(SUM(DP$16:DP$17))*Inputs!ED96)</f>
        <v>0</v>
      </c>
      <c r="DQ23" s="212">
        <f>IF(DQ13="","",DQ17/(SUM(DQ$16:DQ$17))*Inputs!EE96)</f>
        <v>0</v>
      </c>
      <c r="DR23" s="212">
        <f>IF(DR13="","",DR17/(SUM(DR$16:DR$17))*Inputs!EF96)</f>
        <v>0</v>
      </c>
      <c r="DS23" s="212">
        <f>IF(DS13="","",DS17/(SUM(DS$16:DS$17))*Inputs!EG96)</f>
        <v>0</v>
      </c>
      <c r="DT23" s="212">
        <f>IF(DT13="","",DT17/(SUM(DT$16:DT$17))*Inputs!EH96)</f>
        <v>0</v>
      </c>
      <c r="DU23" s="212">
        <f>IF(DU13="","",DU17/(SUM(DU$16:DU$17))*Inputs!EI96)</f>
        <v>0</v>
      </c>
      <c r="DV23" s="212">
        <f>IF(DV13="","",DV17/(SUM(DV$16:DV$17))*Inputs!EJ96)</f>
        <v>0</v>
      </c>
      <c r="DW23" s="212">
        <f>IF(DW13="","",DW17/(SUM(DW$16:DW$17))*Inputs!EK96)</f>
        <v>0</v>
      </c>
      <c r="DX23" s="212">
        <f>IF(DX13="","",DX17/(SUM(DX$16:DX$17))*Inputs!EL96)</f>
        <v>0</v>
      </c>
      <c r="DY23" s="212">
        <f>IF(DY13="","",DY17/(SUM(DY$16:DY$17))*Inputs!EM96)</f>
        <v>0</v>
      </c>
      <c r="DZ23" s="212">
        <f>IF(DZ13="","",DZ17/(SUM(DZ$16:DZ$17))*Inputs!EN96)</f>
        <v>0</v>
      </c>
      <c r="EA23" s="212">
        <f>IF(EA13="","",EA17/(SUM(EA$16:EA$17))*Inputs!EO96)</f>
        <v>0</v>
      </c>
      <c r="EB23" s="212">
        <f>IF(EB13="","",EB17/(SUM(EB$16:EB$17))*Inputs!EP96)</f>
        <v>0</v>
      </c>
      <c r="EC23" s="212">
        <f>IF(EC13="","",EC17/(SUM(EC$16:EC$17))*Inputs!EQ96)</f>
        <v>0</v>
      </c>
      <c r="ED23" s="212">
        <f>IF(ED13="","",ED17/(SUM(ED$16:ED$17))*Inputs!ER96)</f>
        <v>0</v>
      </c>
      <c r="EE23" s="212">
        <f>IF(EE13="","",EE17/(SUM(EE$16:EE$17))*Inputs!ES96)</f>
        <v>0</v>
      </c>
      <c r="EF23" s="212">
        <f>IF(EF13="","",EF17/(SUM(EF$16:EF$17))*Inputs!ET96)</f>
        <v>0</v>
      </c>
      <c r="EG23" s="212">
        <f>IF(EG13="","",EG17/(SUM(EG$16:EG$17))*Inputs!EU96)</f>
        <v>0</v>
      </c>
      <c r="EH23" s="212">
        <f>IF(EH13="","",EH17/(SUM(EH$16:EH$17))*Inputs!EV96)</f>
        <v>0</v>
      </c>
      <c r="EI23" s="212">
        <f>IF(EI13="","",EI17/(SUM(EI$16:EI$17))*Inputs!EW96)</f>
        <v>0</v>
      </c>
      <c r="EJ23" s="212">
        <f>IF(EJ13="","",EJ17/(SUM(EJ$16:EJ$17))*Inputs!EX96)</f>
        <v>0</v>
      </c>
      <c r="EK23" s="212">
        <f>IF(EK13="","",EK17/(SUM(EK$16:EK$17))*Inputs!EY96)</f>
        <v>0</v>
      </c>
      <c r="EL23" s="212">
        <f>IF(EL13="","",EL17/(SUM(EL$16:EL$17))*Inputs!EZ96)</f>
        <v>0</v>
      </c>
      <c r="EM23" s="212">
        <f>IF(EM13="","",EM17/(SUM(EM$16:EM$17))*Inputs!FA96)</f>
        <v>0</v>
      </c>
      <c r="EN23" s="212">
        <f>IF(EN13="","",EN17/(SUM(EN$16:EN$17))*Inputs!FB96)</f>
        <v>0</v>
      </c>
      <c r="EO23" s="212">
        <f>IF(EO13="","",EO17/(SUM(EO$16:EO$17))*Inputs!FC96)</f>
        <v>0</v>
      </c>
      <c r="EP23" s="212">
        <f>IF(EP13="","",EP17/(SUM(EP$16:EP$17))*Inputs!FD96)</f>
        <v>0</v>
      </c>
      <c r="EQ23" s="212">
        <f>IF(EQ13="","",EQ17/(SUM(EQ$16:EQ$17))*Inputs!FE96)</f>
        <v>0</v>
      </c>
      <c r="ER23" s="212">
        <f>IF(ER13="","",ER17/(SUM(ER$16:ER$17))*Inputs!FF96)</f>
        <v>0</v>
      </c>
      <c r="ES23" s="212">
        <f>IF(ES13="","",ES17/(SUM(ES$16:ES$17))*Inputs!FG96)</f>
        <v>0</v>
      </c>
      <c r="ET23" s="212">
        <f>IF(ET13="","",ET17/(SUM(ET$16:ET$17))*Inputs!FH96)</f>
        <v>0</v>
      </c>
      <c r="EU23" s="212">
        <f>IF(EU13="","",EU17/(SUM(EU$16:EU$17))*Inputs!FI96)</f>
        <v>0</v>
      </c>
      <c r="EV23" s="212">
        <f>IF(EV13="","",EV17/(SUM(EV$16:EV$17))*Inputs!FJ96)</f>
        <v>0</v>
      </c>
      <c r="EW23" s="212">
        <f>IF(EW13="","",EW17/(SUM(EW$16:EW$17))*Inputs!FK96)</f>
        <v>0</v>
      </c>
      <c r="EX23" s="212">
        <f>IF(EX13="","",EX17/(SUM(EX$16:EX$17))*Inputs!FL96)</f>
        <v>0</v>
      </c>
      <c r="EY23" s="212">
        <f>IF(EY13="","",EY17/(SUM(EY$16:EY$17))*Inputs!FM96)</f>
        <v>0</v>
      </c>
      <c r="EZ23" s="212">
        <f>IF(EZ13="","",EZ17/(SUM(EZ$16:EZ$17))*Inputs!FN96)</f>
        <v>0</v>
      </c>
      <c r="FA23" s="212">
        <f>IF(FA13="","",FA17/(SUM(FA$16:FA$17))*Inputs!FO96)</f>
        <v>0</v>
      </c>
      <c r="FB23" s="212">
        <f>IF(FB13="","",FB17/(SUM(FB$16:FB$17))*Inputs!FP96)</f>
        <v>0</v>
      </c>
      <c r="FC23" s="212">
        <f>IF(FC13="","",FC17/(SUM(FC$16:FC$17))*Inputs!FQ96)</f>
        <v>0</v>
      </c>
      <c r="FD23" s="212">
        <f>IF(FD13="","",FD17/(SUM(FD$16:FD$17))*Inputs!FR96)</f>
        <v>0</v>
      </c>
      <c r="FE23" s="212">
        <f>IF(FE13="","",FE17/(SUM(FE$16:FE$17))*Inputs!FS96)</f>
        <v>0</v>
      </c>
      <c r="FF23" s="212">
        <f>IF(FF13="","",FF17/(SUM(FF$16:FF$17))*Inputs!FT96)</f>
        <v>0</v>
      </c>
      <c r="FG23" s="212">
        <f>IF(FG13="","",FG17/(SUM(FG$16:FG$17))*Inputs!FU96)</f>
        <v>0</v>
      </c>
      <c r="FH23" s="212">
        <f>IF(FH13="","",FH17/(SUM(FH$16:FH$17))*Inputs!FV96)</f>
        <v>0</v>
      </c>
      <c r="FI23" s="212">
        <f>IF(FI13="","",FI17/(SUM(FI$16:FI$17))*Inputs!FW96)</f>
        <v>0</v>
      </c>
      <c r="FJ23" s="212">
        <f>IF(FJ13="","",FJ17/(SUM(FJ$16:FJ$17))*Inputs!FX96)</f>
        <v>0</v>
      </c>
      <c r="FK23" s="212">
        <f>IF(FK13="","",FK17/(SUM(FK$16:FK$17))*Inputs!FY96)</f>
        <v>0</v>
      </c>
      <c r="FL23" s="212">
        <f>IF(FL13="","",FL17/(SUM(FL$16:FL$17))*Inputs!FZ96)</f>
        <v>0</v>
      </c>
      <c r="FM23" s="212">
        <f>IF(FM13="","",FM17/(SUM(FM$16:FM$17))*Inputs!GA96)</f>
        <v>0</v>
      </c>
      <c r="FN23" s="212">
        <f>IF(FN13="","",FN17/(SUM(FN$16:FN$17))*Inputs!GB96)</f>
        <v>0</v>
      </c>
      <c r="FO23" s="212">
        <f>IF(FO13="","",FO17/(SUM(FO$16:FO$17))*Inputs!GC96)</f>
        <v>0</v>
      </c>
      <c r="FP23" s="212">
        <f>IF(FP13="","",FP17/(SUM(FP$16:FP$17))*Inputs!GD96)</f>
        <v>0</v>
      </c>
      <c r="FQ23" s="212">
        <f>IF(FQ13="","",FQ17/(SUM(FQ$16:FQ$17))*Inputs!GE96)</f>
        <v>0</v>
      </c>
      <c r="FR23" s="212">
        <f>IF(FR13="","",FR17/(SUM(FR$16:FR$17))*Inputs!GF96)</f>
        <v>0</v>
      </c>
      <c r="FS23" s="212">
        <f>IF(FS13="","",FS17/(SUM(FS$16:FS$17))*Inputs!GG96)</f>
        <v>0</v>
      </c>
      <c r="FT23" s="212">
        <f>IF(FT13="","",FT17/(SUM(FT$16:FT$17))*Inputs!GH96)</f>
        <v>0</v>
      </c>
      <c r="FU23" s="212">
        <f>IF(FU13="","",FU17/(SUM(FU$16:FU$17))*Inputs!GI96)</f>
        <v>0</v>
      </c>
      <c r="FV23" s="212">
        <f>IF(FV13="","",FV17/(SUM(FV$16:FV$17))*Inputs!GJ96)</f>
        <v>0</v>
      </c>
      <c r="FW23" s="212">
        <f>IF(FW13="","",FW17/(SUM(FW$16:FW$17))*Inputs!GK96)</f>
        <v>0</v>
      </c>
      <c r="FX23" s="212">
        <f>IF(FX13="","",FX17/(SUM(FX$16:FX$17))*Inputs!GL96)</f>
        <v>0</v>
      </c>
      <c r="FY23" s="212">
        <f>IF(FY13="","",FY17/(SUM(FY$16:FY$17))*Inputs!GM96)</f>
        <v>0</v>
      </c>
      <c r="FZ23" s="212">
        <f>IF(FZ13="","",FZ17/(SUM(FZ$16:FZ$17))*Inputs!GN96)</f>
        <v>0</v>
      </c>
      <c r="GA23" s="212">
        <f>IF(GA13="","",GA17/(SUM(GA$16:GA$17))*Inputs!GO96)</f>
        <v>0</v>
      </c>
      <c r="GB23" s="212">
        <f>IF(GB13="","",GB17/(SUM(GB$16:GB$17))*Inputs!GP96)</f>
        <v>0</v>
      </c>
      <c r="GC23" s="212">
        <f>IF(GC13="","",GC17/(SUM(GC$16:GC$17))*Inputs!GQ96)</f>
        <v>0</v>
      </c>
      <c r="GD23" s="212">
        <f>IF(GD13="","",GD17/(SUM(GD$16:GD$17))*Inputs!GR96)</f>
        <v>0</v>
      </c>
      <c r="GE23" s="212">
        <f>IF(GE13="","",GE17/(SUM(GE$16:GE$17))*Inputs!GS96)</f>
        <v>0</v>
      </c>
      <c r="GF23" s="212">
        <f>IF(GF13="","",GF17/(SUM(GF$16:GF$17))*Inputs!GT96)</f>
        <v>0</v>
      </c>
      <c r="GG23" s="212">
        <f>IF(GG13="","",GG17/(SUM(GG$16:GG$17))*Inputs!GU96)</f>
        <v>0</v>
      </c>
      <c r="GH23" s="212">
        <f>IF(GH13="","",GH17/(SUM(GH$16:GH$17))*Inputs!GV96)</f>
        <v>0</v>
      </c>
      <c r="GI23" s="212">
        <f>IF(GI13="","",GI17/(SUM(GI$16:GI$17))*Inputs!GW96)</f>
        <v>0</v>
      </c>
      <c r="GJ23" s="212">
        <f>IF(GJ13="","",GJ17/(SUM(GJ$16:GJ$17))*Inputs!GX96)</f>
        <v>0</v>
      </c>
      <c r="GK23" s="212">
        <f>IF(GK13="","",GK17/(SUM(GK$16:GK$17))*Inputs!GY96)</f>
        <v>0</v>
      </c>
      <c r="GL23" s="212">
        <f>IF(GL13="","",GL17/(SUM(GL$16:GL$17))*Inputs!GZ96)</f>
        <v>0</v>
      </c>
      <c r="GM23" s="212">
        <f>IF(GM13="","",GM17/(SUM(GM$16:GM$17))*Inputs!HA96)</f>
        <v>0</v>
      </c>
      <c r="GN23" s="212">
        <f>IF(GN13="","",GN17/(SUM(GN$16:GN$17))*Inputs!HB96)</f>
        <v>0</v>
      </c>
      <c r="GO23" s="212">
        <f>IF(GO13="","",GO17/(SUM(GO$16:GO$17))*Inputs!HC96)</f>
        <v>0</v>
      </c>
      <c r="GP23" s="212">
        <f>IF(GP13="","",GP17/(SUM(GP$16:GP$17))*Inputs!HD96)</f>
        <v>0</v>
      </c>
      <c r="GQ23" s="212">
        <f>IF(GQ13="","",GQ17/(SUM(GQ$16:GQ$17))*Inputs!HE96)</f>
        <v>0</v>
      </c>
      <c r="GR23" s="212">
        <f>IF(GR13="","",GR17/(SUM(GR$16:GR$17))*Inputs!HF96)</f>
        <v>0</v>
      </c>
      <c r="GS23" s="212">
        <f>IF(GS13="","",GS17/(SUM(GS$16:GS$17))*Inputs!HG96)</f>
        <v>0</v>
      </c>
      <c r="GT23" s="212">
        <f>IF(GT13="","",GT17/(SUM(GT$16:GT$17))*Inputs!HH96)</f>
        <v>0</v>
      </c>
      <c r="GU23" s="212">
        <f>IF(GU13="","",GU17/(SUM(GU$16:GU$17))*Inputs!HI96)</f>
        <v>0</v>
      </c>
      <c r="GV23" s="212">
        <f>IF(GV13="","",GV17/(SUM(GV$16:GV$17))*Inputs!HJ96)</f>
        <v>0</v>
      </c>
      <c r="GW23" s="212">
        <f>IF(GW13="","",GW17/(SUM(GW$16:GW$17))*Inputs!HK96)</f>
        <v>0</v>
      </c>
      <c r="GX23" s="212">
        <f>IF(GX13="","",GX17/(SUM(GX$16:GX$17))*Inputs!HL96)</f>
        <v>0</v>
      </c>
      <c r="GY23" s="212">
        <f>IF(GY13="","",GY17/(SUM(GY$16:GY$17))*Inputs!HM96)</f>
        <v>0</v>
      </c>
      <c r="GZ23" s="212">
        <f>IF(GZ13="","",GZ17/(SUM(GZ$16:GZ$17))*Inputs!HN96)</f>
        <v>0</v>
      </c>
      <c r="HA23" s="212">
        <f>IF(HA13="","",HA17/(SUM(HA$16:HA$17))*Inputs!HO96)</f>
        <v>0</v>
      </c>
      <c r="HB23" s="212">
        <f>IF(HB13="","",HB17/(SUM(HB$16:HB$17))*Inputs!HP96)</f>
        <v>0</v>
      </c>
      <c r="HC23" s="212">
        <f>IF(HC13="","",HC17/(SUM(HC$16:HC$17))*Inputs!HQ96)</f>
        <v>0</v>
      </c>
      <c r="HD23" s="212">
        <f>IF(HD13="","",HD17/(SUM(HD$16:HD$17))*Inputs!HR96)</f>
        <v>0</v>
      </c>
      <c r="HE23" s="212">
        <f>IF(HE13="","",HE17/(SUM(HE$16:HE$17))*Inputs!HS96)</f>
        <v>0</v>
      </c>
      <c r="HF23" s="212">
        <f>IF(HF13="","",HF17/(SUM(HF$16:HF$17))*Inputs!HT96)</f>
        <v>0</v>
      </c>
      <c r="HG23" s="212">
        <f>IF(HG13="","",HG17/(SUM(HG$16:HG$17))*Inputs!HU96)</f>
        <v>0</v>
      </c>
      <c r="HH23" s="212">
        <f>IF(HH13="","",HH17/(SUM(HH$16:HH$17))*Inputs!HV96)</f>
        <v>0</v>
      </c>
      <c r="HI23" s="212">
        <f>IF(HI13="","",HI17/(SUM(HI$16:HI$17))*Inputs!HW96)</f>
        <v>0</v>
      </c>
      <c r="HJ23" s="212">
        <f>IF(HJ13="","",HJ17/(SUM(HJ$16:HJ$17))*Inputs!HX96)</f>
        <v>0</v>
      </c>
      <c r="HK23" s="212">
        <f>IF(HK13="","",HK17/(SUM(HK$16:HK$17))*Inputs!HY96)</f>
        <v>0</v>
      </c>
      <c r="HL23" s="212">
        <f>IF(HL13="","",HL17/(SUM(HL$16:HL$17))*Inputs!HZ96)</f>
        <v>0</v>
      </c>
      <c r="HM23" s="212">
        <f>IF(HM13="","",HM17/(SUM(HM$16:HM$17))*Inputs!IA96)</f>
        <v>0</v>
      </c>
      <c r="HN23" s="212">
        <f>IF(HN13="","",HN17/(SUM(HN$16:HN$17))*Inputs!IB96)</f>
        <v>0</v>
      </c>
      <c r="HO23" s="212">
        <f>IF(HO13="","",HO17/(SUM(HO$16:HO$17))*Inputs!IC96)</f>
        <v>0</v>
      </c>
      <c r="HP23" s="212">
        <f>IF(HP13="","",HP17/(SUM(HP$16:HP$17))*Inputs!ID96)</f>
        <v>0</v>
      </c>
      <c r="HQ23" s="212">
        <f>IF(HQ13="","",HQ17/(SUM(HQ$16:HQ$17))*Inputs!IE96)</f>
        <v>0</v>
      </c>
      <c r="HR23" s="212">
        <f>IF(HR13="","",HR17/(SUM(HR$16:HR$17))*Inputs!IF96)</f>
        <v>0</v>
      </c>
      <c r="HS23" s="212">
        <f>IF(HS13="","",HS17/(SUM(HS$16:HS$17))*Inputs!IG96)</f>
        <v>0</v>
      </c>
      <c r="HT23" s="212">
        <f>IF(HT13="","",HT17/(SUM(HT$16:HT$17))*Inputs!IH96)</f>
        <v>0</v>
      </c>
      <c r="HU23" s="212" t="str">
        <f>IF(HU13="","",HU17/(SUM(HU$16:HU$17))*Inputs!II96)</f>
        <v/>
      </c>
      <c r="HV23" s="212" t="str">
        <f>IF(HV13="","",HV17/(SUM(HV$16:HV$17))*Inputs!IJ96)</f>
        <v/>
      </c>
      <c r="HW23" s="212" t="str">
        <f>IF(HW13="","",HW17/(SUM(HW$16:HW$17))*Inputs!IK96)</f>
        <v/>
      </c>
      <c r="HX23" s="212" t="str">
        <f>IF(HX13="","",HX17/(SUM(HX$16:HX$17))*Inputs!IL96)</f>
        <v/>
      </c>
      <c r="HY23" s="212" t="str">
        <f>IF(HY13="","",HY17/(SUM(HY$16:HY$17))*Inputs!IM96)</f>
        <v/>
      </c>
      <c r="HZ23" s="212" t="str">
        <f>IF(HZ13="","",HZ17/(SUM(HZ$16:HZ$17))*Inputs!IN96)</f>
        <v/>
      </c>
      <c r="IA23" s="212" t="str">
        <f>IF(IA13="","",IA17/(SUM(IA$16:IA$17))*Inputs!IO96)</f>
        <v/>
      </c>
      <c r="IB23" s="212" t="str">
        <f>IF(IB13="","",IB17/(SUM(IB$16:IB$17))*Inputs!IP96)</f>
        <v/>
      </c>
      <c r="IC23" s="212" t="str">
        <f>IF(IC13="","",IC17/(SUM(IC$16:IC$17))*Inputs!IQ96)</f>
        <v/>
      </c>
      <c r="ID23" s="212" t="str">
        <f>IF(ID13="","",ID17/(SUM(ID$16:ID$17))*Inputs!IR96)</f>
        <v/>
      </c>
      <c r="IE23" s="212" t="str">
        <f>IF(IE13="","",IE17/(SUM(IE$16:IE$17))*Inputs!IS96)</f>
        <v/>
      </c>
      <c r="IF23" s="212" t="str">
        <f>IF(IF13="","",IF17/(SUM(IF$16:IF$17))*Inputs!IT96)</f>
        <v/>
      </c>
      <c r="IG23" s="212" t="str">
        <f>IF(IG13="","",IG17/(SUM(IG$16:IG$17))*Inputs!IU96)</f>
        <v/>
      </c>
      <c r="IH23" s="212" t="str">
        <f>IF(IH13="","",IH17/(SUM(IH$16:IH$17))*Inputs!IV96)</f>
        <v/>
      </c>
      <c r="II23" s="212" t="str">
        <f>IF(II13="","",II17/(SUM(II$16:II$17))*Inputs!IW96)</f>
        <v/>
      </c>
      <c r="IJ23" s="212" t="str">
        <f>IF(IJ13="","",IJ17/(SUM(IJ$16:IJ$17))*Inputs!IX96)</f>
        <v/>
      </c>
      <c r="IK23" s="212" t="str">
        <f>IF(IK13="","",IK17/(SUM(IK$16:IK$17))*Inputs!IY96)</f>
        <v/>
      </c>
      <c r="IL23" s="212" t="str">
        <f>IF(IL13="","",IL17/(SUM(IL$16:IL$17))*Inputs!IZ96)</f>
        <v/>
      </c>
      <c r="IM23" s="212" t="str">
        <f>IF(IM13="","",IM17/(SUM(IM$16:IM$17))*Inputs!JA96)</f>
        <v/>
      </c>
      <c r="IN23" s="212" t="str">
        <f>IF(IN13="","",IN17/(SUM(IN$16:IN$17))*Inputs!JB96)</f>
        <v/>
      </c>
      <c r="IO23" s="212" t="str">
        <f>IF(IO13="","",IO17/(SUM(IO$16:IO$17))*Inputs!JC96)</f>
        <v/>
      </c>
      <c r="IP23" s="212" t="str">
        <f>IF(IP13="","",IP17/(SUM(IP$16:IP$17))*Inputs!JD96)</f>
        <v/>
      </c>
      <c r="IQ23" s="212" t="str">
        <f>IF(IQ13="","",IQ17/(SUM(IQ$16:IQ$17))*Inputs!JE96)</f>
        <v/>
      </c>
      <c r="IR23" s="212" t="str">
        <f>IF(IR13="","",IR17/(SUM(IR$16:IR$17))*Inputs!JF96)</f>
        <v/>
      </c>
      <c r="IS23" s="212" t="str">
        <f>IF(IS13="","",IS17/(SUM(IS$16:IS$17))*Inputs!JG96)</f>
        <v/>
      </c>
      <c r="IT23" s="212" t="str">
        <f>IF(IT13="","",IT17/(SUM(IT$16:IT$17))*Inputs!JH96)</f>
        <v/>
      </c>
      <c r="IU23" s="212" t="str">
        <f>IF(IU13="","",IU17/(SUM(IU$16:IU$17))*Inputs!JI96)</f>
        <v/>
      </c>
      <c r="IV23" s="212" t="str">
        <f>IF(IV13="","",IV17/(SUM(IV$16:IV$17))*Inputs!JJ96)</f>
        <v/>
      </c>
      <c r="IW23" s="212" t="str">
        <f>IF(IW13="","",IW17/(SUM(IW$16:IW$17))*Inputs!JK96)</f>
        <v/>
      </c>
      <c r="IX23" s="212" t="str">
        <f>IF(IX13="","",IX17/(SUM(IX$16:IX$17))*Inputs!JL96)</f>
        <v/>
      </c>
      <c r="IY23" s="212" t="str">
        <f>IF(IY13="","",IY17/(SUM(IY$16:IY$17))*Inputs!JM96)</f>
        <v/>
      </c>
      <c r="IZ23" s="212" t="str">
        <f>IF(IZ13="","",IZ17/(SUM(IZ$16:IZ$17))*Inputs!JN96)</f>
        <v/>
      </c>
      <c r="JA23" s="212" t="str">
        <f>IF(JA13="","",JA17/(SUM(JA$16:JA$17))*Inputs!JO96)</f>
        <v/>
      </c>
      <c r="JB23" s="212" t="str">
        <f>IF(JB13="","",JB17/(SUM(JB$16:JB$17))*Inputs!JP96)</f>
        <v/>
      </c>
      <c r="JC23" s="212" t="str">
        <f>IF(JC13="","",JC17/(SUM(JC$16:JC$17))*Inputs!JQ96)</f>
        <v/>
      </c>
      <c r="JD23" s="212" t="str">
        <f>IF(JD13="","",JD17/(SUM(JD$16:JD$17))*Inputs!JR96)</f>
        <v/>
      </c>
      <c r="JE23" s="212" t="str">
        <f>IF(JE13="","",JE17/(SUM(JE$16:JE$17))*Inputs!JS96)</f>
        <v/>
      </c>
      <c r="JF23" s="212" t="str">
        <f>IF(JF13="","",JF17/(SUM(JF$16:JF$17))*Inputs!JT96)</f>
        <v/>
      </c>
      <c r="JG23" s="212" t="str">
        <f>IF(JG13="","",JG17/(SUM(JG$16:JG$17))*Inputs!JU96)</f>
        <v/>
      </c>
      <c r="JH23" s="212" t="str">
        <f>IF(JH13="","",JH17/(SUM(JH$16:JH$17))*Inputs!JV96)</f>
        <v/>
      </c>
      <c r="JI23" s="212" t="str">
        <f>IF(JI13="","",JI17/(SUM(JI$16:JI$17))*Inputs!JW96)</f>
        <v/>
      </c>
      <c r="JJ23" s="212" t="str">
        <f>IF(JJ13="","",JJ17/(SUM(JJ$16:JJ$17))*Inputs!JX96)</f>
        <v/>
      </c>
      <c r="JK23" s="212" t="str">
        <f>IF(JK13="","",JK17/(SUM(JK$16:JK$17))*Inputs!JY96)</f>
        <v/>
      </c>
      <c r="JL23" s="212" t="str">
        <f>IF(JL13="","",JL17/(SUM(JL$16:JL$17))*Inputs!JZ96)</f>
        <v/>
      </c>
      <c r="JM23" s="212" t="str">
        <f>IF(JM13="","",JM17/(SUM(JM$16:JM$17))*Inputs!KA96)</f>
        <v/>
      </c>
      <c r="JN23" s="212" t="str">
        <f>IF(JN13="","",JN17/(SUM(JN$16:JN$17))*Inputs!KB96)</f>
        <v/>
      </c>
      <c r="JO23" s="212" t="str">
        <f>IF(JO13="","",JO17/(SUM(JO$16:JO$17))*Inputs!KC96)</f>
        <v/>
      </c>
      <c r="JP23" s="212" t="str">
        <f>IF(JP13="","",JP17/(SUM(JP$16:JP$17))*Inputs!KD96)</f>
        <v/>
      </c>
      <c r="JQ23" s="212" t="str">
        <f>IF(JQ13="","",JQ17/(SUM(JQ$16:JQ$17))*Inputs!KE96)</f>
        <v/>
      </c>
      <c r="JR23" s="212" t="str">
        <f>IF(JR13="","",JR17/(SUM(JR$16:JR$17))*Inputs!KF96)</f>
        <v/>
      </c>
      <c r="JS23" s="212" t="str">
        <f>IF(JS13="","",JS17/(SUM(JS$16:JS$17))*Inputs!KG96)</f>
        <v/>
      </c>
      <c r="JT23" s="212" t="str">
        <f>IF(JT13="","",JT17/(SUM(JT$16:JT$17))*Inputs!KH96)</f>
        <v/>
      </c>
      <c r="JU23" s="212" t="str">
        <f>IF(JU13="","",JU17/(SUM(JU$16:JU$17))*Inputs!KI96)</f>
        <v/>
      </c>
      <c r="JV23" s="212" t="str">
        <f>IF(JV13="","",JV17/(SUM(JV$16:JV$17))*Inputs!KJ96)</f>
        <v/>
      </c>
      <c r="JW23" s="212" t="str">
        <f>IF(JW13="","",JW17/(SUM(JW$16:JW$17))*Inputs!KK96)</f>
        <v/>
      </c>
      <c r="JX23" s="212" t="str">
        <f>IF(JX13="","",JX17/(SUM(JX$16:JX$17))*Inputs!KL96)</f>
        <v/>
      </c>
      <c r="JY23" s="212" t="str">
        <f>IF(JY13="","",JY17/(SUM(JY$16:JY$17))*Inputs!KM96)</f>
        <v/>
      </c>
      <c r="JZ23" s="212" t="str">
        <f>IF(JZ13="","",JZ17/(SUM(JZ$16:JZ$17))*Inputs!KN96)</f>
        <v/>
      </c>
      <c r="KA23" s="212" t="str">
        <f>IF(KA13="","",KA17/(SUM(KA$16:KA$17))*Inputs!KO96)</f>
        <v/>
      </c>
      <c r="KB23" s="212" t="str">
        <f>IF(KB13="","",KB17/(SUM(KB$16:KB$17))*Inputs!KP96)</f>
        <v/>
      </c>
      <c r="KC23" s="212" t="str">
        <f>IF(KC13="","",KC17/(SUM(KC$16:KC$17))*Inputs!KQ96)</f>
        <v/>
      </c>
      <c r="KD23" s="212" t="str">
        <f>IF(KD13="","",KD17/(SUM(KD$16:KD$17))*Inputs!KR96)</f>
        <v/>
      </c>
      <c r="KE23" s="212" t="str">
        <f>IF(KE13="","",KE17/(SUM(KE$16:KE$17))*Inputs!KS96)</f>
        <v/>
      </c>
      <c r="KF23" s="212" t="str">
        <f>IF(KF13="","",KF17/(SUM(KF$16:KF$17))*Inputs!KT96)</f>
        <v/>
      </c>
      <c r="KG23" s="212" t="str">
        <f>IF(KG13="","",KG17/(SUM(KG$16:KG$17))*Inputs!KU96)</f>
        <v/>
      </c>
      <c r="KH23" s="212" t="str">
        <f>IF(KH13="","",KH17/(SUM(KH$16:KH$17))*Inputs!KV96)</f>
        <v/>
      </c>
      <c r="KI23" s="212" t="str">
        <f>IF(KI13="","",KI17/(SUM(KI$16:KI$17))*Inputs!KW96)</f>
        <v/>
      </c>
      <c r="KJ23" s="212" t="str">
        <f>IF(KJ13="","",KJ17/(SUM(KJ$16:KJ$17))*Inputs!KX96)</f>
        <v/>
      </c>
      <c r="KK23" s="212" t="str">
        <f>IF(KK13="","",KK17/(SUM(KK$16:KK$17))*Inputs!KY96)</f>
        <v/>
      </c>
      <c r="KL23" s="212" t="str">
        <f>IF(KL13="","",KL17/(SUM(KL$16:KL$17))*Inputs!KZ96)</f>
        <v/>
      </c>
      <c r="KM23" s="212" t="str">
        <f>IF(KM13="","",KM17/(SUM(KM$16:KM$17))*Inputs!LA96)</f>
        <v/>
      </c>
      <c r="KN23" s="212" t="str">
        <f>IF(KN13="","",KN17/(SUM(KN$16:KN$17))*Inputs!LB96)</f>
        <v/>
      </c>
      <c r="KO23" s="212" t="str">
        <f>IF(KO13="","",KO17/(SUM(KO$16:KO$17))*Inputs!LC96)</f>
        <v/>
      </c>
      <c r="KP23" s="212" t="str">
        <f>IF(KP13="","",KP17/(SUM(KP$16:KP$17))*Inputs!LD96)</f>
        <v/>
      </c>
      <c r="KQ23" s="212" t="str">
        <f>IF(KQ13="","",KQ17/(SUM(KQ$16:KQ$17))*Inputs!LE96)</f>
        <v/>
      </c>
      <c r="KR23" s="212" t="str">
        <f>IF(KR13="","",KR17/(SUM(KR$16:KR$17))*Inputs!LF96)</f>
        <v/>
      </c>
      <c r="KS23" s="212" t="str">
        <f>IF(KS13="","",KS17/(SUM(KS$16:KS$17))*Inputs!LG96)</f>
        <v/>
      </c>
      <c r="KT23" s="212" t="str">
        <f>IF(KT13="","",KT17/(SUM(KT$16:KT$17))*Inputs!LH96)</f>
        <v/>
      </c>
      <c r="KU23" s="212" t="str">
        <f>IF(KU13="","",KU17/(SUM(KU$16:KU$17))*Inputs!LI96)</f>
        <v/>
      </c>
      <c r="KV23" s="212" t="str">
        <f>IF(KV13="","",KV17/(SUM(KV$16:KV$17))*Inputs!LJ96)</f>
        <v/>
      </c>
      <c r="KW23" s="212" t="str">
        <f>IF(KW13="","",KW17/(SUM(KW$16:KW$17))*Inputs!LK96)</f>
        <v/>
      </c>
      <c r="KX23" s="212" t="str">
        <f>IF(KX13="","",KX17/(SUM(KX$16:KX$17))*Inputs!LL96)</f>
        <v/>
      </c>
      <c r="KY23" s="212" t="str">
        <f>IF(KY13="","",KY17/(SUM(KY$16:KY$17))*Inputs!LM96)</f>
        <v/>
      </c>
      <c r="KZ23" s="212" t="str">
        <f>IF(KZ13="","",KZ17/(SUM(KZ$16:KZ$17))*Inputs!LN96)</f>
        <v/>
      </c>
      <c r="LA23" s="212" t="str">
        <f>IF(LA13="","",LA17/(SUM(LA$16:LA$17))*Inputs!LO96)</f>
        <v/>
      </c>
      <c r="LB23" s="212" t="str">
        <f>IF(LB13="","",LB17/(SUM(LB$16:LB$17))*Inputs!LP96)</f>
        <v/>
      </c>
      <c r="LC23" s="212" t="str">
        <f>IF(LC13="","",LC17/(SUM(LC$16:LC$17))*Inputs!LQ96)</f>
        <v/>
      </c>
      <c r="LD23" s="212" t="str">
        <f>IF(LD13="","",LD17/(SUM(LD$16:LD$17))*Inputs!LR96)</f>
        <v/>
      </c>
      <c r="LE23" s="212" t="str">
        <f>IF(LE13="","",LE17/(SUM(LE$16:LE$17))*Inputs!LS96)</f>
        <v/>
      </c>
      <c r="LF23" s="212" t="str">
        <f>IF(LF13="","",LF17/(SUM(LF$16:LF$17))*Inputs!LT96)</f>
        <v/>
      </c>
      <c r="LG23" s="212" t="str">
        <f>IF(LG13="","",LG17/(SUM(LG$16:LG$17))*Inputs!LU96)</f>
        <v/>
      </c>
      <c r="LH23" s="212" t="str">
        <f>IF(LH13="","",LH17/(SUM(LH$16:LH$17))*Inputs!LV96)</f>
        <v/>
      </c>
      <c r="LI23" s="212" t="str">
        <f>IF(LI13="","",LI17/(SUM(LI$16:LI$17))*Inputs!LW96)</f>
        <v/>
      </c>
      <c r="LJ23" s="212" t="str">
        <f>IF(LJ13="","",LJ17/(SUM(LJ$16:LJ$17))*Inputs!LX96)</f>
        <v/>
      </c>
      <c r="LK23" s="212" t="str">
        <f>IF(LK13="","",LK17/(SUM(LK$16:LK$17))*Inputs!LY96)</f>
        <v/>
      </c>
      <c r="LL23" s="212" t="str">
        <f>IF(LL13="","",LL17/(SUM(LL$16:LL$17))*Inputs!LZ96)</f>
        <v/>
      </c>
      <c r="LM23" s="212" t="str">
        <f>IF(LM13="","",LM17/(SUM(LM$16:LM$17))*Inputs!MA96)</f>
        <v/>
      </c>
      <c r="LN23" s="212" t="str">
        <f>IF(LN13="","",LN17/(SUM(LN$16:LN$17))*Inputs!MB96)</f>
        <v/>
      </c>
      <c r="LO23" s="212" t="str">
        <f>IF(LO13="","",LO17/(SUM(LO$16:LO$17))*Inputs!MC96)</f>
        <v/>
      </c>
      <c r="LP23" s="212" t="str">
        <f>IF(LP13="","",LP17/(SUM(LP$16:LP$17))*Inputs!MD96)</f>
        <v/>
      </c>
      <c r="LQ23" s="212" t="str">
        <f>IF(LQ13="","",LQ17/(SUM(LQ$16:LQ$17))*Inputs!ME96)</f>
        <v/>
      </c>
      <c r="LR23" s="212" t="str">
        <f>IF(LR13="","",LR17/(SUM(LR$16:LR$17))*Inputs!MF96)</f>
        <v/>
      </c>
      <c r="LS23" s="212" t="str">
        <f>IF(LS13="","",LS17/(SUM(LS$16:LS$17))*Inputs!MG96)</f>
        <v/>
      </c>
      <c r="LT23" s="212" t="str">
        <f>IF(LT13="","",LT17/(SUM(LT$16:LT$17))*Inputs!MH96)</f>
        <v/>
      </c>
      <c r="LU23" s="212" t="str">
        <f>IF(LU13="","",LU17/(SUM(LU$16:LU$17))*Inputs!MI96)</f>
        <v/>
      </c>
      <c r="LV23" s="212" t="str">
        <f>IF(LV13="","",LV17/(SUM(LV$16:LV$17))*Inputs!MJ96)</f>
        <v/>
      </c>
      <c r="LW23" s="212" t="str">
        <f>IF(LW13="","",LW17/(SUM(LW$16:LW$17))*Inputs!MK96)</f>
        <v/>
      </c>
      <c r="LX23" s="212" t="str">
        <f>IF(LX13="","",LX17/(SUM(LX$16:LX$17))*Inputs!ML96)</f>
        <v/>
      </c>
      <c r="LY23" s="212" t="str">
        <f>IF(LY13="","",LY17/(SUM(LY$16:LY$17))*Inputs!MM96)</f>
        <v/>
      </c>
      <c r="LZ23" s="212" t="str">
        <f>IF(LZ13="","",LZ17/(SUM(LZ$16:LZ$17))*Inputs!MN96)</f>
        <v/>
      </c>
      <c r="MA23" s="212" t="str">
        <f>IF(MA13="","",MA17/(SUM(MA$16:MA$17))*Inputs!MO96)</f>
        <v/>
      </c>
      <c r="MB23" s="212" t="str">
        <f>IF(MB13="","",MB17/(SUM(MB$16:MB$17))*Inputs!MP96)</f>
        <v/>
      </c>
      <c r="MC23" s="212" t="str">
        <f>IF(MC13="","",MC17/(SUM(MC$16:MC$17))*Inputs!MQ96)</f>
        <v/>
      </c>
      <c r="MD23" s="212" t="str">
        <f>IF(MD13="","",MD17/(SUM(MD$16:MD$17))*Inputs!MR96)</f>
        <v/>
      </c>
      <c r="ME23" s="212" t="str">
        <f>IF(ME13="","",ME17/(SUM(ME$16:ME$17))*Inputs!MS96)</f>
        <v/>
      </c>
      <c r="MF23" s="212" t="str">
        <f>IF(MF13="","",MF17/(SUM(MF$16:MF$17))*Inputs!MT96)</f>
        <v/>
      </c>
      <c r="MG23" s="212" t="str">
        <f>IF(MG13="","",MG17/(SUM(MG$16:MG$17))*Inputs!MU96)</f>
        <v/>
      </c>
      <c r="MH23" s="212" t="str">
        <f>IF(MH13="","",MH17/(SUM(MH$16:MH$17))*Inputs!MV96)</f>
        <v/>
      </c>
      <c r="MI23" s="212" t="str">
        <f>IF(MI13="","",MI17/(SUM(MI$16:MI$17))*Inputs!MW96)</f>
        <v/>
      </c>
      <c r="MJ23" s="212" t="str">
        <f>IF(MJ13="","",MJ17/(SUM(MJ$16:MJ$17))*Inputs!MX96)</f>
        <v/>
      </c>
      <c r="MK23" s="212" t="str">
        <f>IF(MK13="","",MK17/(SUM(MK$16:MK$17))*Inputs!MY96)</f>
        <v/>
      </c>
      <c r="ML23" s="212" t="str">
        <f>IF(ML13="","",ML17/(SUM(ML$16:ML$17))*Inputs!MZ96)</f>
        <v/>
      </c>
      <c r="MM23" s="212" t="str">
        <f>IF(MM13="","",MM17/(SUM(MM$16:MM$17))*Inputs!NA96)</f>
        <v/>
      </c>
      <c r="MN23" s="212" t="str">
        <f>IF(MN13="","",MN17/(SUM(MN$16:MN$17))*Inputs!NB96)</f>
        <v/>
      </c>
      <c r="MO23" s="212" t="str">
        <f>IF(MO13="","",MO17/(SUM(MO$16:MO$17))*Inputs!NC96)</f>
        <v/>
      </c>
      <c r="MP23" s="212" t="str">
        <f>IF(MP13="","",MP17/(SUM(MP$16:MP$17))*Inputs!ND96)</f>
        <v/>
      </c>
      <c r="MQ23" s="212" t="str">
        <f>IF(MQ13="","",MQ17/(SUM(MQ$16:MQ$17))*Inputs!NE96)</f>
        <v/>
      </c>
      <c r="MR23" s="212" t="str">
        <f>IF(MR13="","",MR17/(SUM(MR$16:MR$17))*Inputs!NF96)</f>
        <v/>
      </c>
      <c r="MS23" s="212" t="str">
        <f>IF(MS13="","",MS17/(SUM(MS$16:MS$17))*Inputs!NG96)</f>
        <v/>
      </c>
      <c r="MT23" s="212" t="str">
        <f>IF(MT13="","",MT17/(SUM(MT$16:MT$17))*Inputs!NH96)</f>
        <v/>
      </c>
      <c r="MU23" s="212" t="str">
        <f>IF(MU13="","",MU17/(SUM(MU$16:MU$17))*Inputs!NI96)</f>
        <v/>
      </c>
      <c r="MV23" s="212" t="str">
        <f>IF(MV13="","",MV17/(SUM(MV$16:MV$17))*Inputs!NJ96)</f>
        <v/>
      </c>
      <c r="MW23" s="212" t="str">
        <f>IF(MW13="","",MW17/(SUM(MW$16:MW$17))*Inputs!NK96)</f>
        <v/>
      </c>
      <c r="MX23" s="212" t="str">
        <f>IF(MX13="","",MX17/(SUM(MX$16:MX$17))*Inputs!NL96)</f>
        <v/>
      </c>
      <c r="MY23" s="212" t="str">
        <f>IF(MY13="","",MY17/(SUM(MY$16:MY$17))*Inputs!NM96)</f>
        <v/>
      </c>
    </row>
    <row r="24" spans="2:363" ht="4.9000000000000004" customHeight="1" x14ac:dyDescent="0.25">
      <c r="D24" s="212"/>
      <c r="E24" s="212"/>
      <c r="F24" s="212"/>
      <c r="G24" s="212"/>
      <c r="H24" s="212"/>
      <c r="I24" s="212"/>
      <c r="J24" s="212"/>
      <c r="K24" s="212"/>
      <c r="L24" s="212"/>
      <c r="M24" s="212"/>
      <c r="N24" s="212"/>
      <c r="O24" s="212"/>
      <c r="P24" s="212"/>
      <c r="Q24" s="212"/>
      <c r="R24" s="212"/>
      <c r="S24" s="212"/>
      <c r="T24" s="212"/>
      <c r="U24" s="212"/>
      <c r="V24" s="212"/>
      <c r="W24" s="212"/>
      <c r="X24" s="212"/>
      <c r="Y24" s="212"/>
      <c r="Z24" s="212"/>
      <c r="AA24" s="212"/>
      <c r="AB24" s="212"/>
      <c r="AC24" s="212"/>
      <c r="AD24" s="212"/>
      <c r="AE24" s="212"/>
      <c r="AF24" s="212"/>
      <c r="AG24" s="212"/>
      <c r="AH24" s="212"/>
      <c r="AI24" s="212"/>
      <c r="AJ24" s="212"/>
      <c r="AK24" s="212"/>
      <c r="AL24" s="212"/>
      <c r="AM24" s="212"/>
      <c r="AN24" s="212"/>
      <c r="AO24" s="212"/>
      <c r="AP24" s="212"/>
      <c r="AQ24" s="212"/>
      <c r="AR24" s="212"/>
      <c r="AS24" s="212"/>
      <c r="AT24" s="212"/>
      <c r="AU24" s="212"/>
      <c r="AV24" s="212"/>
      <c r="AW24" s="212"/>
      <c r="AX24" s="212"/>
      <c r="AY24" s="212"/>
      <c r="AZ24" s="212"/>
      <c r="BA24" s="212"/>
      <c r="BB24" s="212"/>
      <c r="BC24" s="212"/>
      <c r="BD24" s="212"/>
      <c r="BE24" s="212"/>
      <c r="BF24" s="212"/>
      <c r="BG24" s="212"/>
      <c r="BH24" s="212"/>
      <c r="BI24" s="212"/>
      <c r="BJ24" s="212"/>
      <c r="BK24" s="212"/>
      <c r="BL24" s="212"/>
      <c r="BM24" s="212"/>
      <c r="BN24" s="212"/>
      <c r="BO24" s="212"/>
      <c r="BP24" s="212"/>
      <c r="BQ24" s="212"/>
      <c r="BR24" s="212"/>
      <c r="BS24" s="212"/>
      <c r="BT24" s="212"/>
      <c r="BU24" s="212"/>
      <c r="BV24" s="212"/>
      <c r="BW24" s="212"/>
      <c r="BX24" s="212"/>
      <c r="BY24" s="212"/>
      <c r="BZ24" s="212"/>
      <c r="CA24" s="212"/>
      <c r="CB24" s="212"/>
      <c r="CC24" s="212"/>
      <c r="CD24" s="212"/>
      <c r="CE24" s="212"/>
      <c r="CF24" s="212"/>
      <c r="CG24" s="212"/>
      <c r="CH24" s="212"/>
      <c r="CI24" s="212"/>
      <c r="CJ24" s="212"/>
      <c r="CK24" s="212"/>
      <c r="CL24" s="212"/>
      <c r="CM24" s="212"/>
      <c r="CN24" s="212"/>
      <c r="CO24" s="212"/>
      <c r="CP24" s="212"/>
      <c r="CQ24" s="212"/>
      <c r="CR24" s="212"/>
      <c r="CS24" s="212"/>
      <c r="CT24" s="212"/>
      <c r="CU24" s="212"/>
      <c r="CV24" s="212"/>
      <c r="CW24" s="212"/>
      <c r="CX24" s="212"/>
      <c r="CY24" s="212"/>
      <c r="CZ24" s="212"/>
      <c r="DA24" s="212"/>
      <c r="DB24" s="212"/>
      <c r="DC24" s="212"/>
      <c r="DD24" s="212"/>
      <c r="DE24" s="212"/>
      <c r="DF24" s="212"/>
      <c r="DG24" s="212"/>
      <c r="DH24" s="212"/>
      <c r="DI24" s="212"/>
      <c r="DJ24" s="212"/>
      <c r="DK24" s="212"/>
      <c r="DL24" s="212"/>
      <c r="DM24" s="212"/>
      <c r="DN24" s="212"/>
      <c r="DO24" s="212"/>
      <c r="DP24" s="212"/>
      <c r="DQ24" s="212"/>
      <c r="DR24" s="212"/>
      <c r="DS24" s="212"/>
      <c r="DT24" s="212"/>
      <c r="DU24" s="212"/>
      <c r="DV24" s="212"/>
      <c r="DW24" s="212"/>
      <c r="DX24" s="212"/>
      <c r="DY24" s="212"/>
      <c r="DZ24" s="212"/>
      <c r="EA24" s="212"/>
      <c r="EB24" s="212"/>
      <c r="EC24" s="212"/>
      <c r="ED24" s="212"/>
      <c r="EE24" s="212"/>
      <c r="EF24" s="212"/>
      <c r="EG24" s="212"/>
      <c r="EH24" s="212"/>
      <c r="EI24" s="212"/>
      <c r="EJ24" s="212"/>
      <c r="EK24" s="212"/>
      <c r="EL24" s="212"/>
      <c r="EM24" s="212"/>
      <c r="EN24" s="212"/>
      <c r="EO24" s="212"/>
      <c r="EP24" s="212"/>
      <c r="EQ24" s="212"/>
      <c r="ER24" s="212"/>
      <c r="ES24" s="212"/>
      <c r="ET24" s="212"/>
      <c r="EU24" s="212"/>
      <c r="EV24" s="212"/>
      <c r="EW24" s="212"/>
      <c r="EX24" s="212"/>
      <c r="EY24" s="212"/>
      <c r="EZ24" s="212"/>
      <c r="FA24" s="212"/>
      <c r="FB24" s="212"/>
      <c r="FC24" s="212"/>
      <c r="FD24" s="212"/>
      <c r="FE24" s="212"/>
      <c r="FF24" s="212"/>
      <c r="FG24" s="212"/>
      <c r="FH24" s="212"/>
      <c r="FI24" s="212"/>
      <c r="FJ24" s="212"/>
      <c r="FK24" s="212"/>
      <c r="FL24" s="212"/>
      <c r="FM24" s="212"/>
      <c r="FN24" s="212"/>
      <c r="FO24" s="212"/>
      <c r="FP24" s="212"/>
      <c r="FQ24" s="212"/>
      <c r="FR24" s="212"/>
      <c r="FS24" s="212"/>
      <c r="FT24" s="212"/>
      <c r="FU24" s="212"/>
      <c r="FV24" s="212"/>
      <c r="FW24" s="212"/>
      <c r="FX24" s="212"/>
      <c r="FY24" s="212"/>
      <c r="FZ24" s="212"/>
      <c r="GA24" s="212"/>
      <c r="GB24" s="212"/>
      <c r="GC24" s="212"/>
      <c r="GD24" s="212"/>
      <c r="GE24" s="212"/>
      <c r="GF24" s="212"/>
      <c r="GG24" s="212"/>
      <c r="GH24" s="212"/>
      <c r="GI24" s="212"/>
      <c r="GJ24" s="212"/>
      <c r="GK24" s="212"/>
      <c r="GL24" s="212"/>
      <c r="GM24" s="212"/>
      <c r="GN24" s="212"/>
      <c r="GO24" s="212"/>
      <c r="GP24" s="212"/>
      <c r="GQ24" s="212"/>
      <c r="GR24" s="212"/>
      <c r="GS24" s="212"/>
      <c r="GT24" s="212"/>
      <c r="GU24" s="212"/>
      <c r="GV24" s="212"/>
      <c r="GW24" s="212"/>
      <c r="GX24" s="212"/>
      <c r="GY24" s="212"/>
      <c r="GZ24" s="212"/>
      <c r="HA24" s="212"/>
      <c r="HB24" s="212"/>
      <c r="HC24" s="212"/>
      <c r="HD24" s="212"/>
      <c r="HE24" s="212"/>
      <c r="HF24" s="212"/>
      <c r="HG24" s="212"/>
      <c r="HH24" s="212"/>
      <c r="HI24" s="212"/>
      <c r="HJ24" s="212"/>
      <c r="HK24" s="212"/>
      <c r="HL24" s="212"/>
      <c r="HM24" s="212"/>
      <c r="HN24" s="212"/>
      <c r="HO24" s="212"/>
      <c r="HP24" s="212"/>
      <c r="HQ24" s="212"/>
      <c r="HR24" s="212"/>
      <c r="HS24" s="212"/>
      <c r="HT24" s="212"/>
      <c r="HU24" s="212"/>
      <c r="HV24" s="212"/>
      <c r="HW24" s="212"/>
      <c r="HX24" s="212"/>
      <c r="HY24" s="212"/>
      <c r="HZ24" s="212"/>
      <c r="IA24" s="212"/>
      <c r="IB24" s="212"/>
      <c r="IC24" s="212"/>
      <c r="ID24" s="212"/>
      <c r="IE24" s="212"/>
      <c r="IF24" s="212"/>
      <c r="IG24" s="212"/>
      <c r="IH24" s="212"/>
      <c r="II24" s="212"/>
      <c r="IJ24" s="212"/>
      <c r="IK24" s="212"/>
      <c r="IL24" s="212"/>
      <c r="IM24" s="212"/>
      <c r="IN24" s="212"/>
      <c r="IO24" s="212"/>
      <c r="IP24" s="212"/>
      <c r="IQ24" s="212"/>
      <c r="IR24" s="212"/>
      <c r="IS24" s="212"/>
      <c r="IT24" s="212"/>
      <c r="IU24" s="212"/>
      <c r="IV24" s="212"/>
      <c r="IW24" s="212"/>
      <c r="IX24" s="212"/>
      <c r="IY24" s="212"/>
      <c r="IZ24" s="212"/>
      <c r="JA24" s="212"/>
      <c r="JB24" s="212"/>
      <c r="JC24" s="212"/>
      <c r="JD24" s="212"/>
      <c r="JE24" s="212"/>
      <c r="JF24" s="212"/>
      <c r="JG24" s="212"/>
      <c r="JH24" s="212"/>
      <c r="JI24" s="212"/>
      <c r="JJ24" s="212"/>
      <c r="JK24" s="212"/>
      <c r="JL24" s="212"/>
      <c r="JM24" s="212"/>
      <c r="JN24" s="212"/>
      <c r="JO24" s="212"/>
      <c r="JP24" s="212"/>
      <c r="JQ24" s="212"/>
      <c r="JR24" s="212"/>
      <c r="JS24" s="212"/>
      <c r="JT24" s="212"/>
      <c r="JU24" s="212"/>
      <c r="JV24" s="212"/>
      <c r="JW24" s="212"/>
      <c r="JX24" s="212"/>
      <c r="JY24" s="212"/>
      <c r="JZ24" s="212"/>
      <c r="KA24" s="212"/>
      <c r="KB24" s="212"/>
      <c r="KC24" s="212"/>
      <c r="KD24" s="212"/>
      <c r="KE24" s="212"/>
      <c r="KF24" s="212"/>
      <c r="KG24" s="212"/>
      <c r="KH24" s="212"/>
      <c r="KI24" s="212"/>
      <c r="KJ24" s="212"/>
      <c r="KK24" s="212"/>
      <c r="KL24" s="212"/>
      <c r="KM24" s="212"/>
      <c r="KN24" s="212"/>
      <c r="KO24" s="212"/>
      <c r="KP24" s="212"/>
      <c r="KQ24" s="212"/>
      <c r="KR24" s="212"/>
      <c r="KS24" s="212"/>
      <c r="KT24" s="212"/>
      <c r="KU24" s="212"/>
      <c r="KV24" s="212"/>
      <c r="KW24" s="212"/>
      <c r="KX24" s="212"/>
      <c r="KY24" s="212"/>
      <c r="KZ24" s="212"/>
      <c r="LA24" s="212"/>
      <c r="LB24" s="212"/>
      <c r="LC24" s="212"/>
      <c r="LD24" s="212"/>
      <c r="LE24" s="212"/>
      <c r="LF24" s="212"/>
      <c r="LG24" s="212"/>
      <c r="LH24" s="212"/>
      <c r="LI24" s="212"/>
      <c r="LJ24" s="212"/>
      <c r="LK24" s="212"/>
      <c r="LL24" s="212"/>
      <c r="LM24" s="212"/>
      <c r="LN24" s="212"/>
      <c r="LO24" s="212"/>
      <c r="LP24" s="212"/>
      <c r="LQ24" s="212"/>
      <c r="LR24" s="212"/>
      <c r="LS24" s="212"/>
      <c r="LT24" s="212"/>
      <c r="LU24" s="212"/>
      <c r="LV24" s="212"/>
      <c r="LW24" s="212"/>
      <c r="LX24" s="212"/>
      <c r="LY24" s="212"/>
      <c r="LZ24" s="212"/>
      <c r="MA24" s="212"/>
      <c r="MB24" s="212"/>
      <c r="MC24" s="212"/>
      <c r="MD24" s="212"/>
      <c r="ME24" s="212"/>
      <c r="MF24" s="212"/>
      <c r="MG24" s="212"/>
      <c r="MH24" s="212"/>
      <c r="MI24" s="212"/>
      <c r="MJ24" s="212"/>
      <c r="MK24" s="212"/>
      <c r="ML24" s="212"/>
      <c r="MM24" s="212"/>
      <c r="MN24" s="212"/>
      <c r="MO24" s="212"/>
      <c r="MP24" s="212"/>
      <c r="MQ24" s="212"/>
      <c r="MR24" s="212"/>
      <c r="MS24" s="212"/>
      <c r="MT24" s="212"/>
      <c r="MU24" s="212"/>
      <c r="MV24" s="212"/>
      <c r="MW24" s="212"/>
      <c r="MX24" s="212"/>
      <c r="MY24" s="212"/>
    </row>
    <row r="25" spans="2:363" x14ac:dyDescent="0.25">
      <c r="B25" s="8" t="s">
        <v>227</v>
      </c>
      <c r="D25" s="212">
        <f t="shared" ref="D25:BO25" si="12">IF(D$13="","",(D16-D19-D22)*Vacancy)</f>
        <v>0</v>
      </c>
      <c r="E25" s="212">
        <f t="shared" si="12"/>
        <v>0</v>
      </c>
      <c r="F25" s="212">
        <f t="shared" si="12"/>
        <v>0</v>
      </c>
      <c r="G25" s="212">
        <f t="shared" si="12"/>
        <v>0</v>
      </c>
      <c r="H25" s="212">
        <f t="shared" si="12"/>
        <v>0</v>
      </c>
      <c r="I25" s="212">
        <f t="shared" si="12"/>
        <v>0</v>
      </c>
      <c r="J25" s="212">
        <f t="shared" si="12"/>
        <v>0</v>
      </c>
      <c r="K25" s="212">
        <f t="shared" si="12"/>
        <v>0</v>
      </c>
      <c r="L25" s="212">
        <f t="shared" si="12"/>
        <v>0</v>
      </c>
      <c r="M25" s="212">
        <f t="shared" si="12"/>
        <v>0</v>
      </c>
      <c r="N25" s="212">
        <f t="shared" si="12"/>
        <v>0</v>
      </c>
      <c r="O25" s="212">
        <f t="shared" si="12"/>
        <v>0</v>
      </c>
      <c r="P25" s="212">
        <f t="shared" si="12"/>
        <v>0</v>
      </c>
      <c r="Q25" s="212">
        <f t="shared" si="12"/>
        <v>0</v>
      </c>
      <c r="R25" s="212">
        <f t="shared" si="12"/>
        <v>0</v>
      </c>
      <c r="S25" s="212">
        <f t="shared" si="12"/>
        <v>0</v>
      </c>
      <c r="T25" s="212">
        <f t="shared" si="12"/>
        <v>0</v>
      </c>
      <c r="U25" s="212">
        <f t="shared" si="12"/>
        <v>0</v>
      </c>
      <c r="V25" s="212">
        <f t="shared" si="12"/>
        <v>0</v>
      </c>
      <c r="W25" s="212">
        <f t="shared" si="12"/>
        <v>0</v>
      </c>
      <c r="X25" s="212">
        <f t="shared" si="12"/>
        <v>0</v>
      </c>
      <c r="Y25" s="212">
        <f t="shared" si="12"/>
        <v>0</v>
      </c>
      <c r="Z25" s="212">
        <f t="shared" si="12"/>
        <v>0</v>
      </c>
      <c r="AA25" s="212">
        <f t="shared" si="12"/>
        <v>0</v>
      </c>
      <c r="AB25" s="212">
        <f t="shared" si="12"/>
        <v>0</v>
      </c>
      <c r="AC25" s="212">
        <f t="shared" si="12"/>
        <v>0</v>
      </c>
      <c r="AD25" s="212">
        <f t="shared" si="12"/>
        <v>0</v>
      </c>
      <c r="AE25" s="212">
        <f t="shared" si="12"/>
        <v>0</v>
      </c>
      <c r="AF25" s="212">
        <f t="shared" si="12"/>
        <v>0</v>
      </c>
      <c r="AG25" s="212">
        <f t="shared" si="12"/>
        <v>0</v>
      </c>
      <c r="AH25" s="212">
        <f t="shared" si="12"/>
        <v>0</v>
      </c>
      <c r="AI25" s="212">
        <f t="shared" si="12"/>
        <v>0</v>
      </c>
      <c r="AJ25" s="212">
        <f t="shared" si="12"/>
        <v>0</v>
      </c>
      <c r="AK25" s="212">
        <f t="shared" si="12"/>
        <v>0</v>
      </c>
      <c r="AL25" s="212">
        <f t="shared" si="12"/>
        <v>0</v>
      </c>
      <c r="AM25" s="212">
        <f t="shared" si="12"/>
        <v>0</v>
      </c>
      <c r="AN25" s="212">
        <f t="shared" si="12"/>
        <v>0</v>
      </c>
      <c r="AO25" s="212">
        <f t="shared" si="12"/>
        <v>0</v>
      </c>
      <c r="AP25" s="212">
        <f t="shared" si="12"/>
        <v>0</v>
      </c>
      <c r="AQ25" s="212">
        <f t="shared" si="12"/>
        <v>0</v>
      </c>
      <c r="AR25" s="212">
        <f t="shared" si="12"/>
        <v>0</v>
      </c>
      <c r="AS25" s="212">
        <f t="shared" si="12"/>
        <v>0</v>
      </c>
      <c r="AT25" s="212">
        <f t="shared" si="12"/>
        <v>0</v>
      </c>
      <c r="AU25" s="212">
        <f t="shared" si="12"/>
        <v>0</v>
      </c>
      <c r="AV25" s="212">
        <f t="shared" si="12"/>
        <v>0</v>
      </c>
      <c r="AW25" s="212">
        <f t="shared" si="12"/>
        <v>0</v>
      </c>
      <c r="AX25" s="212">
        <f t="shared" si="12"/>
        <v>0</v>
      </c>
      <c r="AY25" s="212">
        <f t="shared" si="12"/>
        <v>0</v>
      </c>
      <c r="AZ25" s="212">
        <f t="shared" si="12"/>
        <v>0</v>
      </c>
      <c r="BA25" s="212">
        <f t="shared" si="12"/>
        <v>0</v>
      </c>
      <c r="BB25" s="212">
        <f t="shared" si="12"/>
        <v>0</v>
      </c>
      <c r="BC25" s="212">
        <f t="shared" si="12"/>
        <v>0</v>
      </c>
      <c r="BD25" s="212">
        <f t="shared" si="12"/>
        <v>0</v>
      </c>
      <c r="BE25" s="212">
        <f t="shared" si="12"/>
        <v>0</v>
      </c>
      <c r="BF25" s="212">
        <f t="shared" si="12"/>
        <v>0</v>
      </c>
      <c r="BG25" s="212">
        <f t="shared" si="12"/>
        <v>0</v>
      </c>
      <c r="BH25" s="212">
        <f t="shared" si="12"/>
        <v>0</v>
      </c>
      <c r="BI25" s="212">
        <f t="shared" si="12"/>
        <v>0</v>
      </c>
      <c r="BJ25" s="212">
        <f t="shared" si="12"/>
        <v>0</v>
      </c>
      <c r="BK25" s="212">
        <f t="shared" si="12"/>
        <v>0</v>
      </c>
      <c r="BL25" s="212">
        <f t="shared" si="12"/>
        <v>0</v>
      </c>
      <c r="BM25" s="212">
        <f t="shared" si="12"/>
        <v>0</v>
      </c>
      <c r="BN25" s="212">
        <f t="shared" si="12"/>
        <v>0</v>
      </c>
      <c r="BO25" s="212">
        <f t="shared" si="12"/>
        <v>0</v>
      </c>
      <c r="BP25" s="212">
        <f t="shared" ref="BP25:EA25" si="13">IF(BP$13="","",(BP16-BP19-BP22)*Vacancy)</f>
        <v>0</v>
      </c>
      <c r="BQ25" s="212">
        <f t="shared" si="13"/>
        <v>0</v>
      </c>
      <c r="BR25" s="212">
        <f t="shared" si="13"/>
        <v>0</v>
      </c>
      <c r="BS25" s="212">
        <f t="shared" si="13"/>
        <v>0</v>
      </c>
      <c r="BT25" s="212">
        <f t="shared" si="13"/>
        <v>0</v>
      </c>
      <c r="BU25" s="212">
        <f t="shared" si="13"/>
        <v>0</v>
      </c>
      <c r="BV25" s="212">
        <f t="shared" si="13"/>
        <v>0</v>
      </c>
      <c r="BW25" s="212">
        <f t="shared" si="13"/>
        <v>0</v>
      </c>
      <c r="BX25" s="212">
        <f t="shared" si="13"/>
        <v>0</v>
      </c>
      <c r="BY25" s="212">
        <f t="shared" si="13"/>
        <v>0</v>
      </c>
      <c r="BZ25" s="212">
        <f t="shared" si="13"/>
        <v>0</v>
      </c>
      <c r="CA25" s="212">
        <f t="shared" si="13"/>
        <v>0</v>
      </c>
      <c r="CB25" s="212">
        <f t="shared" si="13"/>
        <v>0</v>
      </c>
      <c r="CC25" s="212">
        <f t="shared" si="13"/>
        <v>0</v>
      </c>
      <c r="CD25" s="212">
        <f t="shared" si="13"/>
        <v>0</v>
      </c>
      <c r="CE25" s="212">
        <f t="shared" si="13"/>
        <v>0</v>
      </c>
      <c r="CF25" s="212">
        <f t="shared" si="13"/>
        <v>0</v>
      </c>
      <c r="CG25" s="212">
        <f t="shared" si="13"/>
        <v>0</v>
      </c>
      <c r="CH25" s="212">
        <f t="shared" si="13"/>
        <v>0</v>
      </c>
      <c r="CI25" s="212">
        <f t="shared" si="13"/>
        <v>0</v>
      </c>
      <c r="CJ25" s="212">
        <f t="shared" si="13"/>
        <v>0</v>
      </c>
      <c r="CK25" s="212">
        <f t="shared" si="13"/>
        <v>0</v>
      </c>
      <c r="CL25" s="212">
        <f t="shared" si="13"/>
        <v>0</v>
      </c>
      <c r="CM25" s="212">
        <f t="shared" si="13"/>
        <v>0</v>
      </c>
      <c r="CN25" s="212">
        <f t="shared" si="13"/>
        <v>0</v>
      </c>
      <c r="CO25" s="212">
        <f t="shared" si="13"/>
        <v>0</v>
      </c>
      <c r="CP25" s="212">
        <f t="shared" si="13"/>
        <v>0</v>
      </c>
      <c r="CQ25" s="212">
        <f t="shared" si="13"/>
        <v>0</v>
      </c>
      <c r="CR25" s="212">
        <f t="shared" si="13"/>
        <v>0</v>
      </c>
      <c r="CS25" s="212">
        <f t="shared" si="13"/>
        <v>0</v>
      </c>
      <c r="CT25" s="212">
        <f t="shared" si="13"/>
        <v>0</v>
      </c>
      <c r="CU25" s="212">
        <f t="shared" si="13"/>
        <v>0</v>
      </c>
      <c r="CV25" s="212">
        <f t="shared" si="13"/>
        <v>0</v>
      </c>
      <c r="CW25" s="212">
        <f t="shared" si="13"/>
        <v>0</v>
      </c>
      <c r="CX25" s="212">
        <f t="shared" si="13"/>
        <v>0</v>
      </c>
      <c r="CY25" s="212">
        <f t="shared" si="13"/>
        <v>0</v>
      </c>
      <c r="CZ25" s="212">
        <f t="shared" si="13"/>
        <v>0</v>
      </c>
      <c r="DA25" s="212">
        <f t="shared" si="13"/>
        <v>0</v>
      </c>
      <c r="DB25" s="212">
        <f t="shared" si="13"/>
        <v>0</v>
      </c>
      <c r="DC25" s="212">
        <f t="shared" si="13"/>
        <v>0</v>
      </c>
      <c r="DD25" s="212">
        <f t="shared" si="13"/>
        <v>0</v>
      </c>
      <c r="DE25" s="212">
        <f t="shared" si="13"/>
        <v>0</v>
      </c>
      <c r="DF25" s="212">
        <f t="shared" si="13"/>
        <v>0</v>
      </c>
      <c r="DG25" s="212">
        <f t="shared" si="13"/>
        <v>0</v>
      </c>
      <c r="DH25" s="212">
        <f t="shared" si="13"/>
        <v>0</v>
      </c>
      <c r="DI25" s="212">
        <f t="shared" si="13"/>
        <v>0</v>
      </c>
      <c r="DJ25" s="212">
        <f t="shared" si="13"/>
        <v>0</v>
      </c>
      <c r="DK25" s="212">
        <f t="shared" si="13"/>
        <v>0</v>
      </c>
      <c r="DL25" s="212">
        <f t="shared" si="13"/>
        <v>0</v>
      </c>
      <c r="DM25" s="212">
        <f t="shared" si="13"/>
        <v>0</v>
      </c>
      <c r="DN25" s="212">
        <f t="shared" si="13"/>
        <v>0</v>
      </c>
      <c r="DO25" s="212">
        <f t="shared" si="13"/>
        <v>0</v>
      </c>
      <c r="DP25" s="212">
        <f t="shared" si="13"/>
        <v>0</v>
      </c>
      <c r="DQ25" s="212">
        <f t="shared" si="13"/>
        <v>0</v>
      </c>
      <c r="DR25" s="212">
        <f t="shared" si="13"/>
        <v>0</v>
      </c>
      <c r="DS25" s="212">
        <f t="shared" si="13"/>
        <v>0</v>
      </c>
      <c r="DT25" s="212">
        <f t="shared" si="13"/>
        <v>0</v>
      </c>
      <c r="DU25" s="212">
        <f t="shared" si="13"/>
        <v>0</v>
      </c>
      <c r="DV25" s="212">
        <f t="shared" si="13"/>
        <v>0</v>
      </c>
      <c r="DW25" s="212">
        <f t="shared" si="13"/>
        <v>0</v>
      </c>
      <c r="DX25" s="212">
        <f t="shared" si="13"/>
        <v>0</v>
      </c>
      <c r="DY25" s="212">
        <f t="shared" si="13"/>
        <v>0</v>
      </c>
      <c r="DZ25" s="212">
        <f t="shared" si="13"/>
        <v>0</v>
      </c>
      <c r="EA25" s="212">
        <f t="shared" si="13"/>
        <v>0</v>
      </c>
      <c r="EB25" s="212">
        <f t="shared" ref="EB25:GM25" si="14">IF(EB$13="","",(EB16-EB19-EB22)*Vacancy)</f>
        <v>0</v>
      </c>
      <c r="EC25" s="212">
        <f t="shared" si="14"/>
        <v>0</v>
      </c>
      <c r="ED25" s="212">
        <f t="shared" si="14"/>
        <v>0</v>
      </c>
      <c r="EE25" s="212">
        <f t="shared" si="14"/>
        <v>0</v>
      </c>
      <c r="EF25" s="212">
        <f t="shared" si="14"/>
        <v>0</v>
      </c>
      <c r="EG25" s="212">
        <f t="shared" si="14"/>
        <v>0</v>
      </c>
      <c r="EH25" s="212">
        <f t="shared" si="14"/>
        <v>0</v>
      </c>
      <c r="EI25" s="212">
        <f t="shared" si="14"/>
        <v>0</v>
      </c>
      <c r="EJ25" s="212">
        <f t="shared" si="14"/>
        <v>0</v>
      </c>
      <c r="EK25" s="212">
        <f t="shared" si="14"/>
        <v>0</v>
      </c>
      <c r="EL25" s="212">
        <f t="shared" si="14"/>
        <v>0</v>
      </c>
      <c r="EM25" s="212">
        <f t="shared" si="14"/>
        <v>0</v>
      </c>
      <c r="EN25" s="212">
        <f t="shared" si="14"/>
        <v>0</v>
      </c>
      <c r="EO25" s="212">
        <f t="shared" si="14"/>
        <v>0</v>
      </c>
      <c r="EP25" s="212">
        <f t="shared" si="14"/>
        <v>0</v>
      </c>
      <c r="EQ25" s="212">
        <f t="shared" si="14"/>
        <v>0</v>
      </c>
      <c r="ER25" s="212">
        <f t="shared" si="14"/>
        <v>0</v>
      </c>
      <c r="ES25" s="212">
        <f t="shared" si="14"/>
        <v>0</v>
      </c>
      <c r="ET25" s="212">
        <f t="shared" si="14"/>
        <v>0</v>
      </c>
      <c r="EU25" s="212">
        <f t="shared" si="14"/>
        <v>0</v>
      </c>
      <c r="EV25" s="212">
        <f t="shared" si="14"/>
        <v>0</v>
      </c>
      <c r="EW25" s="212">
        <f t="shared" si="14"/>
        <v>0</v>
      </c>
      <c r="EX25" s="212">
        <f t="shared" si="14"/>
        <v>0</v>
      </c>
      <c r="EY25" s="212">
        <f t="shared" si="14"/>
        <v>0</v>
      </c>
      <c r="EZ25" s="212">
        <f t="shared" si="14"/>
        <v>0</v>
      </c>
      <c r="FA25" s="212">
        <f t="shared" si="14"/>
        <v>0</v>
      </c>
      <c r="FB25" s="212">
        <f t="shared" si="14"/>
        <v>0</v>
      </c>
      <c r="FC25" s="212">
        <f t="shared" si="14"/>
        <v>0</v>
      </c>
      <c r="FD25" s="212">
        <f t="shared" si="14"/>
        <v>0</v>
      </c>
      <c r="FE25" s="212">
        <f t="shared" si="14"/>
        <v>0</v>
      </c>
      <c r="FF25" s="212">
        <f t="shared" si="14"/>
        <v>0</v>
      </c>
      <c r="FG25" s="212">
        <f t="shared" si="14"/>
        <v>0</v>
      </c>
      <c r="FH25" s="212">
        <f t="shared" si="14"/>
        <v>0</v>
      </c>
      <c r="FI25" s="212">
        <f t="shared" si="14"/>
        <v>0</v>
      </c>
      <c r="FJ25" s="212">
        <f t="shared" si="14"/>
        <v>0</v>
      </c>
      <c r="FK25" s="212">
        <f t="shared" si="14"/>
        <v>0</v>
      </c>
      <c r="FL25" s="212">
        <f t="shared" si="14"/>
        <v>0</v>
      </c>
      <c r="FM25" s="212">
        <f t="shared" si="14"/>
        <v>0</v>
      </c>
      <c r="FN25" s="212">
        <f t="shared" si="14"/>
        <v>0</v>
      </c>
      <c r="FO25" s="212">
        <f t="shared" si="14"/>
        <v>0</v>
      </c>
      <c r="FP25" s="212">
        <f t="shared" si="14"/>
        <v>0</v>
      </c>
      <c r="FQ25" s="212">
        <f t="shared" si="14"/>
        <v>0</v>
      </c>
      <c r="FR25" s="212">
        <f t="shared" si="14"/>
        <v>0</v>
      </c>
      <c r="FS25" s="212">
        <f t="shared" si="14"/>
        <v>0</v>
      </c>
      <c r="FT25" s="212">
        <f t="shared" si="14"/>
        <v>0</v>
      </c>
      <c r="FU25" s="212">
        <f t="shared" si="14"/>
        <v>0</v>
      </c>
      <c r="FV25" s="212">
        <f t="shared" si="14"/>
        <v>0</v>
      </c>
      <c r="FW25" s="212">
        <f t="shared" si="14"/>
        <v>0</v>
      </c>
      <c r="FX25" s="212">
        <f t="shared" si="14"/>
        <v>0</v>
      </c>
      <c r="FY25" s="212">
        <f t="shared" si="14"/>
        <v>0</v>
      </c>
      <c r="FZ25" s="212">
        <f t="shared" si="14"/>
        <v>0</v>
      </c>
      <c r="GA25" s="212">
        <f t="shared" si="14"/>
        <v>0</v>
      </c>
      <c r="GB25" s="212">
        <f t="shared" si="14"/>
        <v>0</v>
      </c>
      <c r="GC25" s="212">
        <f t="shared" si="14"/>
        <v>0</v>
      </c>
      <c r="GD25" s="212">
        <f t="shared" si="14"/>
        <v>0</v>
      </c>
      <c r="GE25" s="212">
        <f t="shared" si="14"/>
        <v>0</v>
      </c>
      <c r="GF25" s="212">
        <f t="shared" si="14"/>
        <v>0</v>
      </c>
      <c r="GG25" s="212">
        <f t="shared" si="14"/>
        <v>0</v>
      </c>
      <c r="GH25" s="212">
        <f t="shared" si="14"/>
        <v>0</v>
      </c>
      <c r="GI25" s="212">
        <f t="shared" si="14"/>
        <v>0</v>
      </c>
      <c r="GJ25" s="212">
        <f t="shared" si="14"/>
        <v>0</v>
      </c>
      <c r="GK25" s="212">
        <f t="shared" si="14"/>
        <v>0</v>
      </c>
      <c r="GL25" s="212">
        <f t="shared" si="14"/>
        <v>0</v>
      </c>
      <c r="GM25" s="212">
        <f t="shared" si="14"/>
        <v>0</v>
      </c>
      <c r="GN25" s="212">
        <f t="shared" ref="GN25:IY25" si="15">IF(GN$13="","",(GN16-GN19-GN22)*Vacancy)</f>
        <v>0</v>
      </c>
      <c r="GO25" s="212">
        <f t="shared" si="15"/>
        <v>0</v>
      </c>
      <c r="GP25" s="212">
        <f t="shared" si="15"/>
        <v>0</v>
      </c>
      <c r="GQ25" s="212">
        <f t="shared" si="15"/>
        <v>0</v>
      </c>
      <c r="GR25" s="212">
        <f t="shared" si="15"/>
        <v>0</v>
      </c>
      <c r="GS25" s="212">
        <f t="shared" si="15"/>
        <v>0</v>
      </c>
      <c r="GT25" s="212">
        <f t="shared" si="15"/>
        <v>0</v>
      </c>
      <c r="GU25" s="212">
        <f t="shared" si="15"/>
        <v>0</v>
      </c>
      <c r="GV25" s="212">
        <f t="shared" si="15"/>
        <v>0</v>
      </c>
      <c r="GW25" s="212">
        <f t="shared" si="15"/>
        <v>0</v>
      </c>
      <c r="GX25" s="212">
        <f t="shared" si="15"/>
        <v>0</v>
      </c>
      <c r="GY25" s="212">
        <f t="shared" si="15"/>
        <v>0</v>
      </c>
      <c r="GZ25" s="212">
        <f t="shared" si="15"/>
        <v>0</v>
      </c>
      <c r="HA25" s="212">
        <f t="shared" si="15"/>
        <v>0</v>
      </c>
      <c r="HB25" s="212">
        <f t="shared" si="15"/>
        <v>0</v>
      </c>
      <c r="HC25" s="212">
        <f t="shared" si="15"/>
        <v>0</v>
      </c>
      <c r="HD25" s="212">
        <f t="shared" si="15"/>
        <v>0</v>
      </c>
      <c r="HE25" s="212">
        <f t="shared" si="15"/>
        <v>0</v>
      </c>
      <c r="HF25" s="212">
        <f t="shared" si="15"/>
        <v>0</v>
      </c>
      <c r="HG25" s="212">
        <f t="shared" si="15"/>
        <v>0</v>
      </c>
      <c r="HH25" s="212">
        <f t="shared" si="15"/>
        <v>0</v>
      </c>
      <c r="HI25" s="212">
        <f t="shared" si="15"/>
        <v>0</v>
      </c>
      <c r="HJ25" s="212">
        <f t="shared" si="15"/>
        <v>0</v>
      </c>
      <c r="HK25" s="212">
        <f t="shared" si="15"/>
        <v>0</v>
      </c>
      <c r="HL25" s="212">
        <f t="shared" si="15"/>
        <v>0</v>
      </c>
      <c r="HM25" s="212">
        <f t="shared" si="15"/>
        <v>0</v>
      </c>
      <c r="HN25" s="212">
        <f t="shared" si="15"/>
        <v>0</v>
      </c>
      <c r="HO25" s="212">
        <f t="shared" si="15"/>
        <v>0</v>
      </c>
      <c r="HP25" s="212">
        <f t="shared" si="15"/>
        <v>0</v>
      </c>
      <c r="HQ25" s="212">
        <f t="shared" si="15"/>
        <v>0</v>
      </c>
      <c r="HR25" s="212">
        <f t="shared" si="15"/>
        <v>0</v>
      </c>
      <c r="HS25" s="212">
        <f t="shared" si="15"/>
        <v>0</v>
      </c>
      <c r="HT25" s="212">
        <f t="shared" si="15"/>
        <v>0</v>
      </c>
      <c r="HU25" s="212" t="str">
        <f t="shared" si="15"/>
        <v/>
      </c>
      <c r="HV25" s="212" t="str">
        <f t="shared" si="15"/>
        <v/>
      </c>
      <c r="HW25" s="212" t="str">
        <f t="shared" si="15"/>
        <v/>
      </c>
      <c r="HX25" s="212" t="str">
        <f t="shared" si="15"/>
        <v/>
      </c>
      <c r="HY25" s="212" t="str">
        <f t="shared" si="15"/>
        <v/>
      </c>
      <c r="HZ25" s="212" t="str">
        <f t="shared" si="15"/>
        <v/>
      </c>
      <c r="IA25" s="212" t="str">
        <f t="shared" si="15"/>
        <v/>
      </c>
      <c r="IB25" s="212" t="str">
        <f t="shared" si="15"/>
        <v/>
      </c>
      <c r="IC25" s="212" t="str">
        <f t="shared" si="15"/>
        <v/>
      </c>
      <c r="ID25" s="212" t="str">
        <f t="shared" si="15"/>
        <v/>
      </c>
      <c r="IE25" s="212" t="str">
        <f t="shared" si="15"/>
        <v/>
      </c>
      <c r="IF25" s="212" t="str">
        <f t="shared" si="15"/>
        <v/>
      </c>
      <c r="IG25" s="212" t="str">
        <f t="shared" si="15"/>
        <v/>
      </c>
      <c r="IH25" s="212" t="str">
        <f t="shared" si="15"/>
        <v/>
      </c>
      <c r="II25" s="212" t="str">
        <f t="shared" si="15"/>
        <v/>
      </c>
      <c r="IJ25" s="212" t="str">
        <f t="shared" si="15"/>
        <v/>
      </c>
      <c r="IK25" s="212" t="str">
        <f t="shared" si="15"/>
        <v/>
      </c>
      <c r="IL25" s="212" t="str">
        <f t="shared" si="15"/>
        <v/>
      </c>
      <c r="IM25" s="212" t="str">
        <f t="shared" si="15"/>
        <v/>
      </c>
      <c r="IN25" s="212" t="str">
        <f t="shared" si="15"/>
        <v/>
      </c>
      <c r="IO25" s="212" t="str">
        <f t="shared" si="15"/>
        <v/>
      </c>
      <c r="IP25" s="212" t="str">
        <f t="shared" si="15"/>
        <v/>
      </c>
      <c r="IQ25" s="212" t="str">
        <f t="shared" si="15"/>
        <v/>
      </c>
      <c r="IR25" s="212" t="str">
        <f t="shared" si="15"/>
        <v/>
      </c>
      <c r="IS25" s="212" t="str">
        <f t="shared" si="15"/>
        <v/>
      </c>
      <c r="IT25" s="212" t="str">
        <f t="shared" si="15"/>
        <v/>
      </c>
      <c r="IU25" s="212" t="str">
        <f t="shared" si="15"/>
        <v/>
      </c>
      <c r="IV25" s="212" t="str">
        <f t="shared" si="15"/>
        <v/>
      </c>
      <c r="IW25" s="212" t="str">
        <f t="shared" si="15"/>
        <v/>
      </c>
      <c r="IX25" s="212" t="str">
        <f t="shared" si="15"/>
        <v/>
      </c>
      <c r="IY25" s="212" t="str">
        <f t="shared" si="15"/>
        <v/>
      </c>
      <c r="IZ25" s="212" t="str">
        <f t="shared" ref="IZ25:LK25" si="16">IF(IZ$13="","",(IZ16-IZ19-IZ22)*Vacancy)</f>
        <v/>
      </c>
      <c r="JA25" s="212" t="str">
        <f t="shared" si="16"/>
        <v/>
      </c>
      <c r="JB25" s="212" t="str">
        <f t="shared" si="16"/>
        <v/>
      </c>
      <c r="JC25" s="212" t="str">
        <f t="shared" si="16"/>
        <v/>
      </c>
      <c r="JD25" s="212" t="str">
        <f t="shared" si="16"/>
        <v/>
      </c>
      <c r="JE25" s="212" t="str">
        <f t="shared" si="16"/>
        <v/>
      </c>
      <c r="JF25" s="212" t="str">
        <f t="shared" si="16"/>
        <v/>
      </c>
      <c r="JG25" s="212" t="str">
        <f t="shared" si="16"/>
        <v/>
      </c>
      <c r="JH25" s="212" t="str">
        <f t="shared" si="16"/>
        <v/>
      </c>
      <c r="JI25" s="212" t="str">
        <f t="shared" si="16"/>
        <v/>
      </c>
      <c r="JJ25" s="212" t="str">
        <f t="shared" si="16"/>
        <v/>
      </c>
      <c r="JK25" s="212" t="str">
        <f t="shared" si="16"/>
        <v/>
      </c>
      <c r="JL25" s="212" t="str">
        <f t="shared" si="16"/>
        <v/>
      </c>
      <c r="JM25" s="212" t="str">
        <f t="shared" si="16"/>
        <v/>
      </c>
      <c r="JN25" s="212" t="str">
        <f t="shared" si="16"/>
        <v/>
      </c>
      <c r="JO25" s="212" t="str">
        <f t="shared" si="16"/>
        <v/>
      </c>
      <c r="JP25" s="212" t="str">
        <f t="shared" si="16"/>
        <v/>
      </c>
      <c r="JQ25" s="212" t="str">
        <f t="shared" si="16"/>
        <v/>
      </c>
      <c r="JR25" s="212" t="str">
        <f t="shared" si="16"/>
        <v/>
      </c>
      <c r="JS25" s="212" t="str">
        <f t="shared" si="16"/>
        <v/>
      </c>
      <c r="JT25" s="212" t="str">
        <f t="shared" si="16"/>
        <v/>
      </c>
      <c r="JU25" s="212" t="str">
        <f t="shared" si="16"/>
        <v/>
      </c>
      <c r="JV25" s="212" t="str">
        <f t="shared" si="16"/>
        <v/>
      </c>
      <c r="JW25" s="212" t="str">
        <f t="shared" si="16"/>
        <v/>
      </c>
      <c r="JX25" s="212" t="str">
        <f t="shared" si="16"/>
        <v/>
      </c>
      <c r="JY25" s="212" t="str">
        <f t="shared" si="16"/>
        <v/>
      </c>
      <c r="JZ25" s="212" t="str">
        <f t="shared" si="16"/>
        <v/>
      </c>
      <c r="KA25" s="212" t="str">
        <f t="shared" si="16"/>
        <v/>
      </c>
      <c r="KB25" s="212" t="str">
        <f t="shared" si="16"/>
        <v/>
      </c>
      <c r="KC25" s="212" t="str">
        <f t="shared" si="16"/>
        <v/>
      </c>
      <c r="KD25" s="212" t="str">
        <f t="shared" si="16"/>
        <v/>
      </c>
      <c r="KE25" s="212" t="str">
        <f t="shared" si="16"/>
        <v/>
      </c>
      <c r="KF25" s="212" t="str">
        <f t="shared" si="16"/>
        <v/>
      </c>
      <c r="KG25" s="212" t="str">
        <f t="shared" si="16"/>
        <v/>
      </c>
      <c r="KH25" s="212" t="str">
        <f t="shared" si="16"/>
        <v/>
      </c>
      <c r="KI25" s="212" t="str">
        <f t="shared" si="16"/>
        <v/>
      </c>
      <c r="KJ25" s="212" t="str">
        <f t="shared" si="16"/>
        <v/>
      </c>
      <c r="KK25" s="212" t="str">
        <f t="shared" si="16"/>
        <v/>
      </c>
      <c r="KL25" s="212" t="str">
        <f t="shared" si="16"/>
        <v/>
      </c>
      <c r="KM25" s="212" t="str">
        <f t="shared" si="16"/>
        <v/>
      </c>
      <c r="KN25" s="212" t="str">
        <f t="shared" si="16"/>
        <v/>
      </c>
      <c r="KO25" s="212" t="str">
        <f t="shared" si="16"/>
        <v/>
      </c>
      <c r="KP25" s="212" t="str">
        <f t="shared" si="16"/>
        <v/>
      </c>
      <c r="KQ25" s="212" t="str">
        <f t="shared" si="16"/>
        <v/>
      </c>
      <c r="KR25" s="212" t="str">
        <f t="shared" si="16"/>
        <v/>
      </c>
      <c r="KS25" s="212" t="str">
        <f t="shared" si="16"/>
        <v/>
      </c>
      <c r="KT25" s="212" t="str">
        <f t="shared" si="16"/>
        <v/>
      </c>
      <c r="KU25" s="212" t="str">
        <f t="shared" si="16"/>
        <v/>
      </c>
      <c r="KV25" s="212" t="str">
        <f t="shared" si="16"/>
        <v/>
      </c>
      <c r="KW25" s="212" t="str">
        <f t="shared" si="16"/>
        <v/>
      </c>
      <c r="KX25" s="212" t="str">
        <f t="shared" si="16"/>
        <v/>
      </c>
      <c r="KY25" s="212" t="str">
        <f t="shared" si="16"/>
        <v/>
      </c>
      <c r="KZ25" s="212" t="str">
        <f t="shared" si="16"/>
        <v/>
      </c>
      <c r="LA25" s="212" t="str">
        <f t="shared" si="16"/>
        <v/>
      </c>
      <c r="LB25" s="212" t="str">
        <f t="shared" si="16"/>
        <v/>
      </c>
      <c r="LC25" s="212" t="str">
        <f t="shared" si="16"/>
        <v/>
      </c>
      <c r="LD25" s="212" t="str">
        <f t="shared" si="16"/>
        <v/>
      </c>
      <c r="LE25" s="212" t="str">
        <f t="shared" si="16"/>
        <v/>
      </c>
      <c r="LF25" s="212" t="str">
        <f t="shared" si="16"/>
        <v/>
      </c>
      <c r="LG25" s="212" t="str">
        <f t="shared" si="16"/>
        <v/>
      </c>
      <c r="LH25" s="212" t="str">
        <f t="shared" si="16"/>
        <v/>
      </c>
      <c r="LI25" s="212" t="str">
        <f t="shared" si="16"/>
        <v/>
      </c>
      <c r="LJ25" s="212" t="str">
        <f t="shared" si="16"/>
        <v/>
      </c>
      <c r="LK25" s="212" t="str">
        <f t="shared" si="16"/>
        <v/>
      </c>
      <c r="LL25" s="212" t="str">
        <f t="shared" ref="LL25:MY25" si="17">IF(LL$13="","",(LL16-LL19-LL22)*Vacancy)</f>
        <v/>
      </c>
      <c r="LM25" s="212" t="str">
        <f t="shared" si="17"/>
        <v/>
      </c>
      <c r="LN25" s="212" t="str">
        <f t="shared" si="17"/>
        <v/>
      </c>
      <c r="LO25" s="212" t="str">
        <f t="shared" si="17"/>
        <v/>
      </c>
      <c r="LP25" s="212" t="str">
        <f t="shared" si="17"/>
        <v/>
      </c>
      <c r="LQ25" s="212" t="str">
        <f t="shared" si="17"/>
        <v/>
      </c>
      <c r="LR25" s="212" t="str">
        <f t="shared" si="17"/>
        <v/>
      </c>
      <c r="LS25" s="212" t="str">
        <f t="shared" si="17"/>
        <v/>
      </c>
      <c r="LT25" s="212" t="str">
        <f t="shared" si="17"/>
        <v/>
      </c>
      <c r="LU25" s="212" t="str">
        <f t="shared" si="17"/>
        <v/>
      </c>
      <c r="LV25" s="212" t="str">
        <f t="shared" si="17"/>
        <v/>
      </c>
      <c r="LW25" s="212" t="str">
        <f t="shared" si="17"/>
        <v/>
      </c>
      <c r="LX25" s="212" t="str">
        <f t="shared" si="17"/>
        <v/>
      </c>
      <c r="LY25" s="212" t="str">
        <f t="shared" si="17"/>
        <v/>
      </c>
      <c r="LZ25" s="212" t="str">
        <f t="shared" si="17"/>
        <v/>
      </c>
      <c r="MA25" s="212" t="str">
        <f t="shared" si="17"/>
        <v/>
      </c>
      <c r="MB25" s="212" t="str">
        <f t="shared" si="17"/>
        <v/>
      </c>
      <c r="MC25" s="212" t="str">
        <f t="shared" si="17"/>
        <v/>
      </c>
      <c r="MD25" s="212" t="str">
        <f t="shared" si="17"/>
        <v/>
      </c>
      <c r="ME25" s="212" t="str">
        <f t="shared" si="17"/>
        <v/>
      </c>
      <c r="MF25" s="212" t="str">
        <f t="shared" si="17"/>
        <v/>
      </c>
      <c r="MG25" s="212" t="str">
        <f t="shared" si="17"/>
        <v/>
      </c>
      <c r="MH25" s="212" t="str">
        <f t="shared" si="17"/>
        <v/>
      </c>
      <c r="MI25" s="212" t="str">
        <f t="shared" si="17"/>
        <v/>
      </c>
      <c r="MJ25" s="212" t="str">
        <f t="shared" si="17"/>
        <v/>
      </c>
      <c r="MK25" s="212" t="str">
        <f t="shared" si="17"/>
        <v/>
      </c>
      <c r="ML25" s="212" t="str">
        <f t="shared" si="17"/>
        <v/>
      </c>
      <c r="MM25" s="212" t="str">
        <f t="shared" si="17"/>
        <v/>
      </c>
      <c r="MN25" s="212" t="str">
        <f t="shared" si="17"/>
        <v/>
      </c>
      <c r="MO25" s="212" t="str">
        <f t="shared" si="17"/>
        <v/>
      </c>
      <c r="MP25" s="212" t="str">
        <f t="shared" si="17"/>
        <v/>
      </c>
      <c r="MQ25" s="212" t="str">
        <f t="shared" si="17"/>
        <v/>
      </c>
      <c r="MR25" s="212" t="str">
        <f t="shared" si="17"/>
        <v/>
      </c>
      <c r="MS25" s="212" t="str">
        <f t="shared" si="17"/>
        <v/>
      </c>
      <c r="MT25" s="212" t="str">
        <f t="shared" si="17"/>
        <v/>
      </c>
      <c r="MU25" s="212" t="str">
        <f t="shared" si="17"/>
        <v/>
      </c>
      <c r="MV25" s="212" t="str">
        <f t="shared" si="17"/>
        <v/>
      </c>
      <c r="MW25" s="212" t="str">
        <f t="shared" si="17"/>
        <v/>
      </c>
      <c r="MX25" s="212" t="str">
        <f t="shared" si="17"/>
        <v/>
      </c>
      <c r="MY25" s="212" t="str">
        <f t="shared" si="17"/>
        <v/>
      </c>
    </row>
    <row r="26" spans="2:363" x14ac:dyDescent="0.25">
      <c r="B26" s="8" t="s">
        <v>228</v>
      </c>
      <c r="D26" s="212">
        <f t="shared" ref="D26:BO26" si="18">IF(D$13="","",(D17-D20-D23)*Vacancy)</f>
        <v>0</v>
      </c>
      <c r="E26" s="212">
        <f t="shared" si="18"/>
        <v>0</v>
      </c>
      <c r="F26" s="212">
        <f t="shared" si="18"/>
        <v>0</v>
      </c>
      <c r="G26" s="212">
        <f t="shared" si="18"/>
        <v>0</v>
      </c>
      <c r="H26" s="212">
        <f t="shared" si="18"/>
        <v>0</v>
      </c>
      <c r="I26" s="212">
        <f t="shared" si="18"/>
        <v>0</v>
      </c>
      <c r="J26" s="212">
        <f t="shared" si="18"/>
        <v>0</v>
      </c>
      <c r="K26" s="212">
        <f t="shared" si="18"/>
        <v>0</v>
      </c>
      <c r="L26" s="212">
        <f t="shared" si="18"/>
        <v>0</v>
      </c>
      <c r="M26" s="212">
        <f t="shared" si="18"/>
        <v>0</v>
      </c>
      <c r="N26" s="212">
        <f t="shared" si="18"/>
        <v>0</v>
      </c>
      <c r="O26" s="212">
        <f t="shared" si="18"/>
        <v>0</v>
      </c>
      <c r="P26" s="212">
        <f t="shared" si="18"/>
        <v>0</v>
      </c>
      <c r="Q26" s="212">
        <f t="shared" si="18"/>
        <v>0</v>
      </c>
      <c r="R26" s="212">
        <f t="shared" si="18"/>
        <v>0</v>
      </c>
      <c r="S26" s="212">
        <f t="shared" si="18"/>
        <v>0</v>
      </c>
      <c r="T26" s="212">
        <f t="shared" si="18"/>
        <v>0</v>
      </c>
      <c r="U26" s="212">
        <f t="shared" si="18"/>
        <v>0</v>
      </c>
      <c r="V26" s="212">
        <f t="shared" si="18"/>
        <v>0</v>
      </c>
      <c r="W26" s="212">
        <f t="shared" si="18"/>
        <v>0</v>
      </c>
      <c r="X26" s="212">
        <f t="shared" si="18"/>
        <v>0</v>
      </c>
      <c r="Y26" s="212">
        <f t="shared" si="18"/>
        <v>0</v>
      </c>
      <c r="Z26" s="212">
        <f t="shared" si="18"/>
        <v>0</v>
      </c>
      <c r="AA26" s="212">
        <f t="shared" si="18"/>
        <v>0</v>
      </c>
      <c r="AB26" s="212">
        <f t="shared" si="18"/>
        <v>0</v>
      </c>
      <c r="AC26" s="212">
        <f t="shared" si="18"/>
        <v>0</v>
      </c>
      <c r="AD26" s="212">
        <f t="shared" si="18"/>
        <v>0</v>
      </c>
      <c r="AE26" s="212">
        <f t="shared" si="18"/>
        <v>0</v>
      </c>
      <c r="AF26" s="212">
        <f t="shared" si="18"/>
        <v>0</v>
      </c>
      <c r="AG26" s="212">
        <f t="shared" si="18"/>
        <v>0</v>
      </c>
      <c r="AH26" s="212">
        <f t="shared" si="18"/>
        <v>0</v>
      </c>
      <c r="AI26" s="212">
        <f t="shared" si="18"/>
        <v>0</v>
      </c>
      <c r="AJ26" s="212">
        <f t="shared" si="18"/>
        <v>0</v>
      </c>
      <c r="AK26" s="212">
        <f t="shared" si="18"/>
        <v>0</v>
      </c>
      <c r="AL26" s="212">
        <f t="shared" si="18"/>
        <v>0</v>
      </c>
      <c r="AM26" s="212">
        <f t="shared" si="18"/>
        <v>0</v>
      </c>
      <c r="AN26" s="212">
        <f t="shared" si="18"/>
        <v>0</v>
      </c>
      <c r="AO26" s="212">
        <f t="shared" si="18"/>
        <v>0</v>
      </c>
      <c r="AP26" s="212">
        <f t="shared" si="18"/>
        <v>0</v>
      </c>
      <c r="AQ26" s="212">
        <f t="shared" si="18"/>
        <v>0</v>
      </c>
      <c r="AR26" s="212">
        <f t="shared" si="18"/>
        <v>0</v>
      </c>
      <c r="AS26" s="212">
        <f t="shared" si="18"/>
        <v>0</v>
      </c>
      <c r="AT26" s="212">
        <f t="shared" si="18"/>
        <v>0</v>
      </c>
      <c r="AU26" s="212">
        <f t="shared" si="18"/>
        <v>0</v>
      </c>
      <c r="AV26" s="212">
        <f t="shared" si="18"/>
        <v>0</v>
      </c>
      <c r="AW26" s="212">
        <f t="shared" si="18"/>
        <v>0</v>
      </c>
      <c r="AX26" s="212">
        <f t="shared" si="18"/>
        <v>0</v>
      </c>
      <c r="AY26" s="212">
        <f t="shared" si="18"/>
        <v>0</v>
      </c>
      <c r="AZ26" s="212">
        <f t="shared" si="18"/>
        <v>0</v>
      </c>
      <c r="BA26" s="212">
        <f t="shared" si="18"/>
        <v>0</v>
      </c>
      <c r="BB26" s="212">
        <f t="shared" si="18"/>
        <v>0</v>
      </c>
      <c r="BC26" s="212">
        <f t="shared" si="18"/>
        <v>0</v>
      </c>
      <c r="BD26" s="212">
        <f t="shared" si="18"/>
        <v>0</v>
      </c>
      <c r="BE26" s="212">
        <f t="shared" si="18"/>
        <v>0</v>
      </c>
      <c r="BF26" s="212">
        <f t="shared" si="18"/>
        <v>0</v>
      </c>
      <c r="BG26" s="212">
        <f t="shared" si="18"/>
        <v>0</v>
      </c>
      <c r="BH26" s="212">
        <f t="shared" si="18"/>
        <v>0</v>
      </c>
      <c r="BI26" s="212">
        <f t="shared" si="18"/>
        <v>0</v>
      </c>
      <c r="BJ26" s="212">
        <f t="shared" si="18"/>
        <v>0</v>
      </c>
      <c r="BK26" s="212">
        <f t="shared" si="18"/>
        <v>0</v>
      </c>
      <c r="BL26" s="212">
        <f t="shared" si="18"/>
        <v>0</v>
      </c>
      <c r="BM26" s="212">
        <f t="shared" si="18"/>
        <v>0</v>
      </c>
      <c r="BN26" s="212">
        <f t="shared" si="18"/>
        <v>0</v>
      </c>
      <c r="BO26" s="212">
        <f t="shared" si="18"/>
        <v>0</v>
      </c>
      <c r="BP26" s="212">
        <f t="shared" ref="BP26:EA26" si="19">IF(BP$13="","",(BP17-BP20-BP23)*Vacancy)</f>
        <v>0</v>
      </c>
      <c r="BQ26" s="212">
        <f t="shared" si="19"/>
        <v>0</v>
      </c>
      <c r="BR26" s="212">
        <f t="shared" si="19"/>
        <v>0</v>
      </c>
      <c r="BS26" s="212">
        <f t="shared" si="19"/>
        <v>0</v>
      </c>
      <c r="BT26" s="212">
        <f t="shared" si="19"/>
        <v>0</v>
      </c>
      <c r="BU26" s="212">
        <f t="shared" si="19"/>
        <v>0</v>
      </c>
      <c r="BV26" s="212">
        <f t="shared" si="19"/>
        <v>0</v>
      </c>
      <c r="BW26" s="212">
        <f t="shared" si="19"/>
        <v>0</v>
      </c>
      <c r="BX26" s="212">
        <f t="shared" si="19"/>
        <v>0</v>
      </c>
      <c r="BY26" s="212">
        <f t="shared" si="19"/>
        <v>0</v>
      </c>
      <c r="BZ26" s="212">
        <f t="shared" si="19"/>
        <v>0</v>
      </c>
      <c r="CA26" s="212">
        <f t="shared" si="19"/>
        <v>0</v>
      </c>
      <c r="CB26" s="212">
        <f t="shared" si="19"/>
        <v>0</v>
      </c>
      <c r="CC26" s="212">
        <f t="shared" si="19"/>
        <v>0</v>
      </c>
      <c r="CD26" s="212">
        <f t="shared" si="19"/>
        <v>0</v>
      </c>
      <c r="CE26" s="212">
        <f t="shared" si="19"/>
        <v>0</v>
      </c>
      <c r="CF26" s="212">
        <f t="shared" si="19"/>
        <v>0</v>
      </c>
      <c r="CG26" s="212">
        <f t="shared" si="19"/>
        <v>0</v>
      </c>
      <c r="CH26" s="212">
        <f t="shared" si="19"/>
        <v>0</v>
      </c>
      <c r="CI26" s="212">
        <f t="shared" si="19"/>
        <v>0</v>
      </c>
      <c r="CJ26" s="212">
        <f t="shared" si="19"/>
        <v>0</v>
      </c>
      <c r="CK26" s="212">
        <f t="shared" si="19"/>
        <v>0</v>
      </c>
      <c r="CL26" s="212">
        <f t="shared" si="19"/>
        <v>0</v>
      </c>
      <c r="CM26" s="212">
        <f t="shared" si="19"/>
        <v>0</v>
      </c>
      <c r="CN26" s="212">
        <f t="shared" si="19"/>
        <v>0</v>
      </c>
      <c r="CO26" s="212">
        <f t="shared" si="19"/>
        <v>0</v>
      </c>
      <c r="CP26" s="212">
        <f t="shared" si="19"/>
        <v>0</v>
      </c>
      <c r="CQ26" s="212">
        <f t="shared" si="19"/>
        <v>0</v>
      </c>
      <c r="CR26" s="212">
        <f t="shared" si="19"/>
        <v>0</v>
      </c>
      <c r="CS26" s="212">
        <f t="shared" si="19"/>
        <v>0</v>
      </c>
      <c r="CT26" s="212">
        <f t="shared" si="19"/>
        <v>0</v>
      </c>
      <c r="CU26" s="212">
        <f t="shared" si="19"/>
        <v>0</v>
      </c>
      <c r="CV26" s="212">
        <f t="shared" si="19"/>
        <v>0</v>
      </c>
      <c r="CW26" s="212">
        <f t="shared" si="19"/>
        <v>0</v>
      </c>
      <c r="CX26" s="212">
        <f t="shared" si="19"/>
        <v>0</v>
      </c>
      <c r="CY26" s="212">
        <f t="shared" si="19"/>
        <v>0</v>
      </c>
      <c r="CZ26" s="212">
        <f t="shared" si="19"/>
        <v>0</v>
      </c>
      <c r="DA26" s="212">
        <f t="shared" si="19"/>
        <v>0</v>
      </c>
      <c r="DB26" s="212">
        <f t="shared" si="19"/>
        <v>0</v>
      </c>
      <c r="DC26" s="212">
        <f t="shared" si="19"/>
        <v>0</v>
      </c>
      <c r="DD26" s="212">
        <f t="shared" si="19"/>
        <v>0</v>
      </c>
      <c r="DE26" s="212">
        <f t="shared" si="19"/>
        <v>0</v>
      </c>
      <c r="DF26" s="212">
        <f t="shared" si="19"/>
        <v>0</v>
      </c>
      <c r="DG26" s="212">
        <f t="shared" si="19"/>
        <v>0</v>
      </c>
      <c r="DH26" s="212">
        <f t="shared" si="19"/>
        <v>0</v>
      </c>
      <c r="DI26" s="212">
        <f t="shared" si="19"/>
        <v>0</v>
      </c>
      <c r="DJ26" s="212">
        <f t="shared" si="19"/>
        <v>0</v>
      </c>
      <c r="DK26" s="212">
        <f t="shared" si="19"/>
        <v>0</v>
      </c>
      <c r="DL26" s="212">
        <f t="shared" si="19"/>
        <v>0</v>
      </c>
      <c r="DM26" s="212">
        <f t="shared" si="19"/>
        <v>0</v>
      </c>
      <c r="DN26" s="212">
        <f t="shared" si="19"/>
        <v>0</v>
      </c>
      <c r="DO26" s="212">
        <f t="shared" si="19"/>
        <v>0</v>
      </c>
      <c r="DP26" s="212">
        <f t="shared" si="19"/>
        <v>0</v>
      </c>
      <c r="DQ26" s="212">
        <f t="shared" si="19"/>
        <v>0</v>
      </c>
      <c r="DR26" s="212">
        <f t="shared" si="19"/>
        <v>0</v>
      </c>
      <c r="DS26" s="212">
        <f t="shared" si="19"/>
        <v>0</v>
      </c>
      <c r="DT26" s="212">
        <f t="shared" si="19"/>
        <v>0</v>
      </c>
      <c r="DU26" s="212">
        <f t="shared" si="19"/>
        <v>0</v>
      </c>
      <c r="DV26" s="212">
        <f t="shared" si="19"/>
        <v>0</v>
      </c>
      <c r="DW26" s="212">
        <f t="shared" si="19"/>
        <v>0</v>
      </c>
      <c r="DX26" s="212">
        <f t="shared" si="19"/>
        <v>0</v>
      </c>
      <c r="DY26" s="212">
        <f t="shared" si="19"/>
        <v>0</v>
      </c>
      <c r="DZ26" s="212">
        <f t="shared" si="19"/>
        <v>0</v>
      </c>
      <c r="EA26" s="212">
        <f t="shared" si="19"/>
        <v>0</v>
      </c>
      <c r="EB26" s="212">
        <f t="shared" ref="EB26:GM26" si="20">IF(EB$13="","",(EB17-EB20-EB23)*Vacancy)</f>
        <v>0</v>
      </c>
      <c r="EC26" s="212">
        <f t="shared" si="20"/>
        <v>0</v>
      </c>
      <c r="ED26" s="212">
        <f t="shared" si="20"/>
        <v>0</v>
      </c>
      <c r="EE26" s="212">
        <f t="shared" si="20"/>
        <v>0</v>
      </c>
      <c r="EF26" s="212">
        <f t="shared" si="20"/>
        <v>0</v>
      </c>
      <c r="EG26" s="212">
        <f t="shared" si="20"/>
        <v>0</v>
      </c>
      <c r="EH26" s="212">
        <f t="shared" si="20"/>
        <v>0</v>
      </c>
      <c r="EI26" s="212">
        <f t="shared" si="20"/>
        <v>0</v>
      </c>
      <c r="EJ26" s="212">
        <f t="shared" si="20"/>
        <v>0</v>
      </c>
      <c r="EK26" s="212">
        <f t="shared" si="20"/>
        <v>0</v>
      </c>
      <c r="EL26" s="212">
        <f t="shared" si="20"/>
        <v>0</v>
      </c>
      <c r="EM26" s="212">
        <f t="shared" si="20"/>
        <v>0</v>
      </c>
      <c r="EN26" s="212">
        <f t="shared" si="20"/>
        <v>0</v>
      </c>
      <c r="EO26" s="212">
        <f t="shared" si="20"/>
        <v>0</v>
      </c>
      <c r="EP26" s="212">
        <f t="shared" si="20"/>
        <v>0</v>
      </c>
      <c r="EQ26" s="212">
        <f t="shared" si="20"/>
        <v>0</v>
      </c>
      <c r="ER26" s="212">
        <f t="shared" si="20"/>
        <v>0</v>
      </c>
      <c r="ES26" s="212">
        <f t="shared" si="20"/>
        <v>0</v>
      </c>
      <c r="ET26" s="212">
        <f t="shared" si="20"/>
        <v>0</v>
      </c>
      <c r="EU26" s="212">
        <f t="shared" si="20"/>
        <v>0</v>
      </c>
      <c r="EV26" s="212">
        <f t="shared" si="20"/>
        <v>0</v>
      </c>
      <c r="EW26" s="212">
        <f t="shared" si="20"/>
        <v>0</v>
      </c>
      <c r="EX26" s="212">
        <f t="shared" si="20"/>
        <v>0</v>
      </c>
      <c r="EY26" s="212">
        <f t="shared" si="20"/>
        <v>0</v>
      </c>
      <c r="EZ26" s="212">
        <f t="shared" si="20"/>
        <v>0</v>
      </c>
      <c r="FA26" s="212">
        <f t="shared" si="20"/>
        <v>0</v>
      </c>
      <c r="FB26" s="212">
        <f t="shared" si="20"/>
        <v>0</v>
      </c>
      <c r="FC26" s="212">
        <f t="shared" si="20"/>
        <v>0</v>
      </c>
      <c r="FD26" s="212">
        <f t="shared" si="20"/>
        <v>0</v>
      </c>
      <c r="FE26" s="212">
        <f t="shared" si="20"/>
        <v>0</v>
      </c>
      <c r="FF26" s="212">
        <f t="shared" si="20"/>
        <v>0</v>
      </c>
      <c r="FG26" s="212">
        <f t="shared" si="20"/>
        <v>0</v>
      </c>
      <c r="FH26" s="212">
        <f t="shared" si="20"/>
        <v>0</v>
      </c>
      <c r="FI26" s="212">
        <f t="shared" si="20"/>
        <v>0</v>
      </c>
      <c r="FJ26" s="212">
        <f t="shared" si="20"/>
        <v>0</v>
      </c>
      <c r="FK26" s="212">
        <f t="shared" si="20"/>
        <v>0</v>
      </c>
      <c r="FL26" s="212">
        <f t="shared" si="20"/>
        <v>0</v>
      </c>
      <c r="FM26" s="212">
        <f t="shared" si="20"/>
        <v>0</v>
      </c>
      <c r="FN26" s="212">
        <f t="shared" si="20"/>
        <v>0</v>
      </c>
      <c r="FO26" s="212">
        <f t="shared" si="20"/>
        <v>0</v>
      </c>
      <c r="FP26" s="212">
        <f t="shared" si="20"/>
        <v>0</v>
      </c>
      <c r="FQ26" s="212">
        <f t="shared" si="20"/>
        <v>0</v>
      </c>
      <c r="FR26" s="212">
        <f t="shared" si="20"/>
        <v>0</v>
      </c>
      <c r="FS26" s="212">
        <f t="shared" si="20"/>
        <v>0</v>
      </c>
      <c r="FT26" s="212">
        <f t="shared" si="20"/>
        <v>0</v>
      </c>
      <c r="FU26" s="212">
        <f t="shared" si="20"/>
        <v>0</v>
      </c>
      <c r="FV26" s="212">
        <f t="shared" si="20"/>
        <v>0</v>
      </c>
      <c r="FW26" s="212">
        <f t="shared" si="20"/>
        <v>0</v>
      </c>
      <c r="FX26" s="212">
        <f t="shared" si="20"/>
        <v>0</v>
      </c>
      <c r="FY26" s="212">
        <f t="shared" si="20"/>
        <v>0</v>
      </c>
      <c r="FZ26" s="212">
        <f t="shared" si="20"/>
        <v>0</v>
      </c>
      <c r="GA26" s="212">
        <f t="shared" si="20"/>
        <v>0</v>
      </c>
      <c r="GB26" s="212">
        <f t="shared" si="20"/>
        <v>0</v>
      </c>
      <c r="GC26" s="212">
        <f t="shared" si="20"/>
        <v>0</v>
      </c>
      <c r="GD26" s="212">
        <f t="shared" si="20"/>
        <v>0</v>
      </c>
      <c r="GE26" s="212">
        <f t="shared" si="20"/>
        <v>0</v>
      </c>
      <c r="GF26" s="212">
        <f t="shared" si="20"/>
        <v>0</v>
      </c>
      <c r="GG26" s="212">
        <f t="shared" si="20"/>
        <v>0</v>
      </c>
      <c r="GH26" s="212">
        <f t="shared" si="20"/>
        <v>0</v>
      </c>
      <c r="GI26" s="212">
        <f t="shared" si="20"/>
        <v>0</v>
      </c>
      <c r="GJ26" s="212">
        <f t="shared" si="20"/>
        <v>0</v>
      </c>
      <c r="GK26" s="212">
        <f t="shared" si="20"/>
        <v>0</v>
      </c>
      <c r="GL26" s="212">
        <f t="shared" si="20"/>
        <v>0</v>
      </c>
      <c r="GM26" s="212">
        <f t="shared" si="20"/>
        <v>0</v>
      </c>
      <c r="GN26" s="212">
        <f t="shared" ref="GN26:IY26" si="21">IF(GN$13="","",(GN17-GN20-GN23)*Vacancy)</f>
        <v>0</v>
      </c>
      <c r="GO26" s="212">
        <f t="shared" si="21"/>
        <v>0</v>
      </c>
      <c r="GP26" s="212">
        <f t="shared" si="21"/>
        <v>0</v>
      </c>
      <c r="GQ26" s="212">
        <f t="shared" si="21"/>
        <v>0</v>
      </c>
      <c r="GR26" s="212">
        <f t="shared" si="21"/>
        <v>0</v>
      </c>
      <c r="GS26" s="212">
        <f t="shared" si="21"/>
        <v>0</v>
      </c>
      <c r="GT26" s="212">
        <f t="shared" si="21"/>
        <v>0</v>
      </c>
      <c r="GU26" s="212">
        <f t="shared" si="21"/>
        <v>0</v>
      </c>
      <c r="GV26" s="212">
        <f t="shared" si="21"/>
        <v>0</v>
      </c>
      <c r="GW26" s="212">
        <f t="shared" si="21"/>
        <v>0</v>
      </c>
      <c r="GX26" s="212">
        <f t="shared" si="21"/>
        <v>0</v>
      </c>
      <c r="GY26" s="212">
        <f t="shared" si="21"/>
        <v>0</v>
      </c>
      <c r="GZ26" s="212">
        <f t="shared" si="21"/>
        <v>0</v>
      </c>
      <c r="HA26" s="212">
        <f t="shared" si="21"/>
        <v>0</v>
      </c>
      <c r="HB26" s="212">
        <f t="shared" si="21"/>
        <v>0</v>
      </c>
      <c r="HC26" s="212">
        <f t="shared" si="21"/>
        <v>0</v>
      </c>
      <c r="HD26" s="212">
        <f t="shared" si="21"/>
        <v>0</v>
      </c>
      <c r="HE26" s="212">
        <f t="shared" si="21"/>
        <v>0</v>
      </c>
      <c r="HF26" s="212">
        <f t="shared" si="21"/>
        <v>0</v>
      </c>
      <c r="HG26" s="212">
        <f t="shared" si="21"/>
        <v>0</v>
      </c>
      <c r="HH26" s="212">
        <f t="shared" si="21"/>
        <v>0</v>
      </c>
      <c r="HI26" s="212">
        <f t="shared" si="21"/>
        <v>0</v>
      </c>
      <c r="HJ26" s="212">
        <f t="shared" si="21"/>
        <v>0</v>
      </c>
      <c r="HK26" s="212">
        <f t="shared" si="21"/>
        <v>0</v>
      </c>
      <c r="HL26" s="212">
        <f t="shared" si="21"/>
        <v>0</v>
      </c>
      <c r="HM26" s="212">
        <f t="shared" si="21"/>
        <v>0</v>
      </c>
      <c r="HN26" s="212">
        <f t="shared" si="21"/>
        <v>0</v>
      </c>
      <c r="HO26" s="212">
        <f t="shared" si="21"/>
        <v>0</v>
      </c>
      <c r="HP26" s="212">
        <f t="shared" si="21"/>
        <v>0</v>
      </c>
      <c r="HQ26" s="212">
        <f t="shared" si="21"/>
        <v>0</v>
      </c>
      <c r="HR26" s="212">
        <f t="shared" si="21"/>
        <v>0</v>
      </c>
      <c r="HS26" s="212">
        <f t="shared" si="21"/>
        <v>0</v>
      </c>
      <c r="HT26" s="212">
        <f t="shared" si="21"/>
        <v>0</v>
      </c>
      <c r="HU26" s="212" t="str">
        <f t="shared" si="21"/>
        <v/>
      </c>
      <c r="HV26" s="212" t="str">
        <f t="shared" si="21"/>
        <v/>
      </c>
      <c r="HW26" s="212" t="str">
        <f t="shared" si="21"/>
        <v/>
      </c>
      <c r="HX26" s="212" t="str">
        <f t="shared" si="21"/>
        <v/>
      </c>
      <c r="HY26" s="212" t="str">
        <f t="shared" si="21"/>
        <v/>
      </c>
      <c r="HZ26" s="212" t="str">
        <f t="shared" si="21"/>
        <v/>
      </c>
      <c r="IA26" s="212" t="str">
        <f t="shared" si="21"/>
        <v/>
      </c>
      <c r="IB26" s="212" t="str">
        <f t="shared" si="21"/>
        <v/>
      </c>
      <c r="IC26" s="212" t="str">
        <f t="shared" si="21"/>
        <v/>
      </c>
      <c r="ID26" s="212" t="str">
        <f t="shared" si="21"/>
        <v/>
      </c>
      <c r="IE26" s="212" t="str">
        <f t="shared" si="21"/>
        <v/>
      </c>
      <c r="IF26" s="212" t="str">
        <f t="shared" si="21"/>
        <v/>
      </c>
      <c r="IG26" s="212" t="str">
        <f t="shared" si="21"/>
        <v/>
      </c>
      <c r="IH26" s="212" t="str">
        <f t="shared" si="21"/>
        <v/>
      </c>
      <c r="II26" s="212" t="str">
        <f t="shared" si="21"/>
        <v/>
      </c>
      <c r="IJ26" s="212" t="str">
        <f t="shared" si="21"/>
        <v/>
      </c>
      <c r="IK26" s="212" t="str">
        <f t="shared" si="21"/>
        <v/>
      </c>
      <c r="IL26" s="212" t="str">
        <f t="shared" si="21"/>
        <v/>
      </c>
      <c r="IM26" s="212" t="str">
        <f t="shared" si="21"/>
        <v/>
      </c>
      <c r="IN26" s="212" t="str">
        <f t="shared" si="21"/>
        <v/>
      </c>
      <c r="IO26" s="212" t="str">
        <f t="shared" si="21"/>
        <v/>
      </c>
      <c r="IP26" s="212" t="str">
        <f t="shared" si="21"/>
        <v/>
      </c>
      <c r="IQ26" s="212" t="str">
        <f t="shared" si="21"/>
        <v/>
      </c>
      <c r="IR26" s="212" t="str">
        <f t="shared" si="21"/>
        <v/>
      </c>
      <c r="IS26" s="212" t="str">
        <f t="shared" si="21"/>
        <v/>
      </c>
      <c r="IT26" s="212" t="str">
        <f t="shared" si="21"/>
        <v/>
      </c>
      <c r="IU26" s="212" t="str">
        <f t="shared" si="21"/>
        <v/>
      </c>
      <c r="IV26" s="212" t="str">
        <f t="shared" si="21"/>
        <v/>
      </c>
      <c r="IW26" s="212" t="str">
        <f t="shared" si="21"/>
        <v/>
      </c>
      <c r="IX26" s="212" t="str">
        <f t="shared" si="21"/>
        <v/>
      </c>
      <c r="IY26" s="212" t="str">
        <f t="shared" si="21"/>
        <v/>
      </c>
      <c r="IZ26" s="212" t="str">
        <f t="shared" ref="IZ26:LK26" si="22">IF(IZ$13="","",(IZ17-IZ20-IZ23)*Vacancy)</f>
        <v/>
      </c>
      <c r="JA26" s="212" t="str">
        <f t="shared" si="22"/>
        <v/>
      </c>
      <c r="JB26" s="212" t="str">
        <f t="shared" si="22"/>
        <v/>
      </c>
      <c r="JC26" s="212" t="str">
        <f t="shared" si="22"/>
        <v/>
      </c>
      <c r="JD26" s="212" t="str">
        <f t="shared" si="22"/>
        <v/>
      </c>
      <c r="JE26" s="212" t="str">
        <f t="shared" si="22"/>
        <v/>
      </c>
      <c r="JF26" s="212" t="str">
        <f t="shared" si="22"/>
        <v/>
      </c>
      <c r="JG26" s="212" t="str">
        <f t="shared" si="22"/>
        <v/>
      </c>
      <c r="JH26" s="212" t="str">
        <f t="shared" si="22"/>
        <v/>
      </c>
      <c r="JI26" s="212" t="str">
        <f t="shared" si="22"/>
        <v/>
      </c>
      <c r="JJ26" s="212" t="str">
        <f t="shared" si="22"/>
        <v/>
      </c>
      <c r="JK26" s="212" t="str">
        <f t="shared" si="22"/>
        <v/>
      </c>
      <c r="JL26" s="212" t="str">
        <f t="shared" si="22"/>
        <v/>
      </c>
      <c r="JM26" s="212" t="str">
        <f t="shared" si="22"/>
        <v/>
      </c>
      <c r="JN26" s="212" t="str">
        <f t="shared" si="22"/>
        <v/>
      </c>
      <c r="JO26" s="212" t="str">
        <f t="shared" si="22"/>
        <v/>
      </c>
      <c r="JP26" s="212" t="str">
        <f t="shared" si="22"/>
        <v/>
      </c>
      <c r="JQ26" s="212" t="str">
        <f t="shared" si="22"/>
        <v/>
      </c>
      <c r="JR26" s="212" t="str">
        <f t="shared" si="22"/>
        <v/>
      </c>
      <c r="JS26" s="212" t="str">
        <f t="shared" si="22"/>
        <v/>
      </c>
      <c r="JT26" s="212" t="str">
        <f t="shared" si="22"/>
        <v/>
      </c>
      <c r="JU26" s="212" t="str">
        <f t="shared" si="22"/>
        <v/>
      </c>
      <c r="JV26" s="212" t="str">
        <f t="shared" si="22"/>
        <v/>
      </c>
      <c r="JW26" s="212" t="str">
        <f t="shared" si="22"/>
        <v/>
      </c>
      <c r="JX26" s="212" t="str">
        <f t="shared" si="22"/>
        <v/>
      </c>
      <c r="JY26" s="212" t="str">
        <f t="shared" si="22"/>
        <v/>
      </c>
      <c r="JZ26" s="212" t="str">
        <f t="shared" si="22"/>
        <v/>
      </c>
      <c r="KA26" s="212" t="str">
        <f t="shared" si="22"/>
        <v/>
      </c>
      <c r="KB26" s="212" t="str">
        <f t="shared" si="22"/>
        <v/>
      </c>
      <c r="KC26" s="212" t="str">
        <f t="shared" si="22"/>
        <v/>
      </c>
      <c r="KD26" s="212" t="str">
        <f t="shared" si="22"/>
        <v/>
      </c>
      <c r="KE26" s="212" t="str">
        <f t="shared" si="22"/>
        <v/>
      </c>
      <c r="KF26" s="212" t="str">
        <f t="shared" si="22"/>
        <v/>
      </c>
      <c r="KG26" s="212" t="str">
        <f t="shared" si="22"/>
        <v/>
      </c>
      <c r="KH26" s="212" t="str">
        <f t="shared" si="22"/>
        <v/>
      </c>
      <c r="KI26" s="212" t="str">
        <f t="shared" si="22"/>
        <v/>
      </c>
      <c r="KJ26" s="212" t="str">
        <f t="shared" si="22"/>
        <v/>
      </c>
      <c r="KK26" s="212" t="str">
        <f t="shared" si="22"/>
        <v/>
      </c>
      <c r="KL26" s="212" t="str">
        <f t="shared" si="22"/>
        <v/>
      </c>
      <c r="KM26" s="212" t="str">
        <f t="shared" si="22"/>
        <v/>
      </c>
      <c r="KN26" s="212" t="str">
        <f t="shared" si="22"/>
        <v/>
      </c>
      <c r="KO26" s="212" t="str">
        <f t="shared" si="22"/>
        <v/>
      </c>
      <c r="KP26" s="212" t="str">
        <f t="shared" si="22"/>
        <v/>
      </c>
      <c r="KQ26" s="212" t="str">
        <f t="shared" si="22"/>
        <v/>
      </c>
      <c r="KR26" s="212" t="str">
        <f t="shared" si="22"/>
        <v/>
      </c>
      <c r="KS26" s="212" t="str">
        <f t="shared" si="22"/>
        <v/>
      </c>
      <c r="KT26" s="212" t="str">
        <f t="shared" si="22"/>
        <v/>
      </c>
      <c r="KU26" s="212" t="str">
        <f t="shared" si="22"/>
        <v/>
      </c>
      <c r="KV26" s="212" t="str">
        <f t="shared" si="22"/>
        <v/>
      </c>
      <c r="KW26" s="212" t="str">
        <f t="shared" si="22"/>
        <v/>
      </c>
      <c r="KX26" s="212" t="str">
        <f t="shared" si="22"/>
        <v/>
      </c>
      <c r="KY26" s="212" t="str">
        <f t="shared" si="22"/>
        <v/>
      </c>
      <c r="KZ26" s="212" t="str">
        <f t="shared" si="22"/>
        <v/>
      </c>
      <c r="LA26" s="212" t="str">
        <f t="shared" si="22"/>
        <v/>
      </c>
      <c r="LB26" s="212" t="str">
        <f t="shared" si="22"/>
        <v/>
      </c>
      <c r="LC26" s="212" t="str">
        <f t="shared" si="22"/>
        <v/>
      </c>
      <c r="LD26" s="212" t="str">
        <f t="shared" si="22"/>
        <v/>
      </c>
      <c r="LE26" s="212" t="str">
        <f t="shared" si="22"/>
        <v/>
      </c>
      <c r="LF26" s="212" t="str">
        <f t="shared" si="22"/>
        <v/>
      </c>
      <c r="LG26" s="212" t="str">
        <f t="shared" si="22"/>
        <v/>
      </c>
      <c r="LH26" s="212" t="str">
        <f t="shared" si="22"/>
        <v/>
      </c>
      <c r="LI26" s="212" t="str">
        <f t="shared" si="22"/>
        <v/>
      </c>
      <c r="LJ26" s="212" t="str">
        <f t="shared" si="22"/>
        <v/>
      </c>
      <c r="LK26" s="212" t="str">
        <f t="shared" si="22"/>
        <v/>
      </c>
      <c r="LL26" s="212" t="str">
        <f t="shared" ref="LL26:MY26" si="23">IF(LL$13="","",(LL17-LL20-LL23)*Vacancy)</f>
        <v/>
      </c>
      <c r="LM26" s="212" t="str">
        <f t="shared" si="23"/>
        <v/>
      </c>
      <c r="LN26" s="212" t="str">
        <f t="shared" si="23"/>
        <v/>
      </c>
      <c r="LO26" s="212" t="str">
        <f t="shared" si="23"/>
        <v/>
      </c>
      <c r="LP26" s="212" t="str">
        <f t="shared" si="23"/>
        <v/>
      </c>
      <c r="LQ26" s="212" t="str">
        <f t="shared" si="23"/>
        <v/>
      </c>
      <c r="LR26" s="212" t="str">
        <f t="shared" si="23"/>
        <v/>
      </c>
      <c r="LS26" s="212" t="str">
        <f t="shared" si="23"/>
        <v/>
      </c>
      <c r="LT26" s="212" t="str">
        <f t="shared" si="23"/>
        <v/>
      </c>
      <c r="LU26" s="212" t="str">
        <f t="shared" si="23"/>
        <v/>
      </c>
      <c r="LV26" s="212" t="str">
        <f t="shared" si="23"/>
        <v/>
      </c>
      <c r="LW26" s="212" t="str">
        <f t="shared" si="23"/>
        <v/>
      </c>
      <c r="LX26" s="212" t="str">
        <f t="shared" si="23"/>
        <v/>
      </c>
      <c r="LY26" s="212" t="str">
        <f t="shared" si="23"/>
        <v/>
      </c>
      <c r="LZ26" s="212" t="str">
        <f t="shared" si="23"/>
        <v/>
      </c>
      <c r="MA26" s="212" t="str">
        <f t="shared" si="23"/>
        <v/>
      </c>
      <c r="MB26" s="212" t="str">
        <f t="shared" si="23"/>
        <v/>
      </c>
      <c r="MC26" s="212" t="str">
        <f t="shared" si="23"/>
        <v/>
      </c>
      <c r="MD26" s="212" t="str">
        <f t="shared" si="23"/>
        <v/>
      </c>
      <c r="ME26" s="212" t="str">
        <f t="shared" si="23"/>
        <v/>
      </c>
      <c r="MF26" s="212" t="str">
        <f t="shared" si="23"/>
        <v/>
      </c>
      <c r="MG26" s="212" t="str">
        <f t="shared" si="23"/>
        <v/>
      </c>
      <c r="MH26" s="212" t="str">
        <f t="shared" si="23"/>
        <v/>
      </c>
      <c r="MI26" s="212" t="str">
        <f t="shared" si="23"/>
        <v/>
      </c>
      <c r="MJ26" s="212" t="str">
        <f t="shared" si="23"/>
        <v/>
      </c>
      <c r="MK26" s="212" t="str">
        <f t="shared" si="23"/>
        <v/>
      </c>
      <c r="ML26" s="212" t="str">
        <f t="shared" si="23"/>
        <v/>
      </c>
      <c r="MM26" s="212" t="str">
        <f t="shared" si="23"/>
        <v/>
      </c>
      <c r="MN26" s="212" t="str">
        <f t="shared" si="23"/>
        <v/>
      </c>
      <c r="MO26" s="212" t="str">
        <f t="shared" si="23"/>
        <v/>
      </c>
      <c r="MP26" s="212" t="str">
        <f t="shared" si="23"/>
        <v/>
      </c>
      <c r="MQ26" s="212" t="str">
        <f t="shared" si="23"/>
        <v/>
      </c>
      <c r="MR26" s="212" t="str">
        <f t="shared" si="23"/>
        <v/>
      </c>
      <c r="MS26" s="212" t="str">
        <f t="shared" si="23"/>
        <v/>
      </c>
      <c r="MT26" s="212" t="str">
        <f t="shared" si="23"/>
        <v/>
      </c>
      <c r="MU26" s="212" t="str">
        <f t="shared" si="23"/>
        <v/>
      </c>
      <c r="MV26" s="212" t="str">
        <f t="shared" si="23"/>
        <v/>
      </c>
      <c r="MW26" s="212" t="str">
        <f t="shared" si="23"/>
        <v/>
      </c>
      <c r="MX26" s="212" t="str">
        <f t="shared" si="23"/>
        <v/>
      </c>
      <c r="MY26" s="212" t="str">
        <f t="shared" si="23"/>
        <v/>
      </c>
    </row>
    <row r="27" spans="2:363" ht="4.9000000000000004" customHeight="1" x14ac:dyDescent="0.25">
      <c r="D27" s="212"/>
      <c r="E27" s="212"/>
      <c r="F27" s="212"/>
      <c r="G27" s="212"/>
      <c r="H27" s="212"/>
      <c r="I27" s="212"/>
      <c r="J27" s="212"/>
      <c r="K27" s="212"/>
      <c r="L27" s="212"/>
      <c r="M27" s="212"/>
      <c r="N27" s="212"/>
      <c r="O27" s="212"/>
      <c r="P27" s="212"/>
      <c r="Q27" s="212"/>
      <c r="R27" s="212"/>
      <c r="S27" s="212"/>
      <c r="T27" s="212"/>
      <c r="U27" s="212"/>
      <c r="V27" s="212"/>
      <c r="W27" s="212"/>
      <c r="X27" s="212"/>
      <c r="Y27" s="212"/>
      <c r="Z27" s="212"/>
      <c r="AA27" s="212"/>
      <c r="AB27" s="212"/>
      <c r="AC27" s="212"/>
      <c r="AD27" s="212"/>
      <c r="AE27" s="212"/>
      <c r="AF27" s="212"/>
      <c r="AG27" s="212"/>
      <c r="AH27" s="212"/>
      <c r="AI27" s="212"/>
      <c r="AJ27" s="212"/>
      <c r="AK27" s="212"/>
      <c r="AL27" s="212"/>
      <c r="AM27" s="212"/>
      <c r="AN27" s="212"/>
      <c r="AO27" s="212"/>
      <c r="AP27" s="212"/>
      <c r="AQ27" s="212"/>
      <c r="AR27" s="212"/>
      <c r="AS27" s="212"/>
      <c r="AT27" s="212"/>
      <c r="AU27" s="212"/>
      <c r="AV27" s="212"/>
      <c r="AW27" s="212"/>
      <c r="AX27" s="212"/>
      <c r="AY27" s="212"/>
      <c r="AZ27" s="212"/>
      <c r="BA27" s="212"/>
      <c r="BB27" s="212"/>
      <c r="BC27" s="212"/>
      <c r="BD27" s="212"/>
      <c r="BE27" s="212"/>
      <c r="BF27" s="212"/>
      <c r="BG27" s="212"/>
      <c r="BH27" s="212"/>
      <c r="BI27" s="212"/>
      <c r="BJ27" s="212"/>
      <c r="BK27" s="212"/>
      <c r="BL27" s="212"/>
      <c r="BM27" s="212"/>
      <c r="BN27" s="212"/>
      <c r="BO27" s="212"/>
      <c r="BP27" s="212"/>
      <c r="BQ27" s="212"/>
      <c r="BR27" s="212"/>
      <c r="BS27" s="212"/>
      <c r="BT27" s="212"/>
      <c r="BU27" s="212"/>
      <c r="BV27" s="212"/>
      <c r="BW27" s="212"/>
      <c r="BX27" s="212"/>
      <c r="BY27" s="212"/>
      <c r="BZ27" s="212"/>
      <c r="CA27" s="212"/>
      <c r="CB27" s="212"/>
      <c r="CC27" s="212"/>
      <c r="CD27" s="212"/>
      <c r="CE27" s="212"/>
      <c r="CF27" s="212"/>
      <c r="CG27" s="212"/>
      <c r="CH27" s="212"/>
      <c r="CI27" s="212"/>
      <c r="CJ27" s="212"/>
      <c r="CK27" s="212"/>
      <c r="CL27" s="212"/>
      <c r="CM27" s="212"/>
      <c r="CN27" s="212"/>
      <c r="CO27" s="212"/>
      <c r="CP27" s="212"/>
      <c r="CQ27" s="212"/>
      <c r="CR27" s="212"/>
      <c r="CS27" s="212"/>
      <c r="CT27" s="212"/>
      <c r="CU27" s="212"/>
      <c r="CV27" s="212"/>
      <c r="CW27" s="212"/>
      <c r="CX27" s="212"/>
      <c r="CY27" s="212"/>
      <c r="CZ27" s="212"/>
      <c r="DA27" s="212"/>
      <c r="DB27" s="212"/>
      <c r="DC27" s="212"/>
      <c r="DD27" s="212"/>
      <c r="DE27" s="212"/>
      <c r="DF27" s="212"/>
      <c r="DG27" s="212"/>
      <c r="DH27" s="212"/>
      <c r="DI27" s="212"/>
      <c r="DJ27" s="212"/>
      <c r="DK27" s="212"/>
      <c r="DL27" s="212"/>
      <c r="DM27" s="212"/>
      <c r="DN27" s="212"/>
      <c r="DO27" s="212"/>
      <c r="DP27" s="212"/>
      <c r="DQ27" s="212"/>
      <c r="DR27" s="212"/>
      <c r="DS27" s="212"/>
      <c r="DT27" s="212"/>
      <c r="DU27" s="212"/>
      <c r="DV27" s="212"/>
      <c r="DW27" s="212"/>
      <c r="DX27" s="212"/>
      <c r="DY27" s="212"/>
      <c r="DZ27" s="212"/>
      <c r="EA27" s="212"/>
      <c r="EB27" s="212"/>
      <c r="EC27" s="212"/>
      <c r="ED27" s="212"/>
      <c r="EE27" s="212"/>
      <c r="EF27" s="212"/>
      <c r="EG27" s="212"/>
      <c r="EH27" s="212"/>
      <c r="EI27" s="212"/>
      <c r="EJ27" s="212"/>
      <c r="EK27" s="212"/>
      <c r="EL27" s="212"/>
      <c r="EM27" s="212"/>
      <c r="EN27" s="212"/>
      <c r="EO27" s="212"/>
      <c r="EP27" s="212"/>
      <c r="EQ27" s="212"/>
      <c r="ER27" s="212"/>
      <c r="ES27" s="212"/>
      <c r="ET27" s="212"/>
      <c r="EU27" s="212"/>
      <c r="EV27" s="212"/>
      <c r="EW27" s="212"/>
      <c r="EX27" s="212"/>
      <c r="EY27" s="212"/>
      <c r="EZ27" s="212"/>
      <c r="FA27" s="212"/>
      <c r="FB27" s="212"/>
      <c r="FC27" s="212"/>
      <c r="FD27" s="212"/>
      <c r="FE27" s="212"/>
      <c r="FF27" s="212"/>
      <c r="FG27" s="212"/>
      <c r="FH27" s="212"/>
      <c r="FI27" s="212"/>
      <c r="FJ27" s="212"/>
      <c r="FK27" s="212"/>
      <c r="FL27" s="212"/>
      <c r="FM27" s="212"/>
      <c r="FN27" s="212"/>
      <c r="FO27" s="212"/>
      <c r="FP27" s="212"/>
      <c r="FQ27" s="212"/>
      <c r="FR27" s="212"/>
      <c r="FS27" s="212"/>
      <c r="FT27" s="212"/>
      <c r="FU27" s="212"/>
      <c r="FV27" s="212"/>
      <c r="FW27" s="212"/>
      <c r="FX27" s="212"/>
      <c r="FY27" s="212"/>
      <c r="FZ27" s="212"/>
      <c r="GA27" s="212"/>
      <c r="GB27" s="212"/>
      <c r="GC27" s="212"/>
      <c r="GD27" s="212"/>
      <c r="GE27" s="212"/>
      <c r="GF27" s="212"/>
      <c r="GG27" s="212"/>
      <c r="GH27" s="212"/>
      <c r="GI27" s="212"/>
      <c r="GJ27" s="212"/>
      <c r="GK27" s="212"/>
      <c r="GL27" s="212"/>
      <c r="GM27" s="212"/>
      <c r="GN27" s="212"/>
      <c r="GO27" s="212"/>
      <c r="GP27" s="212"/>
      <c r="GQ27" s="212"/>
      <c r="GR27" s="212"/>
      <c r="GS27" s="212"/>
      <c r="GT27" s="212"/>
      <c r="GU27" s="212"/>
      <c r="GV27" s="212"/>
      <c r="GW27" s="212"/>
      <c r="GX27" s="212"/>
      <c r="GY27" s="212"/>
      <c r="GZ27" s="212"/>
      <c r="HA27" s="212"/>
      <c r="HB27" s="212"/>
      <c r="HC27" s="212"/>
      <c r="HD27" s="212"/>
      <c r="HE27" s="212"/>
      <c r="HF27" s="212"/>
      <c r="HG27" s="212"/>
      <c r="HH27" s="212"/>
      <c r="HI27" s="212"/>
      <c r="HJ27" s="212"/>
      <c r="HK27" s="212"/>
      <c r="HL27" s="212"/>
      <c r="HM27" s="212"/>
      <c r="HN27" s="212"/>
      <c r="HO27" s="212"/>
      <c r="HP27" s="212"/>
      <c r="HQ27" s="212"/>
      <c r="HR27" s="212"/>
      <c r="HS27" s="212"/>
      <c r="HT27" s="212"/>
      <c r="HU27" s="212"/>
      <c r="HV27" s="212"/>
      <c r="HW27" s="212"/>
      <c r="HX27" s="212"/>
      <c r="HY27" s="212"/>
      <c r="HZ27" s="212"/>
      <c r="IA27" s="212"/>
      <c r="IB27" s="212"/>
      <c r="IC27" s="212"/>
      <c r="ID27" s="212"/>
      <c r="IE27" s="212"/>
      <c r="IF27" s="212"/>
      <c r="IG27" s="212"/>
      <c r="IH27" s="212"/>
      <c r="II27" s="212"/>
      <c r="IJ27" s="212"/>
      <c r="IK27" s="212"/>
      <c r="IL27" s="212"/>
      <c r="IM27" s="212"/>
      <c r="IN27" s="212"/>
      <c r="IO27" s="212"/>
      <c r="IP27" s="212"/>
      <c r="IQ27" s="212"/>
      <c r="IR27" s="212"/>
      <c r="IS27" s="212"/>
      <c r="IT27" s="212"/>
      <c r="IU27" s="212"/>
      <c r="IV27" s="212"/>
      <c r="IW27" s="212"/>
      <c r="IX27" s="212"/>
      <c r="IY27" s="212"/>
      <c r="IZ27" s="212"/>
      <c r="JA27" s="212"/>
      <c r="JB27" s="212"/>
      <c r="JC27" s="212"/>
      <c r="JD27" s="212"/>
      <c r="JE27" s="212"/>
      <c r="JF27" s="212"/>
      <c r="JG27" s="212"/>
      <c r="JH27" s="212"/>
      <c r="JI27" s="212"/>
      <c r="JJ27" s="212"/>
      <c r="JK27" s="212"/>
      <c r="JL27" s="212"/>
      <c r="JM27" s="212"/>
      <c r="JN27" s="212"/>
      <c r="JO27" s="212"/>
      <c r="JP27" s="212"/>
      <c r="JQ27" s="212"/>
      <c r="JR27" s="212"/>
      <c r="JS27" s="212"/>
      <c r="JT27" s="212"/>
      <c r="JU27" s="212"/>
      <c r="JV27" s="212"/>
      <c r="JW27" s="212"/>
      <c r="JX27" s="212"/>
      <c r="JY27" s="212"/>
      <c r="JZ27" s="212"/>
      <c r="KA27" s="212"/>
      <c r="KB27" s="212"/>
      <c r="KC27" s="212"/>
      <c r="KD27" s="212"/>
      <c r="KE27" s="212"/>
      <c r="KF27" s="212"/>
      <c r="KG27" s="212"/>
      <c r="KH27" s="212"/>
      <c r="KI27" s="212"/>
      <c r="KJ27" s="212"/>
      <c r="KK27" s="212"/>
      <c r="KL27" s="212"/>
      <c r="KM27" s="212"/>
      <c r="KN27" s="212"/>
      <c r="KO27" s="212"/>
      <c r="KP27" s="212"/>
      <c r="KQ27" s="212"/>
      <c r="KR27" s="212"/>
      <c r="KS27" s="212"/>
      <c r="KT27" s="212"/>
      <c r="KU27" s="212"/>
      <c r="KV27" s="212"/>
      <c r="KW27" s="212"/>
      <c r="KX27" s="212"/>
      <c r="KY27" s="212"/>
      <c r="KZ27" s="212"/>
      <c r="LA27" s="212"/>
      <c r="LB27" s="212"/>
      <c r="LC27" s="212"/>
      <c r="LD27" s="212"/>
      <c r="LE27" s="212"/>
      <c r="LF27" s="212"/>
      <c r="LG27" s="212"/>
      <c r="LH27" s="212"/>
      <c r="LI27" s="212"/>
      <c r="LJ27" s="212"/>
      <c r="LK27" s="212"/>
      <c r="LL27" s="212"/>
      <c r="LM27" s="212"/>
      <c r="LN27" s="212"/>
      <c r="LO27" s="212"/>
      <c r="LP27" s="212"/>
      <c r="LQ27" s="212"/>
      <c r="LR27" s="212"/>
      <c r="LS27" s="212"/>
      <c r="LT27" s="212"/>
      <c r="LU27" s="212"/>
      <c r="LV27" s="212"/>
      <c r="LW27" s="212"/>
      <c r="LX27" s="212"/>
      <c r="LY27" s="212"/>
      <c r="LZ27" s="212"/>
      <c r="MA27" s="212"/>
      <c r="MB27" s="212"/>
      <c r="MC27" s="212"/>
      <c r="MD27" s="212"/>
      <c r="ME27" s="212"/>
      <c r="MF27" s="212"/>
      <c r="MG27" s="212"/>
      <c r="MH27" s="212"/>
      <c r="MI27" s="212"/>
      <c r="MJ27" s="212"/>
      <c r="MK27" s="212"/>
      <c r="ML27" s="212"/>
      <c r="MM27" s="212"/>
      <c r="MN27" s="212"/>
      <c r="MO27" s="212"/>
      <c r="MP27" s="212"/>
      <c r="MQ27" s="212"/>
      <c r="MR27" s="212"/>
      <c r="MS27" s="212"/>
      <c r="MT27" s="212"/>
      <c r="MU27" s="212"/>
      <c r="MV27" s="212"/>
      <c r="MW27" s="212"/>
      <c r="MX27" s="212"/>
      <c r="MY27" s="212"/>
    </row>
    <row r="28" spans="2:363" x14ac:dyDescent="0.25">
      <c r="B28" s="8" t="s">
        <v>230</v>
      </c>
      <c r="D28" s="212">
        <f>IF(D13="","",(D16/(SUM(D$16:D$17))*Inputs!R$102))</f>
        <v>7312.5</v>
      </c>
      <c r="E28" s="212">
        <f>IF(E13="","",(E16/(SUM(E$16:E$17))*Inputs!S$102))</f>
        <v>7312.5</v>
      </c>
      <c r="F28" s="212">
        <f>IF(F13="","",(F16/(SUM(F$16:F$17))*Inputs!T$102))</f>
        <v>7312.5</v>
      </c>
      <c r="G28" s="212">
        <f>IF(G13="","",(G16/(SUM(G$16:G$17))*Inputs!U$102))</f>
        <v>7312.5</v>
      </c>
      <c r="H28" s="212">
        <f>IF(H13="","",(H16/(SUM(H$16:H$17))*Inputs!V$102))</f>
        <v>7312.5</v>
      </c>
      <c r="I28" s="212">
        <f>IF(I13="","",(I16/(SUM(I$16:I$17))*Inputs!W$102))</f>
        <v>7312.5</v>
      </c>
      <c r="J28" s="212">
        <f>IF(J13="","",(J16/(SUM(J$16:J$17))*Inputs!X$102))</f>
        <v>7312.5</v>
      </c>
      <c r="K28" s="212">
        <f>IF(K13="","",(K16/(SUM(K$16:K$17))*Inputs!Y$102))</f>
        <v>7312.5</v>
      </c>
      <c r="L28" s="212">
        <f>IF(L13="","",(L16/(SUM(L$16:L$17))*Inputs!Z$102))</f>
        <v>7312.5</v>
      </c>
      <c r="M28" s="212">
        <f>IF(M13="","",(M16/(SUM(M$16:M$17))*Inputs!AA$102))</f>
        <v>7312.5</v>
      </c>
      <c r="N28" s="212">
        <f>IF(N13="","",(N16/(SUM(N$16:N$17))*Inputs!AB$102))</f>
        <v>7312.5</v>
      </c>
      <c r="O28" s="212">
        <f>IF(O13="","",(O16/(SUM(O$16:O$17))*Inputs!AC$102))</f>
        <v>7312.5</v>
      </c>
      <c r="P28" s="212">
        <f>IF(P13="","",(P16/(SUM(P$16:P$17))*Inputs!AD$102))</f>
        <v>7312.5</v>
      </c>
      <c r="Q28" s="212">
        <f>IF(Q13="","",(Q16/(SUM(Q$16:Q$17))*Inputs!AE$102))</f>
        <v>7312.5</v>
      </c>
      <c r="R28" s="212">
        <f>IF(R13="","",(R16/(SUM(R$16:R$17))*Inputs!AF$102))</f>
        <v>7312.5</v>
      </c>
      <c r="S28" s="212">
        <f>IF(S13="","",(S16/(SUM(S$16:S$17))*Inputs!AG$102))</f>
        <v>7312.5</v>
      </c>
      <c r="T28" s="212">
        <f>IF(T13="","",(T16/(SUM(T$16:T$17))*Inputs!AH$102))</f>
        <v>7312.5</v>
      </c>
      <c r="U28" s="212">
        <f>IF(U13="","",(U16/(SUM(U$16:U$17))*Inputs!AI$102))</f>
        <v>7312.5</v>
      </c>
      <c r="V28" s="212">
        <f>IF(V13="","",(V16/(SUM(V$16:V$17))*Inputs!AJ$102))</f>
        <v>7312.5</v>
      </c>
      <c r="W28" s="212">
        <f>IF(W13="","",(W16/(SUM(W$16:W$17))*Inputs!AK$102))</f>
        <v>7312.5</v>
      </c>
      <c r="X28" s="212">
        <f>IF(X13="","",(X16/(SUM(X$16:X$17))*Inputs!AL$102))</f>
        <v>7312.5</v>
      </c>
      <c r="Y28" s="212">
        <f>IF(Y13="","",(Y16/(SUM(Y$16:Y$17))*Inputs!AM$102))</f>
        <v>7312.5</v>
      </c>
      <c r="Z28" s="212">
        <f>IF(Z13="","",(Z16/(SUM(Z$16:Z$17))*Inputs!AN$102))</f>
        <v>7312.5</v>
      </c>
      <c r="AA28" s="212">
        <f>IF(AA13="","",(AA16/(SUM(AA$16:AA$17))*Inputs!AO$102))</f>
        <v>7312.5</v>
      </c>
      <c r="AB28" s="212">
        <f>IF(AB13="","",(AB16/(SUM(AB$16:AB$17))*Inputs!AP$102))</f>
        <v>7312.5</v>
      </c>
      <c r="AC28" s="212">
        <f>IF(AC13="","",(AC16/(SUM(AC$16:AC$17))*Inputs!AQ$102))</f>
        <v>7312.5</v>
      </c>
      <c r="AD28" s="212">
        <f>IF(AD13="","",(AD16/(SUM(AD$16:AD$17))*Inputs!AR$102))</f>
        <v>7312.5</v>
      </c>
      <c r="AE28" s="212">
        <f>IF(AE13="","",(AE16/(SUM(AE$16:AE$17))*Inputs!AS$102))</f>
        <v>7312.5</v>
      </c>
      <c r="AF28" s="212">
        <f>IF(AF13="","",(AF16/(SUM(AF$16:AF$17))*Inputs!AT$102))</f>
        <v>7312.5</v>
      </c>
      <c r="AG28" s="212">
        <f>IF(AG13="","",(AG16/(SUM(AG$16:AG$17))*Inputs!AU$102))</f>
        <v>7312.5</v>
      </c>
      <c r="AH28" s="212">
        <f>IF(AH13="","",(AH16/(SUM(AH$16:AH$17))*Inputs!AV$102))</f>
        <v>7312.5</v>
      </c>
      <c r="AI28" s="212">
        <f>IF(AI13="","",(AI16/(SUM(AI$16:AI$17))*Inputs!AW$102))</f>
        <v>7312.5</v>
      </c>
      <c r="AJ28" s="212">
        <f>IF(AJ13="","",(AJ16/(SUM(AJ$16:AJ$17))*Inputs!AX$102))</f>
        <v>7312.5</v>
      </c>
      <c r="AK28" s="212">
        <f>IF(AK13="","",(AK16/(SUM(AK$16:AK$17))*Inputs!AY$102))</f>
        <v>7312.5</v>
      </c>
      <c r="AL28" s="212">
        <f>IF(AL13="","",(AL16/(SUM(AL$16:AL$17))*Inputs!AZ$102))</f>
        <v>7312.5</v>
      </c>
      <c r="AM28" s="212">
        <f>IF(AM13="","",(AM16/(SUM(AM$16:AM$17))*Inputs!BA$102))</f>
        <v>7312.5</v>
      </c>
      <c r="AN28" s="212">
        <f>IF(AN13="","",(AN16/(SUM(AN$16:AN$17))*Inputs!BB$102))</f>
        <v>7312.5</v>
      </c>
      <c r="AO28" s="212">
        <f>IF(AO13="","",(AO16/(SUM(AO$16:AO$17))*Inputs!BC$102))</f>
        <v>7312.5</v>
      </c>
      <c r="AP28" s="212">
        <f>IF(AP13="","",(AP16/(SUM(AP$16:AP$17))*Inputs!BD$102))</f>
        <v>7312.5</v>
      </c>
      <c r="AQ28" s="212">
        <f>IF(AQ13="","",(AQ16/(SUM(AQ$16:AQ$17))*Inputs!BE$102))</f>
        <v>7312.5</v>
      </c>
      <c r="AR28" s="212">
        <f>IF(AR13="","",(AR16/(SUM(AR$16:AR$17))*Inputs!BF$102))</f>
        <v>7312.5</v>
      </c>
      <c r="AS28" s="212">
        <f>IF(AS13="","",(AS16/(SUM(AS$16:AS$17))*Inputs!BG$102))</f>
        <v>7312.5</v>
      </c>
      <c r="AT28" s="212">
        <f>IF(AT13="","",(AT16/(SUM(AT$16:AT$17))*Inputs!BH$102))</f>
        <v>7312.5</v>
      </c>
      <c r="AU28" s="212">
        <f>IF(AU13="","",(AU16/(SUM(AU$16:AU$17))*Inputs!BI$102))</f>
        <v>7312.5</v>
      </c>
      <c r="AV28" s="212">
        <f>IF(AV13="","",(AV16/(SUM(AV$16:AV$17))*Inputs!BJ$102))</f>
        <v>7312.5</v>
      </c>
      <c r="AW28" s="212">
        <f>IF(AW13="","",(AW16/(SUM(AW$16:AW$17))*Inputs!BK$102))</f>
        <v>7312.5</v>
      </c>
      <c r="AX28" s="212">
        <f>IF(AX13="","",(AX16/(SUM(AX$16:AX$17))*Inputs!BL$102))</f>
        <v>7312.5</v>
      </c>
      <c r="AY28" s="212">
        <f>IF(AY13="","",(AY16/(SUM(AY$16:AY$17))*Inputs!BM$102))</f>
        <v>7312.5</v>
      </c>
      <c r="AZ28" s="212">
        <f>IF(AZ13="","",(AZ16/(SUM(AZ$16:AZ$17))*Inputs!BN$102))</f>
        <v>7312.5</v>
      </c>
      <c r="BA28" s="212">
        <f>IF(BA13="","",(BA16/(SUM(BA$16:BA$17))*Inputs!BO$102))</f>
        <v>7312.5</v>
      </c>
      <c r="BB28" s="212">
        <f>IF(BB13="","",(BB16/(SUM(BB$16:BB$17))*Inputs!BP$102))</f>
        <v>7312.5</v>
      </c>
      <c r="BC28" s="212">
        <f>IF(BC13="","",(BC16/(SUM(BC$16:BC$17))*Inputs!BQ$102))</f>
        <v>7312.5</v>
      </c>
      <c r="BD28" s="212">
        <f>IF(BD13="","",(BD16/(SUM(BD$16:BD$17))*Inputs!BR$102))</f>
        <v>7312.5</v>
      </c>
      <c r="BE28" s="212">
        <f>IF(BE13="","",(BE16/(SUM(BE$16:BE$17))*Inputs!BS$102))</f>
        <v>7312.5</v>
      </c>
      <c r="BF28" s="212">
        <f>IF(BF13="","",(BF16/(SUM(BF$16:BF$17))*Inputs!BT$102))</f>
        <v>7312.5</v>
      </c>
      <c r="BG28" s="212">
        <f>IF(BG13="","",(BG16/(SUM(BG$16:BG$17))*Inputs!BU$102))</f>
        <v>7312.5</v>
      </c>
      <c r="BH28" s="212">
        <f>IF(BH13="","",(BH16/(SUM(BH$16:BH$17))*Inputs!BV$102))</f>
        <v>7312.5</v>
      </c>
      <c r="BI28" s="212">
        <f>IF(BI13="","",(BI16/(SUM(BI$16:BI$17))*Inputs!BW$102))</f>
        <v>7312.5</v>
      </c>
      <c r="BJ28" s="212">
        <f>IF(BJ13="","",(BJ16/(SUM(BJ$16:BJ$17))*Inputs!BX$102))</f>
        <v>7312.5</v>
      </c>
      <c r="BK28" s="212">
        <f>IF(BK13="","",(BK16/(SUM(BK$16:BK$17))*Inputs!BY$102))</f>
        <v>7312.5</v>
      </c>
      <c r="BL28" s="212">
        <f>IF(BL13="","",(BL16/(SUM(BL$16:BL$17))*Inputs!BZ$102))</f>
        <v>7312.5</v>
      </c>
      <c r="BM28" s="212">
        <f>IF(BM13="","",(BM16/(SUM(BM$16:BM$17))*Inputs!CA$102))</f>
        <v>7312.5</v>
      </c>
      <c r="BN28" s="212">
        <f>IF(BN13="","",(BN16/(SUM(BN$16:BN$17))*Inputs!CB$102))</f>
        <v>7312.5</v>
      </c>
      <c r="BO28" s="212">
        <f>IF(BO13="","",(BO16/(SUM(BO$16:BO$17))*Inputs!CC$102))</f>
        <v>7312.5</v>
      </c>
      <c r="BP28" s="212">
        <f>IF(BP13="","",(BP16/(SUM(BP$16:BP$17))*Inputs!CD$102))</f>
        <v>7312.5</v>
      </c>
      <c r="BQ28" s="212">
        <f>IF(BQ13="","",(BQ16/(SUM(BQ$16:BQ$17))*Inputs!CE$102))</f>
        <v>7312.5</v>
      </c>
      <c r="BR28" s="212">
        <f>IF(BR13="","",(BR16/(SUM(BR$16:BR$17))*Inputs!CF$102))</f>
        <v>7312.5</v>
      </c>
      <c r="BS28" s="212">
        <f>IF(BS13="","",(BS16/(SUM(BS$16:BS$17))*Inputs!CG$102))</f>
        <v>7312.5</v>
      </c>
      <c r="BT28" s="212">
        <f>IF(BT13="","",(BT16/(SUM(BT$16:BT$17))*Inputs!CH$102))</f>
        <v>7312.5</v>
      </c>
      <c r="BU28" s="212">
        <f>IF(BU13="","",(BU16/(SUM(BU$16:BU$17))*Inputs!CI$102))</f>
        <v>7312.5</v>
      </c>
      <c r="BV28" s="212">
        <f>IF(BV13="","",(BV16/(SUM(BV$16:BV$17))*Inputs!CJ$102))</f>
        <v>7312.5</v>
      </c>
      <c r="BW28" s="212">
        <f>IF(BW13="","",(BW16/(SUM(BW$16:BW$17))*Inputs!CK$102))</f>
        <v>7312.5</v>
      </c>
      <c r="BX28" s="212">
        <f>IF(BX13="","",(BX16/(SUM(BX$16:BX$17))*Inputs!CL$102))</f>
        <v>7312.5</v>
      </c>
      <c r="BY28" s="212">
        <f>IF(BY13="","",(BY16/(SUM(BY$16:BY$17))*Inputs!CM$102))</f>
        <v>7312.5</v>
      </c>
      <c r="BZ28" s="212">
        <f>IF(BZ13="","",(BZ16/(SUM(BZ$16:BZ$17))*Inputs!CN$102))</f>
        <v>7312.5</v>
      </c>
      <c r="CA28" s="212">
        <f>IF(CA13="","",(CA16/(SUM(CA$16:CA$17))*Inputs!CO$102))</f>
        <v>7312.5</v>
      </c>
      <c r="CB28" s="212">
        <f>IF(CB13="","",(CB16/(SUM(CB$16:CB$17))*Inputs!CP$102))</f>
        <v>7312.5</v>
      </c>
      <c r="CC28" s="212">
        <f>IF(CC13="","",(CC16/(SUM(CC$16:CC$17))*Inputs!CQ$102))</f>
        <v>7312.5</v>
      </c>
      <c r="CD28" s="212">
        <f>IF(CD13="","",(CD16/(SUM(CD$16:CD$17))*Inputs!CR$102))</f>
        <v>7312.5</v>
      </c>
      <c r="CE28" s="212">
        <f>IF(CE13="","",(CE16/(SUM(CE$16:CE$17))*Inputs!CS$102))</f>
        <v>7312.5</v>
      </c>
      <c r="CF28" s="212">
        <f>IF(CF13="","",(CF16/(SUM(CF$16:CF$17))*Inputs!CT$102))</f>
        <v>7312.5</v>
      </c>
      <c r="CG28" s="212">
        <f>IF(CG13="","",(CG16/(SUM(CG$16:CG$17))*Inputs!CU$102))</f>
        <v>7312.5</v>
      </c>
      <c r="CH28" s="212">
        <f>IF(CH13="","",(CH16/(SUM(CH$16:CH$17))*Inputs!CV$102))</f>
        <v>7312.5</v>
      </c>
      <c r="CI28" s="212">
        <f>IF(CI13="","",(CI16/(SUM(CI$16:CI$17))*Inputs!CW$102))</f>
        <v>7312.5</v>
      </c>
      <c r="CJ28" s="212">
        <f>IF(CJ13="","",(CJ16/(SUM(CJ$16:CJ$17))*Inputs!CX$102))</f>
        <v>7312.5</v>
      </c>
      <c r="CK28" s="212">
        <f>IF(CK13="","",(CK16/(SUM(CK$16:CK$17))*Inputs!CY$102))</f>
        <v>7312.5</v>
      </c>
      <c r="CL28" s="212">
        <f>IF(CL13="","",(CL16/(SUM(CL$16:CL$17))*Inputs!CZ$102))</f>
        <v>7312.5</v>
      </c>
      <c r="CM28" s="212">
        <f>IF(CM13="","",(CM16/(SUM(CM$16:CM$17))*Inputs!DA$102))</f>
        <v>7312.5</v>
      </c>
      <c r="CN28" s="212">
        <f>IF(CN13="","",(CN16/(SUM(CN$16:CN$17))*Inputs!DB$102))</f>
        <v>7312.5</v>
      </c>
      <c r="CO28" s="212">
        <f>IF(CO13="","",(CO16/(SUM(CO$16:CO$17))*Inputs!DC$102))</f>
        <v>7312.5</v>
      </c>
      <c r="CP28" s="212">
        <f>IF(CP13="","",(CP16/(SUM(CP$16:CP$17))*Inputs!DD$102))</f>
        <v>7312.5</v>
      </c>
      <c r="CQ28" s="212">
        <f>IF(CQ13="","",(CQ16/(SUM(CQ$16:CQ$17))*Inputs!DE$102))</f>
        <v>7312.5</v>
      </c>
      <c r="CR28" s="212">
        <f>IF(CR13="","",(CR16/(SUM(CR$16:CR$17))*Inputs!DF$102))</f>
        <v>7312.5</v>
      </c>
      <c r="CS28" s="212">
        <f>IF(CS13="","",(CS16/(SUM(CS$16:CS$17))*Inputs!DG$102))</f>
        <v>7312.5</v>
      </c>
      <c r="CT28" s="212">
        <f>IF(CT13="","",(CT16/(SUM(CT$16:CT$17))*Inputs!DH$102))</f>
        <v>7312.5</v>
      </c>
      <c r="CU28" s="212">
        <f>IF(CU13="","",(CU16/(SUM(CU$16:CU$17))*Inputs!DI$102))</f>
        <v>7312.5</v>
      </c>
      <c r="CV28" s="212">
        <f>IF(CV13="","",(CV16/(SUM(CV$16:CV$17))*Inputs!DJ$102))</f>
        <v>7312.5</v>
      </c>
      <c r="CW28" s="212">
        <f>IF(CW13="","",(CW16/(SUM(CW$16:CW$17))*Inputs!DK$102))</f>
        <v>7312.5</v>
      </c>
      <c r="CX28" s="212">
        <f>IF(CX13="","",(CX16/(SUM(CX$16:CX$17))*Inputs!DL$102))</f>
        <v>7312.5</v>
      </c>
      <c r="CY28" s="212">
        <f>IF(CY13="","",(CY16/(SUM(CY$16:CY$17))*Inputs!DM$102))</f>
        <v>7312.5</v>
      </c>
      <c r="CZ28" s="212">
        <f>IF(CZ13="","",(CZ16/(SUM(CZ$16:CZ$17))*Inputs!DN$102))</f>
        <v>7312.5</v>
      </c>
      <c r="DA28" s="212">
        <f>IF(DA13="","",(DA16/(SUM(DA$16:DA$17))*Inputs!DO$102))</f>
        <v>7312.5</v>
      </c>
      <c r="DB28" s="212">
        <f>IF(DB13="","",(DB16/(SUM(DB$16:DB$17))*Inputs!DP$102))</f>
        <v>7312.5</v>
      </c>
      <c r="DC28" s="212">
        <f>IF(DC13="","",(DC16/(SUM(DC$16:DC$17))*Inputs!DQ$102))</f>
        <v>5484.375</v>
      </c>
      <c r="DD28" s="212">
        <f>IF(DD13="","",(DD16/(SUM(DD$16:DD$17))*Inputs!DR$102))</f>
        <v>5484.375</v>
      </c>
      <c r="DE28" s="212">
        <f>IF(DE13="","",(DE16/(SUM(DE$16:DE$17))*Inputs!DS$102))</f>
        <v>5484.375</v>
      </c>
      <c r="DF28" s="212">
        <f>IF(DF13="","",(DF16/(SUM(DF$16:DF$17))*Inputs!DT$102))</f>
        <v>5484.375</v>
      </c>
      <c r="DG28" s="212">
        <f>IF(DG13="","",(DG16/(SUM(DG$16:DG$17))*Inputs!DU$102))</f>
        <v>5484.375</v>
      </c>
      <c r="DH28" s="212">
        <f>IF(DH13="","",(DH16/(SUM(DH$16:DH$17))*Inputs!DV$102))</f>
        <v>5484.375</v>
      </c>
      <c r="DI28" s="212">
        <f>IF(DI13="","",(DI16/(SUM(DI$16:DI$17))*Inputs!DW$102))</f>
        <v>5484.375</v>
      </c>
      <c r="DJ28" s="212">
        <f>IF(DJ13="","",(DJ16/(SUM(DJ$16:DJ$17))*Inputs!DX$102))</f>
        <v>5484.375</v>
      </c>
      <c r="DK28" s="212">
        <f>IF(DK13="","",(DK16/(SUM(DK$16:DK$17))*Inputs!DY$102))</f>
        <v>5484.375</v>
      </c>
      <c r="DL28" s="212">
        <f>IF(DL13="","",(DL16/(SUM(DL$16:DL$17))*Inputs!DZ$102))</f>
        <v>5484.375</v>
      </c>
      <c r="DM28" s="212">
        <f>IF(DM13="","",(DM16/(SUM(DM$16:DM$17))*Inputs!EA$102))</f>
        <v>5484.375</v>
      </c>
      <c r="DN28" s="212">
        <f>IF(DN13="","",(DN16/(SUM(DN$16:DN$17))*Inputs!EB$102))</f>
        <v>5484.375</v>
      </c>
      <c r="DO28" s="212">
        <f>IF(DO13="","",(DO16/(SUM(DO$16:DO$17))*Inputs!EC$102))</f>
        <v>5484.375</v>
      </c>
      <c r="DP28" s="212">
        <f>IF(DP13="","",(DP16/(SUM(DP$16:DP$17))*Inputs!ED$102))</f>
        <v>5484.375</v>
      </c>
      <c r="DQ28" s="212">
        <f>IF(DQ13="","",(DQ16/(SUM(DQ$16:DQ$17))*Inputs!EE$102))</f>
        <v>5484.375</v>
      </c>
      <c r="DR28" s="212">
        <f>IF(DR13="","",(DR16/(SUM(DR$16:DR$17))*Inputs!EF$102))</f>
        <v>5484.375</v>
      </c>
      <c r="DS28" s="212">
        <f>IF(DS13="","",(DS16/(SUM(DS$16:DS$17))*Inputs!EG$102))</f>
        <v>5484.375</v>
      </c>
      <c r="DT28" s="212">
        <f>IF(DT13="","",(DT16/(SUM(DT$16:DT$17))*Inputs!EH$102))</f>
        <v>5484.375</v>
      </c>
      <c r="DU28" s="212">
        <f>IF(DU13="","",(DU16/(SUM(DU$16:DU$17))*Inputs!EI$102))</f>
        <v>5484.375</v>
      </c>
      <c r="DV28" s="212">
        <f>IF(DV13="","",(DV16/(SUM(DV$16:DV$17))*Inputs!EJ$102))</f>
        <v>5484.375</v>
      </c>
      <c r="DW28" s="212">
        <f>IF(DW13="","",(DW16/(SUM(DW$16:DW$17))*Inputs!EK$102))</f>
        <v>5484.375</v>
      </c>
      <c r="DX28" s="212">
        <f>IF(DX13="","",(DX16/(SUM(DX$16:DX$17))*Inputs!EL$102))</f>
        <v>5484.375</v>
      </c>
      <c r="DY28" s="212">
        <f>IF(DY13="","",(DY16/(SUM(DY$16:DY$17))*Inputs!EM$102))</f>
        <v>5484.375</v>
      </c>
      <c r="DZ28" s="212">
        <f>IF(DZ13="","",(DZ16/(SUM(DZ$16:DZ$17))*Inputs!EN$102))</f>
        <v>5484.375</v>
      </c>
      <c r="EA28" s="212">
        <f>IF(EA13="","",(EA16/(SUM(EA$16:EA$17))*Inputs!EO$102))</f>
        <v>5484.375</v>
      </c>
      <c r="EB28" s="212">
        <f>IF(EB13="","",(EB16/(SUM(EB$16:EB$17))*Inputs!EP$102))</f>
        <v>5484.375</v>
      </c>
      <c r="EC28" s="212">
        <f>IF(EC13="","",(EC16/(SUM(EC$16:EC$17))*Inputs!EQ$102))</f>
        <v>5484.375</v>
      </c>
      <c r="ED28" s="212">
        <f>IF(ED13="","",(ED16/(SUM(ED$16:ED$17))*Inputs!ER$102))</f>
        <v>5484.375</v>
      </c>
      <c r="EE28" s="212">
        <f>IF(EE13="","",(EE16/(SUM(EE$16:EE$17))*Inputs!ES$102))</f>
        <v>5484.375</v>
      </c>
      <c r="EF28" s="212">
        <f>IF(EF13="","",(EF16/(SUM(EF$16:EF$17))*Inputs!ET$102))</f>
        <v>5484.375</v>
      </c>
      <c r="EG28" s="212">
        <f>IF(EG13="","",(EG16/(SUM(EG$16:EG$17))*Inputs!EU$102))</f>
        <v>5484.375</v>
      </c>
      <c r="EH28" s="212">
        <f>IF(EH13="","",(EH16/(SUM(EH$16:EH$17))*Inputs!EV$102))</f>
        <v>5484.375</v>
      </c>
      <c r="EI28" s="212">
        <f>IF(EI13="","",(EI16/(SUM(EI$16:EI$17))*Inputs!EW$102))</f>
        <v>5484.375</v>
      </c>
      <c r="EJ28" s="212">
        <f>IF(EJ13="","",(EJ16/(SUM(EJ$16:EJ$17))*Inputs!EX$102))</f>
        <v>5484.375</v>
      </c>
      <c r="EK28" s="212">
        <f>IF(EK13="","",(EK16/(SUM(EK$16:EK$17))*Inputs!EY$102))</f>
        <v>5484.375</v>
      </c>
      <c r="EL28" s="212">
        <f>IF(EL13="","",(EL16/(SUM(EL$16:EL$17))*Inputs!EZ$102))</f>
        <v>5484.375</v>
      </c>
      <c r="EM28" s="212">
        <f>IF(EM13="","",(EM16/(SUM(EM$16:EM$17))*Inputs!FA$102))</f>
        <v>5484.375</v>
      </c>
      <c r="EN28" s="212">
        <f>IF(EN13="","",(EN16/(SUM(EN$16:EN$17))*Inputs!FB$102))</f>
        <v>5484.375</v>
      </c>
      <c r="EO28" s="212">
        <f>IF(EO13="","",(EO16/(SUM(EO$16:EO$17))*Inputs!FC$102))</f>
        <v>5484.375</v>
      </c>
      <c r="EP28" s="212">
        <f>IF(EP13="","",(EP16/(SUM(EP$16:EP$17))*Inputs!FD$102))</f>
        <v>5484.375</v>
      </c>
      <c r="EQ28" s="212">
        <f>IF(EQ13="","",(EQ16/(SUM(EQ$16:EQ$17))*Inputs!FE$102))</f>
        <v>5484.375</v>
      </c>
      <c r="ER28" s="212">
        <f>IF(ER13="","",(ER16/(SUM(ER$16:ER$17))*Inputs!FF$102))</f>
        <v>5484.375</v>
      </c>
      <c r="ES28" s="212">
        <f>IF(ES13="","",(ES16/(SUM(ES$16:ES$17))*Inputs!FG$102))</f>
        <v>5484.375</v>
      </c>
      <c r="ET28" s="212">
        <f>IF(ET13="","",(ET16/(SUM(ET$16:ET$17))*Inputs!FH$102))</f>
        <v>5484.375</v>
      </c>
      <c r="EU28" s="212">
        <f>IF(EU13="","",(EU16/(SUM(EU$16:EU$17))*Inputs!FI$102))</f>
        <v>5484.375</v>
      </c>
      <c r="EV28" s="212">
        <f>IF(EV13="","",(EV16/(SUM(EV$16:EV$17))*Inputs!FJ$102))</f>
        <v>5484.375</v>
      </c>
      <c r="EW28" s="212">
        <f>IF(EW13="","",(EW16/(SUM(EW$16:EW$17))*Inputs!FK$102))</f>
        <v>5484.375</v>
      </c>
      <c r="EX28" s="212">
        <f>IF(EX13="","",(EX16/(SUM(EX$16:EX$17))*Inputs!FL$102))</f>
        <v>5484.375</v>
      </c>
      <c r="EY28" s="212">
        <f>IF(EY13="","",(EY16/(SUM(EY$16:EY$17))*Inputs!FM$102))</f>
        <v>5484.375</v>
      </c>
      <c r="EZ28" s="212">
        <f>IF(EZ13="","",(EZ16/(SUM(EZ$16:EZ$17))*Inputs!FN$102))</f>
        <v>5484.375</v>
      </c>
      <c r="FA28" s="212">
        <f>IF(FA13="","",(FA16/(SUM(FA$16:FA$17))*Inputs!FO$102))</f>
        <v>5484.375</v>
      </c>
      <c r="FB28" s="212">
        <f>IF(FB13="","",(FB16/(SUM(FB$16:FB$17))*Inputs!FP$102))</f>
        <v>5484.375</v>
      </c>
      <c r="FC28" s="212">
        <f>IF(FC13="","",(FC16/(SUM(FC$16:FC$17))*Inputs!FQ$102))</f>
        <v>5484.375</v>
      </c>
      <c r="FD28" s="212">
        <f>IF(FD13="","",(FD16/(SUM(FD$16:FD$17))*Inputs!FR$102))</f>
        <v>5484.375</v>
      </c>
      <c r="FE28" s="212">
        <f>IF(FE13="","",(FE16/(SUM(FE$16:FE$17))*Inputs!FS$102))</f>
        <v>5484.375</v>
      </c>
      <c r="FF28" s="212">
        <f>IF(FF13="","",(FF16/(SUM(FF$16:FF$17))*Inputs!FT$102))</f>
        <v>5484.375</v>
      </c>
      <c r="FG28" s="212">
        <f>IF(FG13="","",(FG16/(SUM(FG$16:FG$17))*Inputs!FU$102))</f>
        <v>5484.375</v>
      </c>
      <c r="FH28" s="212">
        <f>IF(FH13="","",(FH16/(SUM(FH$16:FH$17))*Inputs!FV$102))</f>
        <v>5484.375</v>
      </c>
      <c r="FI28" s="212">
        <f>IF(FI13="","",(FI16/(SUM(FI$16:FI$17))*Inputs!FW$102))</f>
        <v>5484.375</v>
      </c>
      <c r="FJ28" s="212">
        <f>IF(FJ13="","",(FJ16/(SUM(FJ$16:FJ$17))*Inputs!FX$102))</f>
        <v>5484.375</v>
      </c>
      <c r="FK28" s="212">
        <f>IF(FK13="","",(FK16/(SUM(FK$16:FK$17))*Inputs!FY$102))</f>
        <v>5484.375</v>
      </c>
      <c r="FL28" s="212">
        <f>IF(FL13="","",(FL16/(SUM(FL$16:FL$17))*Inputs!FZ$102))</f>
        <v>4113.28125</v>
      </c>
      <c r="FM28" s="212">
        <f>IF(FM13="","",(FM16/(SUM(FM$16:FM$17))*Inputs!GA$102))</f>
        <v>4113.28125</v>
      </c>
      <c r="FN28" s="212">
        <f>IF(FN13="","",(FN16/(SUM(FN$16:FN$17))*Inputs!GB$102))</f>
        <v>4113.28125</v>
      </c>
      <c r="FO28" s="212">
        <f>IF(FO13="","",(FO16/(SUM(FO$16:FO$17))*Inputs!GC$102))</f>
        <v>4113.28125</v>
      </c>
      <c r="FP28" s="212">
        <f>IF(FP13="","",(FP16/(SUM(FP$16:FP$17))*Inputs!GD$102))</f>
        <v>4113.28125</v>
      </c>
      <c r="FQ28" s="212">
        <f>IF(FQ13="","",(FQ16/(SUM(FQ$16:FQ$17))*Inputs!GE$102))</f>
        <v>4113.28125</v>
      </c>
      <c r="FR28" s="212">
        <f>IF(FR13="","",(FR16/(SUM(FR$16:FR$17))*Inputs!GF$102))</f>
        <v>4113.28125</v>
      </c>
      <c r="FS28" s="212">
        <f>IF(FS13="","",(FS16/(SUM(FS$16:FS$17))*Inputs!GG$102))</f>
        <v>4113.28125</v>
      </c>
      <c r="FT28" s="212">
        <f>IF(FT13="","",(FT16/(SUM(FT$16:FT$17))*Inputs!GH$102))</f>
        <v>4113.28125</v>
      </c>
      <c r="FU28" s="212">
        <f>IF(FU13="","",(FU16/(SUM(FU$16:FU$17))*Inputs!GI$102))</f>
        <v>4113.28125</v>
      </c>
      <c r="FV28" s="212">
        <f>IF(FV13="","",(FV16/(SUM(FV$16:FV$17))*Inputs!GJ$102))</f>
        <v>4113.28125</v>
      </c>
      <c r="FW28" s="212">
        <f>IF(FW13="","",(FW16/(SUM(FW$16:FW$17))*Inputs!GK$102))</f>
        <v>4113.28125</v>
      </c>
      <c r="FX28" s="212">
        <f>IF(FX13="","",(FX16/(SUM(FX$16:FX$17))*Inputs!GL$102))</f>
        <v>4113.28125</v>
      </c>
      <c r="FY28" s="212">
        <f>IF(FY13="","",(FY16/(SUM(FY$16:FY$17))*Inputs!GM$102))</f>
        <v>4113.28125</v>
      </c>
      <c r="FZ28" s="212">
        <f>IF(FZ13="","",(FZ16/(SUM(FZ$16:FZ$17))*Inputs!GN$102))</f>
        <v>4113.28125</v>
      </c>
      <c r="GA28" s="212">
        <f>IF(GA13="","",(GA16/(SUM(GA$16:GA$17))*Inputs!GO$102))</f>
        <v>4113.28125</v>
      </c>
      <c r="GB28" s="212">
        <f>IF(GB13="","",(GB16/(SUM(GB$16:GB$17))*Inputs!GP$102))</f>
        <v>4113.28125</v>
      </c>
      <c r="GC28" s="212">
        <f>IF(GC13="","",(GC16/(SUM(GC$16:GC$17))*Inputs!GQ$102))</f>
        <v>4113.28125</v>
      </c>
      <c r="GD28" s="212">
        <f>IF(GD13="","",(GD16/(SUM(GD$16:GD$17))*Inputs!GR$102))</f>
        <v>4113.28125</v>
      </c>
      <c r="GE28" s="212">
        <f>IF(GE13="","",(GE16/(SUM(GE$16:GE$17))*Inputs!GS$102))</f>
        <v>4113.28125</v>
      </c>
      <c r="GF28" s="212">
        <f>IF(GF13="","",(GF16/(SUM(GF$16:GF$17))*Inputs!GT$102))</f>
        <v>4113.28125</v>
      </c>
      <c r="GG28" s="212">
        <f>IF(GG13="","",(GG16/(SUM(GG$16:GG$17))*Inputs!GU$102))</f>
        <v>4113.28125</v>
      </c>
      <c r="GH28" s="212">
        <f>IF(GH13="","",(GH16/(SUM(GH$16:GH$17))*Inputs!GV$102))</f>
        <v>4113.28125</v>
      </c>
      <c r="GI28" s="212">
        <f>IF(GI13="","",(GI16/(SUM(GI$16:GI$17))*Inputs!GW$102))</f>
        <v>4113.28125</v>
      </c>
      <c r="GJ28" s="212">
        <f>IF(GJ13="","",(GJ16/(SUM(GJ$16:GJ$17))*Inputs!GX$102))</f>
        <v>4113.28125</v>
      </c>
      <c r="GK28" s="212">
        <f>IF(GK13="","",(GK16/(SUM(GK$16:GK$17))*Inputs!GY$102))</f>
        <v>4113.28125</v>
      </c>
      <c r="GL28" s="212">
        <f>IF(GL13="","",(GL16/(SUM(GL$16:GL$17))*Inputs!GZ$102))</f>
        <v>4113.28125</v>
      </c>
      <c r="GM28" s="212">
        <f>IF(GM13="","",(GM16/(SUM(GM$16:GM$17))*Inputs!HA$102))</f>
        <v>4113.28125</v>
      </c>
      <c r="GN28" s="212">
        <f>IF(GN13="","",(GN16/(SUM(GN$16:GN$17))*Inputs!HB$102))</f>
        <v>4113.28125</v>
      </c>
      <c r="GO28" s="212">
        <f>IF(GO13="","",(GO16/(SUM(GO$16:GO$17))*Inputs!HC$102))</f>
        <v>4113.28125</v>
      </c>
      <c r="GP28" s="212">
        <f>IF(GP13="","",(GP16/(SUM(GP$16:GP$17))*Inputs!HD$102))</f>
        <v>4113.28125</v>
      </c>
      <c r="GQ28" s="212">
        <f>IF(GQ13="","",(GQ16/(SUM(GQ$16:GQ$17))*Inputs!HE$102))</f>
        <v>4113.28125</v>
      </c>
      <c r="GR28" s="212">
        <f>IF(GR13="","",(GR16/(SUM(GR$16:GR$17))*Inputs!HF$102))</f>
        <v>4113.28125</v>
      </c>
      <c r="GS28" s="212">
        <f>IF(GS13="","",(GS16/(SUM(GS$16:GS$17))*Inputs!HG$102))</f>
        <v>4113.28125</v>
      </c>
      <c r="GT28" s="212">
        <f>IF(GT13="","",(GT16/(SUM(GT$16:GT$17))*Inputs!HH$102))</f>
        <v>4113.28125</v>
      </c>
      <c r="GU28" s="212">
        <f>IF(GU13="","",(GU16/(SUM(GU$16:GU$17))*Inputs!HI$102))</f>
        <v>4113.28125</v>
      </c>
      <c r="GV28" s="212">
        <f>IF(GV13="","",(GV16/(SUM(GV$16:GV$17))*Inputs!HJ$102))</f>
        <v>4113.28125</v>
      </c>
      <c r="GW28" s="212">
        <f>IF(GW13="","",(GW16/(SUM(GW$16:GW$17))*Inputs!HK$102))</f>
        <v>4113.28125</v>
      </c>
      <c r="GX28" s="212">
        <f>IF(GX13="","",(GX16/(SUM(GX$16:GX$17))*Inputs!HL$102))</f>
        <v>4113.28125</v>
      </c>
      <c r="GY28" s="212">
        <f>IF(GY13="","",(GY16/(SUM(GY$16:GY$17))*Inputs!HM$102))</f>
        <v>4113.28125</v>
      </c>
      <c r="GZ28" s="212">
        <f>IF(GZ13="","",(GZ16/(SUM(GZ$16:GZ$17))*Inputs!HN$102))</f>
        <v>4113.28125</v>
      </c>
      <c r="HA28" s="212">
        <f>IF(HA13="","",(HA16/(SUM(HA$16:HA$17))*Inputs!HO$102))</f>
        <v>4113.28125</v>
      </c>
      <c r="HB28" s="212">
        <f>IF(HB13="","",(HB16/(SUM(HB$16:HB$17))*Inputs!HP$102))</f>
        <v>4113.28125</v>
      </c>
      <c r="HC28" s="212">
        <f>IF(HC13="","",(HC16/(SUM(HC$16:HC$17))*Inputs!HQ$102))</f>
        <v>4113.28125</v>
      </c>
      <c r="HD28" s="212">
        <f>IF(HD13="","",(HD16/(SUM(HD$16:HD$17))*Inputs!HR$102))</f>
        <v>4113.28125</v>
      </c>
      <c r="HE28" s="212">
        <f>IF(HE13="","",(HE16/(SUM(HE$16:HE$17))*Inputs!HS$102))</f>
        <v>4113.28125</v>
      </c>
      <c r="HF28" s="212">
        <f>IF(HF13="","",(HF16/(SUM(HF$16:HF$17))*Inputs!HT$102))</f>
        <v>4113.28125</v>
      </c>
      <c r="HG28" s="212">
        <f>IF(HG13="","",(HG16/(SUM(HG$16:HG$17))*Inputs!HU$102))</f>
        <v>4113.28125</v>
      </c>
      <c r="HH28" s="212">
        <f>IF(HH13="","",(HH16/(SUM(HH$16:HH$17))*Inputs!HV$102))</f>
        <v>4113.28125</v>
      </c>
      <c r="HI28" s="212">
        <f>IF(HI13="","",(HI16/(SUM(HI$16:HI$17))*Inputs!HW$102))</f>
        <v>4113.28125</v>
      </c>
      <c r="HJ28" s="212">
        <f>IF(HJ13="","",(HJ16/(SUM(HJ$16:HJ$17))*Inputs!HX$102))</f>
        <v>4113.28125</v>
      </c>
      <c r="HK28" s="212">
        <f>IF(HK13="","",(HK16/(SUM(HK$16:HK$17))*Inputs!HY$102))</f>
        <v>4113.28125</v>
      </c>
      <c r="HL28" s="212">
        <f>IF(HL13="","",(HL16/(SUM(HL$16:HL$17))*Inputs!HZ$102))</f>
        <v>4113.28125</v>
      </c>
      <c r="HM28" s="212">
        <f>IF(HM13="","",(HM16/(SUM(HM$16:HM$17))*Inputs!IA$102))</f>
        <v>4113.28125</v>
      </c>
      <c r="HN28" s="212">
        <f>IF(HN13="","",(HN16/(SUM(HN$16:HN$17))*Inputs!IB$102))</f>
        <v>4113.28125</v>
      </c>
      <c r="HO28" s="212">
        <f>IF(HO13="","",(HO16/(SUM(HO$16:HO$17))*Inputs!IC$102))</f>
        <v>4113.28125</v>
      </c>
      <c r="HP28" s="212">
        <f>IF(HP13="","",(HP16/(SUM(HP$16:HP$17))*Inputs!ID$102))</f>
        <v>4113.28125</v>
      </c>
      <c r="HQ28" s="212">
        <f>IF(HQ13="","",(HQ16/(SUM(HQ$16:HQ$17))*Inputs!IE$102))</f>
        <v>4113.28125</v>
      </c>
      <c r="HR28" s="212">
        <f>IF(HR13="","",(HR16/(SUM(HR$16:HR$17))*Inputs!IF$102))</f>
        <v>4113.28125</v>
      </c>
      <c r="HS28" s="212">
        <f>IF(HS13="","",(HS16/(SUM(HS$16:HS$17))*Inputs!IG$102))</f>
        <v>4113.28125</v>
      </c>
      <c r="HT28" s="212">
        <f>IF(HT13="","",(HT16/(SUM(HT$16:HT$17))*Inputs!IH$102))</f>
        <v>4113.28125</v>
      </c>
      <c r="HU28" s="212" t="str">
        <f>IF(HU13="","",(HU16/(SUM(HU$16:HU$17))*Inputs!II$102))</f>
        <v/>
      </c>
      <c r="HV28" s="212" t="str">
        <f>IF(HV13="","",(HV16/(SUM(HV$16:HV$17))*Inputs!IJ$102))</f>
        <v/>
      </c>
      <c r="HW28" s="212" t="str">
        <f>IF(HW13="","",(HW16/(SUM(HW$16:HW$17))*Inputs!IK$102))</f>
        <v/>
      </c>
      <c r="HX28" s="212" t="str">
        <f>IF(HX13="","",(HX16/(SUM(HX$16:HX$17))*Inputs!IL$102))</f>
        <v/>
      </c>
      <c r="HY28" s="212" t="str">
        <f>IF(HY13="","",(HY16/(SUM(HY$16:HY$17))*Inputs!IM$102))</f>
        <v/>
      </c>
      <c r="HZ28" s="212" t="str">
        <f>IF(HZ13="","",(HZ16/(SUM(HZ$16:HZ$17))*Inputs!IN$102))</f>
        <v/>
      </c>
      <c r="IA28" s="212" t="str">
        <f>IF(IA13="","",(IA16/(SUM(IA$16:IA$17))*Inputs!IO$102))</f>
        <v/>
      </c>
      <c r="IB28" s="212" t="str">
        <f>IF(IB13="","",(IB16/(SUM(IB$16:IB$17))*Inputs!IP$102))</f>
        <v/>
      </c>
      <c r="IC28" s="212" t="str">
        <f>IF(IC13="","",(IC16/(SUM(IC$16:IC$17))*Inputs!IQ$102))</f>
        <v/>
      </c>
      <c r="ID28" s="212" t="str">
        <f>IF(ID13="","",(ID16/(SUM(ID$16:ID$17))*Inputs!IR$102))</f>
        <v/>
      </c>
      <c r="IE28" s="212" t="str">
        <f>IF(IE13="","",(IE16/(SUM(IE$16:IE$17))*Inputs!IS$102))</f>
        <v/>
      </c>
      <c r="IF28" s="212" t="str">
        <f>IF(IF13="","",(IF16/(SUM(IF$16:IF$17))*Inputs!IT$102))</f>
        <v/>
      </c>
      <c r="IG28" s="212" t="str">
        <f>IF(IG13="","",(IG16/(SUM(IG$16:IG$17))*Inputs!IU$102))</f>
        <v/>
      </c>
      <c r="IH28" s="212" t="str">
        <f>IF(IH13="","",(IH16/(SUM(IH$16:IH$17))*Inputs!IV$102))</f>
        <v/>
      </c>
      <c r="II28" s="212" t="str">
        <f>IF(II13="","",(II16/(SUM(II$16:II$17))*Inputs!IW$102))</f>
        <v/>
      </c>
      <c r="IJ28" s="212" t="str">
        <f>IF(IJ13="","",(IJ16/(SUM(IJ$16:IJ$17))*Inputs!IX$102))</f>
        <v/>
      </c>
      <c r="IK28" s="212" t="str">
        <f>IF(IK13="","",(IK16/(SUM(IK$16:IK$17))*Inputs!IY$102))</f>
        <v/>
      </c>
      <c r="IL28" s="212" t="str">
        <f>IF(IL13="","",(IL16/(SUM(IL$16:IL$17))*Inputs!IZ$102))</f>
        <v/>
      </c>
      <c r="IM28" s="212" t="str">
        <f>IF(IM13="","",(IM16/(SUM(IM$16:IM$17))*Inputs!JA$102))</f>
        <v/>
      </c>
      <c r="IN28" s="212" t="str">
        <f>IF(IN13="","",(IN16/(SUM(IN$16:IN$17))*Inputs!JB$102))</f>
        <v/>
      </c>
      <c r="IO28" s="212" t="str">
        <f>IF(IO13="","",(IO16/(SUM(IO$16:IO$17))*Inputs!JC$102))</f>
        <v/>
      </c>
      <c r="IP28" s="212" t="str">
        <f>IF(IP13="","",(IP16/(SUM(IP$16:IP$17))*Inputs!JD$102))</f>
        <v/>
      </c>
      <c r="IQ28" s="212" t="str">
        <f>IF(IQ13="","",(IQ16/(SUM(IQ$16:IQ$17))*Inputs!JE$102))</f>
        <v/>
      </c>
      <c r="IR28" s="212" t="str">
        <f>IF(IR13="","",(IR16/(SUM(IR$16:IR$17))*Inputs!JF$102))</f>
        <v/>
      </c>
      <c r="IS28" s="212" t="str">
        <f>IF(IS13="","",(IS16/(SUM(IS$16:IS$17))*Inputs!JG$102))</f>
        <v/>
      </c>
      <c r="IT28" s="212" t="str">
        <f>IF(IT13="","",(IT16/(SUM(IT$16:IT$17))*Inputs!JH$102))</f>
        <v/>
      </c>
      <c r="IU28" s="212" t="str">
        <f>IF(IU13="","",(IU16/(SUM(IU$16:IU$17))*Inputs!JI$102))</f>
        <v/>
      </c>
      <c r="IV28" s="212" t="str">
        <f>IF(IV13="","",(IV16/(SUM(IV$16:IV$17))*Inputs!JJ$102))</f>
        <v/>
      </c>
      <c r="IW28" s="212" t="str">
        <f>IF(IW13="","",(IW16/(SUM(IW$16:IW$17))*Inputs!JK$102))</f>
        <v/>
      </c>
      <c r="IX28" s="212" t="str">
        <f>IF(IX13="","",(IX16/(SUM(IX$16:IX$17))*Inputs!JL$102))</f>
        <v/>
      </c>
      <c r="IY28" s="212" t="str">
        <f>IF(IY13="","",(IY16/(SUM(IY$16:IY$17))*Inputs!JM$102))</f>
        <v/>
      </c>
      <c r="IZ28" s="212" t="str">
        <f>IF(IZ13="","",(IZ16/(SUM(IZ$16:IZ$17))*Inputs!JN$102))</f>
        <v/>
      </c>
      <c r="JA28" s="212" t="str">
        <f>IF(JA13="","",(JA16/(SUM(JA$16:JA$17))*Inputs!JO$102))</f>
        <v/>
      </c>
      <c r="JB28" s="212" t="str">
        <f>IF(JB13="","",(JB16/(SUM(JB$16:JB$17))*Inputs!JP$102))</f>
        <v/>
      </c>
      <c r="JC28" s="212" t="str">
        <f>IF(JC13="","",(JC16/(SUM(JC$16:JC$17))*Inputs!JQ$102))</f>
        <v/>
      </c>
      <c r="JD28" s="212" t="str">
        <f>IF(JD13="","",(JD16/(SUM(JD$16:JD$17))*Inputs!JR$102))</f>
        <v/>
      </c>
      <c r="JE28" s="212" t="str">
        <f>IF(JE13="","",(JE16/(SUM(JE$16:JE$17))*Inputs!JS$102))</f>
        <v/>
      </c>
      <c r="JF28" s="212" t="str">
        <f>IF(JF13="","",(JF16/(SUM(JF$16:JF$17))*Inputs!JT$102))</f>
        <v/>
      </c>
      <c r="JG28" s="212" t="str">
        <f>IF(JG13="","",(JG16/(SUM(JG$16:JG$17))*Inputs!JU$102))</f>
        <v/>
      </c>
      <c r="JH28" s="212" t="str">
        <f>IF(JH13="","",(JH16/(SUM(JH$16:JH$17))*Inputs!JV$102))</f>
        <v/>
      </c>
      <c r="JI28" s="212" t="str">
        <f>IF(JI13="","",(JI16/(SUM(JI$16:JI$17))*Inputs!JW$102))</f>
        <v/>
      </c>
      <c r="JJ28" s="212" t="str">
        <f>IF(JJ13="","",(JJ16/(SUM(JJ$16:JJ$17))*Inputs!JX$102))</f>
        <v/>
      </c>
      <c r="JK28" s="212" t="str">
        <f>IF(JK13="","",(JK16/(SUM(JK$16:JK$17))*Inputs!JY$102))</f>
        <v/>
      </c>
      <c r="JL28" s="212" t="str">
        <f>IF(JL13="","",(JL16/(SUM(JL$16:JL$17))*Inputs!JZ$102))</f>
        <v/>
      </c>
      <c r="JM28" s="212" t="str">
        <f>IF(JM13="","",(JM16/(SUM(JM$16:JM$17))*Inputs!KA$102))</f>
        <v/>
      </c>
      <c r="JN28" s="212" t="str">
        <f>IF(JN13="","",(JN16/(SUM(JN$16:JN$17))*Inputs!KB$102))</f>
        <v/>
      </c>
      <c r="JO28" s="212" t="str">
        <f>IF(JO13="","",(JO16/(SUM(JO$16:JO$17))*Inputs!KC$102))</f>
        <v/>
      </c>
      <c r="JP28" s="212" t="str">
        <f>IF(JP13="","",(JP16/(SUM(JP$16:JP$17))*Inputs!KD$102))</f>
        <v/>
      </c>
      <c r="JQ28" s="212" t="str">
        <f>IF(JQ13="","",(JQ16/(SUM(JQ$16:JQ$17))*Inputs!KE$102))</f>
        <v/>
      </c>
      <c r="JR28" s="212" t="str">
        <f>IF(JR13="","",(JR16/(SUM(JR$16:JR$17))*Inputs!KF$102))</f>
        <v/>
      </c>
      <c r="JS28" s="212" t="str">
        <f>IF(JS13="","",(JS16/(SUM(JS$16:JS$17))*Inputs!KG$102))</f>
        <v/>
      </c>
      <c r="JT28" s="212" t="str">
        <f>IF(JT13="","",(JT16/(SUM(JT$16:JT$17))*Inputs!KH$102))</f>
        <v/>
      </c>
      <c r="JU28" s="212" t="str">
        <f>IF(JU13="","",(JU16/(SUM(JU$16:JU$17))*Inputs!KI$102))</f>
        <v/>
      </c>
      <c r="JV28" s="212" t="str">
        <f>IF(JV13="","",(JV16/(SUM(JV$16:JV$17))*Inputs!KJ$102))</f>
        <v/>
      </c>
      <c r="JW28" s="212" t="str">
        <f>IF(JW13="","",(JW16/(SUM(JW$16:JW$17))*Inputs!KK$102))</f>
        <v/>
      </c>
      <c r="JX28" s="212" t="str">
        <f>IF(JX13="","",(JX16/(SUM(JX$16:JX$17))*Inputs!KL$102))</f>
        <v/>
      </c>
      <c r="JY28" s="212" t="str">
        <f>IF(JY13="","",(JY16/(SUM(JY$16:JY$17))*Inputs!KM$102))</f>
        <v/>
      </c>
      <c r="JZ28" s="212" t="str">
        <f>IF(JZ13="","",(JZ16/(SUM(JZ$16:JZ$17))*Inputs!KN$102))</f>
        <v/>
      </c>
      <c r="KA28" s="212" t="str">
        <f>IF(KA13="","",(KA16/(SUM(KA$16:KA$17))*Inputs!KO$102))</f>
        <v/>
      </c>
      <c r="KB28" s="212" t="str">
        <f>IF(KB13="","",(KB16/(SUM(KB$16:KB$17))*Inputs!KP$102))</f>
        <v/>
      </c>
      <c r="KC28" s="212" t="str">
        <f>IF(KC13="","",(KC16/(SUM(KC$16:KC$17))*Inputs!KQ$102))</f>
        <v/>
      </c>
      <c r="KD28" s="212" t="str">
        <f>IF(KD13="","",(KD16/(SUM(KD$16:KD$17))*Inputs!KR$102))</f>
        <v/>
      </c>
      <c r="KE28" s="212" t="str">
        <f>IF(KE13="","",(KE16/(SUM(KE$16:KE$17))*Inputs!KS$102))</f>
        <v/>
      </c>
      <c r="KF28" s="212" t="str">
        <f>IF(KF13="","",(KF16/(SUM(KF$16:KF$17))*Inputs!KT$102))</f>
        <v/>
      </c>
      <c r="KG28" s="212" t="str">
        <f>IF(KG13="","",(KG16/(SUM(KG$16:KG$17))*Inputs!KU$102))</f>
        <v/>
      </c>
      <c r="KH28" s="212" t="str">
        <f>IF(KH13="","",(KH16/(SUM(KH$16:KH$17))*Inputs!KV$102))</f>
        <v/>
      </c>
      <c r="KI28" s="212" t="str">
        <f>IF(KI13="","",(KI16/(SUM(KI$16:KI$17))*Inputs!KW$102))</f>
        <v/>
      </c>
      <c r="KJ28" s="212" t="str">
        <f>IF(KJ13="","",(KJ16/(SUM(KJ$16:KJ$17))*Inputs!KX$102))</f>
        <v/>
      </c>
      <c r="KK28" s="212" t="str">
        <f>IF(KK13="","",(KK16/(SUM(KK$16:KK$17))*Inputs!KY$102))</f>
        <v/>
      </c>
      <c r="KL28" s="212" t="str">
        <f>IF(KL13="","",(KL16/(SUM(KL$16:KL$17))*Inputs!KZ$102))</f>
        <v/>
      </c>
      <c r="KM28" s="212" t="str">
        <f>IF(KM13="","",(KM16/(SUM(KM$16:KM$17))*Inputs!LA$102))</f>
        <v/>
      </c>
      <c r="KN28" s="212" t="str">
        <f>IF(KN13="","",(KN16/(SUM(KN$16:KN$17))*Inputs!LB$102))</f>
        <v/>
      </c>
      <c r="KO28" s="212" t="str">
        <f>IF(KO13="","",(KO16/(SUM(KO$16:KO$17))*Inputs!LC$102))</f>
        <v/>
      </c>
      <c r="KP28" s="212" t="str">
        <f>IF(KP13="","",(KP16/(SUM(KP$16:KP$17))*Inputs!LD$102))</f>
        <v/>
      </c>
      <c r="KQ28" s="212" t="str">
        <f>IF(KQ13="","",(KQ16/(SUM(KQ$16:KQ$17))*Inputs!LE$102))</f>
        <v/>
      </c>
      <c r="KR28" s="212" t="str">
        <f>IF(KR13="","",(KR16/(SUM(KR$16:KR$17))*Inputs!LF$102))</f>
        <v/>
      </c>
      <c r="KS28" s="212" t="str">
        <f>IF(KS13="","",(KS16/(SUM(KS$16:KS$17))*Inputs!LG$102))</f>
        <v/>
      </c>
      <c r="KT28" s="212" t="str">
        <f>IF(KT13="","",(KT16/(SUM(KT$16:KT$17))*Inputs!LH$102))</f>
        <v/>
      </c>
      <c r="KU28" s="212" t="str">
        <f>IF(KU13="","",(KU16/(SUM(KU$16:KU$17))*Inputs!LI$102))</f>
        <v/>
      </c>
      <c r="KV28" s="212" t="str">
        <f>IF(KV13="","",(KV16/(SUM(KV$16:KV$17))*Inputs!LJ$102))</f>
        <v/>
      </c>
      <c r="KW28" s="212" t="str">
        <f>IF(KW13="","",(KW16/(SUM(KW$16:KW$17))*Inputs!LK$102))</f>
        <v/>
      </c>
      <c r="KX28" s="212" t="str">
        <f>IF(KX13="","",(KX16/(SUM(KX$16:KX$17))*Inputs!LL$102))</f>
        <v/>
      </c>
      <c r="KY28" s="212" t="str">
        <f>IF(KY13="","",(KY16/(SUM(KY$16:KY$17))*Inputs!LM$102))</f>
        <v/>
      </c>
      <c r="KZ28" s="212" t="str">
        <f>IF(KZ13="","",(KZ16/(SUM(KZ$16:KZ$17))*Inputs!LN$102))</f>
        <v/>
      </c>
      <c r="LA28" s="212" t="str">
        <f>IF(LA13="","",(LA16/(SUM(LA$16:LA$17))*Inputs!LO$102))</f>
        <v/>
      </c>
      <c r="LB28" s="212" t="str">
        <f>IF(LB13="","",(LB16/(SUM(LB$16:LB$17))*Inputs!LP$102))</f>
        <v/>
      </c>
      <c r="LC28" s="212" t="str">
        <f>IF(LC13="","",(LC16/(SUM(LC$16:LC$17))*Inputs!LQ$102))</f>
        <v/>
      </c>
      <c r="LD28" s="212" t="str">
        <f>IF(LD13="","",(LD16/(SUM(LD$16:LD$17))*Inputs!LR$102))</f>
        <v/>
      </c>
      <c r="LE28" s="212" t="str">
        <f>IF(LE13="","",(LE16/(SUM(LE$16:LE$17))*Inputs!LS$102))</f>
        <v/>
      </c>
      <c r="LF28" s="212" t="str">
        <f>IF(LF13="","",(LF16/(SUM(LF$16:LF$17))*Inputs!LT$102))</f>
        <v/>
      </c>
      <c r="LG28" s="212" t="str">
        <f>IF(LG13="","",(LG16/(SUM(LG$16:LG$17))*Inputs!LU$102))</f>
        <v/>
      </c>
      <c r="LH28" s="212" t="str">
        <f>IF(LH13="","",(LH16/(SUM(LH$16:LH$17))*Inputs!LV$102))</f>
        <v/>
      </c>
      <c r="LI28" s="212" t="str">
        <f>IF(LI13="","",(LI16/(SUM(LI$16:LI$17))*Inputs!LW$102))</f>
        <v/>
      </c>
      <c r="LJ28" s="212" t="str">
        <f>IF(LJ13="","",(LJ16/(SUM(LJ$16:LJ$17))*Inputs!LX$102))</f>
        <v/>
      </c>
      <c r="LK28" s="212" t="str">
        <f>IF(LK13="","",(LK16/(SUM(LK$16:LK$17))*Inputs!LY$102))</f>
        <v/>
      </c>
      <c r="LL28" s="212" t="str">
        <f>IF(LL13="","",(LL16/(SUM(LL$16:LL$17))*Inputs!LZ$102))</f>
        <v/>
      </c>
      <c r="LM28" s="212" t="str">
        <f>IF(LM13="","",(LM16/(SUM(LM$16:LM$17))*Inputs!MA$102))</f>
        <v/>
      </c>
      <c r="LN28" s="212" t="str">
        <f>IF(LN13="","",(LN16/(SUM(LN$16:LN$17))*Inputs!MB$102))</f>
        <v/>
      </c>
      <c r="LO28" s="212" t="str">
        <f>IF(LO13="","",(LO16/(SUM(LO$16:LO$17))*Inputs!MC$102))</f>
        <v/>
      </c>
      <c r="LP28" s="212" t="str">
        <f>IF(LP13="","",(LP16/(SUM(LP$16:LP$17))*Inputs!MD$102))</f>
        <v/>
      </c>
      <c r="LQ28" s="212" t="str">
        <f>IF(LQ13="","",(LQ16/(SUM(LQ$16:LQ$17))*Inputs!ME$102))</f>
        <v/>
      </c>
      <c r="LR28" s="212" t="str">
        <f>IF(LR13="","",(LR16/(SUM(LR$16:LR$17))*Inputs!MF$102))</f>
        <v/>
      </c>
      <c r="LS28" s="212" t="str">
        <f>IF(LS13="","",(LS16/(SUM(LS$16:LS$17))*Inputs!MG$102))</f>
        <v/>
      </c>
      <c r="LT28" s="212" t="str">
        <f>IF(LT13="","",(LT16/(SUM(LT$16:LT$17))*Inputs!MH$102))</f>
        <v/>
      </c>
      <c r="LU28" s="212" t="str">
        <f>IF(LU13="","",(LU16/(SUM(LU$16:LU$17))*Inputs!MI$102))</f>
        <v/>
      </c>
      <c r="LV28" s="212" t="str">
        <f>IF(LV13="","",(LV16/(SUM(LV$16:LV$17))*Inputs!MJ$102))</f>
        <v/>
      </c>
      <c r="LW28" s="212" t="str">
        <f>IF(LW13="","",(LW16/(SUM(LW$16:LW$17))*Inputs!MK$102))</f>
        <v/>
      </c>
      <c r="LX28" s="212" t="str">
        <f>IF(LX13="","",(LX16/(SUM(LX$16:LX$17))*Inputs!ML$102))</f>
        <v/>
      </c>
      <c r="LY28" s="212" t="str">
        <f>IF(LY13="","",(LY16/(SUM(LY$16:LY$17))*Inputs!MM$102))</f>
        <v/>
      </c>
      <c r="LZ28" s="212" t="str">
        <f>IF(LZ13="","",(LZ16/(SUM(LZ$16:LZ$17))*Inputs!MN$102))</f>
        <v/>
      </c>
      <c r="MA28" s="212" t="str">
        <f>IF(MA13="","",(MA16/(SUM(MA$16:MA$17))*Inputs!MO$102))</f>
        <v/>
      </c>
      <c r="MB28" s="212" t="str">
        <f>IF(MB13="","",(MB16/(SUM(MB$16:MB$17))*Inputs!MP$102))</f>
        <v/>
      </c>
      <c r="MC28" s="212" t="str">
        <f>IF(MC13="","",(MC16/(SUM(MC$16:MC$17))*Inputs!MQ$102))</f>
        <v/>
      </c>
      <c r="MD28" s="212" t="str">
        <f>IF(MD13="","",(MD16/(SUM(MD$16:MD$17))*Inputs!MR$102))</f>
        <v/>
      </c>
      <c r="ME28" s="212" t="str">
        <f>IF(ME13="","",(ME16/(SUM(ME$16:ME$17))*Inputs!MS$102))</f>
        <v/>
      </c>
      <c r="MF28" s="212" t="str">
        <f>IF(MF13="","",(MF16/(SUM(MF$16:MF$17))*Inputs!MT$102))</f>
        <v/>
      </c>
      <c r="MG28" s="212" t="str">
        <f>IF(MG13="","",(MG16/(SUM(MG$16:MG$17))*Inputs!MU$102))</f>
        <v/>
      </c>
      <c r="MH28" s="212" t="str">
        <f>IF(MH13="","",(MH16/(SUM(MH$16:MH$17))*Inputs!MV$102))</f>
        <v/>
      </c>
      <c r="MI28" s="212" t="str">
        <f>IF(MI13="","",(MI16/(SUM(MI$16:MI$17))*Inputs!MW$102))</f>
        <v/>
      </c>
      <c r="MJ28" s="212" t="str">
        <f>IF(MJ13="","",(MJ16/(SUM(MJ$16:MJ$17))*Inputs!MX$102))</f>
        <v/>
      </c>
      <c r="MK28" s="212" t="str">
        <f>IF(MK13="","",(MK16/(SUM(MK$16:MK$17))*Inputs!MY$102))</f>
        <v/>
      </c>
      <c r="ML28" s="212" t="str">
        <f>IF(ML13="","",(ML16/(SUM(ML$16:ML$17))*Inputs!MZ$102))</f>
        <v/>
      </c>
      <c r="MM28" s="212" t="str">
        <f>IF(MM13="","",(MM16/(SUM(MM$16:MM$17))*Inputs!NA$102))</f>
        <v/>
      </c>
      <c r="MN28" s="212" t="str">
        <f>IF(MN13="","",(MN16/(SUM(MN$16:MN$17))*Inputs!NB$102))</f>
        <v/>
      </c>
      <c r="MO28" s="212" t="str">
        <f>IF(MO13="","",(MO16/(SUM(MO$16:MO$17))*Inputs!NC$102))</f>
        <v/>
      </c>
      <c r="MP28" s="212" t="str">
        <f>IF(MP13="","",(MP16/(SUM(MP$16:MP$17))*Inputs!ND$102))</f>
        <v/>
      </c>
      <c r="MQ28" s="212" t="str">
        <f>IF(MQ13="","",(MQ16/(SUM(MQ$16:MQ$17))*Inputs!NE$102))</f>
        <v/>
      </c>
      <c r="MR28" s="212" t="str">
        <f>IF(MR13="","",(MR16/(SUM(MR$16:MR$17))*Inputs!NF$102))</f>
        <v/>
      </c>
      <c r="MS28" s="212" t="str">
        <f>IF(MS13="","",(MS16/(SUM(MS$16:MS$17))*Inputs!NG$102))</f>
        <v/>
      </c>
      <c r="MT28" s="212" t="str">
        <f>IF(MT13="","",(MT16/(SUM(MT$16:MT$17))*Inputs!NH$102))</f>
        <v/>
      </c>
      <c r="MU28" s="212" t="str">
        <f>IF(MU13="","",(MU16/(SUM(MU$16:MU$17))*Inputs!NI$102))</f>
        <v/>
      </c>
      <c r="MV28" s="212" t="str">
        <f>IF(MV13="","",(MV16/(SUM(MV$16:MV$17))*Inputs!NJ$102))</f>
        <v/>
      </c>
      <c r="MW28" s="212" t="str">
        <f>IF(MW13="","",(MW16/(SUM(MW$16:MW$17))*Inputs!NK$102))</f>
        <v/>
      </c>
      <c r="MX28" s="212" t="str">
        <f>IF(MX13="","",(MX16/(SUM(MX$16:MX$17))*Inputs!NL$102))</f>
        <v/>
      </c>
      <c r="MY28" s="212" t="str">
        <f>IF(MY13="","",(MY16/(SUM(MY$16:MY$17))*Inputs!NM$102))</f>
        <v/>
      </c>
    </row>
    <row r="29" spans="2:363" x14ac:dyDescent="0.25">
      <c r="B29" s="8" t="s">
        <v>231</v>
      </c>
      <c r="D29" s="212">
        <f>IF(D14="","",(D17/(SUM(D$16:D$17))*Inputs!R$102))</f>
        <v>0</v>
      </c>
      <c r="E29" s="212">
        <f>IF(E14="","",(E17/(SUM(E$16:E$17))*Inputs!S$102))</f>
        <v>0</v>
      </c>
      <c r="F29" s="212">
        <f>IF(F14="","",(F17/(SUM(F$16:F$17))*Inputs!T$102))</f>
        <v>0</v>
      </c>
      <c r="G29" s="212">
        <f>IF(G14="","",(G17/(SUM(G$16:G$17))*Inputs!U$102))</f>
        <v>0</v>
      </c>
      <c r="H29" s="212">
        <f>IF(H14="","",(H17/(SUM(H$16:H$17))*Inputs!V$102))</f>
        <v>0</v>
      </c>
      <c r="I29" s="212">
        <f>IF(I14="","",(I17/(SUM(I$16:I$17))*Inputs!W$102))</f>
        <v>0</v>
      </c>
      <c r="J29" s="212">
        <f>IF(J14="","",(J17/(SUM(J$16:J$17))*Inputs!X$102))</f>
        <v>0</v>
      </c>
      <c r="K29" s="212">
        <f>IF(K14="","",(K17/(SUM(K$16:K$17))*Inputs!Y$102))</f>
        <v>0</v>
      </c>
      <c r="L29" s="212">
        <f>IF(L14="","",(L17/(SUM(L$16:L$17))*Inputs!Z$102))</f>
        <v>0</v>
      </c>
      <c r="M29" s="212">
        <f>IF(M14="","",(M17/(SUM(M$16:M$17))*Inputs!AA$102))</f>
        <v>0</v>
      </c>
      <c r="N29" s="212">
        <f>IF(N14="","",(N17/(SUM(N$16:N$17))*Inputs!AB$102))</f>
        <v>0</v>
      </c>
      <c r="O29" s="212">
        <f>IF(O14="","",(O17/(SUM(O$16:O$17))*Inputs!AC$102))</f>
        <v>0</v>
      </c>
      <c r="P29" s="212">
        <f>IF(P14="","",(P17/(SUM(P$16:P$17))*Inputs!AD$102))</f>
        <v>0</v>
      </c>
      <c r="Q29" s="212">
        <f>IF(Q14="","",(Q17/(SUM(Q$16:Q$17))*Inputs!AE$102))</f>
        <v>0</v>
      </c>
      <c r="R29" s="212">
        <f>IF(R14="","",(R17/(SUM(R$16:R$17))*Inputs!AF$102))</f>
        <v>0</v>
      </c>
      <c r="S29" s="212">
        <f>IF(S14="","",(S17/(SUM(S$16:S$17))*Inputs!AG$102))</f>
        <v>0</v>
      </c>
      <c r="T29" s="212">
        <f>IF(T14="","",(T17/(SUM(T$16:T$17))*Inputs!AH$102))</f>
        <v>0</v>
      </c>
      <c r="U29" s="212">
        <f>IF(U14="","",(U17/(SUM(U$16:U$17))*Inputs!AI$102))</f>
        <v>0</v>
      </c>
      <c r="V29" s="212">
        <f>IF(V14="","",(V17/(SUM(V$16:V$17))*Inputs!AJ$102))</f>
        <v>0</v>
      </c>
      <c r="W29" s="212">
        <f>IF(W14="","",(W17/(SUM(W$16:W$17))*Inputs!AK$102))</f>
        <v>0</v>
      </c>
      <c r="X29" s="212">
        <f>IF(X14="","",(X17/(SUM(X$16:X$17))*Inputs!AL$102))</f>
        <v>0</v>
      </c>
      <c r="Y29" s="212">
        <f>IF(Y14="","",(Y17/(SUM(Y$16:Y$17))*Inputs!AM$102))</f>
        <v>0</v>
      </c>
      <c r="Z29" s="212">
        <f>IF(Z14="","",(Z17/(SUM(Z$16:Z$17))*Inputs!AN$102))</f>
        <v>0</v>
      </c>
      <c r="AA29" s="212">
        <f>IF(AA14="","",(AA17/(SUM(AA$16:AA$17))*Inputs!AO$102))</f>
        <v>0</v>
      </c>
      <c r="AB29" s="212">
        <f>IF(AB14="","",(AB17/(SUM(AB$16:AB$17))*Inputs!AP$102))</f>
        <v>0</v>
      </c>
      <c r="AC29" s="212">
        <f>IF(AC14="","",(AC17/(SUM(AC$16:AC$17))*Inputs!AQ$102))</f>
        <v>0</v>
      </c>
      <c r="AD29" s="212">
        <f>IF(AD14="","",(AD17/(SUM(AD$16:AD$17))*Inputs!AR$102))</f>
        <v>0</v>
      </c>
      <c r="AE29" s="212">
        <f>IF(AE14="","",(AE17/(SUM(AE$16:AE$17))*Inputs!AS$102))</f>
        <v>0</v>
      </c>
      <c r="AF29" s="212">
        <f>IF(AF14="","",(AF17/(SUM(AF$16:AF$17))*Inputs!AT$102))</f>
        <v>0</v>
      </c>
      <c r="AG29" s="212">
        <f>IF(AG14="","",(AG17/(SUM(AG$16:AG$17))*Inputs!AU$102))</f>
        <v>0</v>
      </c>
      <c r="AH29" s="212">
        <f>IF(AH14="","",(AH17/(SUM(AH$16:AH$17))*Inputs!AV$102))</f>
        <v>0</v>
      </c>
      <c r="AI29" s="212">
        <f>IF(AI14="","",(AI17/(SUM(AI$16:AI$17))*Inputs!AW$102))</f>
        <v>0</v>
      </c>
      <c r="AJ29" s="212">
        <f>IF(AJ14="","",(AJ17/(SUM(AJ$16:AJ$17))*Inputs!AX$102))</f>
        <v>0</v>
      </c>
      <c r="AK29" s="212">
        <f>IF(AK14="","",(AK17/(SUM(AK$16:AK$17))*Inputs!AY$102))</f>
        <v>0</v>
      </c>
      <c r="AL29" s="212">
        <f>IF(AL14="","",(AL17/(SUM(AL$16:AL$17))*Inputs!AZ$102))</f>
        <v>0</v>
      </c>
      <c r="AM29" s="212">
        <f>IF(AM14="","",(AM17/(SUM(AM$16:AM$17))*Inputs!BA$102))</f>
        <v>0</v>
      </c>
      <c r="AN29" s="212">
        <f>IF(AN14="","",(AN17/(SUM(AN$16:AN$17))*Inputs!BB$102))</f>
        <v>0</v>
      </c>
      <c r="AO29" s="212">
        <f>IF(AO14="","",(AO17/(SUM(AO$16:AO$17))*Inputs!BC$102))</f>
        <v>0</v>
      </c>
      <c r="AP29" s="212">
        <f>IF(AP14="","",(AP17/(SUM(AP$16:AP$17))*Inputs!BD$102))</f>
        <v>0</v>
      </c>
      <c r="AQ29" s="212">
        <f>IF(AQ14="","",(AQ17/(SUM(AQ$16:AQ$17))*Inputs!BE$102))</f>
        <v>0</v>
      </c>
      <c r="AR29" s="212">
        <f>IF(AR14="","",(AR17/(SUM(AR$16:AR$17))*Inputs!BF$102))</f>
        <v>0</v>
      </c>
      <c r="AS29" s="212">
        <f>IF(AS14="","",(AS17/(SUM(AS$16:AS$17))*Inputs!BG$102))</f>
        <v>0</v>
      </c>
      <c r="AT29" s="212">
        <f>IF(AT14="","",(AT17/(SUM(AT$16:AT$17))*Inputs!BH$102))</f>
        <v>0</v>
      </c>
      <c r="AU29" s="212">
        <f>IF(AU14="","",(AU17/(SUM(AU$16:AU$17))*Inputs!BI$102))</f>
        <v>0</v>
      </c>
      <c r="AV29" s="212">
        <f>IF(AV14="","",(AV17/(SUM(AV$16:AV$17))*Inputs!BJ$102))</f>
        <v>0</v>
      </c>
      <c r="AW29" s="212">
        <f>IF(AW14="","",(AW17/(SUM(AW$16:AW$17))*Inputs!BK$102))</f>
        <v>0</v>
      </c>
      <c r="AX29" s="212">
        <f>IF(AX14="","",(AX17/(SUM(AX$16:AX$17))*Inputs!BL$102))</f>
        <v>0</v>
      </c>
      <c r="AY29" s="212">
        <f>IF(AY14="","",(AY17/(SUM(AY$16:AY$17))*Inputs!BM$102))</f>
        <v>0</v>
      </c>
      <c r="AZ29" s="212">
        <f>IF(AZ14="","",(AZ17/(SUM(AZ$16:AZ$17))*Inputs!BN$102))</f>
        <v>0</v>
      </c>
      <c r="BA29" s="212">
        <f>IF(BA14="","",(BA17/(SUM(BA$16:BA$17))*Inputs!BO$102))</f>
        <v>0</v>
      </c>
      <c r="BB29" s="212">
        <f>IF(BB14="","",(BB17/(SUM(BB$16:BB$17))*Inputs!BP$102))</f>
        <v>0</v>
      </c>
      <c r="BC29" s="212">
        <f>IF(BC14="","",(BC17/(SUM(BC$16:BC$17))*Inputs!BQ$102))</f>
        <v>0</v>
      </c>
      <c r="BD29" s="212">
        <f>IF(BD14="","",(BD17/(SUM(BD$16:BD$17))*Inputs!BR$102))</f>
        <v>0</v>
      </c>
      <c r="BE29" s="212">
        <f>IF(BE14="","",(BE17/(SUM(BE$16:BE$17))*Inputs!BS$102))</f>
        <v>0</v>
      </c>
      <c r="BF29" s="212">
        <f>IF(BF14="","",(BF17/(SUM(BF$16:BF$17))*Inputs!BT$102))</f>
        <v>0</v>
      </c>
      <c r="BG29" s="212">
        <f>IF(BG14="","",(BG17/(SUM(BG$16:BG$17))*Inputs!BU$102))</f>
        <v>0</v>
      </c>
      <c r="BH29" s="212">
        <f>IF(BH14="","",(BH17/(SUM(BH$16:BH$17))*Inputs!BV$102))</f>
        <v>0</v>
      </c>
      <c r="BI29" s="212">
        <f>IF(BI14="","",(BI17/(SUM(BI$16:BI$17))*Inputs!BW$102))</f>
        <v>0</v>
      </c>
      <c r="BJ29" s="212">
        <f>IF(BJ14="","",(BJ17/(SUM(BJ$16:BJ$17))*Inputs!BX$102))</f>
        <v>0</v>
      </c>
      <c r="BK29" s="212">
        <f>IF(BK14="","",(BK17/(SUM(BK$16:BK$17))*Inputs!BY$102))</f>
        <v>0</v>
      </c>
      <c r="BL29" s="212">
        <f>IF(BL14="","",(BL17/(SUM(BL$16:BL$17))*Inputs!BZ$102))</f>
        <v>0</v>
      </c>
      <c r="BM29" s="212">
        <f>IF(BM14="","",(BM17/(SUM(BM$16:BM$17))*Inputs!CA$102))</f>
        <v>0</v>
      </c>
      <c r="BN29" s="212">
        <f>IF(BN14="","",(BN17/(SUM(BN$16:BN$17))*Inputs!CB$102))</f>
        <v>0</v>
      </c>
      <c r="BO29" s="212">
        <f>IF(BO14="","",(BO17/(SUM(BO$16:BO$17))*Inputs!CC$102))</f>
        <v>0</v>
      </c>
      <c r="BP29" s="212">
        <f>IF(BP14="","",(BP17/(SUM(BP$16:BP$17))*Inputs!CD$102))</f>
        <v>0</v>
      </c>
      <c r="BQ29" s="212">
        <f>IF(BQ14="","",(BQ17/(SUM(BQ$16:BQ$17))*Inputs!CE$102))</f>
        <v>0</v>
      </c>
      <c r="BR29" s="212">
        <f>IF(BR14="","",(BR17/(SUM(BR$16:BR$17))*Inputs!CF$102))</f>
        <v>0</v>
      </c>
      <c r="BS29" s="212">
        <f>IF(BS14="","",(BS17/(SUM(BS$16:BS$17))*Inputs!CG$102))</f>
        <v>0</v>
      </c>
      <c r="BT29" s="212">
        <f>IF(BT14="","",(BT17/(SUM(BT$16:BT$17))*Inputs!CH$102))</f>
        <v>0</v>
      </c>
      <c r="BU29" s="212">
        <f>IF(BU14="","",(BU17/(SUM(BU$16:BU$17))*Inputs!CI$102))</f>
        <v>0</v>
      </c>
      <c r="BV29" s="212">
        <f>IF(BV14="","",(BV17/(SUM(BV$16:BV$17))*Inputs!CJ$102))</f>
        <v>0</v>
      </c>
      <c r="BW29" s="212">
        <f>IF(BW14="","",(BW17/(SUM(BW$16:BW$17))*Inputs!CK$102))</f>
        <v>0</v>
      </c>
      <c r="BX29" s="212">
        <f>IF(BX14="","",(BX17/(SUM(BX$16:BX$17))*Inputs!CL$102))</f>
        <v>0</v>
      </c>
      <c r="BY29" s="212">
        <f>IF(BY14="","",(BY17/(SUM(BY$16:BY$17))*Inputs!CM$102))</f>
        <v>0</v>
      </c>
      <c r="BZ29" s="212">
        <f>IF(BZ14="","",(BZ17/(SUM(BZ$16:BZ$17))*Inputs!CN$102))</f>
        <v>0</v>
      </c>
      <c r="CA29" s="212">
        <f>IF(CA14="","",(CA17/(SUM(CA$16:CA$17))*Inputs!CO$102))</f>
        <v>0</v>
      </c>
      <c r="CB29" s="212">
        <f>IF(CB14="","",(CB17/(SUM(CB$16:CB$17))*Inputs!CP$102))</f>
        <v>0</v>
      </c>
      <c r="CC29" s="212">
        <f>IF(CC14="","",(CC17/(SUM(CC$16:CC$17))*Inputs!CQ$102))</f>
        <v>0</v>
      </c>
      <c r="CD29" s="212">
        <f>IF(CD14="","",(CD17/(SUM(CD$16:CD$17))*Inputs!CR$102))</f>
        <v>0</v>
      </c>
      <c r="CE29" s="212">
        <f>IF(CE14="","",(CE17/(SUM(CE$16:CE$17))*Inputs!CS$102))</f>
        <v>0</v>
      </c>
      <c r="CF29" s="212">
        <f>IF(CF14="","",(CF17/(SUM(CF$16:CF$17))*Inputs!CT$102))</f>
        <v>0</v>
      </c>
      <c r="CG29" s="212">
        <f>IF(CG14="","",(CG17/(SUM(CG$16:CG$17))*Inputs!CU$102))</f>
        <v>0</v>
      </c>
      <c r="CH29" s="212">
        <f>IF(CH14="","",(CH17/(SUM(CH$16:CH$17))*Inputs!CV$102))</f>
        <v>0</v>
      </c>
      <c r="CI29" s="212">
        <f>IF(CI14="","",(CI17/(SUM(CI$16:CI$17))*Inputs!CW$102))</f>
        <v>0</v>
      </c>
      <c r="CJ29" s="212">
        <f>IF(CJ14="","",(CJ17/(SUM(CJ$16:CJ$17))*Inputs!CX$102))</f>
        <v>0</v>
      </c>
      <c r="CK29" s="212">
        <f>IF(CK14="","",(CK17/(SUM(CK$16:CK$17))*Inputs!CY$102))</f>
        <v>0</v>
      </c>
      <c r="CL29" s="212">
        <f>IF(CL14="","",(CL17/(SUM(CL$16:CL$17))*Inputs!CZ$102))</f>
        <v>0</v>
      </c>
      <c r="CM29" s="212">
        <f>IF(CM14="","",(CM17/(SUM(CM$16:CM$17))*Inputs!DA$102))</f>
        <v>0</v>
      </c>
      <c r="CN29" s="212">
        <f>IF(CN14="","",(CN17/(SUM(CN$16:CN$17))*Inputs!DB$102))</f>
        <v>0</v>
      </c>
      <c r="CO29" s="212">
        <f>IF(CO14="","",(CO17/(SUM(CO$16:CO$17))*Inputs!DC$102))</f>
        <v>0</v>
      </c>
      <c r="CP29" s="212">
        <f>IF(CP14="","",(CP17/(SUM(CP$16:CP$17))*Inputs!DD$102))</f>
        <v>0</v>
      </c>
      <c r="CQ29" s="212">
        <f>IF(CQ14="","",(CQ17/(SUM(CQ$16:CQ$17))*Inputs!DE$102))</f>
        <v>0</v>
      </c>
      <c r="CR29" s="212">
        <f>IF(CR14="","",(CR17/(SUM(CR$16:CR$17))*Inputs!DF$102))</f>
        <v>0</v>
      </c>
      <c r="CS29" s="212">
        <f>IF(CS14="","",(CS17/(SUM(CS$16:CS$17))*Inputs!DG$102))</f>
        <v>0</v>
      </c>
      <c r="CT29" s="212">
        <f>IF(CT14="","",(CT17/(SUM(CT$16:CT$17))*Inputs!DH$102))</f>
        <v>0</v>
      </c>
      <c r="CU29" s="212">
        <f>IF(CU14="","",(CU17/(SUM(CU$16:CU$17))*Inputs!DI$102))</f>
        <v>0</v>
      </c>
      <c r="CV29" s="212">
        <f>IF(CV14="","",(CV17/(SUM(CV$16:CV$17))*Inputs!DJ$102))</f>
        <v>0</v>
      </c>
      <c r="CW29" s="212">
        <f>IF(CW14="","",(CW17/(SUM(CW$16:CW$17))*Inputs!DK$102))</f>
        <v>0</v>
      </c>
      <c r="CX29" s="212">
        <f>IF(CX14="","",(CX17/(SUM(CX$16:CX$17))*Inputs!DL$102))</f>
        <v>0</v>
      </c>
      <c r="CY29" s="212">
        <f>IF(CY14="","",(CY17/(SUM(CY$16:CY$17))*Inputs!DM$102))</f>
        <v>0</v>
      </c>
      <c r="CZ29" s="212">
        <f>IF(CZ14="","",(CZ17/(SUM(CZ$16:CZ$17))*Inputs!DN$102))</f>
        <v>0</v>
      </c>
      <c r="DA29" s="212">
        <f>IF(DA14="","",(DA17/(SUM(DA$16:DA$17))*Inputs!DO$102))</f>
        <v>0</v>
      </c>
      <c r="DB29" s="212">
        <f>IF(DB14="","",(DB17/(SUM(DB$16:DB$17))*Inputs!DP$102))</f>
        <v>0</v>
      </c>
      <c r="DC29" s="212">
        <f>IF(DC14="","",(DC17/(SUM(DC$16:DC$17))*Inputs!DQ$102))</f>
        <v>1828.125</v>
      </c>
      <c r="DD29" s="212">
        <f>IF(DD14="","",(DD17/(SUM(DD$16:DD$17))*Inputs!DR$102))</f>
        <v>1828.125</v>
      </c>
      <c r="DE29" s="212">
        <f>IF(DE14="","",(DE17/(SUM(DE$16:DE$17))*Inputs!DS$102))</f>
        <v>1828.125</v>
      </c>
      <c r="DF29" s="212">
        <f>IF(DF14="","",(DF17/(SUM(DF$16:DF$17))*Inputs!DT$102))</f>
        <v>1828.125</v>
      </c>
      <c r="DG29" s="212">
        <f>IF(DG14="","",(DG17/(SUM(DG$16:DG$17))*Inputs!DU$102))</f>
        <v>1828.125</v>
      </c>
      <c r="DH29" s="212">
        <f>IF(DH14="","",(DH17/(SUM(DH$16:DH$17))*Inputs!DV$102))</f>
        <v>1828.125</v>
      </c>
      <c r="DI29" s="212">
        <f>IF(DI14="","",(DI17/(SUM(DI$16:DI$17))*Inputs!DW$102))</f>
        <v>1828.125</v>
      </c>
      <c r="DJ29" s="212">
        <f>IF(DJ14="","",(DJ17/(SUM(DJ$16:DJ$17))*Inputs!DX$102))</f>
        <v>1828.125</v>
      </c>
      <c r="DK29" s="212">
        <f>IF(DK14="","",(DK17/(SUM(DK$16:DK$17))*Inputs!DY$102))</f>
        <v>1828.125</v>
      </c>
      <c r="DL29" s="212">
        <f>IF(DL14="","",(DL17/(SUM(DL$16:DL$17))*Inputs!DZ$102))</f>
        <v>1828.125</v>
      </c>
      <c r="DM29" s="212">
        <f>IF(DM14="","",(DM17/(SUM(DM$16:DM$17))*Inputs!EA$102))</f>
        <v>1828.125</v>
      </c>
      <c r="DN29" s="212">
        <f>IF(DN14="","",(DN17/(SUM(DN$16:DN$17))*Inputs!EB$102))</f>
        <v>1828.125</v>
      </c>
      <c r="DO29" s="212">
        <f>IF(DO14="","",(DO17/(SUM(DO$16:DO$17))*Inputs!EC$102))</f>
        <v>1828.125</v>
      </c>
      <c r="DP29" s="212">
        <f>IF(DP14="","",(DP17/(SUM(DP$16:DP$17))*Inputs!ED$102))</f>
        <v>1828.125</v>
      </c>
      <c r="DQ29" s="212">
        <f>IF(DQ14="","",(DQ17/(SUM(DQ$16:DQ$17))*Inputs!EE$102))</f>
        <v>1828.125</v>
      </c>
      <c r="DR29" s="212">
        <f>IF(DR14="","",(DR17/(SUM(DR$16:DR$17))*Inputs!EF$102))</f>
        <v>1828.125</v>
      </c>
      <c r="DS29" s="212">
        <f>IF(DS14="","",(DS17/(SUM(DS$16:DS$17))*Inputs!EG$102))</f>
        <v>1828.125</v>
      </c>
      <c r="DT29" s="212">
        <f>IF(DT14="","",(DT17/(SUM(DT$16:DT$17))*Inputs!EH$102))</f>
        <v>1828.125</v>
      </c>
      <c r="DU29" s="212">
        <f>IF(DU14="","",(DU17/(SUM(DU$16:DU$17))*Inputs!EI$102))</f>
        <v>1828.125</v>
      </c>
      <c r="DV29" s="212">
        <f>IF(DV14="","",(DV17/(SUM(DV$16:DV$17))*Inputs!EJ$102))</f>
        <v>1828.125</v>
      </c>
      <c r="DW29" s="212">
        <f>IF(DW14="","",(DW17/(SUM(DW$16:DW$17))*Inputs!EK$102))</f>
        <v>1828.125</v>
      </c>
      <c r="DX29" s="212">
        <f>IF(DX14="","",(DX17/(SUM(DX$16:DX$17))*Inputs!EL$102))</f>
        <v>1828.125</v>
      </c>
      <c r="DY29" s="212">
        <f>IF(DY14="","",(DY17/(SUM(DY$16:DY$17))*Inputs!EM$102))</f>
        <v>1828.125</v>
      </c>
      <c r="DZ29" s="212">
        <f>IF(DZ14="","",(DZ17/(SUM(DZ$16:DZ$17))*Inputs!EN$102))</f>
        <v>1828.125</v>
      </c>
      <c r="EA29" s="212">
        <f>IF(EA14="","",(EA17/(SUM(EA$16:EA$17))*Inputs!EO$102))</f>
        <v>1828.125</v>
      </c>
      <c r="EB29" s="212">
        <f>IF(EB14="","",(EB17/(SUM(EB$16:EB$17))*Inputs!EP$102))</f>
        <v>1828.125</v>
      </c>
      <c r="EC29" s="212">
        <f>IF(EC14="","",(EC17/(SUM(EC$16:EC$17))*Inputs!EQ$102))</f>
        <v>1828.125</v>
      </c>
      <c r="ED29" s="212">
        <f>IF(ED14="","",(ED17/(SUM(ED$16:ED$17))*Inputs!ER$102))</f>
        <v>1828.125</v>
      </c>
      <c r="EE29" s="212">
        <f>IF(EE14="","",(EE17/(SUM(EE$16:EE$17))*Inputs!ES$102))</f>
        <v>1828.125</v>
      </c>
      <c r="EF29" s="212">
        <f>IF(EF14="","",(EF17/(SUM(EF$16:EF$17))*Inputs!ET$102))</f>
        <v>1828.125</v>
      </c>
      <c r="EG29" s="212">
        <f>IF(EG14="","",(EG17/(SUM(EG$16:EG$17))*Inputs!EU$102))</f>
        <v>1828.125</v>
      </c>
      <c r="EH29" s="212">
        <f>IF(EH14="","",(EH17/(SUM(EH$16:EH$17))*Inputs!EV$102))</f>
        <v>1828.125</v>
      </c>
      <c r="EI29" s="212">
        <f>IF(EI14="","",(EI17/(SUM(EI$16:EI$17))*Inputs!EW$102))</f>
        <v>1828.125</v>
      </c>
      <c r="EJ29" s="212">
        <f>IF(EJ14="","",(EJ17/(SUM(EJ$16:EJ$17))*Inputs!EX$102))</f>
        <v>1828.125</v>
      </c>
      <c r="EK29" s="212">
        <f>IF(EK14="","",(EK17/(SUM(EK$16:EK$17))*Inputs!EY$102))</f>
        <v>1828.125</v>
      </c>
      <c r="EL29" s="212">
        <f>IF(EL14="","",(EL17/(SUM(EL$16:EL$17))*Inputs!EZ$102))</f>
        <v>1828.125</v>
      </c>
      <c r="EM29" s="212">
        <f>IF(EM14="","",(EM17/(SUM(EM$16:EM$17))*Inputs!FA$102))</f>
        <v>1828.125</v>
      </c>
      <c r="EN29" s="212">
        <f>IF(EN14="","",(EN17/(SUM(EN$16:EN$17))*Inputs!FB$102))</f>
        <v>1828.125</v>
      </c>
      <c r="EO29" s="212">
        <f>IF(EO14="","",(EO17/(SUM(EO$16:EO$17))*Inputs!FC$102))</f>
        <v>1828.125</v>
      </c>
      <c r="EP29" s="212">
        <f>IF(EP14="","",(EP17/(SUM(EP$16:EP$17))*Inputs!FD$102))</f>
        <v>1828.125</v>
      </c>
      <c r="EQ29" s="212">
        <f>IF(EQ14="","",(EQ17/(SUM(EQ$16:EQ$17))*Inputs!FE$102))</f>
        <v>1828.125</v>
      </c>
      <c r="ER29" s="212">
        <f>IF(ER14="","",(ER17/(SUM(ER$16:ER$17))*Inputs!FF$102))</f>
        <v>1828.125</v>
      </c>
      <c r="ES29" s="212">
        <f>IF(ES14="","",(ES17/(SUM(ES$16:ES$17))*Inputs!FG$102))</f>
        <v>1828.125</v>
      </c>
      <c r="ET29" s="212">
        <f>IF(ET14="","",(ET17/(SUM(ET$16:ET$17))*Inputs!FH$102))</f>
        <v>1828.125</v>
      </c>
      <c r="EU29" s="212">
        <f>IF(EU14="","",(EU17/(SUM(EU$16:EU$17))*Inputs!FI$102))</f>
        <v>1828.125</v>
      </c>
      <c r="EV29" s="212">
        <f>IF(EV14="","",(EV17/(SUM(EV$16:EV$17))*Inputs!FJ$102))</f>
        <v>1828.125</v>
      </c>
      <c r="EW29" s="212">
        <f>IF(EW14="","",(EW17/(SUM(EW$16:EW$17))*Inputs!FK$102))</f>
        <v>1828.125</v>
      </c>
      <c r="EX29" s="212">
        <f>IF(EX14="","",(EX17/(SUM(EX$16:EX$17))*Inputs!FL$102))</f>
        <v>1828.125</v>
      </c>
      <c r="EY29" s="212">
        <f>IF(EY14="","",(EY17/(SUM(EY$16:EY$17))*Inputs!FM$102))</f>
        <v>1828.125</v>
      </c>
      <c r="EZ29" s="212">
        <f>IF(EZ14="","",(EZ17/(SUM(EZ$16:EZ$17))*Inputs!FN$102))</f>
        <v>1828.125</v>
      </c>
      <c r="FA29" s="212">
        <f>IF(FA14="","",(FA17/(SUM(FA$16:FA$17))*Inputs!FO$102))</f>
        <v>1828.125</v>
      </c>
      <c r="FB29" s="212">
        <f>IF(FB14="","",(FB17/(SUM(FB$16:FB$17))*Inputs!FP$102))</f>
        <v>1828.125</v>
      </c>
      <c r="FC29" s="212">
        <f>IF(FC14="","",(FC17/(SUM(FC$16:FC$17))*Inputs!FQ$102))</f>
        <v>1828.125</v>
      </c>
      <c r="FD29" s="212">
        <f>IF(FD14="","",(FD17/(SUM(FD$16:FD$17))*Inputs!FR$102))</f>
        <v>1828.125</v>
      </c>
      <c r="FE29" s="212">
        <f>IF(FE14="","",(FE17/(SUM(FE$16:FE$17))*Inputs!FS$102))</f>
        <v>1828.125</v>
      </c>
      <c r="FF29" s="212">
        <f>IF(FF14="","",(FF17/(SUM(FF$16:FF$17))*Inputs!FT$102))</f>
        <v>1828.125</v>
      </c>
      <c r="FG29" s="212">
        <f>IF(FG14="","",(FG17/(SUM(FG$16:FG$17))*Inputs!FU$102))</f>
        <v>1828.125</v>
      </c>
      <c r="FH29" s="212">
        <f>IF(FH14="","",(FH17/(SUM(FH$16:FH$17))*Inputs!FV$102))</f>
        <v>1828.125</v>
      </c>
      <c r="FI29" s="212">
        <f>IF(FI14="","",(FI17/(SUM(FI$16:FI$17))*Inputs!FW$102))</f>
        <v>1828.125</v>
      </c>
      <c r="FJ29" s="212">
        <f>IF(FJ14="","",(FJ17/(SUM(FJ$16:FJ$17))*Inputs!FX$102))</f>
        <v>1828.125</v>
      </c>
      <c r="FK29" s="212">
        <f>IF(FK14="","",(FK17/(SUM(FK$16:FK$17))*Inputs!FY$102))</f>
        <v>1828.125</v>
      </c>
      <c r="FL29" s="212">
        <f>IF(FL14="","",(FL17/(SUM(FL$16:FL$17))*Inputs!FZ$102))</f>
        <v>3199.21875</v>
      </c>
      <c r="FM29" s="212">
        <f>IF(FM14="","",(FM17/(SUM(FM$16:FM$17))*Inputs!GA$102))</f>
        <v>3199.21875</v>
      </c>
      <c r="FN29" s="212">
        <f>IF(FN14="","",(FN17/(SUM(FN$16:FN$17))*Inputs!GB$102))</f>
        <v>3199.21875</v>
      </c>
      <c r="FO29" s="212">
        <f>IF(FO14="","",(FO17/(SUM(FO$16:FO$17))*Inputs!GC$102))</f>
        <v>3199.21875</v>
      </c>
      <c r="FP29" s="212">
        <f>IF(FP14="","",(FP17/(SUM(FP$16:FP$17))*Inputs!GD$102))</f>
        <v>3199.21875</v>
      </c>
      <c r="FQ29" s="212">
        <f>IF(FQ14="","",(FQ17/(SUM(FQ$16:FQ$17))*Inputs!GE$102))</f>
        <v>3199.21875</v>
      </c>
      <c r="FR29" s="212">
        <f>IF(FR14="","",(FR17/(SUM(FR$16:FR$17))*Inputs!GF$102))</f>
        <v>3199.21875</v>
      </c>
      <c r="FS29" s="212">
        <f>IF(FS14="","",(FS17/(SUM(FS$16:FS$17))*Inputs!GG$102))</f>
        <v>3199.21875</v>
      </c>
      <c r="FT29" s="212">
        <f>IF(FT14="","",(FT17/(SUM(FT$16:FT$17))*Inputs!GH$102))</f>
        <v>3199.21875</v>
      </c>
      <c r="FU29" s="212">
        <f>IF(FU14="","",(FU17/(SUM(FU$16:FU$17))*Inputs!GI$102))</f>
        <v>3199.21875</v>
      </c>
      <c r="FV29" s="212">
        <f>IF(FV14="","",(FV17/(SUM(FV$16:FV$17))*Inputs!GJ$102))</f>
        <v>3199.21875</v>
      </c>
      <c r="FW29" s="212">
        <f>IF(FW14="","",(FW17/(SUM(FW$16:FW$17))*Inputs!GK$102))</f>
        <v>3199.21875</v>
      </c>
      <c r="FX29" s="212">
        <f>IF(FX14="","",(FX17/(SUM(FX$16:FX$17))*Inputs!GL$102))</f>
        <v>3199.21875</v>
      </c>
      <c r="FY29" s="212">
        <f>IF(FY14="","",(FY17/(SUM(FY$16:FY$17))*Inputs!GM$102))</f>
        <v>3199.21875</v>
      </c>
      <c r="FZ29" s="212">
        <f>IF(FZ14="","",(FZ17/(SUM(FZ$16:FZ$17))*Inputs!GN$102))</f>
        <v>3199.21875</v>
      </c>
      <c r="GA29" s="212">
        <f>IF(GA14="","",(GA17/(SUM(GA$16:GA$17))*Inputs!GO$102))</f>
        <v>3199.21875</v>
      </c>
      <c r="GB29" s="212">
        <f>IF(GB14="","",(GB17/(SUM(GB$16:GB$17))*Inputs!GP$102))</f>
        <v>3199.21875</v>
      </c>
      <c r="GC29" s="212">
        <f>IF(GC14="","",(GC17/(SUM(GC$16:GC$17))*Inputs!GQ$102))</f>
        <v>3199.21875</v>
      </c>
      <c r="GD29" s="212">
        <f>IF(GD14="","",(GD17/(SUM(GD$16:GD$17))*Inputs!GR$102))</f>
        <v>3199.21875</v>
      </c>
      <c r="GE29" s="212">
        <f>IF(GE14="","",(GE17/(SUM(GE$16:GE$17))*Inputs!GS$102))</f>
        <v>3199.21875</v>
      </c>
      <c r="GF29" s="212">
        <f>IF(GF14="","",(GF17/(SUM(GF$16:GF$17))*Inputs!GT$102))</f>
        <v>3199.21875</v>
      </c>
      <c r="GG29" s="212">
        <f>IF(GG14="","",(GG17/(SUM(GG$16:GG$17))*Inputs!GU$102))</f>
        <v>3199.21875</v>
      </c>
      <c r="GH29" s="212">
        <f>IF(GH14="","",(GH17/(SUM(GH$16:GH$17))*Inputs!GV$102))</f>
        <v>3199.21875</v>
      </c>
      <c r="GI29" s="212">
        <f>IF(GI14="","",(GI17/(SUM(GI$16:GI$17))*Inputs!GW$102))</f>
        <v>3199.21875</v>
      </c>
      <c r="GJ29" s="212">
        <f>IF(GJ14="","",(GJ17/(SUM(GJ$16:GJ$17))*Inputs!GX$102))</f>
        <v>3199.21875</v>
      </c>
      <c r="GK29" s="212">
        <f>IF(GK14="","",(GK17/(SUM(GK$16:GK$17))*Inputs!GY$102))</f>
        <v>3199.21875</v>
      </c>
      <c r="GL29" s="212">
        <f>IF(GL14="","",(GL17/(SUM(GL$16:GL$17))*Inputs!GZ$102))</f>
        <v>3199.21875</v>
      </c>
      <c r="GM29" s="212">
        <f>IF(GM14="","",(GM17/(SUM(GM$16:GM$17))*Inputs!HA$102))</f>
        <v>3199.21875</v>
      </c>
      <c r="GN29" s="212">
        <f>IF(GN14="","",(GN17/(SUM(GN$16:GN$17))*Inputs!HB$102))</f>
        <v>3199.21875</v>
      </c>
      <c r="GO29" s="212">
        <f>IF(GO14="","",(GO17/(SUM(GO$16:GO$17))*Inputs!HC$102))</f>
        <v>3199.21875</v>
      </c>
      <c r="GP29" s="212">
        <f>IF(GP14="","",(GP17/(SUM(GP$16:GP$17))*Inputs!HD$102))</f>
        <v>3199.21875</v>
      </c>
      <c r="GQ29" s="212">
        <f>IF(GQ14="","",(GQ17/(SUM(GQ$16:GQ$17))*Inputs!HE$102))</f>
        <v>3199.21875</v>
      </c>
      <c r="GR29" s="212">
        <f>IF(GR14="","",(GR17/(SUM(GR$16:GR$17))*Inputs!HF$102))</f>
        <v>3199.21875</v>
      </c>
      <c r="GS29" s="212">
        <f>IF(GS14="","",(GS17/(SUM(GS$16:GS$17))*Inputs!HG$102))</f>
        <v>3199.21875</v>
      </c>
      <c r="GT29" s="212">
        <f>IF(GT14="","",(GT17/(SUM(GT$16:GT$17))*Inputs!HH$102))</f>
        <v>3199.21875</v>
      </c>
      <c r="GU29" s="212">
        <f>IF(GU14="","",(GU17/(SUM(GU$16:GU$17))*Inputs!HI$102))</f>
        <v>3199.21875</v>
      </c>
      <c r="GV29" s="212">
        <f>IF(GV14="","",(GV17/(SUM(GV$16:GV$17))*Inputs!HJ$102))</f>
        <v>3199.21875</v>
      </c>
      <c r="GW29" s="212">
        <f>IF(GW14="","",(GW17/(SUM(GW$16:GW$17))*Inputs!HK$102))</f>
        <v>3199.21875</v>
      </c>
      <c r="GX29" s="212">
        <f>IF(GX14="","",(GX17/(SUM(GX$16:GX$17))*Inputs!HL$102))</f>
        <v>3199.21875</v>
      </c>
      <c r="GY29" s="212">
        <f>IF(GY14="","",(GY17/(SUM(GY$16:GY$17))*Inputs!HM$102))</f>
        <v>3199.21875</v>
      </c>
      <c r="GZ29" s="212">
        <f>IF(GZ14="","",(GZ17/(SUM(GZ$16:GZ$17))*Inputs!HN$102))</f>
        <v>3199.21875</v>
      </c>
      <c r="HA29" s="212">
        <f>IF(HA14="","",(HA17/(SUM(HA$16:HA$17))*Inputs!HO$102))</f>
        <v>3199.21875</v>
      </c>
      <c r="HB29" s="212">
        <f>IF(HB14="","",(HB17/(SUM(HB$16:HB$17))*Inputs!HP$102))</f>
        <v>3199.21875</v>
      </c>
      <c r="HC29" s="212">
        <f>IF(HC14="","",(HC17/(SUM(HC$16:HC$17))*Inputs!HQ$102))</f>
        <v>3199.21875</v>
      </c>
      <c r="HD29" s="212">
        <f>IF(HD14="","",(HD17/(SUM(HD$16:HD$17))*Inputs!HR$102))</f>
        <v>3199.21875</v>
      </c>
      <c r="HE29" s="212">
        <f>IF(HE14="","",(HE17/(SUM(HE$16:HE$17))*Inputs!HS$102))</f>
        <v>3199.21875</v>
      </c>
      <c r="HF29" s="212">
        <f>IF(HF14="","",(HF17/(SUM(HF$16:HF$17))*Inputs!HT$102))</f>
        <v>3199.21875</v>
      </c>
      <c r="HG29" s="212">
        <f>IF(HG14="","",(HG17/(SUM(HG$16:HG$17))*Inputs!HU$102))</f>
        <v>3199.21875</v>
      </c>
      <c r="HH29" s="212">
        <f>IF(HH14="","",(HH17/(SUM(HH$16:HH$17))*Inputs!HV$102))</f>
        <v>3199.21875</v>
      </c>
      <c r="HI29" s="212">
        <f>IF(HI14="","",(HI17/(SUM(HI$16:HI$17))*Inputs!HW$102))</f>
        <v>3199.21875</v>
      </c>
      <c r="HJ29" s="212">
        <f>IF(HJ14="","",(HJ17/(SUM(HJ$16:HJ$17))*Inputs!HX$102))</f>
        <v>3199.21875</v>
      </c>
      <c r="HK29" s="212">
        <f>IF(HK14="","",(HK17/(SUM(HK$16:HK$17))*Inputs!HY$102))</f>
        <v>3199.21875</v>
      </c>
      <c r="HL29" s="212">
        <f>IF(HL14="","",(HL17/(SUM(HL$16:HL$17))*Inputs!HZ$102))</f>
        <v>3199.21875</v>
      </c>
      <c r="HM29" s="212">
        <f>IF(HM14="","",(HM17/(SUM(HM$16:HM$17))*Inputs!IA$102))</f>
        <v>3199.21875</v>
      </c>
      <c r="HN29" s="212">
        <f>IF(HN14="","",(HN17/(SUM(HN$16:HN$17))*Inputs!IB$102))</f>
        <v>3199.21875</v>
      </c>
      <c r="HO29" s="212">
        <f>IF(HO14="","",(HO17/(SUM(HO$16:HO$17))*Inputs!IC$102))</f>
        <v>3199.21875</v>
      </c>
      <c r="HP29" s="212">
        <f>IF(HP14="","",(HP17/(SUM(HP$16:HP$17))*Inputs!ID$102))</f>
        <v>3199.21875</v>
      </c>
      <c r="HQ29" s="212">
        <f>IF(HQ14="","",(HQ17/(SUM(HQ$16:HQ$17))*Inputs!IE$102))</f>
        <v>3199.21875</v>
      </c>
      <c r="HR29" s="212">
        <f>IF(HR14="","",(HR17/(SUM(HR$16:HR$17))*Inputs!IF$102))</f>
        <v>3199.21875</v>
      </c>
      <c r="HS29" s="212">
        <f>IF(HS14="","",(HS17/(SUM(HS$16:HS$17))*Inputs!IG$102))</f>
        <v>3199.21875</v>
      </c>
      <c r="HT29" s="212">
        <f>IF(HT14="","",(HT17/(SUM(HT$16:HT$17))*Inputs!IH$102))</f>
        <v>3199.21875</v>
      </c>
      <c r="HU29" s="212" t="str">
        <f>IF(HU14="","",(HU17/(SUM(HU$16:HU$17))*Inputs!II$102))</f>
        <v/>
      </c>
      <c r="HV29" s="212" t="str">
        <f>IF(HV14="","",(HV17/(SUM(HV$16:HV$17))*Inputs!IJ$102))</f>
        <v/>
      </c>
      <c r="HW29" s="212" t="str">
        <f>IF(HW14="","",(HW17/(SUM(HW$16:HW$17))*Inputs!IK$102))</f>
        <v/>
      </c>
      <c r="HX29" s="212" t="str">
        <f>IF(HX14="","",(HX17/(SUM(HX$16:HX$17))*Inputs!IL$102))</f>
        <v/>
      </c>
      <c r="HY29" s="212" t="str">
        <f>IF(HY14="","",(HY17/(SUM(HY$16:HY$17))*Inputs!IM$102))</f>
        <v/>
      </c>
      <c r="HZ29" s="212" t="str">
        <f>IF(HZ14="","",(HZ17/(SUM(HZ$16:HZ$17))*Inputs!IN$102))</f>
        <v/>
      </c>
      <c r="IA29" s="212" t="str">
        <f>IF(IA14="","",(IA17/(SUM(IA$16:IA$17))*Inputs!IO$102))</f>
        <v/>
      </c>
      <c r="IB29" s="212" t="str">
        <f>IF(IB14="","",(IB17/(SUM(IB$16:IB$17))*Inputs!IP$102))</f>
        <v/>
      </c>
      <c r="IC29" s="212" t="str">
        <f>IF(IC14="","",(IC17/(SUM(IC$16:IC$17))*Inputs!IQ$102))</f>
        <v/>
      </c>
      <c r="ID29" s="212" t="str">
        <f>IF(ID14="","",(ID17/(SUM(ID$16:ID$17))*Inputs!IR$102))</f>
        <v/>
      </c>
      <c r="IE29" s="212" t="str">
        <f>IF(IE14="","",(IE17/(SUM(IE$16:IE$17))*Inputs!IS$102))</f>
        <v/>
      </c>
      <c r="IF29" s="212" t="str">
        <f>IF(IF14="","",(IF17/(SUM(IF$16:IF$17))*Inputs!IT$102))</f>
        <v/>
      </c>
      <c r="IG29" s="212" t="str">
        <f>IF(IG14="","",(IG17/(SUM(IG$16:IG$17))*Inputs!IU$102))</f>
        <v/>
      </c>
      <c r="IH29" s="212" t="str">
        <f>IF(IH14="","",(IH17/(SUM(IH$16:IH$17))*Inputs!IV$102))</f>
        <v/>
      </c>
      <c r="II29" s="212" t="str">
        <f>IF(II14="","",(II17/(SUM(II$16:II$17))*Inputs!IW$102))</f>
        <v/>
      </c>
      <c r="IJ29" s="212" t="str">
        <f>IF(IJ14="","",(IJ17/(SUM(IJ$16:IJ$17))*Inputs!IX$102))</f>
        <v/>
      </c>
      <c r="IK29" s="212" t="str">
        <f>IF(IK14="","",(IK17/(SUM(IK$16:IK$17))*Inputs!IY$102))</f>
        <v/>
      </c>
      <c r="IL29" s="212" t="str">
        <f>IF(IL14="","",(IL17/(SUM(IL$16:IL$17))*Inputs!IZ$102))</f>
        <v/>
      </c>
      <c r="IM29" s="212" t="str">
        <f>IF(IM14="","",(IM17/(SUM(IM$16:IM$17))*Inputs!JA$102))</f>
        <v/>
      </c>
      <c r="IN29" s="212" t="str">
        <f>IF(IN14="","",(IN17/(SUM(IN$16:IN$17))*Inputs!JB$102))</f>
        <v/>
      </c>
      <c r="IO29" s="212" t="str">
        <f>IF(IO14="","",(IO17/(SUM(IO$16:IO$17))*Inputs!JC$102))</f>
        <v/>
      </c>
      <c r="IP29" s="212" t="str">
        <f>IF(IP14="","",(IP17/(SUM(IP$16:IP$17))*Inputs!JD$102))</f>
        <v/>
      </c>
      <c r="IQ29" s="212" t="str">
        <f>IF(IQ14="","",(IQ17/(SUM(IQ$16:IQ$17))*Inputs!JE$102))</f>
        <v/>
      </c>
      <c r="IR29" s="212" t="str">
        <f>IF(IR14="","",(IR17/(SUM(IR$16:IR$17))*Inputs!JF$102))</f>
        <v/>
      </c>
      <c r="IS29" s="212" t="str">
        <f>IF(IS14="","",(IS17/(SUM(IS$16:IS$17))*Inputs!JG$102))</f>
        <v/>
      </c>
      <c r="IT29" s="212" t="str">
        <f>IF(IT14="","",(IT17/(SUM(IT$16:IT$17))*Inputs!JH$102))</f>
        <v/>
      </c>
      <c r="IU29" s="212" t="str">
        <f>IF(IU14="","",(IU17/(SUM(IU$16:IU$17))*Inputs!JI$102))</f>
        <v/>
      </c>
      <c r="IV29" s="212" t="str">
        <f>IF(IV14="","",(IV17/(SUM(IV$16:IV$17))*Inputs!JJ$102))</f>
        <v/>
      </c>
      <c r="IW29" s="212" t="str">
        <f>IF(IW14="","",(IW17/(SUM(IW$16:IW$17))*Inputs!JK$102))</f>
        <v/>
      </c>
      <c r="IX29" s="212" t="str">
        <f>IF(IX14="","",(IX17/(SUM(IX$16:IX$17))*Inputs!JL$102))</f>
        <v/>
      </c>
      <c r="IY29" s="212" t="str">
        <f>IF(IY14="","",(IY17/(SUM(IY$16:IY$17))*Inputs!JM$102))</f>
        <v/>
      </c>
      <c r="IZ29" s="212" t="str">
        <f>IF(IZ14="","",(IZ17/(SUM(IZ$16:IZ$17))*Inputs!JN$102))</f>
        <v/>
      </c>
      <c r="JA29" s="212" t="str">
        <f>IF(JA14="","",(JA17/(SUM(JA$16:JA$17))*Inputs!JO$102))</f>
        <v/>
      </c>
      <c r="JB29" s="212" t="str">
        <f>IF(JB14="","",(JB17/(SUM(JB$16:JB$17))*Inputs!JP$102))</f>
        <v/>
      </c>
      <c r="JC29" s="212" t="str">
        <f>IF(JC14="","",(JC17/(SUM(JC$16:JC$17))*Inputs!JQ$102))</f>
        <v/>
      </c>
      <c r="JD29" s="212" t="str">
        <f>IF(JD14="","",(JD17/(SUM(JD$16:JD$17))*Inputs!JR$102))</f>
        <v/>
      </c>
      <c r="JE29" s="212" t="str">
        <f>IF(JE14="","",(JE17/(SUM(JE$16:JE$17))*Inputs!JS$102))</f>
        <v/>
      </c>
      <c r="JF29" s="212" t="str">
        <f>IF(JF14="","",(JF17/(SUM(JF$16:JF$17))*Inputs!JT$102))</f>
        <v/>
      </c>
      <c r="JG29" s="212" t="str">
        <f>IF(JG14="","",(JG17/(SUM(JG$16:JG$17))*Inputs!JU$102))</f>
        <v/>
      </c>
      <c r="JH29" s="212" t="str">
        <f>IF(JH14="","",(JH17/(SUM(JH$16:JH$17))*Inputs!JV$102))</f>
        <v/>
      </c>
      <c r="JI29" s="212" t="str">
        <f>IF(JI14="","",(JI17/(SUM(JI$16:JI$17))*Inputs!JW$102))</f>
        <v/>
      </c>
      <c r="JJ29" s="212" t="str">
        <f>IF(JJ14="","",(JJ17/(SUM(JJ$16:JJ$17))*Inputs!JX$102))</f>
        <v/>
      </c>
      <c r="JK29" s="212" t="str">
        <f>IF(JK14="","",(JK17/(SUM(JK$16:JK$17))*Inputs!JY$102))</f>
        <v/>
      </c>
      <c r="JL29" s="212" t="str">
        <f>IF(JL14="","",(JL17/(SUM(JL$16:JL$17))*Inputs!JZ$102))</f>
        <v/>
      </c>
      <c r="JM29" s="212" t="str">
        <f>IF(JM14="","",(JM17/(SUM(JM$16:JM$17))*Inputs!KA$102))</f>
        <v/>
      </c>
      <c r="JN29" s="212" t="str">
        <f>IF(JN14="","",(JN17/(SUM(JN$16:JN$17))*Inputs!KB$102))</f>
        <v/>
      </c>
      <c r="JO29" s="212" t="str">
        <f>IF(JO14="","",(JO17/(SUM(JO$16:JO$17))*Inputs!KC$102))</f>
        <v/>
      </c>
      <c r="JP29" s="212" t="str">
        <f>IF(JP14="","",(JP17/(SUM(JP$16:JP$17))*Inputs!KD$102))</f>
        <v/>
      </c>
      <c r="JQ29" s="212" t="str">
        <f>IF(JQ14="","",(JQ17/(SUM(JQ$16:JQ$17))*Inputs!KE$102))</f>
        <v/>
      </c>
      <c r="JR29" s="212" t="str">
        <f>IF(JR14="","",(JR17/(SUM(JR$16:JR$17))*Inputs!KF$102))</f>
        <v/>
      </c>
      <c r="JS29" s="212" t="str">
        <f>IF(JS14="","",(JS17/(SUM(JS$16:JS$17))*Inputs!KG$102))</f>
        <v/>
      </c>
      <c r="JT29" s="212" t="str">
        <f>IF(JT14="","",(JT17/(SUM(JT$16:JT$17))*Inputs!KH$102))</f>
        <v/>
      </c>
      <c r="JU29" s="212" t="str">
        <f>IF(JU14="","",(JU17/(SUM(JU$16:JU$17))*Inputs!KI$102))</f>
        <v/>
      </c>
      <c r="JV29" s="212" t="str">
        <f>IF(JV14="","",(JV17/(SUM(JV$16:JV$17))*Inputs!KJ$102))</f>
        <v/>
      </c>
      <c r="JW29" s="212" t="str">
        <f>IF(JW14="","",(JW17/(SUM(JW$16:JW$17))*Inputs!KK$102))</f>
        <v/>
      </c>
      <c r="JX29" s="212" t="str">
        <f>IF(JX14="","",(JX17/(SUM(JX$16:JX$17))*Inputs!KL$102))</f>
        <v/>
      </c>
      <c r="JY29" s="212" t="str">
        <f>IF(JY14="","",(JY17/(SUM(JY$16:JY$17))*Inputs!KM$102))</f>
        <v/>
      </c>
      <c r="JZ29" s="212" t="str">
        <f>IF(JZ14="","",(JZ17/(SUM(JZ$16:JZ$17))*Inputs!KN$102))</f>
        <v/>
      </c>
      <c r="KA29" s="212" t="str">
        <f>IF(KA14="","",(KA17/(SUM(KA$16:KA$17))*Inputs!KO$102))</f>
        <v/>
      </c>
      <c r="KB29" s="212" t="str">
        <f>IF(KB14="","",(KB17/(SUM(KB$16:KB$17))*Inputs!KP$102))</f>
        <v/>
      </c>
      <c r="KC29" s="212" t="str">
        <f>IF(KC14="","",(KC17/(SUM(KC$16:KC$17))*Inputs!KQ$102))</f>
        <v/>
      </c>
      <c r="KD29" s="212" t="str">
        <f>IF(KD14="","",(KD17/(SUM(KD$16:KD$17))*Inputs!KR$102))</f>
        <v/>
      </c>
      <c r="KE29" s="212" t="str">
        <f>IF(KE14="","",(KE17/(SUM(KE$16:KE$17))*Inputs!KS$102))</f>
        <v/>
      </c>
      <c r="KF29" s="212" t="str">
        <f>IF(KF14="","",(KF17/(SUM(KF$16:KF$17))*Inputs!KT$102))</f>
        <v/>
      </c>
      <c r="KG29" s="212" t="str">
        <f>IF(KG14="","",(KG17/(SUM(KG$16:KG$17))*Inputs!KU$102))</f>
        <v/>
      </c>
      <c r="KH29" s="212" t="str">
        <f>IF(KH14="","",(KH17/(SUM(KH$16:KH$17))*Inputs!KV$102))</f>
        <v/>
      </c>
      <c r="KI29" s="212" t="str">
        <f>IF(KI14="","",(KI17/(SUM(KI$16:KI$17))*Inputs!KW$102))</f>
        <v/>
      </c>
      <c r="KJ29" s="212" t="str">
        <f>IF(KJ14="","",(KJ17/(SUM(KJ$16:KJ$17))*Inputs!KX$102))</f>
        <v/>
      </c>
      <c r="KK29" s="212" t="str">
        <f>IF(KK14="","",(KK17/(SUM(KK$16:KK$17))*Inputs!KY$102))</f>
        <v/>
      </c>
      <c r="KL29" s="212" t="str">
        <f>IF(KL14="","",(KL17/(SUM(KL$16:KL$17))*Inputs!KZ$102))</f>
        <v/>
      </c>
      <c r="KM29" s="212" t="str">
        <f>IF(KM14="","",(KM17/(SUM(KM$16:KM$17))*Inputs!LA$102))</f>
        <v/>
      </c>
      <c r="KN29" s="212" t="str">
        <f>IF(KN14="","",(KN17/(SUM(KN$16:KN$17))*Inputs!LB$102))</f>
        <v/>
      </c>
      <c r="KO29" s="212" t="str">
        <f>IF(KO14="","",(KO17/(SUM(KO$16:KO$17))*Inputs!LC$102))</f>
        <v/>
      </c>
      <c r="KP29" s="212" t="str">
        <f>IF(KP14="","",(KP17/(SUM(KP$16:KP$17))*Inputs!LD$102))</f>
        <v/>
      </c>
      <c r="KQ29" s="212" t="str">
        <f>IF(KQ14="","",(KQ17/(SUM(KQ$16:KQ$17))*Inputs!LE$102))</f>
        <v/>
      </c>
      <c r="KR29" s="212" t="str">
        <f>IF(KR14="","",(KR17/(SUM(KR$16:KR$17))*Inputs!LF$102))</f>
        <v/>
      </c>
      <c r="KS29" s="212" t="str">
        <f>IF(KS14="","",(KS17/(SUM(KS$16:KS$17))*Inputs!LG$102))</f>
        <v/>
      </c>
      <c r="KT29" s="212" t="str">
        <f>IF(KT14="","",(KT17/(SUM(KT$16:KT$17))*Inputs!LH$102))</f>
        <v/>
      </c>
      <c r="KU29" s="212" t="str">
        <f>IF(KU14="","",(KU17/(SUM(KU$16:KU$17))*Inputs!LI$102))</f>
        <v/>
      </c>
      <c r="KV29" s="212" t="str">
        <f>IF(KV14="","",(KV17/(SUM(KV$16:KV$17))*Inputs!LJ$102))</f>
        <v/>
      </c>
      <c r="KW29" s="212" t="str">
        <f>IF(KW14="","",(KW17/(SUM(KW$16:KW$17))*Inputs!LK$102))</f>
        <v/>
      </c>
      <c r="KX29" s="212" t="str">
        <f>IF(KX14="","",(KX17/(SUM(KX$16:KX$17))*Inputs!LL$102))</f>
        <v/>
      </c>
      <c r="KY29" s="212" t="str">
        <f>IF(KY14="","",(KY17/(SUM(KY$16:KY$17))*Inputs!LM$102))</f>
        <v/>
      </c>
      <c r="KZ29" s="212" t="str">
        <f>IF(KZ14="","",(KZ17/(SUM(KZ$16:KZ$17))*Inputs!LN$102))</f>
        <v/>
      </c>
      <c r="LA29" s="212" t="str">
        <f>IF(LA14="","",(LA17/(SUM(LA$16:LA$17))*Inputs!LO$102))</f>
        <v/>
      </c>
      <c r="LB29" s="212" t="str">
        <f>IF(LB14="","",(LB17/(SUM(LB$16:LB$17))*Inputs!LP$102))</f>
        <v/>
      </c>
      <c r="LC29" s="212" t="str">
        <f>IF(LC14="","",(LC17/(SUM(LC$16:LC$17))*Inputs!LQ$102))</f>
        <v/>
      </c>
      <c r="LD29" s="212" t="str">
        <f>IF(LD14="","",(LD17/(SUM(LD$16:LD$17))*Inputs!LR$102))</f>
        <v/>
      </c>
      <c r="LE29" s="212" t="str">
        <f>IF(LE14="","",(LE17/(SUM(LE$16:LE$17))*Inputs!LS$102))</f>
        <v/>
      </c>
      <c r="LF29" s="212" t="str">
        <f>IF(LF14="","",(LF17/(SUM(LF$16:LF$17))*Inputs!LT$102))</f>
        <v/>
      </c>
      <c r="LG29" s="212" t="str">
        <f>IF(LG14="","",(LG17/(SUM(LG$16:LG$17))*Inputs!LU$102))</f>
        <v/>
      </c>
      <c r="LH29" s="212" t="str">
        <f>IF(LH14="","",(LH17/(SUM(LH$16:LH$17))*Inputs!LV$102))</f>
        <v/>
      </c>
      <c r="LI29" s="212" t="str">
        <f>IF(LI14="","",(LI17/(SUM(LI$16:LI$17))*Inputs!LW$102))</f>
        <v/>
      </c>
      <c r="LJ29" s="212" t="str">
        <f>IF(LJ14="","",(LJ17/(SUM(LJ$16:LJ$17))*Inputs!LX$102))</f>
        <v/>
      </c>
      <c r="LK29" s="212" t="str">
        <f>IF(LK14="","",(LK17/(SUM(LK$16:LK$17))*Inputs!LY$102))</f>
        <v/>
      </c>
      <c r="LL29" s="212" t="str">
        <f>IF(LL14="","",(LL17/(SUM(LL$16:LL$17))*Inputs!LZ$102))</f>
        <v/>
      </c>
      <c r="LM29" s="212" t="str">
        <f>IF(LM14="","",(LM17/(SUM(LM$16:LM$17))*Inputs!MA$102))</f>
        <v/>
      </c>
      <c r="LN29" s="212" t="str">
        <f>IF(LN14="","",(LN17/(SUM(LN$16:LN$17))*Inputs!MB$102))</f>
        <v/>
      </c>
      <c r="LO29" s="212" t="str">
        <f>IF(LO14="","",(LO17/(SUM(LO$16:LO$17))*Inputs!MC$102))</f>
        <v/>
      </c>
      <c r="LP29" s="212" t="str">
        <f>IF(LP14="","",(LP17/(SUM(LP$16:LP$17))*Inputs!MD$102))</f>
        <v/>
      </c>
      <c r="LQ29" s="212" t="str">
        <f>IF(LQ14="","",(LQ17/(SUM(LQ$16:LQ$17))*Inputs!ME$102))</f>
        <v/>
      </c>
      <c r="LR29" s="212" t="str">
        <f>IF(LR14="","",(LR17/(SUM(LR$16:LR$17))*Inputs!MF$102))</f>
        <v/>
      </c>
      <c r="LS29" s="212" t="str">
        <f>IF(LS14="","",(LS17/(SUM(LS$16:LS$17))*Inputs!MG$102))</f>
        <v/>
      </c>
      <c r="LT29" s="212" t="str">
        <f>IF(LT14="","",(LT17/(SUM(LT$16:LT$17))*Inputs!MH$102))</f>
        <v/>
      </c>
      <c r="LU29" s="212" t="str">
        <f>IF(LU14="","",(LU17/(SUM(LU$16:LU$17))*Inputs!MI$102))</f>
        <v/>
      </c>
      <c r="LV29" s="212" t="str">
        <f>IF(LV14="","",(LV17/(SUM(LV$16:LV$17))*Inputs!MJ$102))</f>
        <v/>
      </c>
      <c r="LW29" s="212" t="str">
        <f>IF(LW14="","",(LW17/(SUM(LW$16:LW$17))*Inputs!MK$102))</f>
        <v/>
      </c>
      <c r="LX29" s="212" t="str">
        <f>IF(LX14="","",(LX17/(SUM(LX$16:LX$17))*Inputs!ML$102))</f>
        <v/>
      </c>
      <c r="LY29" s="212" t="str">
        <f>IF(LY14="","",(LY17/(SUM(LY$16:LY$17))*Inputs!MM$102))</f>
        <v/>
      </c>
      <c r="LZ29" s="212" t="str">
        <f>IF(LZ14="","",(LZ17/(SUM(LZ$16:LZ$17))*Inputs!MN$102))</f>
        <v/>
      </c>
      <c r="MA29" s="212" t="str">
        <f>IF(MA14="","",(MA17/(SUM(MA$16:MA$17))*Inputs!MO$102))</f>
        <v/>
      </c>
      <c r="MB29" s="212" t="str">
        <f>IF(MB14="","",(MB17/(SUM(MB$16:MB$17))*Inputs!MP$102))</f>
        <v/>
      </c>
      <c r="MC29" s="212" t="str">
        <f>IF(MC14="","",(MC17/(SUM(MC$16:MC$17))*Inputs!MQ$102))</f>
        <v/>
      </c>
      <c r="MD29" s="212" t="str">
        <f>IF(MD14="","",(MD17/(SUM(MD$16:MD$17))*Inputs!MR$102))</f>
        <v/>
      </c>
      <c r="ME29" s="212" t="str">
        <f>IF(ME14="","",(ME17/(SUM(ME$16:ME$17))*Inputs!MS$102))</f>
        <v/>
      </c>
      <c r="MF29" s="212" t="str">
        <f>IF(MF14="","",(MF17/(SUM(MF$16:MF$17))*Inputs!MT$102))</f>
        <v/>
      </c>
      <c r="MG29" s="212" t="str">
        <f>IF(MG14="","",(MG17/(SUM(MG$16:MG$17))*Inputs!MU$102))</f>
        <v/>
      </c>
      <c r="MH29" s="212" t="str">
        <f>IF(MH14="","",(MH17/(SUM(MH$16:MH$17))*Inputs!MV$102))</f>
        <v/>
      </c>
      <c r="MI29" s="212" t="str">
        <f>IF(MI14="","",(MI17/(SUM(MI$16:MI$17))*Inputs!MW$102))</f>
        <v/>
      </c>
      <c r="MJ29" s="212" t="str">
        <f>IF(MJ14="","",(MJ17/(SUM(MJ$16:MJ$17))*Inputs!MX$102))</f>
        <v/>
      </c>
      <c r="MK29" s="212" t="str">
        <f>IF(MK14="","",(MK17/(SUM(MK$16:MK$17))*Inputs!MY$102))</f>
        <v/>
      </c>
      <c r="ML29" s="212" t="str">
        <f>IF(ML14="","",(ML17/(SUM(ML$16:ML$17))*Inputs!MZ$102))</f>
        <v/>
      </c>
      <c r="MM29" s="212" t="str">
        <f>IF(MM14="","",(MM17/(SUM(MM$16:MM$17))*Inputs!NA$102))</f>
        <v/>
      </c>
      <c r="MN29" s="212" t="str">
        <f>IF(MN14="","",(MN17/(SUM(MN$16:MN$17))*Inputs!NB$102))</f>
        <v/>
      </c>
      <c r="MO29" s="212" t="str">
        <f>IF(MO14="","",(MO17/(SUM(MO$16:MO$17))*Inputs!NC$102))</f>
        <v/>
      </c>
      <c r="MP29" s="212" t="str">
        <f>IF(MP14="","",(MP17/(SUM(MP$16:MP$17))*Inputs!ND$102))</f>
        <v/>
      </c>
      <c r="MQ29" s="212" t="str">
        <f>IF(MQ14="","",(MQ17/(SUM(MQ$16:MQ$17))*Inputs!NE$102))</f>
        <v/>
      </c>
      <c r="MR29" s="212" t="str">
        <f>IF(MR14="","",(MR17/(SUM(MR$16:MR$17))*Inputs!NF$102))</f>
        <v/>
      </c>
      <c r="MS29" s="212" t="str">
        <f>IF(MS14="","",(MS17/(SUM(MS$16:MS$17))*Inputs!NG$102))</f>
        <v/>
      </c>
      <c r="MT29" s="212" t="str">
        <f>IF(MT14="","",(MT17/(SUM(MT$16:MT$17))*Inputs!NH$102))</f>
        <v/>
      </c>
      <c r="MU29" s="212" t="str">
        <f>IF(MU14="","",(MU17/(SUM(MU$16:MU$17))*Inputs!NI$102))</f>
        <v/>
      </c>
      <c r="MV29" s="212" t="str">
        <f>IF(MV14="","",(MV17/(SUM(MV$16:MV$17))*Inputs!NJ$102))</f>
        <v/>
      </c>
      <c r="MW29" s="212" t="str">
        <f>IF(MW14="","",(MW17/(SUM(MW$16:MW$17))*Inputs!NK$102))</f>
        <v/>
      </c>
      <c r="MX29" s="212" t="str">
        <f>IF(MX14="","",(MX17/(SUM(MX$16:MX$17))*Inputs!NL$102))</f>
        <v/>
      </c>
      <c r="MY29" s="212" t="str">
        <f>IF(MY14="","",(MY17/(SUM(MY$16:MY$17))*Inputs!NM$102))</f>
        <v/>
      </c>
    </row>
    <row r="30" spans="2:363" ht="4.9000000000000004" customHeight="1" x14ac:dyDescent="0.25">
      <c r="D30" s="212"/>
      <c r="E30" s="212"/>
      <c r="F30" s="212"/>
      <c r="G30" s="212"/>
      <c r="H30" s="212"/>
      <c r="I30" s="212"/>
      <c r="J30" s="212"/>
      <c r="K30" s="212"/>
      <c r="L30" s="212"/>
      <c r="M30" s="212"/>
      <c r="N30" s="212"/>
      <c r="O30" s="212"/>
      <c r="P30" s="212"/>
      <c r="Q30" s="212"/>
      <c r="R30" s="212"/>
      <c r="S30" s="212"/>
      <c r="T30" s="212"/>
      <c r="U30" s="212"/>
      <c r="V30" s="212"/>
      <c r="W30" s="212"/>
      <c r="X30" s="212"/>
      <c r="Y30" s="212"/>
      <c r="Z30" s="212"/>
      <c r="AA30" s="212"/>
      <c r="AB30" s="212"/>
      <c r="AC30" s="212"/>
      <c r="AD30" s="212"/>
      <c r="AE30" s="212"/>
      <c r="AF30" s="212"/>
      <c r="AG30" s="212"/>
      <c r="AH30" s="212"/>
      <c r="AI30" s="212"/>
      <c r="AJ30" s="212"/>
      <c r="AK30" s="212"/>
      <c r="AL30" s="212"/>
      <c r="AM30" s="212"/>
      <c r="AN30" s="212"/>
      <c r="AO30" s="212"/>
      <c r="AP30" s="212"/>
      <c r="AQ30" s="212"/>
      <c r="AR30" s="212"/>
      <c r="AS30" s="212"/>
      <c r="AT30" s="212"/>
      <c r="AU30" s="212"/>
      <c r="AV30" s="212"/>
      <c r="AW30" s="212"/>
      <c r="AX30" s="212"/>
      <c r="AY30" s="212"/>
      <c r="AZ30" s="212"/>
      <c r="BA30" s="212"/>
      <c r="BB30" s="212"/>
      <c r="BC30" s="212"/>
      <c r="BD30" s="212"/>
      <c r="BE30" s="212"/>
      <c r="BF30" s="212"/>
      <c r="BG30" s="212"/>
      <c r="BH30" s="212"/>
      <c r="BI30" s="212"/>
      <c r="BJ30" s="212"/>
      <c r="BK30" s="212"/>
      <c r="BL30" s="212"/>
      <c r="BM30" s="212"/>
      <c r="BN30" s="212"/>
      <c r="BO30" s="212"/>
      <c r="BP30" s="212"/>
      <c r="BQ30" s="212"/>
      <c r="BR30" s="212"/>
      <c r="BS30" s="212"/>
      <c r="BT30" s="212"/>
      <c r="BU30" s="212"/>
      <c r="BV30" s="212"/>
      <c r="BW30" s="212"/>
      <c r="BX30" s="212"/>
      <c r="BY30" s="212"/>
      <c r="BZ30" s="212"/>
      <c r="CA30" s="212"/>
      <c r="CB30" s="212"/>
      <c r="CC30" s="212"/>
      <c r="CD30" s="212"/>
      <c r="CE30" s="212"/>
      <c r="CF30" s="212"/>
      <c r="CG30" s="212"/>
      <c r="CH30" s="212"/>
      <c r="CI30" s="212"/>
      <c r="CJ30" s="212"/>
      <c r="CK30" s="212"/>
      <c r="CL30" s="212"/>
      <c r="CM30" s="212"/>
      <c r="CN30" s="212"/>
      <c r="CO30" s="212"/>
      <c r="CP30" s="212"/>
      <c r="CQ30" s="212"/>
      <c r="CR30" s="212"/>
      <c r="CS30" s="212"/>
      <c r="CT30" s="212"/>
      <c r="CU30" s="212"/>
      <c r="CV30" s="212"/>
      <c r="CW30" s="212"/>
      <c r="CX30" s="212"/>
      <c r="CY30" s="212"/>
      <c r="CZ30" s="212"/>
      <c r="DA30" s="212"/>
      <c r="DB30" s="212"/>
      <c r="DC30" s="212"/>
      <c r="DD30" s="212"/>
      <c r="DE30" s="212"/>
      <c r="DF30" s="212"/>
      <c r="DG30" s="212"/>
      <c r="DH30" s="212"/>
      <c r="DI30" s="212"/>
      <c r="DJ30" s="212"/>
      <c r="DK30" s="212"/>
      <c r="DL30" s="212"/>
      <c r="DM30" s="212"/>
      <c r="DN30" s="212"/>
      <c r="DO30" s="212"/>
      <c r="DP30" s="212"/>
      <c r="DQ30" s="212"/>
      <c r="DR30" s="212"/>
      <c r="DS30" s="212"/>
      <c r="DT30" s="212"/>
      <c r="DU30" s="212"/>
      <c r="DV30" s="212"/>
      <c r="DW30" s="212"/>
      <c r="DX30" s="212"/>
      <c r="DY30" s="212"/>
      <c r="DZ30" s="212"/>
      <c r="EA30" s="212"/>
      <c r="EB30" s="212"/>
      <c r="EC30" s="212"/>
      <c r="ED30" s="212"/>
      <c r="EE30" s="212"/>
      <c r="EF30" s="212"/>
      <c r="EG30" s="212"/>
      <c r="EH30" s="212"/>
      <c r="EI30" s="212"/>
      <c r="EJ30" s="212"/>
      <c r="EK30" s="212"/>
      <c r="EL30" s="212"/>
      <c r="EM30" s="212"/>
      <c r="EN30" s="212"/>
      <c r="EO30" s="212"/>
      <c r="EP30" s="212"/>
      <c r="EQ30" s="212"/>
      <c r="ER30" s="212"/>
      <c r="ES30" s="212"/>
      <c r="ET30" s="212"/>
      <c r="EU30" s="212"/>
      <c r="EV30" s="212"/>
      <c r="EW30" s="212"/>
      <c r="EX30" s="212"/>
      <c r="EY30" s="212"/>
      <c r="EZ30" s="212"/>
      <c r="FA30" s="212"/>
      <c r="FB30" s="212"/>
      <c r="FC30" s="212"/>
      <c r="FD30" s="212"/>
      <c r="FE30" s="212"/>
      <c r="FF30" s="212"/>
      <c r="FG30" s="212"/>
      <c r="FH30" s="212"/>
      <c r="FI30" s="212"/>
      <c r="FJ30" s="212"/>
      <c r="FK30" s="212"/>
      <c r="FL30" s="212"/>
      <c r="FM30" s="212"/>
      <c r="FN30" s="212"/>
      <c r="FO30" s="212"/>
      <c r="FP30" s="212"/>
      <c r="FQ30" s="212"/>
      <c r="FR30" s="212"/>
      <c r="FS30" s="212"/>
      <c r="FT30" s="212"/>
      <c r="FU30" s="212"/>
      <c r="FV30" s="212"/>
      <c r="FW30" s="212"/>
      <c r="FX30" s="212"/>
      <c r="FY30" s="212"/>
      <c r="FZ30" s="212"/>
      <c r="GA30" s="212"/>
      <c r="GB30" s="212"/>
      <c r="GC30" s="212"/>
      <c r="GD30" s="212"/>
      <c r="GE30" s="212"/>
      <c r="GF30" s="212"/>
      <c r="GG30" s="212"/>
      <c r="GH30" s="212"/>
      <c r="GI30" s="212"/>
      <c r="GJ30" s="212"/>
      <c r="GK30" s="212"/>
      <c r="GL30" s="212"/>
      <c r="GM30" s="212"/>
      <c r="GN30" s="212"/>
      <c r="GO30" s="212"/>
      <c r="GP30" s="212"/>
      <c r="GQ30" s="212"/>
      <c r="GR30" s="212"/>
      <c r="GS30" s="212"/>
      <c r="GT30" s="212"/>
      <c r="GU30" s="212"/>
      <c r="GV30" s="212"/>
      <c r="GW30" s="212"/>
      <c r="GX30" s="212"/>
      <c r="GY30" s="212"/>
      <c r="GZ30" s="212"/>
      <c r="HA30" s="212"/>
      <c r="HB30" s="212"/>
      <c r="HC30" s="212"/>
      <c r="HD30" s="212"/>
      <c r="HE30" s="212"/>
      <c r="HF30" s="212"/>
      <c r="HG30" s="212"/>
      <c r="HH30" s="212"/>
      <c r="HI30" s="212"/>
      <c r="HJ30" s="212"/>
      <c r="HK30" s="212"/>
      <c r="HL30" s="212"/>
      <c r="HM30" s="212"/>
      <c r="HN30" s="212"/>
      <c r="HO30" s="212"/>
      <c r="HP30" s="212"/>
      <c r="HQ30" s="212"/>
      <c r="HR30" s="212"/>
      <c r="HS30" s="212"/>
      <c r="HT30" s="212"/>
      <c r="HU30" s="212"/>
      <c r="HV30" s="212"/>
      <c r="HW30" s="212"/>
      <c r="HX30" s="212"/>
      <c r="HY30" s="212"/>
      <c r="HZ30" s="212"/>
      <c r="IA30" s="212"/>
      <c r="IB30" s="212"/>
      <c r="IC30" s="212"/>
      <c r="ID30" s="212"/>
      <c r="IE30" s="212"/>
      <c r="IF30" s="212"/>
      <c r="IG30" s="212"/>
      <c r="IH30" s="212"/>
      <c r="II30" s="212"/>
      <c r="IJ30" s="212"/>
      <c r="IK30" s="212"/>
      <c r="IL30" s="212"/>
      <c r="IM30" s="212"/>
      <c r="IN30" s="212"/>
      <c r="IO30" s="212"/>
      <c r="IP30" s="212"/>
      <c r="IQ30" s="212"/>
      <c r="IR30" s="212"/>
      <c r="IS30" s="212"/>
      <c r="IT30" s="212"/>
      <c r="IU30" s="212"/>
      <c r="IV30" s="212"/>
      <c r="IW30" s="212"/>
      <c r="IX30" s="212"/>
      <c r="IY30" s="212"/>
      <c r="IZ30" s="212"/>
      <c r="JA30" s="212"/>
      <c r="JB30" s="212"/>
      <c r="JC30" s="212"/>
      <c r="JD30" s="212"/>
      <c r="JE30" s="212"/>
      <c r="JF30" s="212"/>
      <c r="JG30" s="212"/>
      <c r="JH30" s="212"/>
      <c r="JI30" s="212"/>
      <c r="JJ30" s="212"/>
      <c r="JK30" s="212"/>
      <c r="JL30" s="212"/>
      <c r="JM30" s="212"/>
      <c r="JN30" s="212"/>
      <c r="JO30" s="212"/>
      <c r="JP30" s="212"/>
      <c r="JQ30" s="212"/>
      <c r="JR30" s="212"/>
      <c r="JS30" s="212"/>
      <c r="JT30" s="212"/>
      <c r="JU30" s="212"/>
      <c r="JV30" s="212"/>
      <c r="JW30" s="212"/>
      <c r="JX30" s="212"/>
      <c r="JY30" s="212"/>
      <c r="JZ30" s="212"/>
      <c r="KA30" s="212"/>
      <c r="KB30" s="212"/>
      <c r="KC30" s="212"/>
      <c r="KD30" s="212"/>
      <c r="KE30" s="212"/>
      <c r="KF30" s="212"/>
      <c r="KG30" s="212"/>
      <c r="KH30" s="212"/>
      <c r="KI30" s="212"/>
      <c r="KJ30" s="212"/>
      <c r="KK30" s="212"/>
      <c r="KL30" s="212"/>
      <c r="KM30" s="212"/>
      <c r="KN30" s="212"/>
      <c r="KO30" s="212"/>
      <c r="KP30" s="212"/>
      <c r="KQ30" s="212"/>
      <c r="KR30" s="212"/>
      <c r="KS30" s="212"/>
      <c r="KT30" s="212"/>
      <c r="KU30" s="212"/>
      <c r="KV30" s="212"/>
      <c r="KW30" s="212"/>
      <c r="KX30" s="212"/>
      <c r="KY30" s="212"/>
      <c r="KZ30" s="212"/>
      <c r="LA30" s="212"/>
      <c r="LB30" s="212"/>
      <c r="LC30" s="212"/>
      <c r="LD30" s="212"/>
      <c r="LE30" s="212"/>
      <c r="LF30" s="212"/>
      <c r="LG30" s="212"/>
      <c r="LH30" s="212"/>
      <c r="LI30" s="212"/>
      <c r="LJ30" s="212"/>
      <c r="LK30" s="212"/>
      <c r="LL30" s="212"/>
      <c r="LM30" s="212"/>
      <c r="LN30" s="212"/>
      <c r="LO30" s="212"/>
      <c r="LP30" s="212"/>
      <c r="LQ30" s="212"/>
      <c r="LR30" s="212"/>
      <c r="LS30" s="212"/>
      <c r="LT30" s="212"/>
      <c r="LU30" s="212"/>
      <c r="LV30" s="212"/>
      <c r="LW30" s="212"/>
      <c r="LX30" s="212"/>
      <c r="LY30" s="212"/>
      <c r="LZ30" s="212"/>
      <c r="MA30" s="212"/>
      <c r="MB30" s="212"/>
      <c r="MC30" s="212"/>
      <c r="MD30" s="212"/>
      <c r="ME30" s="212"/>
      <c r="MF30" s="212"/>
      <c r="MG30" s="212"/>
      <c r="MH30" s="212"/>
      <c r="MI30" s="212"/>
      <c r="MJ30" s="212"/>
      <c r="MK30" s="212"/>
      <c r="ML30" s="212"/>
      <c r="MM30" s="212"/>
      <c r="MN30" s="212"/>
      <c r="MO30" s="212"/>
      <c r="MP30" s="212"/>
      <c r="MQ30" s="212"/>
      <c r="MR30" s="212"/>
      <c r="MS30" s="212"/>
      <c r="MT30" s="212"/>
      <c r="MU30" s="212"/>
      <c r="MV30" s="212"/>
      <c r="MW30" s="212"/>
      <c r="MX30" s="212"/>
      <c r="MY30" s="212"/>
    </row>
    <row r="31" spans="2:363" x14ac:dyDescent="0.25">
      <c r="B31" s="8" t="s">
        <v>232</v>
      </c>
      <c r="D31" s="212">
        <f>IF(D$13="","",(D16/(SUM(D$16:D$17))*Inputs!R$107))</f>
        <v>562.5</v>
      </c>
      <c r="E31" s="212">
        <f>IF(E$13="","",(E16/(SUM(E$16:E$17))*Inputs!S$107))</f>
        <v>562.5</v>
      </c>
      <c r="F31" s="212">
        <f>IF(F$13="","",(F16/(SUM(F$16:F$17))*Inputs!T$107))</f>
        <v>562.5</v>
      </c>
      <c r="G31" s="212">
        <f>IF(G$13="","",(G16/(SUM(G$16:G$17))*Inputs!U$107))</f>
        <v>562.5</v>
      </c>
      <c r="H31" s="212">
        <f>IF(H$13="","",(H16/(SUM(H$16:H$17))*Inputs!V$107))</f>
        <v>562.5</v>
      </c>
      <c r="I31" s="212">
        <f>IF(I$13="","",(I16/(SUM(I$16:I$17))*Inputs!W$107))</f>
        <v>562.5</v>
      </c>
      <c r="J31" s="212">
        <f>IF(J$13="","",(J16/(SUM(J$16:J$17))*Inputs!X$107))</f>
        <v>562.5</v>
      </c>
      <c r="K31" s="212">
        <f>IF(K$13="","",(K16/(SUM(K$16:K$17))*Inputs!Y$107))</f>
        <v>562.5</v>
      </c>
      <c r="L31" s="212">
        <f>IF(L$13="","",(L16/(SUM(L$16:L$17))*Inputs!Z$107))</f>
        <v>562.5</v>
      </c>
      <c r="M31" s="212">
        <f>IF(M$13="","",(M16/(SUM(M$16:M$17))*Inputs!AA$107))</f>
        <v>562.5</v>
      </c>
      <c r="N31" s="212">
        <f>IF(N$13="","",(N16/(SUM(N$16:N$17))*Inputs!AB$107))</f>
        <v>562.5</v>
      </c>
      <c r="O31" s="212">
        <f>IF(O$13="","",(O16/(SUM(O$16:O$17))*Inputs!AC$107))</f>
        <v>562.5</v>
      </c>
      <c r="P31" s="212">
        <f>IF(P$13="","",(P16/(SUM(P$16:P$17))*Inputs!AD$107))</f>
        <v>562.5</v>
      </c>
      <c r="Q31" s="212">
        <f>IF(Q$13="","",(Q16/(SUM(Q$16:Q$17))*Inputs!AE$107))</f>
        <v>562.5</v>
      </c>
      <c r="R31" s="212">
        <f>IF(R$13="","",(R16/(SUM(R$16:R$17))*Inputs!AF$107))</f>
        <v>562.5</v>
      </c>
      <c r="S31" s="212">
        <f>IF(S$13="","",(S16/(SUM(S$16:S$17))*Inputs!AG$107))</f>
        <v>562.5</v>
      </c>
      <c r="T31" s="212">
        <f>IF(T$13="","",(T16/(SUM(T$16:T$17))*Inputs!AH$107))</f>
        <v>562.5</v>
      </c>
      <c r="U31" s="212">
        <f>IF(U$13="","",(U16/(SUM(U$16:U$17))*Inputs!AI$107))</f>
        <v>562.5</v>
      </c>
      <c r="V31" s="212">
        <f>IF(V$13="","",(V16/(SUM(V$16:V$17))*Inputs!AJ$107))</f>
        <v>562.5</v>
      </c>
      <c r="W31" s="212">
        <f>IF(W$13="","",(W16/(SUM(W$16:W$17))*Inputs!AK$107))</f>
        <v>562.5</v>
      </c>
      <c r="X31" s="212">
        <f>IF(X$13="","",(X16/(SUM(X$16:X$17))*Inputs!AL$107))</f>
        <v>562.5</v>
      </c>
      <c r="Y31" s="212">
        <f>IF(Y$13="","",(Y16/(SUM(Y$16:Y$17))*Inputs!AM$107))</f>
        <v>562.5</v>
      </c>
      <c r="Z31" s="212">
        <f>IF(Z$13="","",(Z16/(SUM(Z$16:Z$17))*Inputs!AN$107))</f>
        <v>562.5</v>
      </c>
      <c r="AA31" s="212">
        <f>IF(AA$13="","",(AA16/(SUM(AA$16:AA$17))*Inputs!AO$107))</f>
        <v>562.5</v>
      </c>
      <c r="AB31" s="212">
        <f>IF(AB$13="","",(AB16/(SUM(AB$16:AB$17))*Inputs!AP$107))</f>
        <v>562.5</v>
      </c>
      <c r="AC31" s="212">
        <f>IF(AC$13="","",(AC16/(SUM(AC$16:AC$17))*Inputs!AQ$107))</f>
        <v>562.5</v>
      </c>
      <c r="AD31" s="212">
        <f>IF(AD$13="","",(AD16/(SUM(AD$16:AD$17))*Inputs!AR$107))</f>
        <v>562.5</v>
      </c>
      <c r="AE31" s="212">
        <f>IF(AE$13="","",(AE16/(SUM(AE$16:AE$17))*Inputs!AS$107))</f>
        <v>562.5</v>
      </c>
      <c r="AF31" s="212">
        <f>IF(AF$13="","",(AF16/(SUM(AF$16:AF$17))*Inputs!AT$107))</f>
        <v>562.5</v>
      </c>
      <c r="AG31" s="212">
        <f>IF(AG$13="","",(AG16/(SUM(AG$16:AG$17))*Inputs!AU$107))</f>
        <v>562.5</v>
      </c>
      <c r="AH31" s="212">
        <f>IF(AH$13="","",(AH16/(SUM(AH$16:AH$17))*Inputs!AV$107))</f>
        <v>562.5</v>
      </c>
      <c r="AI31" s="212">
        <f>IF(AI$13="","",(AI16/(SUM(AI$16:AI$17))*Inputs!AW$107))</f>
        <v>562.5</v>
      </c>
      <c r="AJ31" s="212">
        <f>IF(AJ$13="","",(AJ16/(SUM(AJ$16:AJ$17))*Inputs!AX$107))</f>
        <v>562.5</v>
      </c>
      <c r="AK31" s="212">
        <f>IF(AK$13="","",(AK16/(SUM(AK$16:AK$17))*Inputs!AY$107))</f>
        <v>562.5</v>
      </c>
      <c r="AL31" s="212">
        <f>IF(AL$13="","",(AL16/(SUM(AL$16:AL$17))*Inputs!AZ$107))</f>
        <v>562.5</v>
      </c>
      <c r="AM31" s="212">
        <f>IF(AM$13="","",(AM16/(SUM(AM$16:AM$17))*Inputs!BA$107))</f>
        <v>562.5</v>
      </c>
      <c r="AN31" s="212">
        <f>IF(AN$13="","",(AN16/(SUM(AN$16:AN$17))*Inputs!BB$107))</f>
        <v>562.5</v>
      </c>
      <c r="AO31" s="212">
        <f>IF(AO$13="","",(AO16/(SUM(AO$16:AO$17))*Inputs!BC$107))</f>
        <v>562.5</v>
      </c>
      <c r="AP31" s="212">
        <f>IF(AP$13="","",(AP16/(SUM(AP$16:AP$17))*Inputs!BD$107))</f>
        <v>562.5</v>
      </c>
      <c r="AQ31" s="212">
        <f>IF(AQ$13="","",(AQ16/(SUM(AQ$16:AQ$17))*Inputs!BE$107))</f>
        <v>562.5</v>
      </c>
      <c r="AR31" s="212">
        <f>IF(AR$13="","",(AR16/(SUM(AR$16:AR$17))*Inputs!BF$107))</f>
        <v>562.5</v>
      </c>
      <c r="AS31" s="212">
        <f>IF(AS$13="","",(AS16/(SUM(AS$16:AS$17))*Inputs!BG$107))</f>
        <v>562.5</v>
      </c>
      <c r="AT31" s="212">
        <f>IF(AT$13="","",(AT16/(SUM(AT$16:AT$17))*Inputs!BH$107))</f>
        <v>562.5</v>
      </c>
      <c r="AU31" s="212">
        <f>IF(AU$13="","",(AU16/(SUM(AU$16:AU$17))*Inputs!BI$107))</f>
        <v>562.5</v>
      </c>
      <c r="AV31" s="212">
        <f>IF(AV$13="","",(AV16/(SUM(AV$16:AV$17))*Inputs!BJ$107))</f>
        <v>562.5</v>
      </c>
      <c r="AW31" s="212">
        <f>IF(AW$13="","",(AW16/(SUM(AW$16:AW$17))*Inputs!BK$107))</f>
        <v>562.5</v>
      </c>
      <c r="AX31" s="212">
        <f>IF(AX$13="","",(AX16/(SUM(AX$16:AX$17))*Inputs!BL$107))</f>
        <v>562.5</v>
      </c>
      <c r="AY31" s="212">
        <f>IF(AY$13="","",(AY16/(SUM(AY$16:AY$17))*Inputs!BM$107))</f>
        <v>562.5</v>
      </c>
      <c r="AZ31" s="212">
        <f>IF(AZ$13="","",(AZ16/(SUM(AZ$16:AZ$17))*Inputs!BN$107))</f>
        <v>562.5</v>
      </c>
      <c r="BA31" s="212">
        <f>IF(BA$13="","",(BA16/(SUM(BA$16:BA$17))*Inputs!BO$107))</f>
        <v>562.5</v>
      </c>
      <c r="BB31" s="212">
        <f>IF(BB$13="","",(BB16/(SUM(BB$16:BB$17))*Inputs!BP$107))</f>
        <v>562.5</v>
      </c>
      <c r="BC31" s="212">
        <f>IF(BC$13="","",(BC16/(SUM(BC$16:BC$17))*Inputs!BQ$107))</f>
        <v>562.5</v>
      </c>
      <c r="BD31" s="212">
        <f>IF(BD$13="","",(BD16/(SUM(BD$16:BD$17))*Inputs!BR$107))</f>
        <v>562.5</v>
      </c>
      <c r="BE31" s="212">
        <f>IF(BE$13="","",(BE16/(SUM(BE$16:BE$17))*Inputs!BS$107))</f>
        <v>562.5</v>
      </c>
      <c r="BF31" s="212">
        <f>IF(BF$13="","",(BF16/(SUM(BF$16:BF$17))*Inputs!BT$107))</f>
        <v>562.5</v>
      </c>
      <c r="BG31" s="212">
        <f>IF(BG$13="","",(BG16/(SUM(BG$16:BG$17))*Inputs!BU$107))</f>
        <v>562.5</v>
      </c>
      <c r="BH31" s="212">
        <f>IF(BH$13="","",(BH16/(SUM(BH$16:BH$17))*Inputs!BV$107))</f>
        <v>562.5</v>
      </c>
      <c r="BI31" s="212">
        <f>IF(BI$13="","",(BI16/(SUM(BI$16:BI$17))*Inputs!BW$107))</f>
        <v>562.5</v>
      </c>
      <c r="BJ31" s="212">
        <f>IF(BJ$13="","",(BJ16/(SUM(BJ$16:BJ$17))*Inputs!BX$107))</f>
        <v>562.5</v>
      </c>
      <c r="BK31" s="212">
        <f>IF(BK$13="","",(BK16/(SUM(BK$16:BK$17))*Inputs!BY$107))</f>
        <v>562.5</v>
      </c>
      <c r="BL31" s="212">
        <f>IF(BL$13="","",(BL16/(SUM(BL$16:BL$17))*Inputs!BZ$107))</f>
        <v>562.5</v>
      </c>
      <c r="BM31" s="212">
        <f>IF(BM$13="","",(BM16/(SUM(BM$16:BM$17))*Inputs!CA$107))</f>
        <v>562.5</v>
      </c>
      <c r="BN31" s="212">
        <f>IF(BN$13="","",(BN16/(SUM(BN$16:BN$17))*Inputs!CB$107))</f>
        <v>562.5</v>
      </c>
      <c r="BO31" s="212">
        <f>IF(BO$13="","",(BO16/(SUM(BO$16:BO$17))*Inputs!CC$107))</f>
        <v>562.5</v>
      </c>
      <c r="BP31" s="212">
        <f>IF(BP$13="","",(BP16/(SUM(BP$16:BP$17))*Inputs!CD$107))</f>
        <v>562.5</v>
      </c>
      <c r="BQ31" s="212">
        <f>IF(BQ$13="","",(BQ16/(SUM(BQ$16:BQ$17))*Inputs!CE$107))</f>
        <v>562.5</v>
      </c>
      <c r="BR31" s="212">
        <f>IF(BR$13="","",(BR16/(SUM(BR$16:BR$17))*Inputs!CF$107))</f>
        <v>562.5</v>
      </c>
      <c r="BS31" s="212">
        <f>IF(BS$13="","",(BS16/(SUM(BS$16:BS$17))*Inputs!CG$107))</f>
        <v>562.5</v>
      </c>
      <c r="BT31" s="212">
        <f>IF(BT$13="","",(BT16/(SUM(BT$16:BT$17))*Inputs!CH$107))</f>
        <v>562.5</v>
      </c>
      <c r="BU31" s="212">
        <f>IF(BU$13="","",(BU16/(SUM(BU$16:BU$17))*Inputs!CI$107))</f>
        <v>562.5</v>
      </c>
      <c r="BV31" s="212">
        <f>IF(BV$13="","",(BV16/(SUM(BV$16:BV$17))*Inputs!CJ$107))</f>
        <v>562.5</v>
      </c>
      <c r="BW31" s="212">
        <f>IF(BW$13="","",(BW16/(SUM(BW$16:BW$17))*Inputs!CK$107))</f>
        <v>562.5</v>
      </c>
      <c r="BX31" s="212">
        <f>IF(BX$13="","",(BX16/(SUM(BX$16:BX$17))*Inputs!CL$107))</f>
        <v>562.5</v>
      </c>
      <c r="BY31" s="212">
        <f>IF(BY$13="","",(BY16/(SUM(BY$16:BY$17))*Inputs!CM$107))</f>
        <v>562.5</v>
      </c>
      <c r="BZ31" s="212">
        <f>IF(BZ$13="","",(BZ16/(SUM(BZ$16:BZ$17))*Inputs!CN$107))</f>
        <v>562.5</v>
      </c>
      <c r="CA31" s="212">
        <f>IF(CA$13="","",(CA16/(SUM(CA$16:CA$17))*Inputs!CO$107))</f>
        <v>562.5</v>
      </c>
      <c r="CB31" s="212">
        <f>IF(CB$13="","",(CB16/(SUM(CB$16:CB$17))*Inputs!CP$107))</f>
        <v>562.5</v>
      </c>
      <c r="CC31" s="212">
        <f>IF(CC$13="","",(CC16/(SUM(CC$16:CC$17))*Inputs!CQ$107))</f>
        <v>562.5</v>
      </c>
      <c r="CD31" s="212">
        <f>IF(CD$13="","",(CD16/(SUM(CD$16:CD$17))*Inputs!CR$107))</f>
        <v>562.5</v>
      </c>
      <c r="CE31" s="212">
        <f>IF(CE$13="","",(CE16/(SUM(CE$16:CE$17))*Inputs!CS$107))</f>
        <v>562.5</v>
      </c>
      <c r="CF31" s="212">
        <f>IF(CF$13="","",(CF16/(SUM(CF$16:CF$17))*Inputs!CT$107))</f>
        <v>562.5</v>
      </c>
      <c r="CG31" s="212">
        <f>IF(CG$13="","",(CG16/(SUM(CG$16:CG$17))*Inputs!CU$107))</f>
        <v>562.5</v>
      </c>
      <c r="CH31" s="212">
        <f>IF(CH$13="","",(CH16/(SUM(CH$16:CH$17))*Inputs!CV$107))</f>
        <v>562.5</v>
      </c>
      <c r="CI31" s="212">
        <f>IF(CI$13="","",(CI16/(SUM(CI$16:CI$17))*Inputs!CW$107))</f>
        <v>562.5</v>
      </c>
      <c r="CJ31" s="212">
        <f>IF(CJ$13="","",(CJ16/(SUM(CJ$16:CJ$17))*Inputs!CX$107))</f>
        <v>562.5</v>
      </c>
      <c r="CK31" s="212">
        <f>IF(CK$13="","",(CK16/(SUM(CK$16:CK$17))*Inputs!CY$107))</f>
        <v>562.5</v>
      </c>
      <c r="CL31" s="212">
        <f>IF(CL$13="","",(CL16/(SUM(CL$16:CL$17))*Inputs!CZ$107))</f>
        <v>562.5</v>
      </c>
      <c r="CM31" s="212">
        <f>IF(CM$13="","",(CM16/(SUM(CM$16:CM$17))*Inputs!DA$107))</f>
        <v>562.5</v>
      </c>
      <c r="CN31" s="212">
        <f>IF(CN$13="","",(CN16/(SUM(CN$16:CN$17))*Inputs!DB$107))</f>
        <v>562.5</v>
      </c>
      <c r="CO31" s="212">
        <f>IF(CO$13="","",(CO16/(SUM(CO$16:CO$17))*Inputs!DC$107))</f>
        <v>562.5</v>
      </c>
      <c r="CP31" s="212">
        <f>IF(CP$13="","",(CP16/(SUM(CP$16:CP$17))*Inputs!DD$107))</f>
        <v>562.5</v>
      </c>
      <c r="CQ31" s="212">
        <f>IF(CQ$13="","",(CQ16/(SUM(CQ$16:CQ$17))*Inputs!DE$107))</f>
        <v>562.5</v>
      </c>
      <c r="CR31" s="212">
        <f>IF(CR$13="","",(CR16/(SUM(CR$16:CR$17))*Inputs!DF$107))</f>
        <v>562.5</v>
      </c>
      <c r="CS31" s="212">
        <f>IF(CS$13="","",(CS16/(SUM(CS$16:CS$17))*Inputs!DG$107))</f>
        <v>562.5</v>
      </c>
      <c r="CT31" s="212">
        <f>IF(CT$13="","",(CT16/(SUM(CT$16:CT$17))*Inputs!DH$107))</f>
        <v>562.5</v>
      </c>
      <c r="CU31" s="212">
        <f>IF(CU$13="","",(CU16/(SUM(CU$16:CU$17))*Inputs!DI$107))</f>
        <v>562.5</v>
      </c>
      <c r="CV31" s="212">
        <f>IF(CV$13="","",(CV16/(SUM(CV$16:CV$17))*Inputs!DJ$107))</f>
        <v>562.5</v>
      </c>
      <c r="CW31" s="212">
        <f>IF(CW$13="","",(CW16/(SUM(CW$16:CW$17))*Inputs!DK$107))</f>
        <v>562.5</v>
      </c>
      <c r="CX31" s="212">
        <f>IF(CX$13="","",(CX16/(SUM(CX$16:CX$17))*Inputs!DL$107))</f>
        <v>562.5</v>
      </c>
      <c r="CY31" s="212">
        <f>IF(CY$13="","",(CY16/(SUM(CY$16:CY$17))*Inputs!DM$107))</f>
        <v>562.5</v>
      </c>
      <c r="CZ31" s="212">
        <f>IF(CZ$13="","",(CZ16/(SUM(CZ$16:CZ$17))*Inputs!DN$107))</f>
        <v>562.5</v>
      </c>
      <c r="DA31" s="212">
        <f>IF(DA$13="","",(DA16/(SUM(DA$16:DA$17))*Inputs!DO$107))</f>
        <v>562.5</v>
      </c>
      <c r="DB31" s="212">
        <f>IF(DB$13="","",(DB16/(SUM(DB$16:DB$17))*Inputs!DP$107))</f>
        <v>562.5</v>
      </c>
      <c r="DC31" s="212">
        <f>IF(DC$13="","",(DC16/(SUM(DC$16:DC$17))*Inputs!DQ$107))</f>
        <v>421.875</v>
      </c>
      <c r="DD31" s="212">
        <f>IF(DD$13="","",(DD16/(SUM(DD$16:DD$17))*Inputs!DR$107))</f>
        <v>421.875</v>
      </c>
      <c r="DE31" s="212">
        <f>IF(DE$13="","",(DE16/(SUM(DE$16:DE$17))*Inputs!DS$107))</f>
        <v>421.875</v>
      </c>
      <c r="DF31" s="212">
        <f>IF(DF$13="","",(DF16/(SUM(DF$16:DF$17))*Inputs!DT$107))</f>
        <v>421.875</v>
      </c>
      <c r="DG31" s="212">
        <f>IF(DG$13="","",(DG16/(SUM(DG$16:DG$17))*Inputs!DU$107))</f>
        <v>421.875</v>
      </c>
      <c r="DH31" s="212">
        <f>IF(DH$13="","",(DH16/(SUM(DH$16:DH$17))*Inputs!DV$107))</f>
        <v>421.875</v>
      </c>
      <c r="DI31" s="212">
        <f>IF(DI$13="","",(DI16/(SUM(DI$16:DI$17))*Inputs!DW$107))</f>
        <v>421.875</v>
      </c>
      <c r="DJ31" s="212">
        <f>IF(DJ$13="","",(DJ16/(SUM(DJ$16:DJ$17))*Inputs!DX$107))</f>
        <v>421.875</v>
      </c>
      <c r="DK31" s="212">
        <f>IF(DK$13="","",(DK16/(SUM(DK$16:DK$17))*Inputs!DY$107))</f>
        <v>421.875</v>
      </c>
      <c r="DL31" s="212">
        <f>IF(DL$13="","",(DL16/(SUM(DL$16:DL$17))*Inputs!DZ$107))</f>
        <v>421.875</v>
      </c>
      <c r="DM31" s="212">
        <f>IF(DM$13="","",(DM16/(SUM(DM$16:DM$17))*Inputs!EA$107))</f>
        <v>421.875</v>
      </c>
      <c r="DN31" s="212">
        <f>IF(DN$13="","",(DN16/(SUM(DN$16:DN$17))*Inputs!EB$107))</f>
        <v>421.875</v>
      </c>
      <c r="DO31" s="212">
        <f>IF(DO$13="","",(DO16/(SUM(DO$16:DO$17))*Inputs!EC$107))</f>
        <v>421.875</v>
      </c>
      <c r="DP31" s="212">
        <f>IF(DP$13="","",(DP16/(SUM(DP$16:DP$17))*Inputs!ED$107))</f>
        <v>421.875</v>
      </c>
      <c r="DQ31" s="212">
        <f>IF(DQ$13="","",(DQ16/(SUM(DQ$16:DQ$17))*Inputs!EE$107))</f>
        <v>421.875</v>
      </c>
      <c r="DR31" s="212">
        <f>IF(DR$13="","",(DR16/(SUM(DR$16:DR$17))*Inputs!EF$107))</f>
        <v>421.875</v>
      </c>
      <c r="DS31" s="212">
        <f>IF(DS$13="","",(DS16/(SUM(DS$16:DS$17))*Inputs!EG$107))</f>
        <v>421.875</v>
      </c>
      <c r="DT31" s="212">
        <f>IF(DT$13="","",(DT16/(SUM(DT$16:DT$17))*Inputs!EH$107))</f>
        <v>421.875</v>
      </c>
      <c r="DU31" s="212">
        <f>IF(DU$13="","",(DU16/(SUM(DU$16:DU$17))*Inputs!EI$107))</f>
        <v>421.875</v>
      </c>
      <c r="DV31" s="212">
        <f>IF(DV$13="","",(DV16/(SUM(DV$16:DV$17))*Inputs!EJ$107))</f>
        <v>421.875</v>
      </c>
      <c r="DW31" s="212">
        <f>IF(DW$13="","",(DW16/(SUM(DW$16:DW$17))*Inputs!EK$107))</f>
        <v>421.875</v>
      </c>
      <c r="DX31" s="212">
        <f>IF(DX$13="","",(DX16/(SUM(DX$16:DX$17))*Inputs!EL$107))</f>
        <v>421.875</v>
      </c>
      <c r="DY31" s="212">
        <f>IF(DY$13="","",(DY16/(SUM(DY$16:DY$17))*Inputs!EM$107))</f>
        <v>421.875</v>
      </c>
      <c r="DZ31" s="212">
        <f>IF(DZ$13="","",(DZ16/(SUM(DZ$16:DZ$17))*Inputs!EN$107))</f>
        <v>421.875</v>
      </c>
      <c r="EA31" s="212">
        <f>IF(EA$13="","",(EA16/(SUM(EA$16:EA$17))*Inputs!EO$107))</f>
        <v>421.875</v>
      </c>
      <c r="EB31" s="212">
        <f>IF(EB$13="","",(EB16/(SUM(EB$16:EB$17))*Inputs!EP$107))</f>
        <v>421.875</v>
      </c>
      <c r="EC31" s="212">
        <f>IF(EC$13="","",(EC16/(SUM(EC$16:EC$17))*Inputs!EQ$107))</f>
        <v>421.875</v>
      </c>
      <c r="ED31" s="212">
        <f>IF(ED$13="","",(ED16/(SUM(ED$16:ED$17))*Inputs!ER$107))</f>
        <v>421.875</v>
      </c>
      <c r="EE31" s="212">
        <f>IF(EE$13="","",(EE16/(SUM(EE$16:EE$17))*Inputs!ES$107))</f>
        <v>421.875</v>
      </c>
      <c r="EF31" s="212">
        <f>IF(EF$13="","",(EF16/(SUM(EF$16:EF$17))*Inputs!ET$107))</f>
        <v>421.875</v>
      </c>
      <c r="EG31" s="212">
        <f>IF(EG$13="","",(EG16/(SUM(EG$16:EG$17))*Inputs!EU$107))</f>
        <v>421.875</v>
      </c>
      <c r="EH31" s="212">
        <f>IF(EH$13="","",(EH16/(SUM(EH$16:EH$17))*Inputs!EV$107))</f>
        <v>421.875</v>
      </c>
      <c r="EI31" s="212">
        <f>IF(EI$13="","",(EI16/(SUM(EI$16:EI$17))*Inputs!EW$107))</f>
        <v>421.875</v>
      </c>
      <c r="EJ31" s="212">
        <f>IF(EJ$13="","",(EJ16/(SUM(EJ$16:EJ$17))*Inputs!EX$107))</f>
        <v>421.875</v>
      </c>
      <c r="EK31" s="212">
        <f>IF(EK$13="","",(EK16/(SUM(EK$16:EK$17))*Inputs!EY$107))</f>
        <v>421.875</v>
      </c>
      <c r="EL31" s="212">
        <f>IF(EL$13="","",(EL16/(SUM(EL$16:EL$17))*Inputs!EZ$107))</f>
        <v>421.875</v>
      </c>
      <c r="EM31" s="212">
        <f>IF(EM$13="","",(EM16/(SUM(EM$16:EM$17))*Inputs!FA$107))</f>
        <v>421.875</v>
      </c>
      <c r="EN31" s="212">
        <f>IF(EN$13="","",(EN16/(SUM(EN$16:EN$17))*Inputs!FB$107))</f>
        <v>421.875</v>
      </c>
      <c r="EO31" s="212">
        <f>IF(EO$13="","",(EO16/(SUM(EO$16:EO$17))*Inputs!FC$107))</f>
        <v>421.875</v>
      </c>
      <c r="EP31" s="212">
        <f>IF(EP$13="","",(EP16/(SUM(EP$16:EP$17))*Inputs!FD$107))</f>
        <v>421.875</v>
      </c>
      <c r="EQ31" s="212">
        <f>IF(EQ$13="","",(EQ16/(SUM(EQ$16:EQ$17))*Inputs!FE$107))</f>
        <v>421.875</v>
      </c>
      <c r="ER31" s="212">
        <f>IF(ER$13="","",(ER16/(SUM(ER$16:ER$17))*Inputs!FF$107))</f>
        <v>421.875</v>
      </c>
      <c r="ES31" s="212">
        <f>IF(ES$13="","",(ES16/(SUM(ES$16:ES$17))*Inputs!FG$107))</f>
        <v>421.875</v>
      </c>
      <c r="ET31" s="212">
        <f>IF(ET$13="","",(ET16/(SUM(ET$16:ET$17))*Inputs!FH$107))</f>
        <v>421.875</v>
      </c>
      <c r="EU31" s="212">
        <f>IF(EU$13="","",(EU16/(SUM(EU$16:EU$17))*Inputs!FI$107))</f>
        <v>421.875</v>
      </c>
      <c r="EV31" s="212">
        <f>IF(EV$13="","",(EV16/(SUM(EV$16:EV$17))*Inputs!FJ$107))</f>
        <v>421.875</v>
      </c>
      <c r="EW31" s="212">
        <f>IF(EW$13="","",(EW16/(SUM(EW$16:EW$17))*Inputs!FK$107))</f>
        <v>421.875</v>
      </c>
      <c r="EX31" s="212">
        <f>IF(EX$13="","",(EX16/(SUM(EX$16:EX$17))*Inputs!FL$107))</f>
        <v>421.875</v>
      </c>
      <c r="EY31" s="212">
        <f>IF(EY$13="","",(EY16/(SUM(EY$16:EY$17))*Inputs!FM$107))</f>
        <v>421.875</v>
      </c>
      <c r="EZ31" s="212">
        <f>IF(EZ$13="","",(EZ16/(SUM(EZ$16:EZ$17))*Inputs!FN$107))</f>
        <v>421.875</v>
      </c>
      <c r="FA31" s="212">
        <f>IF(FA$13="","",(FA16/(SUM(FA$16:FA$17))*Inputs!FO$107))</f>
        <v>421.875</v>
      </c>
      <c r="FB31" s="212">
        <f>IF(FB$13="","",(FB16/(SUM(FB$16:FB$17))*Inputs!FP$107))</f>
        <v>421.875</v>
      </c>
      <c r="FC31" s="212">
        <f>IF(FC$13="","",(FC16/(SUM(FC$16:FC$17))*Inputs!FQ$107))</f>
        <v>421.875</v>
      </c>
      <c r="FD31" s="212">
        <f>IF(FD$13="","",(FD16/(SUM(FD$16:FD$17))*Inputs!FR$107))</f>
        <v>421.875</v>
      </c>
      <c r="FE31" s="212">
        <f>IF(FE$13="","",(FE16/(SUM(FE$16:FE$17))*Inputs!FS$107))</f>
        <v>421.875</v>
      </c>
      <c r="FF31" s="212">
        <f>IF(FF$13="","",(FF16/(SUM(FF$16:FF$17))*Inputs!FT$107))</f>
        <v>421.875</v>
      </c>
      <c r="FG31" s="212">
        <f>IF(FG$13="","",(FG16/(SUM(FG$16:FG$17))*Inputs!FU$107))</f>
        <v>421.875</v>
      </c>
      <c r="FH31" s="212">
        <f>IF(FH$13="","",(FH16/(SUM(FH$16:FH$17))*Inputs!FV$107))</f>
        <v>421.875</v>
      </c>
      <c r="FI31" s="212">
        <f>IF(FI$13="","",(FI16/(SUM(FI$16:FI$17))*Inputs!FW$107))</f>
        <v>421.875</v>
      </c>
      <c r="FJ31" s="212">
        <f>IF(FJ$13="","",(FJ16/(SUM(FJ$16:FJ$17))*Inputs!FX$107))</f>
        <v>421.875</v>
      </c>
      <c r="FK31" s="212">
        <f>IF(FK$13="","",(FK16/(SUM(FK$16:FK$17))*Inputs!FY$107))</f>
        <v>421.875</v>
      </c>
      <c r="FL31" s="212">
        <f>IF(FL$13="","",(FL16/(SUM(FL$16:FL$17))*Inputs!FZ$107))</f>
        <v>316.40625</v>
      </c>
      <c r="FM31" s="212">
        <f>IF(FM$13="","",(FM16/(SUM(FM$16:FM$17))*Inputs!GA$107))</f>
        <v>316.40625</v>
      </c>
      <c r="FN31" s="212">
        <f>IF(FN$13="","",(FN16/(SUM(FN$16:FN$17))*Inputs!GB$107))</f>
        <v>316.40625</v>
      </c>
      <c r="FO31" s="212">
        <f>IF(FO$13="","",(FO16/(SUM(FO$16:FO$17))*Inputs!GC$107))</f>
        <v>316.40625</v>
      </c>
      <c r="FP31" s="212">
        <f>IF(FP$13="","",(FP16/(SUM(FP$16:FP$17))*Inputs!GD$107))</f>
        <v>316.40625</v>
      </c>
      <c r="FQ31" s="212">
        <f>IF(FQ$13="","",(FQ16/(SUM(FQ$16:FQ$17))*Inputs!GE$107))</f>
        <v>316.40625</v>
      </c>
      <c r="FR31" s="212">
        <f>IF(FR$13="","",(FR16/(SUM(FR$16:FR$17))*Inputs!GF$107))</f>
        <v>316.40625</v>
      </c>
      <c r="FS31" s="212">
        <f>IF(FS$13="","",(FS16/(SUM(FS$16:FS$17))*Inputs!GG$107))</f>
        <v>316.40625</v>
      </c>
      <c r="FT31" s="212">
        <f>IF(FT$13="","",(FT16/(SUM(FT$16:FT$17))*Inputs!GH$107))</f>
        <v>316.40625</v>
      </c>
      <c r="FU31" s="212">
        <f>IF(FU$13="","",(FU16/(SUM(FU$16:FU$17))*Inputs!GI$107))</f>
        <v>316.40625</v>
      </c>
      <c r="FV31" s="212">
        <f>IF(FV$13="","",(FV16/(SUM(FV$16:FV$17))*Inputs!GJ$107))</f>
        <v>316.40625</v>
      </c>
      <c r="FW31" s="212">
        <f>IF(FW$13="","",(FW16/(SUM(FW$16:FW$17))*Inputs!GK$107))</f>
        <v>316.40625</v>
      </c>
      <c r="FX31" s="212">
        <f>IF(FX$13="","",(FX16/(SUM(FX$16:FX$17))*Inputs!GL$107))</f>
        <v>316.40625</v>
      </c>
      <c r="FY31" s="212">
        <f>IF(FY$13="","",(FY16/(SUM(FY$16:FY$17))*Inputs!GM$107))</f>
        <v>316.40625</v>
      </c>
      <c r="FZ31" s="212">
        <f>IF(FZ$13="","",(FZ16/(SUM(FZ$16:FZ$17))*Inputs!GN$107))</f>
        <v>316.40625</v>
      </c>
      <c r="GA31" s="212">
        <f>IF(GA$13="","",(GA16/(SUM(GA$16:GA$17))*Inputs!GO$107))</f>
        <v>316.40625</v>
      </c>
      <c r="GB31" s="212">
        <f>IF(GB$13="","",(GB16/(SUM(GB$16:GB$17))*Inputs!GP$107))</f>
        <v>316.40625</v>
      </c>
      <c r="GC31" s="212">
        <f>IF(GC$13="","",(GC16/(SUM(GC$16:GC$17))*Inputs!GQ$107))</f>
        <v>316.40625</v>
      </c>
      <c r="GD31" s="212">
        <f>IF(GD$13="","",(GD16/(SUM(GD$16:GD$17))*Inputs!GR$107))</f>
        <v>316.40625</v>
      </c>
      <c r="GE31" s="212">
        <f>IF(GE$13="","",(GE16/(SUM(GE$16:GE$17))*Inputs!GS$107))</f>
        <v>316.40625</v>
      </c>
      <c r="GF31" s="212">
        <f>IF(GF$13="","",(GF16/(SUM(GF$16:GF$17))*Inputs!GT$107))</f>
        <v>316.40625</v>
      </c>
      <c r="GG31" s="212">
        <f>IF(GG$13="","",(GG16/(SUM(GG$16:GG$17))*Inputs!GU$107))</f>
        <v>316.40625</v>
      </c>
      <c r="GH31" s="212">
        <f>IF(GH$13="","",(GH16/(SUM(GH$16:GH$17))*Inputs!GV$107))</f>
        <v>316.40625</v>
      </c>
      <c r="GI31" s="212">
        <f>IF(GI$13="","",(GI16/(SUM(GI$16:GI$17))*Inputs!GW$107))</f>
        <v>316.40625</v>
      </c>
      <c r="GJ31" s="212">
        <f>IF(GJ$13="","",(GJ16/(SUM(GJ$16:GJ$17))*Inputs!GX$107))</f>
        <v>316.40625</v>
      </c>
      <c r="GK31" s="212">
        <f>IF(GK$13="","",(GK16/(SUM(GK$16:GK$17))*Inputs!GY$107))</f>
        <v>316.40625</v>
      </c>
      <c r="GL31" s="212">
        <f>IF(GL$13="","",(GL16/(SUM(GL$16:GL$17))*Inputs!GZ$107))</f>
        <v>316.40625</v>
      </c>
      <c r="GM31" s="212">
        <f>IF(GM$13="","",(GM16/(SUM(GM$16:GM$17))*Inputs!HA$107))</f>
        <v>316.40625</v>
      </c>
      <c r="GN31" s="212">
        <f>IF(GN$13="","",(GN16/(SUM(GN$16:GN$17))*Inputs!HB$107))</f>
        <v>316.40625</v>
      </c>
      <c r="GO31" s="212">
        <f>IF(GO$13="","",(GO16/(SUM(GO$16:GO$17))*Inputs!HC$107))</f>
        <v>316.40625</v>
      </c>
      <c r="GP31" s="212">
        <f>IF(GP$13="","",(GP16/(SUM(GP$16:GP$17))*Inputs!HD$107))</f>
        <v>316.40625</v>
      </c>
      <c r="GQ31" s="212">
        <f>IF(GQ$13="","",(GQ16/(SUM(GQ$16:GQ$17))*Inputs!HE$107))</f>
        <v>316.40625</v>
      </c>
      <c r="GR31" s="212">
        <f>IF(GR$13="","",(GR16/(SUM(GR$16:GR$17))*Inputs!HF$107))</f>
        <v>316.40625</v>
      </c>
      <c r="GS31" s="212">
        <f>IF(GS$13="","",(GS16/(SUM(GS$16:GS$17))*Inputs!HG$107))</f>
        <v>316.40625</v>
      </c>
      <c r="GT31" s="212">
        <f>IF(GT$13="","",(GT16/(SUM(GT$16:GT$17))*Inputs!HH$107))</f>
        <v>316.40625</v>
      </c>
      <c r="GU31" s="212">
        <f>IF(GU$13="","",(GU16/(SUM(GU$16:GU$17))*Inputs!HI$107))</f>
        <v>316.40625</v>
      </c>
      <c r="GV31" s="212">
        <f>IF(GV$13="","",(GV16/(SUM(GV$16:GV$17))*Inputs!HJ$107))</f>
        <v>316.40625</v>
      </c>
      <c r="GW31" s="212">
        <f>IF(GW$13="","",(GW16/(SUM(GW$16:GW$17))*Inputs!HK$107))</f>
        <v>316.40625</v>
      </c>
      <c r="GX31" s="212">
        <f>IF(GX$13="","",(GX16/(SUM(GX$16:GX$17))*Inputs!HL$107))</f>
        <v>316.40625</v>
      </c>
      <c r="GY31" s="212">
        <f>IF(GY$13="","",(GY16/(SUM(GY$16:GY$17))*Inputs!HM$107))</f>
        <v>316.40625</v>
      </c>
      <c r="GZ31" s="212">
        <f>IF(GZ$13="","",(GZ16/(SUM(GZ$16:GZ$17))*Inputs!HN$107))</f>
        <v>316.40625</v>
      </c>
      <c r="HA31" s="212">
        <f>IF(HA$13="","",(HA16/(SUM(HA$16:HA$17))*Inputs!HO$107))</f>
        <v>316.40625</v>
      </c>
      <c r="HB31" s="212">
        <f>IF(HB$13="","",(HB16/(SUM(HB$16:HB$17))*Inputs!HP$107))</f>
        <v>316.40625</v>
      </c>
      <c r="HC31" s="212">
        <f>IF(HC$13="","",(HC16/(SUM(HC$16:HC$17))*Inputs!HQ$107))</f>
        <v>316.40625</v>
      </c>
      <c r="HD31" s="212">
        <f>IF(HD$13="","",(HD16/(SUM(HD$16:HD$17))*Inputs!HR$107))</f>
        <v>316.40625</v>
      </c>
      <c r="HE31" s="212">
        <f>IF(HE$13="","",(HE16/(SUM(HE$16:HE$17))*Inputs!HS$107))</f>
        <v>316.40625</v>
      </c>
      <c r="HF31" s="212">
        <f>IF(HF$13="","",(HF16/(SUM(HF$16:HF$17))*Inputs!HT$107))</f>
        <v>316.40625</v>
      </c>
      <c r="HG31" s="212">
        <f>IF(HG$13="","",(HG16/(SUM(HG$16:HG$17))*Inputs!HU$107))</f>
        <v>316.40625</v>
      </c>
      <c r="HH31" s="212">
        <f>IF(HH$13="","",(HH16/(SUM(HH$16:HH$17))*Inputs!HV$107))</f>
        <v>316.40625</v>
      </c>
      <c r="HI31" s="212">
        <f>IF(HI$13="","",(HI16/(SUM(HI$16:HI$17))*Inputs!HW$107))</f>
        <v>316.40625</v>
      </c>
      <c r="HJ31" s="212">
        <f>IF(HJ$13="","",(HJ16/(SUM(HJ$16:HJ$17))*Inputs!HX$107))</f>
        <v>316.40625</v>
      </c>
      <c r="HK31" s="212">
        <f>IF(HK$13="","",(HK16/(SUM(HK$16:HK$17))*Inputs!HY$107))</f>
        <v>316.40625</v>
      </c>
      <c r="HL31" s="212">
        <f>IF(HL$13="","",(HL16/(SUM(HL$16:HL$17))*Inputs!HZ$107))</f>
        <v>316.40625</v>
      </c>
      <c r="HM31" s="212">
        <f>IF(HM$13="","",(HM16/(SUM(HM$16:HM$17))*Inputs!IA$107))</f>
        <v>316.40625</v>
      </c>
      <c r="HN31" s="212">
        <f>IF(HN$13="","",(HN16/(SUM(HN$16:HN$17))*Inputs!IB$107))</f>
        <v>316.40625</v>
      </c>
      <c r="HO31" s="212">
        <f>IF(HO$13="","",(HO16/(SUM(HO$16:HO$17))*Inputs!IC$107))</f>
        <v>316.40625</v>
      </c>
      <c r="HP31" s="212">
        <f>IF(HP$13="","",(HP16/(SUM(HP$16:HP$17))*Inputs!ID$107))</f>
        <v>316.40625</v>
      </c>
      <c r="HQ31" s="212">
        <f>IF(HQ$13="","",(HQ16/(SUM(HQ$16:HQ$17))*Inputs!IE$107))</f>
        <v>316.40625</v>
      </c>
      <c r="HR31" s="212">
        <f>IF(HR$13="","",(HR16/(SUM(HR$16:HR$17))*Inputs!IF$107))</f>
        <v>316.40625</v>
      </c>
      <c r="HS31" s="212">
        <f>IF(HS$13="","",(HS16/(SUM(HS$16:HS$17))*Inputs!IG$107))</f>
        <v>316.40625</v>
      </c>
      <c r="HT31" s="212">
        <f>IF(HT$13="","",(HT16/(SUM(HT$16:HT$17))*Inputs!IH$107))</f>
        <v>316.40625</v>
      </c>
      <c r="HU31" s="212" t="str">
        <f>IF(HU$13="","",(HU16/(SUM(HU$16:HU$17))*Inputs!II$107))</f>
        <v/>
      </c>
      <c r="HV31" s="212" t="str">
        <f>IF(HV$13="","",(HV16/(SUM(HV$16:HV$17))*Inputs!IJ$107))</f>
        <v/>
      </c>
      <c r="HW31" s="212" t="str">
        <f>IF(HW$13="","",(HW16/(SUM(HW$16:HW$17))*Inputs!IK$107))</f>
        <v/>
      </c>
      <c r="HX31" s="212" t="str">
        <f>IF(HX$13="","",(HX16/(SUM(HX$16:HX$17))*Inputs!IL$107))</f>
        <v/>
      </c>
      <c r="HY31" s="212" t="str">
        <f>IF(HY$13="","",(HY16/(SUM(HY$16:HY$17))*Inputs!IM$107))</f>
        <v/>
      </c>
      <c r="HZ31" s="212" t="str">
        <f>IF(HZ$13="","",(HZ16/(SUM(HZ$16:HZ$17))*Inputs!IN$107))</f>
        <v/>
      </c>
      <c r="IA31" s="212" t="str">
        <f>IF(IA$13="","",(IA16/(SUM(IA$16:IA$17))*Inputs!IO$107))</f>
        <v/>
      </c>
      <c r="IB31" s="212" t="str">
        <f>IF(IB$13="","",(IB16/(SUM(IB$16:IB$17))*Inputs!IP$107))</f>
        <v/>
      </c>
      <c r="IC31" s="212" t="str">
        <f>IF(IC$13="","",(IC16/(SUM(IC$16:IC$17))*Inputs!IQ$107))</f>
        <v/>
      </c>
      <c r="ID31" s="212" t="str">
        <f>IF(ID$13="","",(ID16/(SUM(ID$16:ID$17))*Inputs!IR$107))</f>
        <v/>
      </c>
      <c r="IE31" s="212" t="str">
        <f>IF(IE$13="","",(IE16/(SUM(IE$16:IE$17))*Inputs!IS$107))</f>
        <v/>
      </c>
      <c r="IF31" s="212" t="str">
        <f>IF(IF$13="","",(IF16/(SUM(IF$16:IF$17))*Inputs!IT$107))</f>
        <v/>
      </c>
      <c r="IG31" s="212" t="str">
        <f>IF(IG$13="","",(IG16/(SUM(IG$16:IG$17))*Inputs!IU$107))</f>
        <v/>
      </c>
      <c r="IH31" s="212" t="str">
        <f>IF(IH$13="","",(IH16/(SUM(IH$16:IH$17))*Inputs!IV$107))</f>
        <v/>
      </c>
      <c r="II31" s="212" t="str">
        <f>IF(II$13="","",(II16/(SUM(II$16:II$17))*Inputs!IW$107))</f>
        <v/>
      </c>
      <c r="IJ31" s="212" t="str">
        <f>IF(IJ$13="","",(IJ16/(SUM(IJ$16:IJ$17))*Inputs!IX$107))</f>
        <v/>
      </c>
      <c r="IK31" s="212" t="str">
        <f>IF(IK$13="","",(IK16/(SUM(IK$16:IK$17))*Inputs!IY$107))</f>
        <v/>
      </c>
      <c r="IL31" s="212" t="str">
        <f>IF(IL$13="","",(IL16/(SUM(IL$16:IL$17))*Inputs!IZ$107))</f>
        <v/>
      </c>
      <c r="IM31" s="212" t="str">
        <f>IF(IM$13="","",(IM16/(SUM(IM$16:IM$17))*Inputs!JA$107))</f>
        <v/>
      </c>
      <c r="IN31" s="212" t="str">
        <f>IF(IN$13="","",(IN16/(SUM(IN$16:IN$17))*Inputs!JB$107))</f>
        <v/>
      </c>
      <c r="IO31" s="212" t="str">
        <f>IF(IO$13="","",(IO16/(SUM(IO$16:IO$17))*Inputs!JC$107))</f>
        <v/>
      </c>
      <c r="IP31" s="212" t="str">
        <f>IF(IP$13="","",(IP16/(SUM(IP$16:IP$17))*Inputs!JD$107))</f>
        <v/>
      </c>
      <c r="IQ31" s="212" t="str">
        <f>IF(IQ$13="","",(IQ16/(SUM(IQ$16:IQ$17))*Inputs!JE$107))</f>
        <v/>
      </c>
      <c r="IR31" s="212" t="str">
        <f>IF(IR$13="","",(IR16/(SUM(IR$16:IR$17))*Inputs!JF$107))</f>
        <v/>
      </c>
      <c r="IS31" s="212" t="str">
        <f>IF(IS$13="","",(IS16/(SUM(IS$16:IS$17))*Inputs!JG$107))</f>
        <v/>
      </c>
      <c r="IT31" s="212" t="str">
        <f>IF(IT$13="","",(IT16/(SUM(IT$16:IT$17))*Inputs!JH$107))</f>
        <v/>
      </c>
      <c r="IU31" s="212" t="str">
        <f>IF(IU$13="","",(IU16/(SUM(IU$16:IU$17))*Inputs!JI$107))</f>
        <v/>
      </c>
      <c r="IV31" s="212" t="str">
        <f>IF(IV$13="","",(IV16/(SUM(IV$16:IV$17))*Inputs!JJ$107))</f>
        <v/>
      </c>
      <c r="IW31" s="212" t="str">
        <f>IF(IW$13="","",(IW16/(SUM(IW$16:IW$17))*Inputs!JK$107))</f>
        <v/>
      </c>
      <c r="IX31" s="212" t="str">
        <f>IF(IX$13="","",(IX16/(SUM(IX$16:IX$17))*Inputs!JL$107))</f>
        <v/>
      </c>
      <c r="IY31" s="212" t="str">
        <f>IF(IY$13="","",(IY16/(SUM(IY$16:IY$17))*Inputs!JM$107))</f>
        <v/>
      </c>
      <c r="IZ31" s="212" t="str">
        <f>IF(IZ$13="","",(IZ16/(SUM(IZ$16:IZ$17))*Inputs!JN$107))</f>
        <v/>
      </c>
      <c r="JA31" s="212" t="str">
        <f>IF(JA$13="","",(JA16/(SUM(JA$16:JA$17))*Inputs!JO$107))</f>
        <v/>
      </c>
      <c r="JB31" s="212" t="str">
        <f>IF(JB$13="","",(JB16/(SUM(JB$16:JB$17))*Inputs!JP$107))</f>
        <v/>
      </c>
      <c r="JC31" s="212" t="str">
        <f>IF(JC$13="","",(JC16/(SUM(JC$16:JC$17))*Inputs!JQ$107))</f>
        <v/>
      </c>
      <c r="JD31" s="212" t="str">
        <f>IF(JD$13="","",(JD16/(SUM(JD$16:JD$17))*Inputs!JR$107))</f>
        <v/>
      </c>
      <c r="JE31" s="212" t="str">
        <f>IF(JE$13="","",(JE16/(SUM(JE$16:JE$17))*Inputs!JS$107))</f>
        <v/>
      </c>
      <c r="JF31" s="212" t="str">
        <f>IF(JF$13="","",(JF16/(SUM(JF$16:JF$17))*Inputs!JT$107))</f>
        <v/>
      </c>
      <c r="JG31" s="212" t="str">
        <f>IF(JG$13="","",(JG16/(SUM(JG$16:JG$17))*Inputs!JU$107))</f>
        <v/>
      </c>
      <c r="JH31" s="212" t="str">
        <f>IF(JH$13="","",(JH16/(SUM(JH$16:JH$17))*Inputs!JV$107))</f>
        <v/>
      </c>
      <c r="JI31" s="212" t="str">
        <f>IF(JI$13="","",(JI16/(SUM(JI$16:JI$17))*Inputs!JW$107))</f>
        <v/>
      </c>
      <c r="JJ31" s="212" t="str">
        <f>IF(JJ$13="","",(JJ16/(SUM(JJ$16:JJ$17))*Inputs!JX$107))</f>
        <v/>
      </c>
      <c r="JK31" s="212" t="str">
        <f>IF(JK$13="","",(JK16/(SUM(JK$16:JK$17))*Inputs!JY$107))</f>
        <v/>
      </c>
      <c r="JL31" s="212" t="str">
        <f>IF(JL$13="","",(JL16/(SUM(JL$16:JL$17))*Inputs!JZ$107))</f>
        <v/>
      </c>
      <c r="JM31" s="212" t="str">
        <f>IF(JM$13="","",(JM16/(SUM(JM$16:JM$17))*Inputs!KA$107))</f>
        <v/>
      </c>
      <c r="JN31" s="212" t="str">
        <f>IF(JN$13="","",(JN16/(SUM(JN$16:JN$17))*Inputs!KB$107))</f>
        <v/>
      </c>
      <c r="JO31" s="212" t="str">
        <f>IF(JO$13="","",(JO16/(SUM(JO$16:JO$17))*Inputs!KC$107))</f>
        <v/>
      </c>
      <c r="JP31" s="212" t="str">
        <f>IF(JP$13="","",(JP16/(SUM(JP$16:JP$17))*Inputs!KD$107))</f>
        <v/>
      </c>
      <c r="JQ31" s="212" t="str">
        <f>IF(JQ$13="","",(JQ16/(SUM(JQ$16:JQ$17))*Inputs!KE$107))</f>
        <v/>
      </c>
      <c r="JR31" s="212" t="str">
        <f>IF(JR$13="","",(JR16/(SUM(JR$16:JR$17))*Inputs!KF$107))</f>
        <v/>
      </c>
      <c r="JS31" s="212" t="str">
        <f>IF(JS$13="","",(JS16/(SUM(JS$16:JS$17))*Inputs!KG$107))</f>
        <v/>
      </c>
      <c r="JT31" s="212" t="str">
        <f>IF(JT$13="","",(JT16/(SUM(JT$16:JT$17))*Inputs!KH$107))</f>
        <v/>
      </c>
      <c r="JU31" s="212" t="str">
        <f>IF(JU$13="","",(JU16/(SUM(JU$16:JU$17))*Inputs!KI$107))</f>
        <v/>
      </c>
      <c r="JV31" s="212" t="str">
        <f>IF(JV$13="","",(JV16/(SUM(JV$16:JV$17))*Inputs!KJ$107))</f>
        <v/>
      </c>
      <c r="JW31" s="212" t="str">
        <f>IF(JW$13="","",(JW16/(SUM(JW$16:JW$17))*Inputs!KK$107))</f>
        <v/>
      </c>
      <c r="JX31" s="212" t="str">
        <f>IF(JX$13="","",(JX16/(SUM(JX$16:JX$17))*Inputs!KL$107))</f>
        <v/>
      </c>
      <c r="JY31" s="212" t="str">
        <f>IF(JY$13="","",(JY16/(SUM(JY$16:JY$17))*Inputs!KM$107))</f>
        <v/>
      </c>
      <c r="JZ31" s="212" t="str">
        <f>IF(JZ$13="","",(JZ16/(SUM(JZ$16:JZ$17))*Inputs!KN$107))</f>
        <v/>
      </c>
      <c r="KA31" s="212" t="str">
        <f>IF(KA$13="","",(KA16/(SUM(KA$16:KA$17))*Inputs!KO$107))</f>
        <v/>
      </c>
      <c r="KB31" s="212" t="str">
        <f>IF(KB$13="","",(KB16/(SUM(KB$16:KB$17))*Inputs!KP$107))</f>
        <v/>
      </c>
      <c r="KC31" s="212" t="str">
        <f>IF(KC$13="","",(KC16/(SUM(KC$16:KC$17))*Inputs!KQ$107))</f>
        <v/>
      </c>
      <c r="KD31" s="212" t="str">
        <f>IF(KD$13="","",(KD16/(SUM(KD$16:KD$17))*Inputs!KR$107))</f>
        <v/>
      </c>
      <c r="KE31" s="212" t="str">
        <f>IF(KE$13="","",(KE16/(SUM(KE$16:KE$17))*Inputs!KS$107))</f>
        <v/>
      </c>
      <c r="KF31" s="212" t="str">
        <f>IF(KF$13="","",(KF16/(SUM(KF$16:KF$17))*Inputs!KT$107))</f>
        <v/>
      </c>
      <c r="KG31" s="212" t="str">
        <f>IF(KG$13="","",(KG16/(SUM(KG$16:KG$17))*Inputs!KU$107))</f>
        <v/>
      </c>
      <c r="KH31" s="212" t="str">
        <f>IF(KH$13="","",(KH16/(SUM(KH$16:KH$17))*Inputs!KV$107))</f>
        <v/>
      </c>
      <c r="KI31" s="212" t="str">
        <f>IF(KI$13="","",(KI16/(SUM(KI$16:KI$17))*Inputs!KW$107))</f>
        <v/>
      </c>
      <c r="KJ31" s="212" t="str">
        <f>IF(KJ$13="","",(KJ16/(SUM(KJ$16:KJ$17))*Inputs!KX$107))</f>
        <v/>
      </c>
      <c r="KK31" s="212" t="str">
        <f>IF(KK$13="","",(KK16/(SUM(KK$16:KK$17))*Inputs!KY$107))</f>
        <v/>
      </c>
      <c r="KL31" s="212" t="str">
        <f>IF(KL$13="","",(KL16/(SUM(KL$16:KL$17))*Inputs!KZ$107))</f>
        <v/>
      </c>
      <c r="KM31" s="212" t="str">
        <f>IF(KM$13="","",(KM16/(SUM(KM$16:KM$17))*Inputs!LA$107))</f>
        <v/>
      </c>
      <c r="KN31" s="212" t="str">
        <f>IF(KN$13="","",(KN16/(SUM(KN$16:KN$17))*Inputs!LB$107))</f>
        <v/>
      </c>
      <c r="KO31" s="212" t="str">
        <f>IF(KO$13="","",(KO16/(SUM(KO$16:KO$17))*Inputs!LC$107))</f>
        <v/>
      </c>
      <c r="KP31" s="212" t="str">
        <f>IF(KP$13="","",(KP16/(SUM(KP$16:KP$17))*Inputs!LD$107))</f>
        <v/>
      </c>
      <c r="KQ31" s="212" t="str">
        <f>IF(KQ$13="","",(KQ16/(SUM(KQ$16:KQ$17))*Inputs!LE$107))</f>
        <v/>
      </c>
      <c r="KR31" s="212" t="str">
        <f>IF(KR$13="","",(KR16/(SUM(KR$16:KR$17))*Inputs!LF$107))</f>
        <v/>
      </c>
      <c r="KS31" s="212" t="str">
        <f>IF(KS$13="","",(KS16/(SUM(KS$16:KS$17))*Inputs!LG$107))</f>
        <v/>
      </c>
      <c r="KT31" s="212" t="str">
        <f>IF(KT$13="","",(KT16/(SUM(KT$16:KT$17))*Inputs!LH$107))</f>
        <v/>
      </c>
      <c r="KU31" s="212" t="str">
        <f>IF(KU$13="","",(KU16/(SUM(KU$16:KU$17))*Inputs!LI$107))</f>
        <v/>
      </c>
      <c r="KV31" s="212" t="str">
        <f>IF(KV$13="","",(KV16/(SUM(KV$16:KV$17))*Inputs!LJ$107))</f>
        <v/>
      </c>
      <c r="KW31" s="212" t="str">
        <f>IF(KW$13="","",(KW16/(SUM(KW$16:KW$17))*Inputs!LK$107))</f>
        <v/>
      </c>
      <c r="KX31" s="212" t="str">
        <f>IF(KX$13="","",(KX16/(SUM(KX$16:KX$17))*Inputs!LL$107))</f>
        <v/>
      </c>
      <c r="KY31" s="212" t="str">
        <f>IF(KY$13="","",(KY16/(SUM(KY$16:KY$17))*Inputs!LM$107))</f>
        <v/>
      </c>
      <c r="KZ31" s="212" t="str">
        <f>IF(KZ$13="","",(KZ16/(SUM(KZ$16:KZ$17))*Inputs!LN$107))</f>
        <v/>
      </c>
      <c r="LA31" s="212" t="str">
        <f>IF(LA$13="","",(LA16/(SUM(LA$16:LA$17))*Inputs!LO$107))</f>
        <v/>
      </c>
      <c r="LB31" s="212" t="str">
        <f>IF(LB$13="","",(LB16/(SUM(LB$16:LB$17))*Inputs!LP$107))</f>
        <v/>
      </c>
      <c r="LC31" s="212" t="str">
        <f>IF(LC$13="","",(LC16/(SUM(LC$16:LC$17))*Inputs!LQ$107))</f>
        <v/>
      </c>
      <c r="LD31" s="212" t="str">
        <f>IF(LD$13="","",(LD16/(SUM(LD$16:LD$17))*Inputs!LR$107))</f>
        <v/>
      </c>
      <c r="LE31" s="212" t="str">
        <f>IF(LE$13="","",(LE16/(SUM(LE$16:LE$17))*Inputs!LS$107))</f>
        <v/>
      </c>
      <c r="LF31" s="212" t="str">
        <f>IF(LF$13="","",(LF16/(SUM(LF$16:LF$17))*Inputs!LT$107))</f>
        <v/>
      </c>
      <c r="LG31" s="212" t="str">
        <f>IF(LG$13="","",(LG16/(SUM(LG$16:LG$17))*Inputs!LU$107))</f>
        <v/>
      </c>
      <c r="LH31" s="212" t="str">
        <f>IF(LH$13="","",(LH16/(SUM(LH$16:LH$17))*Inputs!LV$107))</f>
        <v/>
      </c>
      <c r="LI31" s="212" t="str">
        <f>IF(LI$13="","",(LI16/(SUM(LI$16:LI$17))*Inputs!LW$107))</f>
        <v/>
      </c>
      <c r="LJ31" s="212" t="str">
        <f>IF(LJ$13="","",(LJ16/(SUM(LJ$16:LJ$17))*Inputs!LX$107))</f>
        <v/>
      </c>
      <c r="LK31" s="212" t="str">
        <f>IF(LK$13="","",(LK16/(SUM(LK$16:LK$17))*Inputs!LY$107))</f>
        <v/>
      </c>
      <c r="LL31" s="212" t="str">
        <f>IF(LL$13="","",(LL16/(SUM(LL$16:LL$17))*Inputs!LZ$107))</f>
        <v/>
      </c>
      <c r="LM31" s="212" t="str">
        <f>IF(LM$13="","",(LM16/(SUM(LM$16:LM$17))*Inputs!MA$107))</f>
        <v/>
      </c>
      <c r="LN31" s="212" t="str">
        <f>IF(LN$13="","",(LN16/(SUM(LN$16:LN$17))*Inputs!MB$107))</f>
        <v/>
      </c>
      <c r="LO31" s="212" t="str">
        <f>IF(LO$13="","",(LO16/(SUM(LO$16:LO$17))*Inputs!MC$107))</f>
        <v/>
      </c>
      <c r="LP31" s="212" t="str">
        <f>IF(LP$13="","",(LP16/(SUM(LP$16:LP$17))*Inputs!MD$107))</f>
        <v/>
      </c>
      <c r="LQ31" s="212" t="str">
        <f>IF(LQ$13="","",(LQ16/(SUM(LQ$16:LQ$17))*Inputs!ME$107))</f>
        <v/>
      </c>
      <c r="LR31" s="212" t="str">
        <f>IF(LR$13="","",(LR16/(SUM(LR$16:LR$17))*Inputs!MF$107))</f>
        <v/>
      </c>
      <c r="LS31" s="212" t="str">
        <f>IF(LS$13="","",(LS16/(SUM(LS$16:LS$17))*Inputs!MG$107))</f>
        <v/>
      </c>
      <c r="LT31" s="212" t="str">
        <f>IF(LT$13="","",(LT16/(SUM(LT$16:LT$17))*Inputs!MH$107))</f>
        <v/>
      </c>
      <c r="LU31" s="212" t="str">
        <f>IF(LU$13="","",(LU16/(SUM(LU$16:LU$17))*Inputs!MI$107))</f>
        <v/>
      </c>
      <c r="LV31" s="212" t="str">
        <f>IF(LV$13="","",(LV16/(SUM(LV$16:LV$17))*Inputs!MJ$107))</f>
        <v/>
      </c>
      <c r="LW31" s="212" t="str">
        <f>IF(LW$13="","",(LW16/(SUM(LW$16:LW$17))*Inputs!MK$107))</f>
        <v/>
      </c>
      <c r="LX31" s="212" t="str">
        <f>IF(LX$13="","",(LX16/(SUM(LX$16:LX$17))*Inputs!ML$107))</f>
        <v/>
      </c>
      <c r="LY31" s="212" t="str">
        <f>IF(LY$13="","",(LY16/(SUM(LY$16:LY$17))*Inputs!MM$107))</f>
        <v/>
      </c>
      <c r="LZ31" s="212" t="str">
        <f>IF(LZ$13="","",(LZ16/(SUM(LZ$16:LZ$17))*Inputs!MN$107))</f>
        <v/>
      </c>
      <c r="MA31" s="212" t="str">
        <f>IF(MA$13="","",(MA16/(SUM(MA$16:MA$17))*Inputs!MO$107))</f>
        <v/>
      </c>
      <c r="MB31" s="212" t="str">
        <f>IF(MB$13="","",(MB16/(SUM(MB$16:MB$17))*Inputs!MP$107))</f>
        <v/>
      </c>
      <c r="MC31" s="212" t="str">
        <f>IF(MC$13="","",(MC16/(SUM(MC$16:MC$17))*Inputs!MQ$107))</f>
        <v/>
      </c>
      <c r="MD31" s="212" t="str">
        <f>IF(MD$13="","",(MD16/(SUM(MD$16:MD$17))*Inputs!MR$107))</f>
        <v/>
      </c>
      <c r="ME31" s="212" t="str">
        <f>IF(ME$13="","",(ME16/(SUM(ME$16:ME$17))*Inputs!MS$107))</f>
        <v/>
      </c>
      <c r="MF31" s="212" t="str">
        <f>IF(MF$13="","",(MF16/(SUM(MF$16:MF$17))*Inputs!MT$107))</f>
        <v/>
      </c>
      <c r="MG31" s="212" t="str">
        <f>IF(MG$13="","",(MG16/(SUM(MG$16:MG$17))*Inputs!MU$107))</f>
        <v/>
      </c>
      <c r="MH31" s="212" t="str">
        <f>IF(MH$13="","",(MH16/(SUM(MH$16:MH$17))*Inputs!MV$107))</f>
        <v/>
      </c>
      <c r="MI31" s="212" t="str">
        <f>IF(MI$13="","",(MI16/(SUM(MI$16:MI$17))*Inputs!MW$107))</f>
        <v/>
      </c>
      <c r="MJ31" s="212" t="str">
        <f>IF(MJ$13="","",(MJ16/(SUM(MJ$16:MJ$17))*Inputs!MX$107))</f>
        <v/>
      </c>
      <c r="MK31" s="212" t="str">
        <f>IF(MK$13="","",(MK16/(SUM(MK$16:MK$17))*Inputs!MY$107))</f>
        <v/>
      </c>
      <c r="ML31" s="212" t="str">
        <f>IF(ML$13="","",(ML16/(SUM(ML$16:ML$17))*Inputs!MZ$107))</f>
        <v/>
      </c>
      <c r="MM31" s="212" t="str">
        <f>IF(MM$13="","",(MM16/(SUM(MM$16:MM$17))*Inputs!NA$107))</f>
        <v/>
      </c>
      <c r="MN31" s="212" t="str">
        <f>IF(MN$13="","",(MN16/(SUM(MN$16:MN$17))*Inputs!NB$107))</f>
        <v/>
      </c>
      <c r="MO31" s="212" t="str">
        <f>IF(MO$13="","",(MO16/(SUM(MO$16:MO$17))*Inputs!NC$107))</f>
        <v/>
      </c>
      <c r="MP31" s="212" t="str">
        <f>IF(MP$13="","",(MP16/(SUM(MP$16:MP$17))*Inputs!ND$107))</f>
        <v/>
      </c>
      <c r="MQ31" s="212" t="str">
        <f>IF(MQ$13="","",(MQ16/(SUM(MQ$16:MQ$17))*Inputs!NE$107))</f>
        <v/>
      </c>
      <c r="MR31" s="212" t="str">
        <f>IF(MR$13="","",(MR16/(SUM(MR$16:MR$17))*Inputs!NF$107))</f>
        <v/>
      </c>
      <c r="MS31" s="212" t="str">
        <f>IF(MS$13="","",(MS16/(SUM(MS$16:MS$17))*Inputs!NG$107))</f>
        <v/>
      </c>
      <c r="MT31" s="212" t="str">
        <f>IF(MT$13="","",(MT16/(SUM(MT$16:MT$17))*Inputs!NH$107))</f>
        <v/>
      </c>
      <c r="MU31" s="212" t="str">
        <f>IF(MU$13="","",(MU16/(SUM(MU$16:MU$17))*Inputs!NI$107))</f>
        <v/>
      </c>
      <c r="MV31" s="212" t="str">
        <f>IF(MV$13="","",(MV16/(SUM(MV$16:MV$17))*Inputs!NJ$107))</f>
        <v/>
      </c>
      <c r="MW31" s="212" t="str">
        <f>IF(MW$13="","",(MW16/(SUM(MW$16:MW$17))*Inputs!NK$107))</f>
        <v/>
      </c>
      <c r="MX31" s="212" t="str">
        <f>IF(MX$13="","",(MX16/(SUM(MX$16:MX$17))*Inputs!NL$107))</f>
        <v/>
      </c>
      <c r="MY31" s="212" t="str">
        <f>IF(MY$13="","",(MY16/(SUM(MY$16:MY$17))*Inputs!NM$107))</f>
        <v/>
      </c>
    </row>
    <row r="32" spans="2:363" x14ac:dyDescent="0.25">
      <c r="B32" s="8" t="s">
        <v>233</v>
      </c>
      <c r="D32" s="212">
        <f>IF(D$13="","",(D17/(SUM(D$16:D$17))*Inputs!R$107))</f>
        <v>0</v>
      </c>
      <c r="E32" s="212">
        <f>IF(E$13="","",(E17/(SUM(E$16:E$17))*Inputs!S$107))</f>
        <v>0</v>
      </c>
      <c r="F32" s="212">
        <f>IF(F$13="","",(F17/(SUM(F$16:F$17))*Inputs!T$107))</f>
        <v>0</v>
      </c>
      <c r="G32" s="212">
        <f>IF(G$13="","",(G17/(SUM(G$16:G$17))*Inputs!U$107))</f>
        <v>0</v>
      </c>
      <c r="H32" s="212">
        <f>IF(H$13="","",(H17/(SUM(H$16:H$17))*Inputs!V$107))</f>
        <v>0</v>
      </c>
      <c r="I32" s="212">
        <f>IF(I$13="","",(I17/(SUM(I$16:I$17))*Inputs!W$107))</f>
        <v>0</v>
      </c>
      <c r="J32" s="212">
        <f>IF(J$13="","",(J17/(SUM(J$16:J$17))*Inputs!X$107))</f>
        <v>0</v>
      </c>
      <c r="K32" s="212">
        <f>IF(K$13="","",(K17/(SUM(K$16:K$17))*Inputs!Y$107))</f>
        <v>0</v>
      </c>
      <c r="L32" s="212">
        <f>IF(L$13="","",(L17/(SUM(L$16:L$17))*Inputs!Z$107))</f>
        <v>0</v>
      </c>
      <c r="M32" s="212">
        <f>IF(M$13="","",(M17/(SUM(M$16:M$17))*Inputs!AA$107))</f>
        <v>0</v>
      </c>
      <c r="N32" s="212">
        <f>IF(N$13="","",(N17/(SUM(N$16:N$17))*Inputs!AB$107))</f>
        <v>0</v>
      </c>
      <c r="O32" s="212">
        <f>IF(O$13="","",(O17/(SUM(O$16:O$17))*Inputs!AC$107))</f>
        <v>0</v>
      </c>
      <c r="P32" s="212">
        <f>IF(P$13="","",(P17/(SUM(P$16:P$17))*Inputs!AD$107))</f>
        <v>0</v>
      </c>
      <c r="Q32" s="212">
        <f>IF(Q$13="","",(Q17/(SUM(Q$16:Q$17))*Inputs!AE$107))</f>
        <v>0</v>
      </c>
      <c r="R32" s="212">
        <f>IF(R$13="","",(R17/(SUM(R$16:R$17))*Inputs!AF$107))</f>
        <v>0</v>
      </c>
      <c r="S32" s="212">
        <f>IF(S$13="","",(S17/(SUM(S$16:S$17))*Inputs!AG$107))</f>
        <v>0</v>
      </c>
      <c r="T32" s="212">
        <f>IF(T$13="","",(T17/(SUM(T$16:T$17))*Inputs!AH$107))</f>
        <v>0</v>
      </c>
      <c r="U32" s="212">
        <f>IF(U$13="","",(U17/(SUM(U$16:U$17))*Inputs!AI$107))</f>
        <v>0</v>
      </c>
      <c r="V32" s="212">
        <f>IF(V$13="","",(V17/(SUM(V$16:V$17))*Inputs!AJ$107))</f>
        <v>0</v>
      </c>
      <c r="W32" s="212">
        <f>IF(W$13="","",(W17/(SUM(W$16:W$17))*Inputs!AK$107))</f>
        <v>0</v>
      </c>
      <c r="X32" s="212">
        <f>IF(X$13="","",(X17/(SUM(X$16:X$17))*Inputs!AL$107))</f>
        <v>0</v>
      </c>
      <c r="Y32" s="212">
        <f>IF(Y$13="","",(Y17/(SUM(Y$16:Y$17))*Inputs!AM$107))</f>
        <v>0</v>
      </c>
      <c r="Z32" s="212">
        <f>IF(Z$13="","",(Z17/(SUM(Z$16:Z$17))*Inputs!AN$107))</f>
        <v>0</v>
      </c>
      <c r="AA32" s="212">
        <f>IF(AA$13="","",(AA17/(SUM(AA$16:AA$17))*Inputs!AO$107))</f>
        <v>0</v>
      </c>
      <c r="AB32" s="212">
        <f>IF(AB$13="","",(AB17/(SUM(AB$16:AB$17))*Inputs!AP$107))</f>
        <v>0</v>
      </c>
      <c r="AC32" s="212">
        <f>IF(AC$13="","",(AC17/(SUM(AC$16:AC$17))*Inputs!AQ$107))</f>
        <v>0</v>
      </c>
      <c r="AD32" s="212">
        <f>IF(AD$13="","",(AD17/(SUM(AD$16:AD$17))*Inputs!AR$107))</f>
        <v>0</v>
      </c>
      <c r="AE32" s="212">
        <f>IF(AE$13="","",(AE17/(SUM(AE$16:AE$17))*Inputs!AS$107))</f>
        <v>0</v>
      </c>
      <c r="AF32" s="212">
        <f>IF(AF$13="","",(AF17/(SUM(AF$16:AF$17))*Inputs!AT$107))</f>
        <v>0</v>
      </c>
      <c r="AG32" s="212">
        <f>IF(AG$13="","",(AG17/(SUM(AG$16:AG$17))*Inputs!AU$107))</f>
        <v>0</v>
      </c>
      <c r="AH32" s="212">
        <f>IF(AH$13="","",(AH17/(SUM(AH$16:AH$17))*Inputs!AV$107))</f>
        <v>0</v>
      </c>
      <c r="AI32" s="212">
        <f>IF(AI$13="","",(AI17/(SUM(AI$16:AI$17))*Inputs!AW$107))</f>
        <v>0</v>
      </c>
      <c r="AJ32" s="212">
        <f>IF(AJ$13="","",(AJ17/(SUM(AJ$16:AJ$17))*Inputs!AX$107))</f>
        <v>0</v>
      </c>
      <c r="AK32" s="212">
        <f>IF(AK$13="","",(AK17/(SUM(AK$16:AK$17))*Inputs!AY$107))</f>
        <v>0</v>
      </c>
      <c r="AL32" s="212">
        <f>IF(AL$13="","",(AL17/(SUM(AL$16:AL$17))*Inputs!AZ$107))</f>
        <v>0</v>
      </c>
      <c r="AM32" s="212">
        <f>IF(AM$13="","",(AM17/(SUM(AM$16:AM$17))*Inputs!BA$107))</f>
        <v>0</v>
      </c>
      <c r="AN32" s="212">
        <f>IF(AN$13="","",(AN17/(SUM(AN$16:AN$17))*Inputs!BB$107))</f>
        <v>0</v>
      </c>
      <c r="AO32" s="212">
        <f>IF(AO$13="","",(AO17/(SUM(AO$16:AO$17))*Inputs!BC$107))</f>
        <v>0</v>
      </c>
      <c r="AP32" s="212">
        <f>IF(AP$13="","",(AP17/(SUM(AP$16:AP$17))*Inputs!BD$107))</f>
        <v>0</v>
      </c>
      <c r="AQ32" s="212">
        <f>IF(AQ$13="","",(AQ17/(SUM(AQ$16:AQ$17))*Inputs!BE$107))</f>
        <v>0</v>
      </c>
      <c r="AR32" s="212">
        <f>IF(AR$13="","",(AR17/(SUM(AR$16:AR$17))*Inputs!BF$107))</f>
        <v>0</v>
      </c>
      <c r="AS32" s="212">
        <f>IF(AS$13="","",(AS17/(SUM(AS$16:AS$17))*Inputs!BG$107))</f>
        <v>0</v>
      </c>
      <c r="AT32" s="212">
        <f>IF(AT$13="","",(AT17/(SUM(AT$16:AT$17))*Inputs!BH$107))</f>
        <v>0</v>
      </c>
      <c r="AU32" s="212">
        <f>IF(AU$13="","",(AU17/(SUM(AU$16:AU$17))*Inputs!BI$107))</f>
        <v>0</v>
      </c>
      <c r="AV32" s="212">
        <f>IF(AV$13="","",(AV17/(SUM(AV$16:AV$17))*Inputs!BJ$107))</f>
        <v>0</v>
      </c>
      <c r="AW32" s="212">
        <f>IF(AW$13="","",(AW17/(SUM(AW$16:AW$17))*Inputs!BK$107))</f>
        <v>0</v>
      </c>
      <c r="AX32" s="212">
        <f>IF(AX$13="","",(AX17/(SUM(AX$16:AX$17))*Inputs!BL$107))</f>
        <v>0</v>
      </c>
      <c r="AY32" s="212">
        <f>IF(AY$13="","",(AY17/(SUM(AY$16:AY$17))*Inputs!BM$107))</f>
        <v>0</v>
      </c>
      <c r="AZ32" s="212">
        <f>IF(AZ$13="","",(AZ17/(SUM(AZ$16:AZ$17))*Inputs!BN$107))</f>
        <v>0</v>
      </c>
      <c r="BA32" s="212">
        <f>IF(BA$13="","",(BA17/(SUM(BA$16:BA$17))*Inputs!BO$107))</f>
        <v>0</v>
      </c>
      <c r="BB32" s="212">
        <f>IF(BB$13="","",(BB17/(SUM(BB$16:BB$17))*Inputs!BP$107))</f>
        <v>0</v>
      </c>
      <c r="BC32" s="212">
        <f>IF(BC$13="","",(BC17/(SUM(BC$16:BC$17))*Inputs!BQ$107))</f>
        <v>0</v>
      </c>
      <c r="BD32" s="212">
        <f>IF(BD$13="","",(BD17/(SUM(BD$16:BD$17))*Inputs!BR$107))</f>
        <v>0</v>
      </c>
      <c r="BE32" s="212">
        <f>IF(BE$13="","",(BE17/(SUM(BE$16:BE$17))*Inputs!BS$107))</f>
        <v>0</v>
      </c>
      <c r="BF32" s="212">
        <f>IF(BF$13="","",(BF17/(SUM(BF$16:BF$17))*Inputs!BT$107))</f>
        <v>0</v>
      </c>
      <c r="BG32" s="212">
        <f>IF(BG$13="","",(BG17/(SUM(BG$16:BG$17))*Inputs!BU$107))</f>
        <v>0</v>
      </c>
      <c r="BH32" s="212">
        <f>IF(BH$13="","",(BH17/(SUM(BH$16:BH$17))*Inputs!BV$107))</f>
        <v>0</v>
      </c>
      <c r="BI32" s="212">
        <f>IF(BI$13="","",(BI17/(SUM(BI$16:BI$17))*Inputs!BW$107))</f>
        <v>0</v>
      </c>
      <c r="BJ32" s="212">
        <f>IF(BJ$13="","",(BJ17/(SUM(BJ$16:BJ$17))*Inputs!BX$107))</f>
        <v>0</v>
      </c>
      <c r="BK32" s="212">
        <f>IF(BK$13="","",(BK17/(SUM(BK$16:BK$17))*Inputs!BY$107))</f>
        <v>0</v>
      </c>
      <c r="BL32" s="212">
        <f>IF(BL$13="","",(BL17/(SUM(BL$16:BL$17))*Inputs!BZ$107))</f>
        <v>0</v>
      </c>
      <c r="BM32" s="212">
        <f>IF(BM$13="","",(BM17/(SUM(BM$16:BM$17))*Inputs!CA$107))</f>
        <v>0</v>
      </c>
      <c r="BN32" s="212">
        <f>IF(BN$13="","",(BN17/(SUM(BN$16:BN$17))*Inputs!CB$107))</f>
        <v>0</v>
      </c>
      <c r="BO32" s="212">
        <f>IF(BO$13="","",(BO17/(SUM(BO$16:BO$17))*Inputs!CC$107))</f>
        <v>0</v>
      </c>
      <c r="BP32" s="212">
        <f>IF(BP$13="","",(BP17/(SUM(BP$16:BP$17))*Inputs!CD$107))</f>
        <v>0</v>
      </c>
      <c r="BQ32" s="212">
        <f>IF(BQ$13="","",(BQ17/(SUM(BQ$16:BQ$17))*Inputs!CE$107))</f>
        <v>0</v>
      </c>
      <c r="BR32" s="212">
        <f>IF(BR$13="","",(BR17/(SUM(BR$16:BR$17))*Inputs!CF$107))</f>
        <v>0</v>
      </c>
      <c r="BS32" s="212">
        <f>IF(BS$13="","",(BS17/(SUM(BS$16:BS$17))*Inputs!CG$107))</f>
        <v>0</v>
      </c>
      <c r="BT32" s="212">
        <f>IF(BT$13="","",(BT17/(SUM(BT$16:BT$17))*Inputs!CH$107))</f>
        <v>0</v>
      </c>
      <c r="BU32" s="212">
        <f>IF(BU$13="","",(BU17/(SUM(BU$16:BU$17))*Inputs!CI$107))</f>
        <v>0</v>
      </c>
      <c r="BV32" s="212">
        <f>IF(BV$13="","",(BV17/(SUM(BV$16:BV$17))*Inputs!CJ$107))</f>
        <v>0</v>
      </c>
      <c r="BW32" s="212">
        <f>IF(BW$13="","",(BW17/(SUM(BW$16:BW$17))*Inputs!CK$107))</f>
        <v>0</v>
      </c>
      <c r="BX32" s="212">
        <f>IF(BX$13="","",(BX17/(SUM(BX$16:BX$17))*Inputs!CL$107))</f>
        <v>0</v>
      </c>
      <c r="BY32" s="212">
        <f>IF(BY$13="","",(BY17/(SUM(BY$16:BY$17))*Inputs!CM$107))</f>
        <v>0</v>
      </c>
      <c r="BZ32" s="212">
        <f>IF(BZ$13="","",(BZ17/(SUM(BZ$16:BZ$17))*Inputs!CN$107))</f>
        <v>0</v>
      </c>
      <c r="CA32" s="212">
        <f>IF(CA$13="","",(CA17/(SUM(CA$16:CA$17))*Inputs!CO$107))</f>
        <v>0</v>
      </c>
      <c r="CB32" s="212">
        <f>IF(CB$13="","",(CB17/(SUM(CB$16:CB$17))*Inputs!CP$107))</f>
        <v>0</v>
      </c>
      <c r="CC32" s="212">
        <f>IF(CC$13="","",(CC17/(SUM(CC$16:CC$17))*Inputs!CQ$107))</f>
        <v>0</v>
      </c>
      <c r="CD32" s="212">
        <f>IF(CD$13="","",(CD17/(SUM(CD$16:CD$17))*Inputs!CR$107))</f>
        <v>0</v>
      </c>
      <c r="CE32" s="212">
        <f>IF(CE$13="","",(CE17/(SUM(CE$16:CE$17))*Inputs!CS$107))</f>
        <v>0</v>
      </c>
      <c r="CF32" s="212">
        <f>IF(CF$13="","",(CF17/(SUM(CF$16:CF$17))*Inputs!CT$107))</f>
        <v>0</v>
      </c>
      <c r="CG32" s="212">
        <f>IF(CG$13="","",(CG17/(SUM(CG$16:CG$17))*Inputs!CU$107))</f>
        <v>0</v>
      </c>
      <c r="CH32" s="212">
        <f>IF(CH$13="","",(CH17/(SUM(CH$16:CH$17))*Inputs!CV$107))</f>
        <v>0</v>
      </c>
      <c r="CI32" s="212">
        <f>IF(CI$13="","",(CI17/(SUM(CI$16:CI$17))*Inputs!CW$107))</f>
        <v>0</v>
      </c>
      <c r="CJ32" s="212">
        <f>IF(CJ$13="","",(CJ17/(SUM(CJ$16:CJ$17))*Inputs!CX$107))</f>
        <v>0</v>
      </c>
      <c r="CK32" s="212">
        <f>IF(CK$13="","",(CK17/(SUM(CK$16:CK$17))*Inputs!CY$107))</f>
        <v>0</v>
      </c>
      <c r="CL32" s="212">
        <f>IF(CL$13="","",(CL17/(SUM(CL$16:CL$17))*Inputs!CZ$107))</f>
        <v>0</v>
      </c>
      <c r="CM32" s="212">
        <f>IF(CM$13="","",(CM17/(SUM(CM$16:CM$17))*Inputs!DA$107))</f>
        <v>0</v>
      </c>
      <c r="CN32" s="212">
        <f>IF(CN$13="","",(CN17/(SUM(CN$16:CN$17))*Inputs!DB$107))</f>
        <v>0</v>
      </c>
      <c r="CO32" s="212">
        <f>IF(CO$13="","",(CO17/(SUM(CO$16:CO$17))*Inputs!DC$107))</f>
        <v>0</v>
      </c>
      <c r="CP32" s="212">
        <f>IF(CP$13="","",(CP17/(SUM(CP$16:CP$17))*Inputs!DD$107))</f>
        <v>0</v>
      </c>
      <c r="CQ32" s="212">
        <f>IF(CQ$13="","",(CQ17/(SUM(CQ$16:CQ$17))*Inputs!DE$107))</f>
        <v>0</v>
      </c>
      <c r="CR32" s="212">
        <f>IF(CR$13="","",(CR17/(SUM(CR$16:CR$17))*Inputs!DF$107))</f>
        <v>0</v>
      </c>
      <c r="CS32" s="212">
        <f>IF(CS$13="","",(CS17/(SUM(CS$16:CS$17))*Inputs!DG$107))</f>
        <v>0</v>
      </c>
      <c r="CT32" s="212">
        <f>IF(CT$13="","",(CT17/(SUM(CT$16:CT$17))*Inputs!DH$107))</f>
        <v>0</v>
      </c>
      <c r="CU32" s="212">
        <f>IF(CU$13="","",(CU17/(SUM(CU$16:CU$17))*Inputs!DI$107))</f>
        <v>0</v>
      </c>
      <c r="CV32" s="212">
        <f>IF(CV$13="","",(CV17/(SUM(CV$16:CV$17))*Inputs!DJ$107))</f>
        <v>0</v>
      </c>
      <c r="CW32" s="212">
        <f>IF(CW$13="","",(CW17/(SUM(CW$16:CW$17))*Inputs!DK$107))</f>
        <v>0</v>
      </c>
      <c r="CX32" s="212">
        <f>IF(CX$13="","",(CX17/(SUM(CX$16:CX$17))*Inputs!DL$107))</f>
        <v>0</v>
      </c>
      <c r="CY32" s="212">
        <f>IF(CY$13="","",(CY17/(SUM(CY$16:CY$17))*Inputs!DM$107))</f>
        <v>0</v>
      </c>
      <c r="CZ32" s="212">
        <f>IF(CZ$13="","",(CZ17/(SUM(CZ$16:CZ$17))*Inputs!DN$107))</f>
        <v>0</v>
      </c>
      <c r="DA32" s="212">
        <f>IF(DA$13="","",(DA17/(SUM(DA$16:DA$17))*Inputs!DO$107))</f>
        <v>0</v>
      </c>
      <c r="DB32" s="212">
        <f>IF(DB$13="","",(DB17/(SUM(DB$16:DB$17))*Inputs!DP$107))</f>
        <v>0</v>
      </c>
      <c r="DC32" s="212">
        <f>IF(DC$13="","",(DC17/(SUM(DC$16:DC$17))*Inputs!DQ$107))</f>
        <v>140.625</v>
      </c>
      <c r="DD32" s="212">
        <f>IF(DD$13="","",(DD17/(SUM(DD$16:DD$17))*Inputs!DR$107))</f>
        <v>140.625</v>
      </c>
      <c r="DE32" s="212">
        <f>IF(DE$13="","",(DE17/(SUM(DE$16:DE$17))*Inputs!DS$107))</f>
        <v>140.625</v>
      </c>
      <c r="DF32" s="212">
        <f>IF(DF$13="","",(DF17/(SUM(DF$16:DF$17))*Inputs!DT$107))</f>
        <v>140.625</v>
      </c>
      <c r="DG32" s="212">
        <f>IF(DG$13="","",(DG17/(SUM(DG$16:DG$17))*Inputs!DU$107))</f>
        <v>140.625</v>
      </c>
      <c r="DH32" s="212">
        <f>IF(DH$13="","",(DH17/(SUM(DH$16:DH$17))*Inputs!DV$107))</f>
        <v>140.625</v>
      </c>
      <c r="DI32" s="212">
        <f>IF(DI$13="","",(DI17/(SUM(DI$16:DI$17))*Inputs!DW$107))</f>
        <v>140.625</v>
      </c>
      <c r="DJ32" s="212">
        <f>IF(DJ$13="","",(DJ17/(SUM(DJ$16:DJ$17))*Inputs!DX$107))</f>
        <v>140.625</v>
      </c>
      <c r="DK32" s="212">
        <f>IF(DK$13="","",(DK17/(SUM(DK$16:DK$17))*Inputs!DY$107))</f>
        <v>140.625</v>
      </c>
      <c r="DL32" s="212">
        <f>IF(DL$13="","",(DL17/(SUM(DL$16:DL$17))*Inputs!DZ$107))</f>
        <v>140.625</v>
      </c>
      <c r="DM32" s="212">
        <f>IF(DM$13="","",(DM17/(SUM(DM$16:DM$17))*Inputs!EA$107))</f>
        <v>140.625</v>
      </c>
      <c r="DN32" s="212">
        <f>IF(DN$13="","",(DN17/(SUM(DN$16:DN$17))*Inputs!EB$107))</f>
        <v>140.625</v>
      </c>
      <c r="DO32" s="212">
        <f>IF(DO$13="","",(DO17/(SUM(DO$16:DO$17))*Inputs!EC$107))</f>
        <v>140.625</v>
      </c>
      <c r="DP32" s="212">
        <f>IF(DP$13="","",(DP17/(SUM(DP$16:DP$17))*Inputs!ED$107))</f>
        <v>140.625</v>
      </c>
      <c r="DQ32" s="212">
        <f>IF(DQ$13="","",(DQ17/(SUM(DQ$16:DQ$17))*Inputs!EE$107))</f>
        <v>140.625</v>
      </c>
      <c r="DR32" s="212">
        <f>IF(DR$13="","",(DR17/(SUM(DR$16:DR$17))*Inputs!EF$107))</f>
        <v>140.625</v>
      </c>
      <c r="DS32" s="212">
        <f>IF(DS$13="","",(DS17/(SUM(DS$16:DS$17))*Inputs!EG$107))</f>
        <v>140.625</v>
      </c>
      <c r="DT32" s="212">
        <f>IF(DT$13="","",(DT17/(SUM(DT$16:DT$17))*Inputs!EH$107))</f>
        <v>140.625</v>
      </c>
      <c r="DU32" s="212">
        <f>IF(DU$13="","",(DU17/(SUM(DU$16:DU$17))*Inputs!EI$107))</f>
        <v>140.625</v>
      </c>
      <c r="DV32" s="212">
        <f>IF(DV$13="","",(DV17/(SUM(DV$16:DV$17))*Inputs!EJ$107))</f>
        <v>140.625</v>
      </c>
      <c r="DW32" s="212">
        <f>IF(DW$13="","",(DW17/(SUM(DW$16:DW$17))*Inputs!EK$107))</f>
        <v>140.625</v>
      </c>
      <c r="DX32" s="212">
        <f>IF(DX$13="","",(DX17/(SUM(DX$16:DX$17))*Inputs!EL$107))</f>
        <v>140.625</v>
      </c>
      <c r="DY32" s="212">
        <f>IF(DY$13="","",(DY17/(SUM(DY$16:DY$17))*Inputs!EM$107))</f>
        <v>140.625</v>
      </c>
      <c r="DZ32" s="212">
        <f>IF(DZ$13="","",(DZ17/(SUM(DZ$16:DZ$17))*Inputs!EN$107))</f>
        <v>140.625</v>
      </c>
      <c r="EA32" s="212">
        <f>IF(EA$13="","",(EA17/(SUM(EA$16:EA$17))*Inputs!EO$107))</f>
        <v>140.625</v>
      </c>
      <c r="EB32" s="212">
        <f>IF(EB$13="","",(EB17/(SUM(EB$16:EB$17))*Inputs!EP$107))</f>
        <v>140.625</v>
      </c>
      <c r="EC32" s="212">
        <f>IF(EC$13="","",(EC17/(SUM(EC$16:EC$17))*Inputs!EQ$107))</f>
        <v>140.625</v>
      </c>
      <c r="ED32" s="212">
        <f>IF(ED$13="","",(ED17/(SUM(ED$16:ED$17))*Inputs!ER$107))</f>
        <v>140.625</v>
      </c>
      <c r="EE32" s="212">
        <f>IF(EE$13="","",(EE17/(SUM(EE$16:EE$17))*Inputs!ES$107))</f>
        <v>140.625</v>
      </c>
      <c r="EF32" s="212">
        <f>IF(EF$13="","",(EF17/(SUM(EF$16:EF$17))*Inputs!ET$107))</f>
        <v>140.625</v>
      </c>
      <c r="EG32" s="212">
        <f>IF(EG$13="","",(EG17/(SUM(EG$16:EG$17))*Inputs!EU$107))</f>
        <v>140.625</v>
      </c>
      <c r="EH32" s="212">
        <f>IF(EH$13="","",(EH17/(SUM(EH$16:EH$17))*Inputs!EV$107))</f>
        <v>140.625</v>
      </c>
      <c r="EI32" s="212">
        <f>IF(EI$13="","",(EI17/(SUM(EI$16:EI$17))*Inputs!EW$107))</f>
        <v>140.625</v>
      </c>
      <c r="EJ32" s="212">
        <f>IF(EJ$13="","",(EJ17/(SUM(EJ$16:EJ$17))*Inputs!EX$107))</f>
        <v>140.625</v>
      </c>
      <c r="EK32" s="212">
        <f>IF(EK$13="","",(EK17/(SUM(EK$16:EK$17))*Inputs!EY$107))</f>
        <v>140.625</v>
      </c>
      <c r="EL32" s="212">
        <f>IF(EL$13="","",(EL17/(SUM(EL$16:EL$17))*Inputs!EZ$107))</f>
        <v>140.625</v>
      </c>
      <c r="EM32" s="212">
        <f>IF(EM$13="","",(EM17/(SUM(EM$16:EM$17))*Inputs!FA$107))</f>
        <v>140.625</v>
      </c>
      <c r="EN32" s="212">
        <f>IF(EN$13="","",(EN17/(SUM(EN$16:EN$17))*Inputs!FB$107))</f>
        <v>140.625</v>
      </c>
      <c r="EO32" s="212">
        <f>IF(EO$13="","",(EO17/(SUM(EO$16:EO$17))*Inputs!FC$107))</f>
        <v>140.625</v>
      </c>
      <c r="EP32" s="212">
        <f>IF(EP$13="","",(EP17/(SUM(EP$16:EP$17))*Inputs!FD$107))</f>
        <v>140.625</v>
      </c>
      <c r="EQ32" s="212">
        <f>IF(EQ$13="","",(EQ17/(SUM(EQ$16:EQ$17))*Inputs!FE$107))</f>
        <v>140.625</v>
      </c>
      <c r="ER32" s="212">
        <f>IF(ER$13="","",(ER17/(SUM(ER$16:ER$17))*Inputs!FF$107))</f>
        <v>140.625</v>
      </c>
      <c r="ES32" s="212">
        <f>IF(ES$13="","",(ES17/(SUM(ES$16:ES$17))*Inputs!FG$107))</f>
        <v>140.625</v>
      </c>
      <c r="ET32" s="212">
        <f>IF(ET$13="","",(ET17/(SUM(ET$16:ET$17))*Inputs!FH$107))</f>
        <v>140.625</v>
      </c>
      <c r="EU32" s="212">
        <f>IF(EU$13="","",(EU17/(SUM(EU$16:EU$17))*Inputs!FI$107))</f>
        <v>140.625</v>
      </c>
      <c r="EV32" s="212">
        <f>IF(EV$13="","",(EV17/(SUM(EV$16:EV$17))*Inputs!FJ$107))</f>
        <v>140.625</v>
      </c>
      <c r="EW32" s="212">
        <f>IF(EW$13="","",(EW17/(SUM(EW$16:EW$17))*Inputs!FK$107))</f>
        <v>140.625</v>
      </c>
      <c r="EX32" s="212">
        <f>IF(EX$13="","",(EX17/(SUM(EX$16:EX$17))*Inputs!FL$107))</f>
        <v>140.625</v>
      </c>
      <c r="EY32" s="212">
        <f>IF(EY$13="","",(EY17/(SUM(EY$16:EY$17))*Inputs!FM$107))</f>
        <v>140.625</v>
      </c>
      <c r="EZ32" s="212">
        <f>IF(EZ$13="","",(EZ17/(SUM(EZ$16:EZ$17))*Inputs!FN$107))</f>
        <v>140.625</v>
      </c>
      <c r="FA32" s="212">
        <f>IF(FA$13="","",(FA17/(SUM(FA$16:FA$17))*Inputs!FO$107))</f>
        <v>140.625</v>
      </c>
      <c r="FB32" s="212">
        <f>IF(FB$13="","",(FB17/(SUM(FB$16:FB$17))*Inputs!FP$107))</f>
        <v>140.625</v>
      </c>
      <c r="FC32" s="212">
        <f>IF(FC$13="","",(FC17/(SUM(FC$16:FC$17))*Inputs!FQ$107))</f>
        <v>140.625</v>
      </c>
      <c r="FD32" s="212">
        <f>IF(FD$13="","",(FD17/(SUM(FD$16:FD$17))*Inputs!FR$107))</f>
        <v>140.625</v>
      </c>
      <c r="FE32" s="212">
        <f>IF(FE$13="","",(FE17/(SUM(FE$16:FE$17))*Inputs!FS$107))</f>
        <v>140.625</v>
      </c>
      <c r="FF32" s="212">
        <f>IF(FF$13="","",(FF17/(SUM(FF$16:FF$17))*Inputs!FT$107))</f>
        <v>140.625</v>
      </c>
      <c r="FG32" s="212">
        <f>IF(FG$13="","",(FG17/(SUM(FG$16:FG$17))*Inputs!FU$107))</f>
        <v>140.625</v>
      </c>
      <c r="FH32" s="212">
        <f>IF(FH$13="","",(FH17/(SUM(FH$16:FH$17))*Inputs!FV$107))</f>
        <v>140.625</v>
      </c>
      <c r="FI32" s="212">
        <f>IF(FI$13="","",(FI17/(SUM(FI$16:FI$17))*Inputs!FW$107))</f>
        <v>140.625</v>
      </c>
      <c r="FJ32" s="212">
        <f>IF(FJ$13="","",(FJ17/(SUM(FJ$16:FJ$17))*Inputs!FX$107))</f>
        <v>140.625</v>
      </c>
      <c r="FK32" s="212">
        <f>IF(FK$13="","",(FK17/(SUM(FK$16:FK$17))*Inputs!FY$107))</f>
        <v>140.625</v>
      </c>
      <c r="FL32" s="212">
        <f>IF(FL$13="","",(FL17/(SUM(FL$16:FL$17))*Inputs!FZ$107))</f>
        <v>246.09375</v>
      </c>
      <c r="FM32" s="212">
        <f>IF(FM$13="","",(FM17/(SUM(FM$16:FM$17))*Inputs!GA$107))</f>
        <v>246.09375</v>
      </c>
      <c r="FN32" s="212">
        <f>IF(FN$13="","",(FN17/(SUM(FN$16:FN$17))*Inputs!GB$107))</f>
        <v>246.09375</v>
      </c>
      <c r="FO32" s="212">
        <f>IF(FO$13="","",(FO17/(SUM(FO$16:FO$17))*Inputs!GC$107))</f>
        <v>246.09375</v>
      </c>
      <c r="FP32" s="212">
        <f>IF(FP$13="","",(FP17/(SUM(FP$16:FP$17))*Inputs!GD$107))</f>
        <v>246.09375</v>
      </c>
      <c r="FQ32" s="212">
        <f>IF(FQ$13="","",(FQ17/(SUM(FQ$16:FQ$17))*Inputs!GE$107))</f>
        <v>246.09375</v>
      </c>
      <c r="FR32" s="212">
        <f>IF(FR$13="","",(FR17/(SUM(FR$16:FR$17))*Inputs!GF$107))</f>
        <v>246.09375</v>
      </c>
      <c r="FS32" s="212">
        <f>IF(FS$13="","",(FS17/(SUM(FS$16:FS$17))*Inputs!GG$107))</f>
        <v>246.09375</v>
      </c>
      <c r="FT32" s="212">
        <f>IF(FT$13="","",(FT17/(SUM(FT$16:FT$17))*Inputs!GH$107))</f>
        <v>246.09375</v>
      </c>
      <c r="FU32" s="212">
        <f>IF(FU$13="","",(FU17/(SUM(FU$16:FU$17))*Inputs!GI$107))</f>
        <v>246.09375</v>
      </c>
      <c r="FV32" s="212">
        <f>IF(FV$13="","",(FV17/(SUM(FV$16:FV$17))*Inputs!GJ$107))</f>
        <v>246.09375</v>
      </c>
      <c r="FW32" s="212">
        <f>IF(FW$13="","",(FW17/(SUM(FW$16:FW$17))*Inputs!GK$107))</f>
        <v>246.09375</v>
      </c>
      <c r="FX32" s="212">
        <f>IF(FX$13="","",(FX17/(SUM(FX$16:FX$17))*Inputs!GL$107))</f>
        <v>246.09375</v>
      </c>
      <c r="FY32" s="212">
        <f>IF(FY$13="","",(FY17/(SUM(FY$16:FY$17))*Inputs!GM$107))</f>
        <v>246.09375</v>
      </c>
      <c r="FZ32" s="212">
        <f>IF(FZ$13="","",(FZ17/(SUM(FZ$16:FZ$17))*Inputs!GN$107))</f>
        <v>246.09375</v>
      </c>
      <c r="GA32" s="212">
        <f>IF(GA$13="","",(GA17/(SUM(GA$16:GA$17))*Inputs!GO$107))</f>
        <v>246.09375</v>
      </c>
      <c r="GB32" s="212">
        <f>IF(GB$13="","",(GB17/(SUM(GB$16:GB$17))*Inputs!GP$107))</f>
        <v>246.09375</v>
      </c>
      <c r="GC32" s="212">
        <f>IF(GC$13="","",(GC17/(SUM(GC$16:GC$17))*Inputs!GQ$107))</f>
        <v>246.09375</v>
      </c>
      <c r="GD32" s="212">
        <f>IF(GD$13="","",(GD17/(SUM(GD$16:GD$17))*Inputs!GR$107))</f>
        <v>246.09375</v>
      </c>
      <c r="GE32" s="212">
        <f>IF(GE$13="","",(GE17/(SUM(GE$16:GE$17))*Inputs!GS$107))</f>
        <v>246.09375</v>
      </c>
      <c r="GF32" s="212">
        <f>IF(GF$13="","",(GF17/(SUM(GF$16:GF$17))*Inputs!GT$107))</f>
        <v>246.09375</v>
      </c>
      <c r="GG32" s="212">
        <f>IF(GG$13="","",(GG17/(SUM(GG$16:GG$17))*Inputs!GU$107))</f>
        <v>246.09375</v>
      </c>
      <c r="GH32" s="212">
        <f>IF(GH$13="","",(GH17/(SUM(GH$16:GH$17))*Inputs!GV$107))</f>
        <v>246.09375</v>
      </c>
      <c r="GI32" s="212">
        <f>IF(GI$13="","",(GI17/(SUM(GI$16:GI$17))*Inputs!GW$107))</f>
        <v>246.09375</v>
      </c>
      <c r="GJ32" s="212">
        <f>IF(GJ$13="","",(GJ17/(SUM(GJ$16:GJ$17))*Inputs!GX$107))</f>
        <v>246.09375</v>
      </c>
      <c r="GK32" s="212">
        <f>IF(GK$13="","",(GK17/(SUM(GK$16:GK$17))*Inputs!GY$107))</f>
        <v>246.09375</v>
      </c>
      <c r="GL32" s="212">
        <f>IF(GL$13="","",(GL17/(SUM(GL$16:GL$17))*Inputs!GZ$107))</f>
        <v>246.09375</v>
      </c>
      <c r="GM32" s="212">
        <f>IF(GM$13="","",(GM17/(SUM(GM$16:GM$17))*Inputs!HA$107))</f>
        <v>246.09375</v>
      </c>
      <c r="GN32" s="212">
        <f>IF(GN$13="","",(GN17/(SUM(GN$16:GN$17))*Inputs!HB$107))</f>
        <v>246.09375</v>
      </c>
      <c r="GO32" s="212">
        <f>IF(GO$13="","",(GO17/(SUM(GO$16:GO$17))*Inputs!HC$107))</f>
        <v>246.09375</v>
      </c>
      <c r="GP32" s="212">
        <f>IF(GP$13="","",(GP17/(SUM(GP$16:GP$17))*Inputs!HD$107))</f>
        <v>246.09375</v>
      </c>
      <c r="GQ32" s="212">
        <f>IF(GQ$13="","",(GQ17/(SUM(GQ$16:GQ$17))*Inputs!HE$107))</f>
        <v>246.09375</v>
      </c>
      <c r="GR32" s="212">
        <f>IF(GR$13="","",(GR17/(SUM(GR$16:GR$17))*Inputs!HF$107))</f>
        <v>246.09375</v>
      </c>
      <c r="GS32" s="212">
        <f>IF(GS$13="","",(GS17/(SUM(GS$16:GS$17))*Inputs!HG$107))</f>
        <v>246.09375</v>
      </c>
      <c r="GT32" s="212">
        <f>IF(GT$13="","",(GT17/(SUM(GT$16:GT$17))*Inputs!HH$107))</f>
        <v>246.09375</v>
      </c>
      <c r="GU32" s="212">
        <f>IF(GU$13="","",(GU17/(SUM(GU$16:GU$17))*Inputs!HI$107))</f>
        <v>246.09375</v>
      </c>
      <c r="GV32" s="212">
        <f>IF(GV$13="","",(GV17/(SUM(GV$16:GV$17))*Inputs!HJ$107))</f>
        <v>246.09375</v>
      </c>
      <c r="GW32" s="212">
        <f>IF(GW$13="","",(GW17/(SUM(GW$16:GW$17))*Inputs!HK$107))</f>
        <v>246.09375</v>
      </c>
      <c r="GX32" s="212">
        <f>IF(GX$13="","",(GX17/(SUM(GX$16:GX$17))*Inputs!HL$107))</f>
        <v>246.09375</v>
      </c>
      <c r="GY32" s="212">
        <f>IF(GY$13="","",(GY17/(SUM(GY$16:GY$17))*Inputs!HM$107))</f>
        <v>246.09375</v>
      </c>
      <c r="GZ32" s="212">
        <f>IF(GZ$13="","",(GZ17/(SUM(GZ$16:GZ$17))*Inputs!HN$107))</f>
        <v>246.09375</v>
      </c>
      <c r="HA32" s="212">
        <f>IF(HA$13="","",(HA17/(SUM(HA$16:HA$17))*Inputs!HO$107))</f>
        <v>246.09375</v>
      </c>
      <c r="HB32" s="212">
        <f>IF(HB$13="","",(HB17/(SUM(HB$16:HB$17))*Inputs!HP$107))</f>
        <v>246.09375</v>
      </c>
      <c r="HC32" s="212">
        <f>IF(HC$13="","",(HC17/(SUM(HC$16:HC$17))*Inputs!HQ$107))</f>
        <v>246.09375</v>
      </c>
      <c r="HD32" s="212">
        <f>IF(HD$13="","",(HD17/(SUM(HD$16:HD$17))*Inputs!HR$107))</f>
        <v>246.09375</v>
      </c>
      <c r="HE32" s="212">
        <f>IF(HE$13="","",(HE17/(SUM(HE$16:HE$17))*Inputs!HS$107))</f>
        <v>246.09375</v>
      </c>
      <c r="HF32" s="212">
        <f>IF(HF$13="","",(HF17/(SUM(HF$16:HF$17))*Inputs!HT$107))</f>
        <v>246.09375</v>
      </c>
      <c r="HG32" s="212">
        <f>IF(HG$13="","",(HG17/(SUM(HG$16:HG$17))*Inputs!HU$107))</f>
        <v>246.09375</v>
      </c>
      <c r="HH32" s="212">
        <f>IF(HH$13="","",(HH17/(SUM(HH$16:HH$17))*Inputs!HV$107))</f>
        <v>246.09375</v>
      </c>
      <c r="HI32" s="212">
        <f>IF(HI$13="","",(HI17/(SUM(HI$16:HI$17))*Inputs!HW$107))</f>
        <v>246.09375</v>
      </c>
      <c r="HJ32" s="212">
        <f>IF(HJ$13="","",(HJ17/(SUM(HJ$16:HJ$17))*Inputs!HX$107))</f>
        <v>246.09375</v>
      </c>
      <c r="HK32" s="212">
        <f>IF(HK$13="","",(HK17/(SUM(HK$16:HK$17))*Inputs!HY$107))</f>
        <v>246.09375</v>
      </c>
      <c r="HL32" s="212">
        <f>IF(HL$13="","",(HL17/(SUM(HL$16:HL$17))*Inputs!HZ$107))</f>
        <v>246.09375</v>
      </c>
      <c r="HM32" s="212">
        <f>IF(HM$13="","",(HM17/(SUM(HM$16:HM$17))*Inputs!IA$107))</f>
        <v>246.09375</v>
      </c>
      <c r="HN32" s="212">
        <f>IF(HN$13="","",(HN17/(SUM(HN$16:HN$17))*Inputs!IB$107))</f>
        <v>246.09375</v>
      </c>
      <c r="HO32" s="212">
        <f>IF(HO$13="","",(HO17/(SUM(HO$16:HO$17))*Inputs!IC$107))</f>
        <v>246.09375</v>
      </c>
      <c r="HP32" s="212">
        <f>IF(HP$13="","",(HP17/(SUM(HP$16:HP$17))*Inputs!ID$107))</f>
        <v>246.09375</v>
      </c>
      <c r="HQ32" s="212">
        <f>IF(HQ$13="","",(HQ17/(SUM(HQ$16:HQ$17))*Inputs!IE$107))</f>
        <v>246.09375</v>
      </c>
      <c r="HR32" s="212">
        <f>IF(HR$13="","",(HR17/(SUM(HR$16:HR$17))*Inputs!IF$107))</f>
        <v>246.09375</v>
      </c>
      <c r="HS32" s="212">
        <f>IF(HS$13="","",(HS17/(SUM(HS$16:HS$17))*Inputs!IG$107))</f>
        <v>246.09375</v>
      </c>
      <c r="HT32" s="212">
        <f>IF(HT$13="","",(HT17/(SUM(HT$16:HT$17))*Inputs!IH$107))</f>
        <v>246.09375</v>
      </c>
      <c r="HU32" s="212" t="str">
        <f>IF(HU$13="","",(HU17/(SUM(HU$16:HU$17))*Inputs!II$107))</f>
        <v/>
      </c>
      <c r="HV32" s="212" t="str">
        <f>IF(HV$13="","",(HV17/(SUM(HV$16:HV$17))*Inputs!IJ$107))</f>
        <v/>
      </c>
      <c r="HW32" s="212" t="str">
        <f>IF(HW$13="","",(HW17/(SUM(HW$16:HW$17))*Inputs!IK$107))</f>
        <v/>
      </c>
      <c r="HX32" s="212" t="str">
        <f>IF(HX$13="","",(HX17/(SUM(HX$16:HX$17))*Inputs!IL$107))</f>
        <v/>
      </c>
      <c r="HY32" s="212" t="str">
        <f>IF(HY$13="","",(HY17/(SUM(HY$16:HY$17))*Inputs!IM$107))</f>
        <v/>
      </c>
      <c r="HZ32" s="212" t="str">
        <f>IF(HZ$13="","",(HZ17/(SUM(HZ$16:HZ$17))*Inputs!IN$107))</f>
        <v/>
      </c>
      <c r="IA32" s="212" t="str">
        <f>IF(IA$13="","",(IA17/(SUM(IA$16:IA$17))*Inputs!IO$107))</f>
        <v/>
      </c>
      <c r="IB32" s="212" t="str">
        <f>IF(IB$13="","",(IB17/(SUM(IB$16:IB$17))*Inputs!IP$107))</f>
        <v/>
      </c>
      <c r="IC32" s="212" t="str">
        <f>IF(IC$13="","",(IC17/(SUM(IC$16:IC$17))*Inputs!IQ$107))</f>
        <v/>
      </c>
      <c r="ID32" s="212" t="str">
        <f>IF(ID$13="","",(ID17/(SUM(ID$16:ID$17))*Inputs!IR$107))</f>
        <v/>
      </c>
      <c r="IE32" s="212" t="str">
        <f>IF(IE$13="","",(IE17/(SUM(IE$16:IE$17))*Inputs!IS$107))</f>
        <v/>
      </c>
      <c r="IF32" s="212" t="str">
        <f>IF(IF$13="","",(IF17/(SUM(IF$16:IF$17))*Inputs!IT$107))</f>
        <v/>
      </c>
      <c r="IG32" s="212" t="str">
        <f>IF(IG$13="","",(IG17/(SUM(IG$16:IG$17))*Inputs!IU$107))</f>
        <v/>
      </c>
      <c r="IH32" s="212" t="str">
        <f>IF(IH$13="","",(IH17/(SUM(IH$16:IH$17))*Inputs!IV$107))</f>
        <v/>
      </c>
      <c r="II32" s="212" t="str">
        <f>IF(II$13="","",(II17/(SUM(II$16:II$17))*Inputs!IW$107))</f>
        <v/>
      </c>
      <c r="IJ32" s="212" t="str">
        <f>IF(IJ$13="","",(IJ17/(SUM(IJ$16:IJ$17))*Inputs!IX$107))</f>
        <v/>
      </c>
      <c r="IK32" s="212" t="str">
        <f>IF(IK$13="","",(IK17/(SUM(IK$16:IK$17))*Inputs!IY$107))</f>
        <v/>
      </c>
      <c r="IL32" s="212" t="str">
        <f>IF(IL$13="","",(IL17/(SUM(IL$16:IL$17))*Inputs!IZ$107))</f>
        <v/>
      </c>
      <c r="IM32" s="212" t="str">
        <f>IF(IM$13="","",(IM17/(SUM(IM$16:IM$17))*Inputs!JA$107))</f>
        <v/>
      </c>
      <c r="IN32" s="212" t="str">
        <f>IF(IN$13="","",(IN17/(SUM(IN$16:IN$17))*Inputs!JB$107))</f>
        <v/>
      </c>
      <c r="IO32" s="212" t="str">
        <f>IF(IO$13="","",(IO17/(SUM(IO$16:IO$17))*Inputs!JC$107))</f>
        <v/>
      </c>
      <c r="IP32" s="212" t="str">
        <f>IF(IP$13="","",(IP17/(SUM(IP$16:IP$17))*Inputs!JD$107))</f>
        <v/>
      </c>
      <c r="IQ32" s="212" t="str">
        <f>IF(IQ$13="","",(IQ17/(SUM(IQ$16:IQ$17))*Inputs!JE$107))</f>
        <v/>
      </c>
      <c r="IR32" s="212" t="str">
        <f>IF(IR$13="","",(IR17/(SUM(IR$16:IR$17))*Inputs!JF$107))</f>
        <v/>
      </c>
      <c r="IS32" s="212" t="str">
        <f>IF(IS$13="","",(IS17/(SUM(IS$16:IS$17))*Inputs!JG$107))</f>
        <v/>
      </c>
      <c r="IT32" s="212" t="str">
        <f>IF(IT$13="","",(IT17/(SUM(IT$16:IT$17))*Inputs!JH$107))</f>
        <v/>
      </c>
      <c r="IU32" s="212" t="str">
        <f>IF(IU$13="","",(IU17/(SUM(IU$16:IU$17))*Inputs!JI$107))</f>
        <v/>
      </c>
      <c r="IV32" s="212" t="str">
        <f>IF(IV$13="","",(IV17/(SUM(IV$16:IV$17))*Inputs!JJ$107))</f>
        <v/>
      </c>
      <c r="IW32" s="212" t="str">
        <f>IF(IW$13="","",(IW17/(SUM(IW$16:IW$17))*Inputs!JK$107))</f>
        <v/>
      </c>
      <c r="IX32" s="212" t="str">
        <f>IF(IX$13="","",(IX17/(SUM(IX$16:IX$17))*Inputs!JL$107))</f>
        <v/>
      </c>
      <c r="IY32" s="212" t="str">
        <f>IF(IY$13="","",(IY17/(SUM(IY$16:IY$17))*Inputs!JM$107))</f>
        <v/>
      </c>
      <c r="IZ32" s="212" t="str">
        <f>IF(IZ$13="","",(IZ17/(SUM(IZ$16:IZ$17))*Inputs!JN$107))</f>
        <v/>
      </c>
      <c r="JA32" s="212" t="str">
        <f>IF(JA$13="","",(JA17/(SUM(JA$16:JA$17))*Inputs!JO$107))</f>
        <v/>
      </c>
      <c r="JB32" s="212" t="str">
        <f>IF(JB$13="","",(JB17/(SUM(JB$16:JB$17))*Inputs!JP$107))</f>
        <v/>
      </c>
      <c r="JC32" s="212" t="str">
        <f>IF(JC$13="","",(JC17/(SUM(JC$16:JC$17))*Inputs!JQ$107))</f>
        <v/>
      </c>
      <c r="JD32" s="212" t="str">
        <f>IF(JD$13="","",(JD17/(SUM(JD$16:JD$17))*Inputs!JR$107))</f>
        <v/>
      </c>
      <c r="JE32" s="212" t="str">
        <f>IF(JE$13="","",(JE17/(SUM(JE$16:JE$17))*Inputs!JS$107))</f>
        <v/>
      </c>
      <c r="JF32" s="212" t="str">
        <f>IF(JF$13="","",(JF17/(SUM(JF$16:JF$17))*Inputs!JT$107))</f>
        <v/>
      </c>
      <c r="JG32" s="212" t="str">
        <f>IF(JG$13="","",(JG17/(SUM(JG$16:JG$17))*Inputs!JU$107))</f>
        <v/>
      </c>
      <c r="JH32" s="212" t="str">
        <f>IF(JH$13="","",(JH17/(SUM(JH$16:JH$17))*Inputs!JV$107))</f>
        <v/>
      </c>
      <c r="JI32" s="212" t="str">
        <f>IF(JI$13="","",(JI17/(SUM(JI$16:JI$17))*Inputs!JW$107))</f>
        <v/>
      </c>
      <c r="JJ32" s="212" t="str">
        <f>IF(JJ$13="","",(JJ17/(SUM(JJ$16:JJ$17))*Inputs!JX$107))</f>
        <v/>
      </c>
      <c r="JK32" s="212" t="str">
        <f>IF(JK$13="","",(JK17/(SUM(JK$16:JK$17))*Inputs!JY$107))</f>
        <v/>
      </c>
      <c r="JL32" s="212" t="str">
        <f>IF(JL$13="","",(JL17/(SUM(JL$16:JL$17))*Inputs!JZ$107))</f>
        <v/>
      </c>
      <c r="JM32" s="212" t="str">
        <f>IF(JM$13="","",(JM17/(SUM(JM$16:JM$17))*Inputs!KA$107))</f>
        <v/>
      </c>
      <c r="JN32" s="212" t="str">
        <f>IF(JN$13="","",(JN17/(SUM(JN$16:JN$17))*Inputs!KB$107))</f>
        <v/>
      </c>
      <c r="JO32" s="212" t="str">
        <f>IF(JO$13="","",(JO17/(SUM(JO$16:JO$17))*Inputs!KC$107))</f>
        <v/>
      </c>
      <c r="JP32" s="212" t="str">
        <f>IF(JP$13="","",(JP17/(SUM(JP$16:JP$17))*Inputs!KD$107))</f>
        <v/>
      </c>
      <c r="JQ32" s="212" t="str">
        <f>IF(JQ$13="","",(JQ17/(SUM(JQ$16:JQ$17))*Inputs!KE$107))</f>
        <v/>
      </c>
      <c r="JR32" s="212" t="str">
        <f>IF(JR$13="","",(JR17/(SUM(JR$16:JR$17))*Inputs!KF$107))</f>
        <v/>
      </c>
      <c r="JS32" s="212" t="str">
        <f>IF(JS$13="","",(JS17/(SUM(JS$16:JS$17))*Inputs!KG$107))</f>
        <v/>
      </c>
      <c r="JT32" s="212" t="str">
        <f>IF(JT$13="","",(JT17/(SUM(JT$16:JT$17))*Inputs!KH$107))</f>
        <v/>
      </c>
      <c r="JU32" s="212" t="str">
        <f>IF(JU$13="","",(JU17/(SUM(JU$16:JU$17))*Inputs!KI$107))</f>
        <v/>
      </c>
      <c r="JV32" s="212" t="str">
        <f>IF(JV$13="","",(JV17/(SUM(JV$16:JV$17))*Inputs!KJ$107))</f>
        <v/>
      </c>
      <c r="JW32" s="212" t="str">
        <f>IF(JW$13="","",(JW17/(SUM(JW$16:JW$17))*Inputs!KK$107))</f>
        <v/>
      </c>
      <c r="JX32" s="212" t="str">
        <f>IF(JX$13="","",(JX17/(SUM(JX$16:JX$17))*Inputs!KL$107))</f>
        <v/>
      </c>
      <c r="JY32" s="212" t="str">
        <f>IF(JY$13="","",(JY17/(SUM(JY$16:JY$17))*Inputs!KM$107))</f>
        <v/>
      </c>
      <c r="JZ32" s="212" t="str">
        <f>IF(JZ$13="","",(JZ17/(SUM(JZ$16:JZ$17))*Inputs!KN$107))</f>
        <v/>
      </c>
      <c r="KA32" s="212" t="str">
        <f>IF(KA$13="","",(KA17/(SUM(KA$16:KA$17))*Inputs!KO$107))</f>
        <v/>
      </c>
      <c r="KB32" s="212" t="str">
        <f>IF(KB$13="","",(KB17/(SUM(KB$16:KB$17))*Inputs!KP$107))</f>
        <v/>
      </c>
      <c r="KC32" s="212" t="str">
        <f>IF(KC$13="","",(KC17/(SUM(KC$16:KC$17))*Inputs!KQ$107))</f>
        <v/>
      </c>
      <c r="KD32" s="212" t="str">
        <f>IF(KD$13="","",(KD17/(SUM(KD$16:KD$17))*Inputs!KR$107))</f>
        <v/>
      </c>
      <c r="KE32" s="212" t="str">
        <f>IF(KE$13="","",(KE17/(SUM(KE$16:KE$17))*Inputs!KS$107))</f>
        <v/>
      </c>
      <c r="KF32" s="212" t="str">
        <f>IF(KF$13="","",(KF17/(SUM(KF$16:KF$17))*Inputs!KT$107))</f>
        <v/>
      </c>
      <c r="KG32" s="212" t="str">
        <f>IF(KG$13="","",(KG17/(SUM(KG$16:KG$17))*Inputs!KU$107))</f>
        <v/>
      </c>
      <c r="KH32" s="212" t="str">
        <f>IF(KH$13="","",(KH17/(SUM(KH$16:KH$17))*Inputs!KV$107))</f>
        <v/>
      </c>
      <c r="KI32" s="212" t="str">
        <f>IF(KI$13="","",(KI17/(SUM(KI$16:KI$17))*Inputs!KW$107))</f>
        <v/>
      </c>
      <c r="KJ32" s="212" t="str">
        <f>IF(KJ$13="","",(KJ17/(SUM(KJ$16:KJ$17))*Inputs!KX$107))</f>
        <v/>
      </c>
      <c r="KK32" s="212" t="str">
        <f>IF(KK$13="","",(KK17/(SUM(KK$16:KK$17))*Inputs!KY$107))</f>
        <v/>
      </c>
      <c r="KL32" s="212" t="str">
        <f>IF(KL$13="","",(KL17/(SUM(KL$16:KL$17))*Inputs!KZ$107))</f>
        <v/>
      </c>
      <c r="KM32" s="212" t="str">
        <f>IF(KM$13="","",(KM17/(SUM(KM$16:KM$17))*Inputs!LA$107))</f>
        <v/>
      </c>
      <c r="KN32" s="212" t="str">
        <f>IF(KN$13="","",(KN17/(SUM(KN$16:KN$17))*Inputs!LB$107))</f>
        <v/>
      </c>
      <c r="KO32" s="212" t="str">
        <f>IF(KO$13="","",(KO17/(SUM(KO$16:KO$17))*Inputs!LC$107))</f>
        <v/>
      </c>
      <c r="KP32" s="212" t="str">
        <f>IF(KP$13="","",(KP17/(SUM(KP$16:KP$17))*Inputs!LD$107))</f>
        <v/>
      </c>
      <c r="KQ32" s="212" t="str">
        <f>IF(KQ$13="","",(KQ17/(SUM(KQ$16:KQ$17))*Inputs!LE$107))</f>
        <v/>
      </c>
      <c r="KR32" s="212" t="str">
        <f>IF(KR$13="","",(KR17/(SUM(KR$16:KR$17))*Inputs!LF$107))</f>
        <v/>
      </c>
      <c r="KS32" s="212" t="str">
        <f>IF(KS$13="","",(KS17/(SUM(KS$16:KS$17))*Inputs!LG$107))</f>
        <v/>
      </c>
      <c r="KT32" s="212" t="str">
        <f>IF(KT$13="","",(KT17/(SUM(KT$16:KT$17))*Inputs!LH$107))</f>
        <v/>
      </c>
      <c r="KU32" s="212" t="str">
        <f>IF(KU$13="","",(KU17/(SUM(KU$16:KU$17))*Inputs!LI$107))</f>
        <v/>
      </c>
      <c r="KV32" s="212" t="str">
        <f>IF(KV$13="","",(KV17/(SUM(KV$16:KV$17))*Inputs!LJ$107))</f>
        <v/>
      </c>
      <c r="KW32" s="212" t="str">
        <f>IF(KW$13="","",(KW17/(SUM(KW$16:KW$17))*Inputs!LK$107))</f>
        <v/>
      </c>
      <c r="KX32" s="212" t="str">
        <f>IF(KX$13="","",(KX17/(SUM(KX$16:KX$17))*Inputs!LL$107))</f>
        <v/>
      </c>
      <c r="KY32" s="212" t="str">
        <f>IF(KY$13="","",(KY17/(SUM(KY$16:KY$17))*Inputs!LM$107))</f>
        <v/>
      </c>
      <c r="KZ32" s="212" t="str">
        <f>IF(KZ$13="","",(KZ17/(SUM(KZ$16:KZ$17))*Inputs!LN$107))</f>
        <v/>
      </c>
      <c r="LA32" s="212" t="str">
        <f>IF(LA$13="","",(LA17/(SUM(LA$16:LA$17))*Inputs!LO$107))</f>
        <v/>
      </c>
      <c r="LB32" s="212" t="str">
        <f>IF(LB$13="","",(LB17/(SUM(LB$16:LB$17))*Inputs!LP$107))</f>
        <v/>
      </c>
      <c r="LC32" s="212" t="str">
        <f>IF(LC$13="","",(LC17/(SUM(LC$16:LC$17))*Inputs!LQ$107))</f>
        <v/>
      </c>
      <c r="LD32" s="212" t="str">
        <f>IF(LD$13="","",(LD17/(SUM(LD$16:LD$17))*Inputs!LR$107))</f>
        <v/>
      </c>
      <c r="LE32" s="212" t="str">
        <f>IF(LE$13="","",(LE17/(SUM(LE$16:LE$17))*Inputs!LS$107))</f>
        <v/>
      </c>
      <c r="LF32" s="212" t="str">
        <f>IF(LF$13="","",(LF17/(SUM(LF$16:LF$17))*Inputs!LT$107))</f>
        <v/>
      </c>
      <c r="LG32" s="212" t="str">
        <f>IF(LG$13="","",(LG17/(SUM(LG$16:LG$17))*Inputs!LU$107))</f>
        <v/>
      </c>
      <c r="LH32" s="212" t="str">
        <f>IF(LH$13="","",(LH17/(SUM(LH$16:LH$17))*Inputs!LV$107))</f>
        <v/>
      </c>
      <c r="LI32" s="212" t="str">
        <f>IF(LI$13="","",(LI17/(SUM(LI$16:LI$17))*Inputs!LW$107))</f>
        <v/>
      </c>
      <c r="LJ32" s="212" t="str">
        <f>IF(LJ$13="","",(LJ17/(SUM(LJ$16:LJ$17))*Inputs!LX$107))</f>
        <v/>
      </c>
      <c r="LK32" s="212" t="str">
        <f>IF(LK$13="","",(LK17/(SUM(LK$16:LK$17))*Inputs!LY$107))</f>
        <v/>
      </c>
      <c r="LL32" s="212" t="str">
        <f>IF(LL$13="","",(LL17/(SUM(LL$16:LL$17))*Inputs!LZ$107))</f>
        <v/>
      </c>
      <c r="LM32" s="212" t="str">
        <f>IF(LM$13="","",(LM17/(SUM(LM$16:LM$17))*Inputs!MA$107))</f>
        <v/>
      </c>
      <c r="LN32" s="212" t="str">
        <f>IF(LN$13="","",(LN17/(SUM(LN$16:LN$17))*Inputs!MB$107))</f>
        <v/>
      </c>
      <c r="LO32" s="212" t="str">
        <f>IF(LO$13="","",(LO17/(SUM(LO$16:LO$17))*Inputs!MC$107))</f>
        <v/>
      </c>
      <c r="LP32" s="212" t="str">
        <f>IF(LP$13="","",(LP17/(SUM(LP$16:LP$17))*Inputs!MD$107))</f>
        <v/>
      </c>
      <c r="LQ32" s="212" t="str">
        <f>IF(LQ$13="","",(LQ17/(SUM(LQ$16:LQ$17))*Inputs!ME$107))</f>
        <v/>
      </c>
      <c r="LR32" s="212" t="str">
        <f>IF(LR$13="","",(LR17/(SUM(LR$16:LR$17))*Inputs!MF$107))</f>
        <v/>
      </c>
      <c r="LS32" s="212" t="str">
        <f>IF(LS$13="","",(LS17/(SUM(LS$16:LS$17))*Inputs!MG$107))</f>
        <v/>
      </c>
      <c r="LT32" s="212" t="str">
        <f>IF(LT$13="","",(LT17/(SUM(LT$16:LT$17))*Inputs!MH$107))</f>
        <v/>
      </c>
      <c r="LU32" s="212" t="str">
        <f>IF(LU$13="","",(LU17/(SUM(LU$16:LU$17))*Inputs!MI$107))</f>
        <v/>
      </c>
      <c r="LV32" s="212" t="str">
        <f>IF(LV$13="","",(LV17/(SUM(LV$16:LV$17))*Inputs!MJ$107))</f>
        <v/>
      </c>
      <c r="LW32" s="212" t="str">
        <f>IF(LW$13="","",(LW17/(SUM(LW$16:LW$17))*Inputs!MK$107))</f>
        <v/>
      </c>
      <c r="LX32" s="212" t="str">
        <f>IF(LX$13="","",(LX17/(SUM(LX$16:LX$17))*Inputs!ML$107))</f>
        <v/>
      </c>
      <c r="LY32" s="212" t="str">
        <f>IF(LY$13="","",(LY17/(SUM(LY$16:LY$17))*Inputs!MM$107))</f>
        <v/>
      </c>
      <c r="LZ32" s="212" t="str">
        <f>IF(LZ$13="","",(LZ17/(SUM(LZ$16:LZ$17))*Inputs!MN$107))</f>
        <v/>
      </c>
      <c r="MA32" s="212" t="str">
        <f>IF(MA$13="","",(MA17/(SUM(MA$16:MA$17))*Inputs!MO$107))</f>
        <v/>
      </c>
      <c r="MB32" s="212" t="str">
        <f>IF(MB$13="","",(MB17/(SUM(MB$16:MB$17))*Inputs!MP$107))</f>
        <v/>
      </c>
      <c r="MC32" s="212" t="str">
        <f>IF(MC$13="","",(MC17/(SUM(MC$16:MC$17))*Inputs!MQ$107))</f>
        <v/>
      </c>
      <c r="MD32" s="212" t="str">
        <f>IF(MD$13="","",(MD17/(SUM(MD$16:MD$17))*Inputs!MR$107))</f>
        <v/>
      </c>
      <c r="ME32" s="212" t="str">
        <f>IF(ME$13="","",(ME17/(SUM(ME$16:ME$17))*Inputs!MS$107))</f>
        <v/>
      </c>
      <c r="MF32" s="212" t="str">
        <f>IF(MF$13="","",(MF17/(SUM(MF$16:MF$17))*Inputs!MT$107))</f>
        <v/>
      </c>
      <c r="MG32" s="212" t="str">
        <f>IF(MG$13="","",(MG17/(SUM(MG$16:MG$17))*Inputs!MU$107))</f>
        <v/>
      </c>
      <c r="MH32" s="212" t="str">
        <f>IF(MH$13="","",(MH17/(SUM(MH$16:MH$17))*Inputs!MV$107))</f>
        <v/>
      </c>
      <c r="MI32" s="212" t="str">
        <f>IF(MI$13="","",(MI17/(SUM(MI$16:MI$17))*Inputs!MW$107))</f>
        <v/>
      </c>
      <c r="MJ32" s="212" t="str">
        <f>IF(MJ$13="","",(MJ17/(SUM(MJ$16:MJ$17))*Inputs!MX$107))</f>
        <v/>
      </c>
      <c r="MK32" s="212" t="str">
        <f>IF(MK$13="","",(MK17/(SUM(MK$16:MK$17))*Inputs!MY$107))</f>
        <v/>
      </c>
      <c r="ML32" s="212" t="str">
        <f>IF(ML$13="","",(ML17/(SUM(ML$16:ML$17))*Inputs!MZ$107))</f>
        <v/>
      </c>
      <c r="MM32" s="212" t="str">
        <f>IF(MM$13="","",(MM17/(SUM(MM$16:MM$17))*Inputs!NA$107))</f>
        <v/>
      </c>
      <c r="MN32" s="212" t="str">
        <f>IF(MN$13="","",(MN17/(SUM(MN$16:MN$17))*Inputs!NB$107))</f>
        <v/>
      </c>
      <c r="MO32" s="212" t="str">
        <f>IF(MO$13="","",(MO17/(SUM(MO$16:MO$17))*Inputs!NC$107))</f>
        <v/>
      </c>
      <c r="MP32" s="212" t="str">
        <f>IF(MP$13="","",(MP17/(SUM(MP$16:MP$17))*Inputs!ND$107))</f>
        <v/>
      </c>
      <c r="MQ32" s="212" t="str">
        <f>IF(MQ$13="","",(MQ17/(SUM(MQ$16:MQ$17))*Inputs!NE$107))</f>
        <v/>
      </c>
      <c r="MR32" s="212" t="str">
        <f>IF(MR$13="","",(MR17/(SUM(MR$16:MR$17))*Inputs!NF$107))</f>
        <v/>
      </c>
      <c r="MS32" s="212" t="str">
        <f>IF(MS$13="","",(MS17/(SUM(MS$16:MS$17))*Inputs!NG$107))</f>
        <v/>
      </c>
      <c r="MT32" s="212" t="str">
        <f>IF(MT$13="","",(MT17/(SUM(MT$16:MT$17))*Inputs!NH$107))</f>
        <v/>
      </c>
      <c r="MU32" s="212" t="str">
        <f>IF(MU$13="","",(MU17/(SUM(MU$16:MU$17))*Inputs!NI$107))</f>
        <v/>
      </c>
      <c r="MV32" s="212" t="str">
        <f>IF(MV$13="","",(MV17/(SUM(MV$16:MV$17))*Inputs!NJ$107))</f>
        <v/>
      </c>
      <c r="MW32" s="212" t="str">
        <f>IF(MW$13="","",(MW17/(SUM(MW$16:MW$17))*Inputs!NK$107))</f>
        <v/>
      </c>
      <c r="MX32" s="212" t="str">
        <f>IF(MX$13="","",(MX17/(SUM(MX$16:MX$17))*Inputs!NL$107))</f>
        <v/>
      </c>
      <c r="MY32" s="212" t="str">
        <f>IF(MY$13="","",(MY17/(SUM(MY$16:MY$17))*Inputs!NM$107))</f>
        <v/>
      </c>
    </row>
    <row r="33" spans="2:363" x14ac:dyDescent="0.25">
      <c r="C33" s="2" t="s">
        <v>120</v>
      </c>
      <c r="D33" s="212"/>
      <c r="E33" s="212"/>
      <c r="F33" s="212"/>
      <c r="G33" s="212"/>
      <c r="H33" s="212"/>
      <c r="I33" s="212"/>
      <c r="J33" s="212"/>
      <c r="K33" s="212"/>
      <c r="L33" s="212"/>
      <c r="M33" s="212"/>
      <c r="N33" s="212"/>
      <c r="O33" s="212"/>
      <c r="P33" s="212"/>
      <c r="Q33" s="212"/>
      <c r="R33" s="212"/>
      <c r="S33" s="212"/>
      <c r="T33" s="212"/>
      <c r="U33" s="212"/>
      <c r="V33" s="212"/>
      <c r="W33" s="212"/>
      <c r="X33" s="212"/>
      <c r="Y33" s="212"/>
      <c r="Z33" s="212"/>
      <c r="AA33" s="212"/>
      <c r="AB33" s="212"/>
      <c r="AC33" s="212"/>
      <c r="AD33" s="212"/>
      <c r="AE33" s="212"/>
      <c r="AF33" s="212"/>
      <c r="AG33" s="212"/>
      <c r="AH33" s="212"/>
      <c r="AI33" s="212"/>
      <c r="AJ33" s="212"/>
      <c r="AK33" s="212"/>
      <c r="AL33" s="212"/>
      <c r="AM33" s="212"/>
      <c r="AN33" s="212"/>
      <c r="AO33" s="212"/>
      <c r="AP33" s="212"/>
      <c r="AQ33" s="212"/>
      <c r="AR33" s="212"/>
      <c r="AS33" s="212"/>
      <c r="AT33" s="212"/>
      <c r="AU33" s="212"/>
      <c r="AV33" s="212"/>
      <c r="AW33" s="212"/>
      <c r="AX33" s="212"/>
      <c r="AY33" s="212"/>
      <c r="AZ33" s="212"/>
      <c r="BA33" s="212"/>
      <c r="BB33" s="212"/>
      <c r="BC33" s="212"/>
      <c r="BD33" s="212"/>
      <c r="BE33" s="212"/>
      <c r="BF33" s="212"/>
      <c r="BG33" s="212"/>
      <c r="BH33" s="212"/>
      <c r="BI33" s="212"/>
      <c r="BJ33" s="212"/>
      <c r="BK33" s="212"/>
      <c r="BL33" s="212"/>
      <c r="BM33" s="212"/>
      <c r="BN33" s="212"/>
      <c r="BO33" s="212"/>
      <c r="BP33" s="212"/>
      <c r="BQ33" s="212"/>
      <c r="BR33" s="212"/>
      <c r="BS33" s="212"/>
      <c r="BT33" s="212"/>
      <c r="BU33" s="212"/>
      <c r="BV33" s="212"/>
      <c r="BW33" s="212"/>
      <c r="BX33" s="212"/>
      <c r="BY33" s="212"/>
      <c r="BZ33" s="212"/>
      <c r="CA33" s="212"/>
      <c r="CB33" s="212"/>
      <c r="CC33" s="212"/>
      <c r="CD33" s="212"/>
      <c r="CE33" s="212"/>
      <c r="CF33" s="212"/>
      <c r="CG33" s="212"/>
      <c r="CH33" s="212"/>
      <c r="CI33" s="212"/>
      <c r="CJ33" s="212"/>
      <c r="CK33" s="212"/>
      <c r="CL33" s="212"/>
      <c r="CM33" s="212"/>
      <c r="CN33" s="212"/>
      <c r="CO33" s="212"/>
      <c r="CP33" s="212"/>
      <c r="CQ33" s="212"/>
      <c r="CR33" s="212"/>
      <c r="CS33" s="212"/>
      <c r="CT33" s="212"/>
      <c r="CU33" s="212"/>
      <c r="CV33" s="212"/>
      <c r="CW33" s="212"/>
      <c r="CX33" s="212"/>
      <c r="CY33" s="212"/>
      <c r="CZ33" s="212"/>
      <c r="DA33" s="212"/>
      <c r="DB33" s="212"/>
      <c r="DC33" s="212"/>
      <c r="DD33" s="212"/>
      <c r="DE33" s="212"/>
      <c r="DF33" s="212"/>
      <c r="DG33" s="212"/>
      <c r="DH33" s="212"/>
      <c r="DI33" s="212"/>
      <c r="DJ33" s="212"/>
      <c r="DK33" s="212"/>
      <c r="DL33" s="212"/>
      <c r="DM33" s="212"/>
      <c r="DN33" s="212"/>
      <c r="DO33" s="212"/>
      <c r="DP33" s="212"/>
      <c r="DQ33" s="212"/>
      <c r="DR33" s="212"/>
      <c r="DS33" s="212"/>
      <c r="DT33" s="212"/>
      <c r="DU33" s="212"/>
      <c r="DV33" s="212"/>
      <c r="DW33" s="212"/>
      <c r="DX33" s="212"/>
      <c r="DY33" s="212"/>
      <c r="DZ33" s="212"/>
      <c r="EA33" s="212"/>
      <c r="EB33" s="212"/>
      <c r="EC33" s="212"/>
      <c r="ED33" s="212"/>
      <c r="EE33" s="212"/>
      <c r="EF33" s="212"/>
      <c r="EG33" s="212"/>
      <c r="EH33" s="212"/>
      <c r="EI33" s="212"/>
      <c r="EJ33" s="212"/>
      <c r="EK33" s="212"/>
      <c r="EL33" s="212"/>
      <c r="EM33" s="212"/>
      <c r="EN33" s="212"/>
      <c r="EO33" s="212"/>
      <c r="EP33" s="212"/>
      <c r="EQ33" s="212"/>
      <c r="ER33" s="212"/>
      <c r="ES33" s="212"/>
      <c r="ET33" s="212"/>
      <c r="EU33" s="212"/>
      <c r="EV33" s="212"/>
      <c r="EW33" s="212"/>
      <c r="EX33" s="212"/>
      <c r="EY33" s="212"/>
      <c r="EZ33" s="212"/>
      <c r="FA33" s="212"/>
      <c r="FB33" s="212"/>
      <c r="FC33" s="212"/>
      <c r="FD33" s="212"/>
      <c r="FE33" s="212"/>
      <c r="FF33" s="212"/>
      <c r="FG33" s="212"/>
      <c r="FH33" s="212"/>
      <c r="FI33" s="212"/>
      <c r="FJ33" s="212"/>
      <c r="FK33" s="212"/>
      <c r="FL33" s="212"/>
      <c r="FM33" s="212"/>
      <c r="FN33" s="212"/>
      <c r="FO33" s="212"/>
      <c r="FP33" s="212"/>
      <c r="FQ33" s="212"/>
      <c r="FR33" s="212"/>
      <c r="FS33" s="212"/>
      <c r="FT33" s="212"/>
      <c r="FU33" s="212"/>
      <c r="FV33" s="212"/>
      <c r="FW33" s="212"/>
      <c r="FX33" s="212"/>
      <c r="FY33" s="212"/>
      <c r="FZ33" s="212"/>
      <c r="GA33" s="212"/>
      <c r="GB33" s="212"/>
      <c r="GC33" s="212"/>
      <c r="GD33" s="212"/>
      <c r="GE33" s="212"/>
      <c r="GF33" s="212"/>
      <c r="GG33" s="212"/>
      <c r="GH33" s="212"/>
      <c r="GI33" s="212"/>
      <c r="GJ33" s="212"/>
      <c r="GK33" s="212"/>
      <c r="GL33" s="212"/>
      <c r="GM33" s="212"/>
      <c r="GN33" s="212"/>
      <c r="GO33" s="212"/>
      <c r="GP33" s="212"/>
      <c r="GQ33" s="212"/>
      <c r="GR33" s="212"/>
      <c r="GS33" s="212"/>
      <c r="GT33" s="212"/>
      <c r="GU33" s="212"/>
      <c r="GV33" s="212"/>
      <c r="GW33" s="212"/>
      <c r="GX33" s="212"/>
      <c r="GY33" s="212"/>
      <c r="GZ33" s="212"/>
      <c r="HA33" s="212"/>
      <c r="HB33" s="212"/>
      <c r="HC33" s="212"/>
      <c r="HD33" s="212"/>
      <c r="HE33" s="212"/>
      <c r="HF33" s="212"/>
      <c r="HG33" s="212"/>
      <c r="HH33" s="212"/>
      <c r="HI33" s="212"/>
      <c r="HJ33" s="212"/>
      <c r="HK33" s="212"/>
      <c r="HL33" s="212"/>
      <c r="HM33" s="212"/>
      <c r="HN33" s="212"/>
      <c r="HO33" s="212"/>
      <c r="HP33" s="212"/>
      <c r="HQ33" s="212"/>
      <c r="HR33" s="212"/>
      <c r="HS33" s="212"/>
      <c r="HT33" s="212"/>
      <c r="HU33" s="212"/>
      <c r="HV33" s="212"/>
      <c r="HW33" s="212"/>
      <c r="HX33" s="212"/>
      <c r="HY33" s="212"/>
      <c r="HZ33" s="212"/>
      <c r="IA33" s="212"/>
      <c r="IB33" s="212"/>
      <c r="IC33" s="212"/>
      <c r="ID33" s="212"/>
      <c r="IE33" s="212"/>
      <c r="IF33" s="212"/>
      <c r="IG33" s="212"/>
      <c r="IH33" s="212"/>
      <c r="II33" s="212"/>
      <c r="IJ33" s="212"/>
      <c r="IK33" s="212"/>
      <c r="IL33" s="212"/>
      <c r="IM33" s="212"/>
      <c r="IN33" s="212"/>
      <c r="IO33" s="212"/>
      <c r="IP33" s="212"/>
      <c r="IQ33" s="212"/>
      <c r="IR33" s="212"/>
      <c r="IS33" s="212"/>
      <c r="IT33" s="212"/>
      <c r="IU33" s="212"/>
      <c r="IV33" s="212"/>
      <c r="IW33" s="212"/>
      <c r="IX33" s="212"/>
      <c r="IY33" s="212"/>
      <c r="IZ33" s="212"/>
      <c r="JA33" s="212"/>
      <c r="JB33" s="212"/>
      <c r="JC33" s="212"/>
      <c r="JD33" s="212"/>
      <c r="JE33" s="212"/>
      <c r="JF33" s="212"/>
      <c r="JG33" s="212"/>
      <c r="JH33" s="212"/>
      <c r="JI33" s="212"/>
      <c r="JJ33" s="212"/>
      <c r="JK33" s="212"/>
      <c r="JL33" s="212"/>
      <c r="JM33" s="212"/>
      <c r="JN33" s="212"/>
      <c r="JO33" s="212"/>
      <c r="JP33" s="212"/>
      <c r="JQ33" s="212"/>
      <c r="JR33" s="212"/>
      <c r="JS33" s="212"/>
      <c r="JT33" s="212"/>
      <c r="JU33" s="212"/>
      <c r="JV33" s="212"/>
      <c r="JW33" s="212"/>
      <c r="JX33" s="212"/>
      <c r="JY33" s="212"/>
      <c r="JZ33" s="212"/>
      <c r="KA33" s="212"/>
      <c r="KB33" s="212"/>
      <c r="KC33" s="212"/>
      <c r="KD33" s="212"/>
      <c r="KE33" s="212"/>
      <c r="KF33" s="212"/>
      <c r="KG33" s="212"/>
      <c r="KH33" s="212"/>
      <c r="KI33" s="212"/>
      <c r="KJ33" s="212"/>
      <c r="KK33" s="212"/>
      <c r="KL33" s="212"/>
      <c r="KM33" s="212"/>
      <c r="KN33" s="212"/>
      <c r="KO33" s="212"/>
      <c r="KP33" s="212"/>
      <c r="KQ33" s="212"/>
      <c r="KR33" s="212"/>
      <c r="KS33" s="212"/>
      <c r="KT33" s="212"/>
      <c r="KU33" s="212"/>
      <c r="KV33" s="212"/>
      <c r="KW33" s="212"/>
      <c r="KX33" s="212"/>
      <c r="KY33" s="212"/>
      <c r="KZ33" s="212"/>
      <c r="LA33" s="212"/>
      <c r="LB33" s="212"/>
      <c r="LC33" s="212"/>
      <c r="LD33" s="212"/>
      <c r="LE33" s="212"/>
      <c r="LF33" s="212"/>
      <c r="LG33" s="212"/>
      <c r="LH33" s="212"/>
      <c r="LI33" s="212"/>
      <c r="LJ33" s="212"/>
      <c r="LK33" s="212"/>
      <c r="LL33" s="212"/>
      <c r="LM33" s="212"/>
      <c r="LN33" s="212"/>
      <c r="LO33" s="212"/>
      <c r="LP33" s="212"/>
      <c r="LQ33" s="212"/>
      <c r="LR33" s="212"/>
      <c r="LS33" s="212"/>
      <c r="LT33" s="212"/>
      <c r="LU33" s="212"/>
      <c r="LV33" s="212"/>
      <c r="LW33" s="212"/>
      <c r="LX33" s="212"/>
      <c r="LY33" s="212"/>
      <c r="LZ33" s="212"/>
      <c r="MA33" s="212"/>
      <c r="MB33" s="212"/>
      <c r="MC33" s="212"/>
      <c r="MD33" s="212"/>
      <c r="ME33" s="212"/>
      <c r="MF33" s="212"/>
      <c r="MG33" s="212"/>
      <c r="MH33" s="212"/>
      <c r="MI33" s="212"/>
      <c r="MJ33" s="212"/>
      <c r="MK33" s="212"/>
      <c r="ML33" s="212"/>
      <c r="MM33" s="212"/>
      <c r="MN33" s="212"/>
      <c r="MO33" s="212"/>
      <c r="MP33" s="212"/>
      <c r="MQ33" s="212"/>
      <c r="MR33" s="212"/>
      <c r="MS33" s="212"/>
      <c r="MT33" s="212"/>
      <c r="MU33" s="212"/>
      <c r="MV33" s="212"/>
      <c r="MW33" s="212"/>
      <c r="MX33" s="212"/>
      <c r="MY33" s="212"/>
    </row>
    <row r="34" spans="2:363" x14ac:dyDescent="0.25">
      <c r="B34" s="8" t="s">
        <v>234</v>
      </c>
      <c r="C34" s="216">
        <f>Discount_Rate_Credit</f>
        <v>3.2000000000000001E-2</v>
      </c>
      <c r="D34" s="212">
        <f>IF(D13="","",D16+D19+D22-D25-D28-D31)</f>
        <v>16773.75</v>
      </c>
      <c r="E34" s="212">
        <f t="shared" ref="E34:BP34" si="24">IF(E13="","",E16+E19+E22-E25-E28-E31)</f>
        <v>16773.75</v>
      </c>
      <c r="F34" s="212">
        <f t="shared" si="24"/>
        <v>16773.75</v>
      </c>
      <c r="G34" s="212">
        <f t="shared" si="24"/>
        <v>16773.75</v>
      </c>
      <c r="H34" s="212">
        <f t="shared" si="24"/>
        <v>16773.75</v>
      </c>
      <c r="I34" s="212">
        <f t="shared" si="24"/>
        <v>16773.75</v>
      </c>
      <c r="J34" s="212">
        <f t="shared" si="24"/>
        <v>16773.75</v>
      </c>
      <c r="K34" s="212">
        <f t="shared" si="24"/>
        <v>16773.75</v>
      </c>
      <c r="L34" s="212">
        <f t="shared" si="24"/>
        <v>16773.75</v>
      </c>
      <c r="M34" s="212">
        <f t="shared" si="24"/>
        <v>16773.75</v>
      </c>
      <c r="N34" s="212">
        <f t="shared" si="24"/>
        <v>16773.75</v>
      </c>
      <c r="O34" s="212">
        <f t="shared" si="24"/>
        <v>16773.75</v>
      </c>
      <c r="P34" s="212">
        <f t="shared" si="24"/>
        <v>16773.75</v>
      </c>
      <c r="Q34" s="212">
        <f t="shared" si="24"/>
        <v>16773.75</v>
      </c>
      <c r="R34" s="212">
        <f t="shared" si="24"/>
        <v>16773.75</v>
      </c>
      <c r="S34" s="212">
        <f t="shared" si="24"/>
        <v>16773.75</v>
      </c>
      <c r="T34" s="212">
        <f t="shared" si="24"/>
        <v>16773.75</v>
      </c>
      <c r="U34" s="212">
        <f t="shared" si="24"/>
        <v>16773.75</v>
      </c>
      <c r="V34" s="212">
        <f t="shared" si="24"/>
        <v>16773.75</v>
      </c>
      <c r="W34" s="212">
        <f t="shared" si="24"/>
        <v>16773.75</v>
      </c>
      <c r="X34" s="212">
        <f t="shared" si="24"/>
        <v>16773.75</v>
      </c>
      <c r="Y34" s="212">
        <f t="shared" si="24"/>
        <v>16773.75</v>
      </c>
      <c r="Z34" s="212">
        <f t="shared" si="24"/>
        <v>16773.75</v>
      </c>
      <c r="AA34" s="212">
        <f t="shared" si="24"/>
        <v>16773.75</v>
      </c>
      <c r="AB34" s="212">
        <f t="shared" si="24"/>
        <v>16773.75</v>
      </c>
      <c r="AC34" s="212">
        <f t="shared" si="24"/>
        <v>16773.75</v>
      </c>
      <c r="AD34" s="212">
        <f t="shared" si="24"/>
        <v>16773.75</v>
      </c>
      <c r="AE34" s="212">
        <f t="shared" si="24"/>
        <v>16773.75</v>
      </c>
      <c r="AF34" s="212">
        <f t="shared" si="24"/>
        <v>16773.75</v>
      </c>
      <c r="AG34" s="212">
        <f t="shared" si="24"/>
        <v>16773.75</v>
      </c>
      <c r="AH34" s="212">
        <f t="shared" si="24"/>
        <v>16773.75</v>
      </c>
      <c r="AI34" s="212">
        <f t="shared" si="24"/>
        <v>16773.75</v>
      </c>
      <c r="AJ34" s="212">
        <f t="shared" si="24"/>
        <v>16773.75</v>
      </c>
      <c r="AK34" s="212">
        <f t="shared" si="24"/>
        <v>16773.75</v>
      </c>
      <c r="AL34" s="212">
        <f t="shared" si="24"/>
        <v>16773.75</v>
      </c>
      <c r="AM34" s="212">
        <f t="shared" si="24"/>
        <v>16773.75</v>
      </c>
      <c r="AN34" s="212">
        <f t="shared" si="24"/>
        <v>16773.75</v>
      </c>
      <c r="AO34" s="212">
        <f t="shared" si="24"/>
        <v>16773.75</v>
      </c>
      <c r="AP34" s="212">
        <f t="shared" si="24"/>
        <v>16773.75</v>
      </c>
      <c r="AQ34" s="212">
        <f t="shared" si="24"/>
        <v>16773.75</v>
      </c>
      <c r="AR34" s="212">
        <f t="shared" si="24"/>
        <v>16773.75</v>
      </c>
      <c r="AS34" s="212">
        <f t="shared" si="24"/>
        <v>16773.75</v>
      </c>
      <c r="AT34" s="212">
        <f t="shared" si="24"/>
        <v>16773.75</v>
      </c>
      <c r="AU34" s="212">
        <f t="shared" si="24"/>
        <v>16773.75</v>
      </c>
      <c r="AV34" s="212">
        <f t="shared" si="24"/>
        <v>16773.75</v>
      </c>
      <c r="AW34" s="212">
        <f t="shared" si="24"/>
        <v>16773.75</v>
      </c>
      <c r="AX34" s="212">
        <f t="shared" si="24"/>
        <v>16773.75</v>
      </c>
      <c r="AY34" s="212">
        <f t="shared" si="24"/>
        <v>16773.75</v>
      </c>
      <c r="AZ34" s="212">
        <f t="shared" si="24"/>
        <v>16773.75</v>
      </c>
      <c r="BA34" s="212">
        <f t="shared" si="24"/>
        <v>16773.75</v>
      </c>
      <c r="BB34" s="212">
        <f t="shared" si="24"/>
        <v>16773.75</v>
      </c>
      <c r="BC34" s="212">
        <f t="shared" si="24"/>
        <v>16773.75</v>
      </c>
      <c r="BD34" s="212">
        <f t="shared" si="24"/>
        <v>16773.75</v>
      </c>
      <c r="BE34" s="212">
        <f t="shared" si="24"/>
        <v>16773.75</v>
      </c>
      <c r="BF34" s="212">
        <f t="shared" si="24"/>
        <v>16773.75</v>
      </c>
      <c r="BG34" s="212">
        <f t="shared" si="24"/>
        <v>16773.75</v>
      </c>
      <c r="BH34" s="212">
        <f t="shared" si="24"/>
        <v>16773.75</v>
      </c>
      <c r="BI34" s="212">
        <f t="shared" si="24"/>
        <v>16773.75</v>
      </c>
      <c r="BJ34" s="212">
        <f t="shared" si="24"/>
        <v>16773.75</v>
      </c>
      <c r="BK34" s="212">
        <f t="shared" si="24"/>
        <v>16773.75</v>
      </c>
      <c r="BL34" s="212">
        <f t="shared" si="24"/>
        <v>16773.75</v>
      </c>
      <c r="BM34" s="212">
        <f t="shared" si="24"/>
        <v>16773.75</v>
      </c>
      <c r="BN34" s="212">
        <f t="shared" si="24"/>
        <v>16773.75</v>
      </c>
      <c r="BO34" s="212">
        <f t="shared" si="24"/>
        <v>16773.75</v>
      </c>
      <c r="BP34" s="212">
        <f t="shared" si="24"/>
        <v>16773.75</v>
      </c>
      <c r="BQ34" s="212">
        <f t="shared" ref="BQ34:EB34" si="25">IF(BQ13="","",BQ16+BQ19+BQ22-BQ25-BQ28-BQ31)</f>
        <v>16773.75</v>
      </c>
      <c r="BR34" s="212">
        <f t="shared" si="25"/>
        <v>16773.75</v>
      </c>
      <c r="BS34" s="212">
        <f t="shared" si="25"/>
        <v>16773.75</v>
      </c>
      <c r="BT34" s="212">
        <f t="shared" si="25"/>
        <v>16773.75</v>
      </c>
      <c r="BU34" s="212">
        <f t="shared" si="25"/>
        <v>16773.75</v>
      </c>
      <c r="BV34" s="212">
        <f t="shared" si="25"/>
        <v>16773.75</v>
      </c>
      <c r="BW34" s="212">
        <f t="shared" si="25"/>
        <v>16773.75</v>
      </c>
      <c r="BX34" s="212">
        <f t="shared" si="25"/>
        <v>16773.75</v>
      </c>
      <c r="BY34" s="212">
        <f t="shared" si="25"/>
        <v>16773.75</v>
      </c>
      <c r="BZ34" s="212">
        <f t="shared" si="25"/>
        <v>16773.75</v>
      </c>
      <c r="CA34" s="212">
        <f t="shared" si="25"/>
        <v>16773.75</v>
      </c>
      <c r="CB34" s="212">
        <f t="shared" si="25"/>
        <v>16773.75</v>
      </c>
      <c r="CC34" s="212">
        <f t="shared" si="25"/>
        <v>16773.75</v>
      </c>
      <c r="CD34" s="212">
        <f t="shared" si="25"/>
        <v>16773.75</v>
      </c>
      <c r="CE34" s="212">
        <f t="shared" si="25"/>
        <v>16773.75</v>
      </c>
      <c r="CF34" s="212">
        <f t="shared" si="25"/>
        <v>16773.75</v>
      </c>
      <c r="CG34" s="212">
        <f t="shared" si="25"/>
        <v>16773.75</v>
      </c>
      <c r="CH34" s="212">
        <f t="shared" si="25"/>
        <v>16773.75</v>
      </c>
      <c r="CI34" s="212">
        <f t="shared" si="25"/>
        <v>16773.75</v>
      </c>
      <c r="CJ34" s="212">
        <f t="shared" si="25"/>
        <v>16773.75</v>
      </c>
      <c r="CK34" s="212">
        <f t="shared" si="25"/>
        <v>16773.75</v>
      </c>
      <c r="CL34" s="212">
        <f t="shared" si="25"/>
        <v>16773.75</v>
      </c>
      <c r="CM34" s="212">
        <f t="shared" si="25"/>
        <v>16773.75</v>
      </c>
      <c r="CN34" s="212">
        <f t="shared" si="25"/>
        <v>16773.75</v>
      </c>
      <c r="CO34" s="212">
        <f t="shared" si="25"/>
        <v>16773.75</v>
      </c>
      <c r="CP34" s="212">
        <f t="shared" si="25"/>
        <v>16773.75</v>
      </c>
      <c r="CQ34" s="212">
        <f t="shared" si="25"/>
        <v>16773.75</v>
      </c>
      <c r="CR34" s="212">
        <f t="shared" si="25"/>
        <v>16773.75</v>
      </c>
      <c r="CS34" s="212">
        <f t="shared" si="25"/>
        <v>16773.75</v>
      </c>
      <c r="CT34" s="212">
        <f t="shared" si="25"/>
        <v>16773.75</v>
      </c>
      <c r="CU34" s="212">
        <f t="shared" si="25"/>
        <v>16773.75</v>
      </c>
      <c r="CV34" s="212">
        <f t="shared" si="25"/>
        <v>16773.75</v>
      </c>
      <c r="CW34" s="212">
        <f t="shared" si="25"/>
        <v>16773.75</v>
      </c>
      <c r="CX34" s="212">
        <f t="shared" si="25"/>
        <v>16773.75</v>
      </c>
      <c r="CY34" s="212">
        <f t="shared" si="25"/>
        <v>16773.75</v>
      </c>
      <c r="CZ34" s="212">
        <f t="shared" si="25"/>
        <v>16773.75</v>
      </c>
      <c r="DA34" s="212">
        <f t="shared" si="25"/>
        <v>16773.75</v>
      </c>
      <c r="DB34" s="212">
        <f t="shared" si="25"/>
        <v>16773.75</v>
      </c>
      <c r="DC34" s="212">
        <f t="shared" si="25"/>
        <v>12580.3125</v>
      </c>
      <c r="DD34" s="212">
        <f t="shared" si="25"/>
        <v>12580.3125</v>
      </c>
      <c r="DE34" s="212">
        <f t="shared" si="25"/>
        <v>12580.3125</v>
      </c>
      <c r="DF34" s="212">
        <f t="shared" si="25"/>
        <v>12580.3125</v>
      </c>
      <c r="DG34" s="212">
        <f t="shared" si="25"/>
        <v>12580.3125</v>
      </c>
      <c r="DH34" s="212">
        <f t="shared" si="25"/>
        <v>12580.3125</v>
      </c>
      <c r="DI34" s="212">
        <f t="shared" si="25"/>
        <v>12580.3125</v>
      </c>
      <c r="DJ34" s="212">
        <f t="shared" si="25"/>
        <v>12580.3125</v>
      </c>
      <c r="DK34" s="212">
        <f t="shared" si="25"/>
        <v>12580.3125</v>
      </c>
      <c r="DL34" s="212">
        <f t="shared" si="25"/>
        <v>12580.3125</v>
      </c>
      <c r="DM34" s="212">
        <f t="shared" si="25"/>
        <v>12580.3125</v>
      </c>
      <c r="DN34" s="212">
        <f t="shared" si="25"/>
        <v>12580.3125</v>
      </c>
      <c r="DO34" s="212">
        <f t="shared" si="25"/>
        <v>12580.3125</v>
      </c>
      <c r="DP34" s="212">
        <f t="shared" si="25"/>
        <v>12580.3125</v>
      </c>
      <c r="DQ34" s="212">
        <f t="shared" si="25"/>
        <v>12580.3125</v>
      </c>
      <c r="DR34" s="212">
        <f t="shared" si="25"/>
        <v>12580.3125</v>
      </c>
      <c r="DS34" s="212">
        <f t="shared" si="25"/>
        <v>12580.3125</v>
      </c>
      <c r="DT34" s="212">
        <f t="shared" si="25"/>
        <v>12580.3125</v>
      </c>
      <c r="DU34" s="212">
        <f t="shared" si="25"/>
        <v>12580.3125</v>
      </c>
      <c r="DV34" s="212">
        <f t="shared" si="25"/>
        <v>12580.3125</v>
      </c>
      <c r="DW34" s="212">
        <f t="shared" si="25"/>
        <v>12580.3125</v>
      </c>
      <c r="DX34" s="212">
        <f t="shared" si="25"/>
        <v>12580.3125</v>
      </c>
      <c r="DY34" s="212">
        <f t="shared" si="25"/>
        <v>12580.3125</v>
      </c>
      <c r="DZ34" s="212">
        <f t="shared" si="25"/>
        <v>12580.3125</v>
      </c>
      <c r="EA34" s="212">
        <f t="shared" si="25"/>
        <v>12580.3125</v>
      </c>
      <c r="EB34" s="212">
        <f t="shared" si="25"/>
        <v>12580.3125</v>
      </c>
      <c r="EC34" s="212">
        <f t="shared" ref="EC34:GN34" si="26">IF(EC13="","",EC16+EC19+EC22-EC25-EC28-EC31)</f>
        <v>12580.3125</v>
      </c>
      <c r="ED34" s="212">
        <f t="shared" si="26"/>
        <v>12580.3125</v>
      </c>
      <c r="EE34" s="212">
        <f t="shared" si="26"/>
        <v>12580.3125</v>
      </c>
      <c r="EF34" s="212">
        <f t="shared" si="26"/>
        <v>12580.3125</v>
      </c>
      <c r="EG34" s="212">
        <f t="shared" si="26"/>
        <v>12580.3125</v>
      </c>
      <c r="EH34" s="212">
        <f t="shared" si="26"/>
        <v>12580.3125</v>
      </c>
      <c r="EI34" s="212">
        <f t="shared" si="26"/>
        <v>12580.3125</v>
      </c>
      <c r="EJ34" s="212">
        <f t="shared" si="26"/>
        <v>12580.3125</v>
      </c>
      <c r="EK34" s="212">
        <f t="shared" si="26"/>
        <v>12580.3125</v>
      </c>
      <c r="EL34" s="212">
        <f t="shared" si="26"/>
        <v>12580.3125</v>
      </c>
      <c r="EM34" s="212">
        <f t="shared" si="26"/>
        <v>12580.3125</v>
      </c>
      <c r="EN34" s="212">
        <f t="shared" si="26"/>
        <v>12580.3125</v>
      </c>
      <c r="EO34" s="212">
        <f t="shared" si="26"/>
        <v>12580.3125</v>
      </c>
      <c r="EP34" s="212">
        <f t="shared" si="26"/>
        <v>12580.3125</v>
      </c>
      <c r="EQ34" s="212">
        <f t="shared" si="26"/>
        <v>12580.3125</v>
      </c>
      <c r="ER34" s="212">
        <f t="shared" si="26"/>
        <v>12580.3125</v>
      </c>
      <c r="ES34" s="212">
        <f t="shared" si="26"/>
        <v>12580.3125</v>
      </c>
      <c r="ET34" s="212">
        <f t="shared" si="26"/>
        <v>12580.3125</v>
      </c>
      <c r="EU34" s="212">
        <f t="shared" si="26"/>
        <v>12580.3125</v>
      </c>
      <c r="EV34" s="212">
        <f t="shared" si="26"/>
        <v>12580.3125</v>
      </c>
      <c r="EW34" s="212">
        <f t="shared" si="26"/>
        <v>12580.3125</v>
      </c>
      <c r="EX34" s="212">
        <f t="shared" si="26"/>
        <v>12580.3125</v>
      </c>
      <c r="EY34" s="212">
        <f t="shared" si="26"/>
        <v>12580.3125</v>
      </c>
      <c r="EZ34" s="212">
        <f t="shared" si="26"/>
        <v>12580.3125</v>
      </c>
      <c r="FA34" s="212">
        <f t="shared" si="26"/>
        <v>12580.3125</v>
      </c>
      <c r="FB34" s="212">
        <f t="shared" si="26"/>
        <v>12580.3125</v>
      </c>
      <c r="FC34" s="212">
        <f t="shared" si="26"/>
        <v>12580.3125</v>
      </c>
      <c r="FD34" s="212">
        <f t="shared" si="26"/>
        <v>12580.3125</v>
      </c>
      <c r="FE34" s="212">
        <f t="shared" si="26"/>
        <v>12580.3125</v>
      </c>
      <c r="FF34" s="212">
        <f t="shared" si="26"/>
        <v>12580.3125</v>
      </c>
      <c r="FG34" s="212">
        <f t="shared" si="26"/>
        <v>12580.3125</v>
      </c>
      <c r="FH34" s="212">
        <f t="shared" si="26"/>
        <v>12580.3125</v>
      </c>
      <c r="FI34" s="212">
        <f t="shared" si="26"/>
        <v>12580.3125</v>
      </c>
      <c r="FJ34" s="212">
        <f t="shared" si="26"/>
        <v>12580.3125</v>
      </c>
      <c r="FK34" s="212">
        <f t="shared" si="26"/>
        <v>12580.3125</v>
      </c>
      <c r="FL34" s="212">
        <f t="shared" si="26"/>
        <v>9435.234375</v>
      </c>
      <c r="FM34" s="212">
        <f t="shared" si="26"/>
        <v>9435.234375</v>
      </c>
      <c r="FN34" s="212">
        <f t="shared" si="26"/>
        <v>9435.234375</v>
      </c>
      <c r="FO34" s="212">
        <f t="shared" si="26"/>
        <v>9435.234375</v>
      </c>
      <c r="FP34" s="212">
        <f t="shared" si="26"/>
        <v>9435.234375</v>
      </c>
      <c r="FQ34" s="212">
        <f t="shared" si="26"/>
        <v>9435.234375</v>
      </c>
      <c r="FR34" s="212">
        <f t="shared" si="26"/>
        <v>9435.234375</v>
      </c>
      <c r="FS34" s="212">
        <f t="shared" si="26"/>
        <v>9435.234375</v>
      </c>
      <c r="FT34" s="212">
        <f t="shared" si="26"/>
        <v>9435.234375</v>
      </c>
      <c r="FU34" s="212">
        <f t="shared" si="26"/>
        <v>9435.234375</v>
      </c>
      <c r="FV34" s="212">
        <f t="shared" si="26"/>
        <v>9435.234375</v>
      </c>
      <c r="FW34" s="212">
        <f t="shared" si="26"/>
        <v>9435.234375</v>
      </c>
      <c r="FX34" s="212">
        <f t="shared" si="26"/>
        <v>9435.234375</v>
      </c>
      <c r="FY34" s="212">
        <f t="shared" si="26"/>
        <v>9435.234375</v>
      </c>
      <c r="FZ34" s="212">
        <f t="shared" si="26"/>
        <v>9435.234375</v>
      </c>
      <c r="GA34" s="212">
        <f t="shared" si="26"/>
        <v>9435.234375</v>
      </c>
      <c r="GB34" s="212">
        <f t="shared" si="26"/>
        <v>9435.234375</v>
      </c>
      <c r="GC34" s="212">
        <f t="shared" si="26"/>
        <v>9435.234375</v>
      </c>
      <c r="GD34" s="212">
        <f t="shared" si="26"/>
        <v>9435.234375</v>
      </c>
      <c r="GE34" s="212">
        <f t="shared" si="26"/>
        <v>9435.234375</v>
      </c>
      <c r="GF34" s="212">
        <f t="shared" si="26"/>
        <v>9435.234375</v>
      </c>
      <c r="GG34" s="212">
        <f t="shared" si="26"/>
        <v>9435.234375</v>
      </c>
      <c r="GH34" s="212">
        <f t="shared" si="26"/>
        <v>9435.234375</v>
      </c>
      <c r="GI34" s="212">
        <f t="shared" si="26"/>
        <v>9435.234375</v>
      </c>
      <c r="GJ34" s="212">
        <f t="shared" si="26"/>
        <v>9435.234375</v>
      </c>
      <c r="GK34" s="212">
        <f t="shared" si="26"/>
        <v>9435.234375</v>
      </c>
      <c r="GL34" s="212">
        <f t="shared" si="26"/>
        <v>9435.234375</v>
      </c>
      <c r="GM34" s="212">
        <f t="shared" si="26"/>
        <v>9435.234375</v>
      </c>
      <c r="GN34" s="212">
        <f t="shared" si="26"/>
        <v>9435.234375</v>
      </c>
      <c r="GO34" s="212">
        <f t="shared" ref="GO34:IZ34" si="27">IF(GO13="","",GO16+GO19+GO22-GO25-GO28-GO31)</f>
        <v>9435.234375</v>
      </c>
      <c r="GP34" s="212">
        <f t="shared" si="27"/>
        <v>9435.234375</v>
      </c>
      <c r="GQ34" s="212">
        <f t="shared" si="27"/>
        <v>9435.234375</v>
      </c>
      <c r="GR34" s="212">
        <f t="shared" si="27"/>
        <v>9435.234375</v>
      </c>
      <c r="GS34" s="212">
        <f t="shared" si="27"/>
        <v>9435.234375</v>
      </c>
      <c r="GT34" s="212">
        <f t="shared" si="27"/>
        <v>9435.234375</v>
      </c>
      <c r="GU34" s="212">
        <f t="shared" si="27"/>
        <v>9435.234375</v>
      </c>
      <c r="GV34" s="212">
        <f t="shared" si="27"/>
        <v>9435.234375</v>
      </c>
      <c r="GW34" s="212">
        <f t="shared" si="27"/>
        <v>9435.234375</v>
      </c>
      <c r="GX34" s="212">
        <f t="shared" si="27"/>
        <v>9435.234375</v>
      </c>
      <c r="GY34" s="212">
        <f t="shared" si="27"/>
        <v>9435.234375</v>
      </c>
      <c r="GZ34" s="212">
        <f t="shared" si="27"/>
        <v>9435.234375</v>
      </c>
      <c r="HA34" s="212">
        <f t="shared" si="27"/>
        <v>9435.234375</v>
      </c>
      <c r="HB34" s="212">
        <f t="shared" si="27"/>
        <v>9435.234375</v>
      </c>
      <c r="HC34" s="212">
        <f t="shared" si="27"/>
        <v>9435.234375</v>
      </c>
      <c r="HD34" s="212">
        <f t="shared" si="27"/>
        <v>9435.234375</v>
      </c>
      <c r="HE34" s="212">
        <f t="shared" si="27"/>
        <v>9435.234375</v>
      </c>
      <c r="HF34" s="212">
        <f t="shared" si="27"/>
        <v>9435.234375</v>
      </c>
      <c r="HG34" s="212">
        <f t="shared" si="27"/>
        <v>9435.234375</v>
      </c>
      <c r="HH34" s="212">
        <f t="shared" si="27"/>
        <v>9435.234375</v>
      </c>
      <c r="HI34" s="212">
        <f t="shared" si="27"/>
        <v>9435.234375</v>
      </c>
      <c r="HJ34" s="212">
        <f t="shared" si="27"/>
        <v>9435.234375</v>
      </c>
      <c r="HK34" s="212">
        <f t="shared" si="27"/>
        <v>9435.234375</v>
      </c>
      <c r="HL34" s="212">
        <f t="shared" si="27"/>
        <v>9435.234375</v>
      </c>
      <c r="HM34" s="212">
        <f t="shared" si="27"/>
        <v>9435.234375</v>
      </c>
      <c r="HN34" s="212">
        <f t="shared" si="27"/>
        <v>9435.234375</v>
      </c>
      <c r="HO34" s="212">
        <f t="shared" si="27"/>
        <v>9435.234375</v>
      </c>
      <c r="HP34" s="212">
        <f t="shared" si="27"/>
        <v>9435.234375</v>
      </c>
      <c r="HQ34" s="212">
        <f t="shared" si="27"/>
        <v>9435.234375</v>
      </c>
      <c r="HR34" s="212">
        <f t="shared" si="27"/>
        <v>9435.234375</v>
      </c>
      <c r="HS34" s="212">
        <f t="shared" si="27"/>
        <v>9435.234375</v>
      </c>
      <c r="HT34" s="212">
        <f t="shared" si="27"/>
        <v>9435.234375</v>
      </c>
      <c r="HU34" s="212" t="str">
        <f t="shared" si="27"/>
        <v/>
      </c>
      <c r="HV34" s="212" t="str">
        <f t="shared" si="27"/>
        <v/>
      </c>
      <c r="HW34" s="212" t="str">
        <f t="shared" si="27"/>
        <v/>
      </c>
      <c r="HX34" s="212" t="str">
        <f t="shared" si="27"/>
        <v/>
      </c>
      <c r="HY34" s="212" t="str">
        <f t="shared" si="27"/>
        <v/>
      </c>
      <c r="HZ34" s="212" t="str">
        <f t="shared" si="27"/>
        <v/>
      </c>
      <c r="IA34" s="212" t="str">
        <f t="shared" si="27"/>
        <v/>
      </c>
      <c r="IB34" s="212" t="str">
        <f t="shared" si="27"/>
        <v/>
      </c>
      <c r="IC34" s="212" t="str">
        <f t="shared" si="27"/>
        <v/>
      </c>
      <c r="ID34" s="212" t="str">
        <f t="shared" si="27"/>
        <v/>
      </c>
      <c r="IE34" s="212" t="str">
        <f t="shared" si="27"/>
        <v/>
      </c>
      <c r="IF34" s="212" t="str">
        <f t="shared" si="27"/>
        <v/>
      </c>
      <c r="IG34" s="212" t="str">
        <f t="shared" si="27"/>
        <v/>
      </c>
      <c r="IH34" s="212" t="str">
        <f t="shared" si="27"/>
        <v/>
      </c>
      <c r="II34" s="212" t="str">
        <f t="shared" si="27"/>
        <v/>
      </c>
      <c r="IJ34" s="212" t="str">
        <f t="shared" si="27"/>
        <v/>
      </c>
      <c r="IK34" s="212" t="str">
        <f t="shared" si="27"/>
        <v/>
      </c>
      <c r="IL34" s="212" t="str">
        <f t="shared" si="27"/>
        <v/>
      </c>
      <c r="IM34" s="212" t="str">
        <f t="shared" si="27"/>
        <v/>
      </c>
      <c r="IN34" s="212" t="str">
        <f t="shared" si="27"/>
        <v/>
      </c>
      <c r="IO34" s="212" t="str">
        <f t="shared" si="27"/>
        <v/>
      </c>
      <c r="IP34" s="212" t="str">
        <f t="shared" si="27"/>
        <v/>
      </c>
      <c r="IQ34" s="212" t="str">
        <f t="shared" si="27"/>
        <v/>
      </c>
      <c r="IR34" s="212" t="str">
        <f t="shared" si="27"/>
        <v/>
      </c>
      <c r="IS34" s="212" t="str">
        <f t="shared" si="27"/>
        <v/>
      </c>
      <c r="IT34" s="212" t="str">
        <f t="shared" si="27"/>
        <v/>
      </c>
      <c r="IU34" s="212" t="str">
        <f t="shared" si="27"/>
        <v/>
      </c>
      <c r="IV34" s="212" t="str">
        <f t="shared" si="27"/>
        <v/>
      </c>
      <c r="IW34" s="212" t="str">
        <f t="shared" si="27"/>
        <v/>
      </c>
      <c r="IX34" s="212" t="str">
        <f t="shared" si="27"/>
        <v/>
      </c>
      <c r="IY34" s="212" t="str">
        <f t="shared" si="27"/>
        <v/>
      </c>
      <c r="IZ34" s="212" t="str">
        <f t="shared" si="27"/>
        <v/>
      </c>
      <c r="JA34" s="212" t="str">
        <f t="shared" ref="JA34:LL34" si="28">IF(JA13="","",JA16+JA19+JA22-JA25-JA28-JA31)</f>
        <v/>
      </c>
      <c r="JB34" s="212" t="str">
        <f t="shared" si="28"/>
        <v/>
      </c>
      <c r="JC34" s="212" t="str">
        <f t="shared" si="28"/>
        <v/>
      </c>
      <c r="JD34" s="212" t="str">
        <f t="shared" si="28"/>
        <v/>
      </c>
      <c r="JE34" s="212" t="str">
        <f t="shared" si="28"/>
        <v/>
      </c>
      <c r="JF34" s="212" t="str">
        <f t="shared" si="28"/>
        <v/>
      </c>
      <c r="JG34" s="212" t="str">
        <f t="shared" si="28"/>
        <v/>
      </c>
      <c r="JH34" s="212" t="str">
        <f t="shared" si="28"/>
        <v/>
      </c>
      <c r="JI34" s="212" t="str">
        <f t="shared" si="28"/>
        <v/>
      </c>
      <c r="JJ34" s="212" t="str">
        <f t="shared" si="28"/>
        <v/>
      </c>
      <c r="JK34" s="212" t="str">
        <f t="shared" si="28"/>
        <v/>
      </c>
      <c r="JL34" s="212" t="str">
        <f t="shared" si="28"/>
        <v/>
      </c>
      <c r="JM34" s="212" t="str">
        <f t="shared" si="28"/>
        <v/>
      </c>
      <c r="JN34" s="212" t="str">
        <f t="shared" si="28"/>
        <v/>
      </c>
      <c r="JO34" s="212" t="str">
        <f t="shared" si="28"/>
        <v/>
      </c>
      <c r="JP34" s="212" t="str">
        <f t="shared" si="28"/>
        <v/>
      </c>
      <c r="JQ34" s="212" t="str">
        <f t="shared" si="28"/>
        <v/>
      </c>
      <c r="JR34" s="212" t="str">
        <f t="shared" si="28"/>
        <v/>
      </c>
      <c r="JS34" s="212" t="str">
        <f t="shared" si="28"/>
        <v/>
      </c>
      <c r="JT34" s="212" t="str">
        <f t="shared" si="28"/>
        <v/>
      </c>
      <c r="JU34" s="212" t="str">
        <f t="shared" si="28"/>
        <v/>
      </c>
      <c r="JV34" s="212" t="str">
        <f t="shared" si="28"/>
        <v/>
      </c>
      <c r="JW34" s="212" t="str">
        <f t="shared" si="28"/>
        <v/>
      </c>
      <c r="JX34" s="212" t="str">
        <f t="shared" si="28"/>
        <v/>
      </c>
      <c r="JY34" s="212" t="str">
        <f t="shared" si="28"/>
        <v/>
      </c>
      <c r="JZ34" s="212" t="str">
        <f t="shared" si="28"/>
        <v/>
      </c>
      <c r="KA34" s="212" t="str">
        <f t="shared" si="28"/>
        <v/>
      </c>
      <c r="KB34" s="212" t="str">
        <f t="shared" si="28"/>
        <v/>
      </c>
      <c r="KC34" s="212" t="str">
        <f t="shared" si="28"/>
        <v/>
      </c>
      <c r="KD34" s="212" t="str">
        <f t="shared" si="28"/>
        <v/>
      </c>
      <c r="KE34" s="212" t="str">
        <f t="shared" si="28"/>
        <v/>
      </c>
      <c r="KF34" s="212" t="str">
        <f t="shared" si="28"/>
        <v/>
      </c>
      <c r="KG34" s="212" t="str">
        <f t="shared" si="28"/>
        <v/>
      </c>
      <c r="KH34" s="212" t="str">
        <f t="shared" si="28"/>
        <v/>
      </c>
      <c r="KI34" s="212" t="str">
        <f t="shared" si="28"/>
        <v/>
      </c>
      <c r="KJ34" s="212" t="str">
        <f t="shared" si="28"/>
        <v/>
      </c>
      <c r="KK34" s="212" t="str">
        <f t="shared" si="28"/>
        <v/>
      </c>
      <c r="KL34" s="212" t="str">
        <f t="shared" si="28"/>
        <v/>
      </c>
      <c r="KM34" s="212" t="str">
        <f t="shared" si="28"/>
        <v/>
      </c>
      <c r="KN34" s="212" t="str">
        <f t="shared" si="28"/>
        <v/>
      </c>
      <c r="KO34" s="212" t="str">
        <f t="shared" si="28"/>
        <v/>
      </c>
      <c r="KP34" s="212" t="str">
        <f t="shared" si="28"/>
        <v/>
      </c>
      <c r="KQ34" s="212" t="str">
        <f t="shared" si="28"/>
        <v/>
      </c>
      <c r="KR34" s="212" t="str">
        <f t="shared" si="28"/>
        <v/>
      </c>
      <c r="KS34" s="212" t="str">
        <f t="shared" si="28"/>
        <v/>
      </c>
      <c r="KT34" s="212" t="str">
        <f t="shared" si="28"/>
        <v/>
      </c>
      <c r="KU34" s="212" t="str">
        <f t="shared" si="28"/>
        <v/>
      </c>
      <c r="KV34" s="212" t="str">
        <f t="shared" si="28"/>
        <v/>
      </c>
      <c r="KW34" s="212" t="str">
        <f t="shared" si="28"/>
        <v/>
      </c>
      <c r="KX34" s="212" t="str">
        <f t="shared" si="28"/>
        <v/>
      </c>
      <c r="KY34" s="212" t="str">
        <f t="shared" si="28"/>
        <v/>
      </c>
      <c r="KZ34" s="212" t="str">
        <f t="shared" si="28"/>
        <v/>
      </c>
      <c r="LA34" s="212" t="str">
        <f t="shared" si="28"/>
        <v/>
      </c>
      <c r="LB34" s="212" t="str">
        <f t="shared" si="28"/>
        <v/>
      </c>
      <c r="LC34" s="212" t="str">
        <f t="shared" si="28"/>
        <v/>
      </c>
      <c r="LD34" s="212" t="str">
        <f t="shared" si="28"/>
        <v/>
      </c>
      <c r="LE34" s="212" t="str">
        <f t="shared" si="28"/>
        <v/>
      </c>
      <c r="LF34" s="212" t="str">
        <f t="shared" si="28"/>
        <v/>
      </c>
      <c r="LG34" s="212" t="str">
        <f t="shared" si="28"/>
        <v/>
      </c>
      <c r="LH34" s="212" t="str">
        <f t="shared" si="28"/>
        <v/>
      </c>
      <c r="LI34" s="212" t="str">
        <f t="shared" si="28"/>
        <v/>
      </c>
      <c r="LJ34" s="212" t="str">
        <f t="shared" si="28"/>
        <v/>
      </c>
      <c r="LK34" s="212" t="str">
        <f t="shared" si="28"/>
        <v/>
      </c>
      <c r="LL34" s="212" t="str">
        <f t="shared" si="28"/>
        <v/>
      </c>
      <c r="LM34" s="212" t="str">
        <f t="shared" ref="LM34:MY34" si="29">IF(LM13="","",LM16+LM19+LM22-LM25-LM28-LM31)</f>
        <v/>
      </c>
      <c r="LN34" s="212" t="str">
        <f t="shared" si="29"/>
        <v/>
      </c>
      <c r="LO34" s="212" t="str">
        <f t="shared" si="29"/>
        <v/>
      </c>
      <c r="LP34" s="212" t="str">
        <f t="shared" si="29"/>
        <v/>
      </c>
      <c r="LQ34" s="212" t="str">
        <f t="shared" si="29"/>
        <v/>
      </c>
      <c r="LR34" s="212" t="str">
        <f t="shared" si="29"/>
        <v/>
      </c>
      <c r="LS34" s="212" t="str">
        <f t="shared" si="29"/>
        <v/>
      </c>
      <c r="LT34" s="212" t="str">
        <f t="shared" si="29"/>
        <v/>
      </c>
      <c r="LU34" s="212" t="str">
        <f t="shared" si="29"/>
        <v/>
      </c>
      <c r="LV34" s="212" t="str">
        <f t="shared" si="29"/>
        <v/>
      </c>
      <c r="LW34" s="212" t="str">
        <f t="shared" si="29"/>
        <v/>
      </c>
      <c r="LX34" s="212" t="str">
        <f t="shared" si="29"/>
        <v/>
      </c>
      <c r="LY34" s="212" t="str">
        <f t="shared" si="29"/>
        <v/>
      </c>
      <c r="LZ34" s="212" t="str">
        <f t="shared" si="29"/>
        <v/>
      </c>
      <c r="MA34" s="212" t="str">
        <f t="shared" si="29"/>
        <v/>
      </c>
      <c r="MB34" s="212" t="str">
        <f t="shared" si="29"/>
        <v/>
      </c>
      <c r="MC34" s="212" t="str">
        <f t="shared" si="29"/>
        <v/>
      </c>
      <c r="MD34" s="212" t="str">
        <f t="shared" si="29"/>
        <v/>
      </c>
      <c r="ME34" s="212" t="str">
        <f t="shared" si="29"/>
        <v/>
      </c>
      <c r="MF34" s="212" t="str">
        <f t="shared" si="29"/>
        <v/>
      </c>
      <c r="MG34" s="212" t="str">
        <f t="shared" si="29"/>
        <v/>
      </c>
      <c r="MH34" s="212" t="str">
        <f t="shared" si="29"/>
        <v/>
      </c>
      <c r="MI34" s="212" t="str">
        <f t="shared" si="29"/>
        <v/>
      </c>
      <c r="MJ34" s="212" t="str">
        <f t="shared" si="29"/>
        <v/>
      </c>
      <c r="MK34" s="212" t="str">
        <f t="shared" si="29"/>
        <v/>
      </c>
      <c r="ML34" s="212" t="str">
        <f t="shared" si="29"/>
        <v/>
      </c>
      <c r="MM34" s="212" t="str">
        <f t="shared" si="29"/>
        <v/>
      </c>
      <c r="MN34" s="212" t="str">
        <f t="shared" si="29"/>
        <v/>
      </c>
      <c r="MO34" s="212" t="str">
        <f t="shared" si="29"/>
        <v/>
      </c>
      <c r="MP34" s="212" t="str">
        <f t="shared" si="29"/>
        <v/>
      </c>
      <c r="MQ34" s="212" t="str">
        <f t="shared" si="29"/>
        <v/>
      </c>
      <c r="MR34" s="212" t="str">
        <f t="shared" si="29"/>
        <v/>
      </c>
      <c r="MS34" s="212" t="str">
        <f t="shared" si="29"/>
        <v/>
      </c>
      <c r="MT34" s="212" t="str">
        <f t="shared" si="29"/>
        <v/>
      </c>
      <c r="MU34" s="212" t="str">
        <f t="shared" si="29"/>
        <v/>
      </c>
      <c r="MV34" s="212" t="str">
        <f t="shared" si="29"/>
        <v/>
      </c>
      <c r="MW34" s="212" t="str">
        <f t="shared" si="29"/>
        <v/>
      </c>
      <c r="MX34" s="212" t="str">
        <f t="shared" si="29"/>
        <v/>
      </c>
      <c r="MY34" s="212" t="str">
        <f t="shared" si="29"/>
        <v/>
      </c>
    </row>
    <row r="35" spans="2:363" x14ac:dyDescent="0.25">
      <c r="B35" s="8" t="s">
        <v>235</v>
      </c>
      <c r="C35" s="216">
        <f>Discount_Rate_Spec</f>
        <v>0.08</v>
      </c>
      <c r="D35" s="212">
        <f>IF(D14="","",D17+D20+D23-D26-D29-D32)</f>
        <v>0</v>
      </c>
      <c r="E35" s="212">
        <f t="shared" ref="E35:BP35" si="30">IF(E14="","",E17+E20+E23-E26-E29-E32)</f>
        <v>0</v>
      </c>
      <c r="F35" s="212">
        <f t="shared" si="30"/>
        <v>0</v>
      </c>
      <c r="G35" s="212">
        <f t="shared" si="30"/>
        <v>0</v>
      </c>
      <c r="H35" s="212">
        <f t="shared" si="30"/>
        <v>0</v>
      </c>
      <c r="I35" s="212">
        <f t="shared" si="30"/>
        <v>0</v>
      </c>
      <c r="J35" s="212">
        <f t="shared" si="30"/>
        <v>0</v>
      </c>
      <c r="K35" s="212">
        <f t="shared" si="30"/>
        <v>0</v>
      </c>
      <c r="L35" s="212">
        <f t="shared" si="30"/>
        <v>0</v>
      </c>
      <c r="M35" s="212">
        <f t="shared" si="30"/>
        <v>0</v>
      </c>
      <c r="N35" s="212">
        <f t="shared" si="30"/>
        <v>0</v>
      </c>
      <c r="O35" s="212">
        <f t="shared" si="30"/>
        <v>0</v>
      </c>
      <c r="P35" s="212">
        <f t="shared" si="30"/>
        <v>0</v>
      </c>
      <c r="Q35" s="212">
        <f t="shared" si="30"/>
        <v>0</v>
      </c>
      <c r="R35" s="212">
        <f t="shared" si="30"/>
        <v>0</v>
      </c>
      <c r="S35" s="212">
        <f t="shared" si="30"/>
        <v>0</v>
      </c>
      <c r="T35" s="212">
        <f t="shared" si="30"/>
        <v>0</v>
      </c>
      <c r="U35" s="212">
        <f t="shared" si="30"/>
        <v>0</v>
      </c>
      <c r="V35" s="212">
        <f t="shared" si="30"/>
        <v>0</v>
      </c>
      <c r="W35" s="212">
        <f t="shared" si="30"/>
        <v>0</v>
      </c>
      <c r="X35" s="212">
        <f t="shared" si="30"/>
        <v>0</v>
      </c>
      <c r="Y35" s="212">
        <f t="shared" si="30"/>
        <v>0</v>
      </c>
      <c r="Z35" s="212">
        <f t="shared" si="30"/>
        <v>0</v>
      </c>
      <c r="AA35" s="212">
        <f t="shared" si="30"/>
        <v>0</v>
      </c>
      <c r="AB35" s="212">
        <f t="shared" si="30"/>
        <v>0</v>
      </c>
      <c r="AC35" s="212">
        <f t="shared" si="30"/>
        <v>0</v>
      </c>
      <c r="AD35" s="212">
        <f t="shared" si="30"/>
        <v>0</v>
      </c>
      <c r="AE35" s="212">
        <f t="shared" si="30"/>
        <v>0</v>
      </c>
      <c r="AF35" s="212">
        <f t="shared" si="30"/>
        <v>0</v>
      </c>
      <c r="AG35" s="212">
        <f t="shared" si="30"/>
        <v>0</v>
      </c>
      <c r="AH35" s="212">
        <f t="shared" si="30"/>
        <v>0</v>
      </c>
      <c r="AI35" s="212">
        <f t="shared" si="30"/>
        <v>0</v>
      </c>
      <c r="AJ35" s="212">
        <f t="shared" si="30"/>
        <v>0</v>
      </c>
      <c r="AK35" s="212">
        <f t="shared" si="30"/>
        <v>0</v>
      </c>
      <c r="AL35" s="212">
        <f t="shared" si="30"/>
        <v>0</v>
      </c>
      <c r="AM35" s="212">
        <f t="shared" si="30"/>
        <v>0</v>
      </c>
      <c r="AN35" s="212">
        <f t="shared" si="30"/>
        <v>0</v>
      </c>
      <c r="AO35" s="212">
        <f t="shared" si="30"/>
        <v>0</v>
      </c>
      <c r="AP35" s="212">
        <f t="shared" si="30"/>
        <v>0</v>
      </c>
      <c r="AQ35" s="212">
        <f t="shared" si="30"/>
        <v>0</v>
      </c>
      <c r="AR35" s="212">
        <f t="shared" si="30"/>
        <v>0</v>
      </c>
      <c r="AS35" s="212">
        <f t="shared" si="30"/>
        <v>0</v>
      </c>
      <c r="AT35" s="212">
        <f t="shared" si="30"/>
        <v>0</v>
      </c>
      <c r="AU35" s="212">
        <f t="shared" si="30"/>
        <v>0</v>
      </c>
      <c r="AV35" s="212">
        <f t="shared" si="30"/>
        <v>0</v>
      </c>
      <c r="AW35" s="212">
        <f t="shared" si="30"/>
        <v>0</v>
      </c>
      <c r="AX35" s="212">
        <f t="shared" si="30"/>
        <v>0</v>
      </c>
      <c r="AY35" s="212">
        <f t="shared" si="30"/>
        <v>0</v>
      </c>
      <c r="AZ35" s="212">
        <f t="shared" si="30"/>
        <v>0</v>
      </c>
      <c r="BA35" s="212">
        <f t="shared" si="30"/>
        <v>0</v>
      </c>
      <c r="BB35" s="212">
        <f t="shared" si="30"/>
        <v>0</v>
      </c>
      <c r="BC35" s="212">
        <f t="shared" si="30"/>
        <v>0</v>
      </c>
      <c r="BD35" s="212">
        <f t="shared" si="30"/>
        <v>0</v>
      </c>
      <c r="BE35" s="212">
        <f t="shared" si="30"/>
        <v>0</v>
      </c>
      <c r="BF35" s="212">
        <f t="shared" si="30"/>
        <v>0</v>
      </c>
      <c r="BG35" s="212">
        <f t="shared" si="30"/>
        <v>0</v>
      </c>
      <c r="BH35" s="212">
        <f t="shared" si="30"/>
        <v>0</v>
      </c>
      <c r="BI35" s="212">
        <f t="shared" si="30"/>
        <v>0</v>
      </c>
      <c r="BJ35" s="212">
        <f t="shared" si="30"/>
        <v>0</v>
      </c>
      <c r="BK35" s="212">
        <f t="shared" si="30"/>
        <v>0</v>
      </c>
      <c r="BL35" s="212">
        <f t="shared" si="30"/>
        <v>0</v>
      </c>
      <c r="BM35" s="212">
        <f t="shared" si="30"/>
        <v>0</v>
      </c>
      <c r="BN35" s="212">
        <f t="shared" si="30"/>
        <v>0</v>
      </c>
      <c r="BO35" s="212">
        <f t="shared" si="30"/>
        <v>0</v>
      </c>
      <c r="BP35" s="212">
        <f t="shared" si="30"/>
        <v>0</v>
      </c>
      <c r="BQ35" s="212">
        <f t="shared" ref="BQ35:EB35" si="31">IF(BQ14="","",BQ17+BQ20+BQ23-BQ26-BQ29-BQ32)</f>
        <v>0</v>
      </c>
      <c r="BR35" s="212">
        <f t="shared" si="31"/>
        <v>0</v>
      </c>
      <c r="BS35" s="212">
        <f t="shared" si="31"/>
        <v>0</v>
      </c>
      <c r="BT35" s="212">
        <f t="shared" si="31"/>
        <v>0</v>
      </c>
      <c r="BU35" s="212">
        <f t="shared" si="31"/>
        <v>0</v>
      </c>
      <c r="BV35" s="212">
        <f t="shared" si="31"/>
        <v>0</v>
      </c>
      <c r="BW35" s="212">
        <f t="shared" si="31"/>
        <v>0</v>
      </c>
      <c r="BX35" s="212">
        <f t="shared" si="31"/>
        <v>0</v>
      </c>
      <c r="BY35" s="212">
        <f t="shared" si="31"/>
        <v>0</v>
      </c>
      <c r="BZ35" s="212">
        <f t="shared" si="31"/>
        <v>0</v>
      </c>
      <c r="CA35" s="212">
        <f t="shared" si="31"/>
        <v>0</v>
      </c>
      <c r="CB35" s="212">
        <f t="shared" si="31"/>
        <v>0</v>
      </c>
      <c r="CC35" s="212">
        <f t="shared" si="31"/>
        <v>0</v>
      </c>
      <c r="CD35" s="212">
        <f t="shared" si="31"/>
        <v>0</v>
      </c>
      <c r="CE35" s="212">
        <f t="shared" si="31"/>
        <v>0</v>
      </c>
      <c r="CF35" s="212">
        <f t="shared" si="31"/>
        <v>0</v>
      </c>
      <c r="CG35" s="212">
        <f t="shared" si="31"/>
        <v>0</v>
      </c>
      <c r="CH35" s="212">
        <f t="shared" si="31"/>
        <v>0</v>
      </c>
      <c r="CI35" s="212">
        <f t="shared" si="31"/>
        <v>0</v>
      </c>
      <c r="CJ35" s="212">
        <f t="shared" si="31"/>
        <v>0</v>
      </c>
      <c r="CK35" s="212">
        <f t="shared" si="31"/>
        <v>0</v>
      </c>
      <c r="CL35" s="212">
        <f t="shared" si="31"/>
        <v>0</v>
      </c>
      <c r="CM35" s="212">
        <f t="shared" si="31"/>
        <v>0</v>
      </c>
      <c r="CN35" s="212">
        <f t="shared" si="31"/>
        <v>0</v>
      </c>
      <c r="CO35" s="212">
        <f t="shared" si="31"/>
        <v>0</v>
      </c>
      <c r="CP35" s="212">
        <f t="shared" si="31"/>
        <v>0</v>
      </c>
      <c r="CQ35" s="212">
        <f t="shared" si="31"/>
        <v>0</v>
      </c>
      <c r="CR35" s="212">
        <f t="shared" si="31"/>
        <v>0</v>
      </c>
      <c r="CS35" s="212">
        <f t="shared" si="31"/>
        <v>0</v>
      </c>
      <c r="CT35" s="212">
        <f t="shared" si="31"/>
        <v>0</v>
      </c>
      <c r="CU35" s="212">
        <f t="shared" si="31"/>
        <v>0</v>
      </c>
      <c r="CV35" s="212">
        <f t="shared" si="31"/>
        <v>0</v>
      </c>
      <c r="CW35" s="212">
        <f t="shared" si="31"/>
        <v>0</v>
      </c>
      <c r="CX35" s="212">
        <f t="shared" si="31"/>
        <v>0</v>
      </c>
      <c r="CY35" s="212">
        <f t="shared" si="31"/>
        <v>0</v>
      </c>
      <c r="CZ35" s="212">
        <f t="shared" si="31"/>
        <v>0</v>
      </c>
      <c r="DA35" s="212">
        <f t="shared" si="31"/>
        <v>0</v>
      </c>
      <c r="DB35" s="212">
        <f t="shared" si="31"/>
        <v>0</v>
      </c>
      <c r="DC35" s="212">
        <f t="shared" si="31"/>
        <v>4193.4375</v>
      </c>
      <c r="DD35" s="212">
        <f t="shared" si="31"/>
        <v>4193.4375</v>
      </c>
      <c r="DE35" s="212">
        <f t="shared" si="31"/>
        <v>4193.4375</v>
      </c>
      <c r="DF35" s="212">
        <f t="shared" si="31"/>
        <v>4193.4375</v>
      </c>
      <c r="DG35" s="212">
        <f t="shared" si="31"/>
        <v>4193.4375</v>
      </c>
      <c r="DH35" s="212">
        <f t="shared" si="31"/>
        <v>4193.4375</v>
      </c>
      <c r="DI35" s="212">
        <f t="shared" si="31"/>
        <v>4193.4375</v>
      </c>
      <c r="DJ35" s="212">
        <f t="shared" si="31"/>
        <v>4193.4375</v>
      </c>
      <c r="DK35" s="212">
        <f t="shared" si="31"/>
        <v>4193.4375</v>
      </c>
      <c r="DL35" s="212">
        <f t="shared" si="31"/>
        <v>4193.4375</v>
      </c>
      <c r="DM35" s="212">
        <f t="shared" si="31"/>
        <v>4193.4375</v>
      </c>
      <c r="DN35" s="212">
        <f t="shared" si="31"/>
        <v>4193.4375</v>
      </c>
      <c r="DO35" s="212">
        <f t="shared" si="31"/>
        <v>4193.4375</v>
      </c>
      <c r="DP35" s="212">
        <f t="shared" si="31"/>
        <v>4193.4375</v>
      </c>
      <c r="DQ35" s="212">
        <f t="shared" si="31"/>
        <v>4193.4375</v>
      </c>
      <c r="DR35" s="212">
        <f t="shared" si="31"/>
        <v>4193.4375</v>
      </c>
      <c r="DS35" s="212">
        <f t="shared" si="31"/>
        <v>4193.4375</v>
      </c>
      <c r="DT35" s="212">
        <f t="shared" si="31"/>
        <v>4193.4375</v>
      </c>
      <c r="DU35" s="212">
        <f t="shared" si="31"/>
        <v>4193.4375</v>
      </c>
      <c r="DV35" s="212">
        <f t="shared" si="31"/>
        <v>4193.4375</v>
      </c>
      <c r="DW35" s="212">
        <f t="shared" si="31"/>
        <v>4193.4375</v>
      </c>
      <c r="DX35" s="212">
        <f t="shared" si="31"/>
        <v>4193.4375</v>
      </c>
      <c r="DY35" s="212">
        <f t="shared" si="31"/>
        <v>4193.4375</v>
      </c>
      <c r="DZ35" s="212">
        <f t="shared" si="31"/>
        <v>4193.4375</v>
      </c>
      <c r="EA35" s="212">
        <f t="shared" si="31"/>
        <v>4193.4375</v>
      </c>
      <c r="EB35" s="212">
        <f t="shared" si="31"/>
        <v>4193.4375</v>
      </c>
      <c r="EC35" s="212">
        <f t="shared" ref="EC35:GN35" si="32">IF(EC14="","",EC17+EC20+EC23-EC26-EC29-EC32)</f>
        <v>4193.4375</v>
      </c>
      <c r="ED35" s="212">
        <f t="shared" si="32"/>
        <v>4193.4375</v>
      </c>
      <c r="EE35" s="212">
        <f t="shared" si="32"/>
        <v>4193.4375</v>
      </c>
      <c r="EF35" s="212">
        <f t="shared" si="32"/>
        <v>4193.4375</v>
      </c>
      <c r="EG35" s="212">
        <f t="shared" si="32"/>
        <v>4193.4375</v>
      </c>
      <c r="EH35" s="212">
        <f t="shared" si="32"/>
        <v>4193.4375</v>
      </c>
      <c r="EI35" s="212">
        <f t="shared" si="32"/>
        <v>4193.4375</v>
      </c>
      <c r="EJ35" s="212">
        <f t="shared" si="32"/>
        <v>4193.4375</v>
      </c>
      <c r="EK35" s="212">
        <f t="shared" si="32"/>
        <v>4193.4375</v>
      </c>
      <c r="EL35" s="212">
        <f t="shared" si="32"/>
        <v>4193.4375</v>
      </c>
      <c r="EM35" s="212">
        <f t="shared" si="32"/>
        <v>4193.4375</v>
      </c>
      <c r="EN35" s="212">
        <f t="shared" si="32"/>
        <v>4193.4375</v>
      </c>
      <c r="EO35" s="212">
        <f t="shared" si="32"/>
        <v>4193.4375</v>
      </c>
      <c r="EP35" s="212">
        <f t="shared" si="32"/>
        <v>4193.4375</v>
      </c>
      <c r="EQ35" s="212">
        <f t="shared" si="32"/>
        <v>4193.4375</v>
      </c>
      <c r="ER35" s="212">
        <f t="shared" si="32"/>
        <v>4193.4375</v>
      </c>
      <c r="ES35" s="212">
        <f t="shared" si="32"/>
        <v>4193.4375</v>
      </c>
      <c r="ET35" s="212">
        <f t="shared" si="32"/>
        <v>4193.4375</v>
      </c>
      <c r="EU35" s="212">
        <f t="shared" si="32"/>
        <v>4193.4375</v>
      </c>
      <c r="EV35" s="212">
        <f t="shared" si="32"/>
        <v>4193.4375</v>
      </c>
      <c r="EW35" s="212">
        <f t="shared" si="32"/>
        <v>4193.4375</v>
      </c>
      <c r="EX35" s="212">
        <f t="shared" si="32"/>
        <v>4193.4375</v>
      </c>
      <c r="EY35" s="212">
        <f t="shared" si="32"/>
        <v>4193.4375</v>
      </c>
      <c r="EZ35" s="212">
        <f t="shared" si="32"/>
        <v>4193.4375</v>
      </c>
      <c r="FA35" s="212">
        <f t="shared" si="32"/>
        <v>4193.4375</v>
      </c>
      <c r="FB35" s="212">
        <f t="shared" si="32"/>
        <v>4193.4375</v>
      </c>
      <c r="FC35" s="212">
        <f t="shared" si="32"/>
        <v>4193.4375</v>
      </c>
      <c r="FD35" s="212">
        <f t="shared" si="32"/>
        <v>4193.4375</v>
      </c>
      <c r="FE35" s="212">
        <f t="shared" si="32"/>
        <v>4193.4375</v>
      </c>
      <c r="FF35" s="212">
        <f t="shared" si="32"/>
        <v>4193.4375</v>
      </c>
      <c r="FG35" s="212">
        <f t="shared" si="32"/>
        <v>4193.4375</v>
      </c>
      <c r="FH35" s="212">
        <f t="shared" si="32"/>
        <v>4193.4375</v>
      </c>
      <c r="FI35" s="212">
        <f t="shared" si="32"/>
        <v>4193.4375</v>
      </c>
      <c r="FJ35" s="212">
        <f t="shared" si="32"/>
        <v>4193.4375</v>
      </c>
      <c r="FK35" s="212">
        <f t="shared" si="32"/>
        <v>4193.4375</v>
      </c>
      <c r="FL35" s="212">
        <f t="shared" si="32"/>
        <v>7338.515625</v>
      </c>
      <c r="FM35" s="212">
        <f t="shared" si="32"/>
        <v>7338.515625</v>
      </c>
      <c r="FN35" s="212">
        <f t="shared" si="32"/>
        <v>7338.515625</v>
      </c>
      <c r="FO35" s="212">
        <f t="shared" si="32"/>
        <v>7338.515625</v>
      </c>
      <c r="FP35" s="212">
        <f t="shared" si="32"/>
        <v>7338.515625</v>
      </c>
      <c r="FQ35" s="212">
        <f t="shared" si="32"/>
        <v>7338.515625</v>
      </c>
      <c r="FR35" s="212">
        <f t="shared" si="32"/>
        <v>7338.515625</v>
      </c>
      <c r="FS35" s="212">
        <f t="shared" si="32"/>
        <v>7338.515625</v>
      </c>
      <c r="FT35" s="212">
        <f t="shared" si="32"/>
        <v>7338.515625</v>
      </c>
      <c r="FU35" s="212">
        <f t="shared" si="32"/>
        <v>7338.515625</v>
      </c>
      <c r="FV35" s="212">
        <f t="shared" si="32"/>
        <v>7338.515625</v>
      </c>
      <c r="FW35" s="212">
        <f t="shared" si="32"/>
        <v>7338.515625</v>
      </c>
      <c r="FX35" s="212">
        <f t="shared" si="32"/>
        <v>7338.515625</v>
      </c>
      <c r="FY35" s="212">
        <f t="shared" si="32"/>
        <v>7338.515625</v>
      </c>
      <c r="FZ35" s="212">
        <f t="shared" si="32"/>
        <v>7338.515625</v>
      </c>
      <c r="GA35" s="212">
        <f t="shared" si="32"/>
        <v>7338.515625</v>
      </c>
      <c r="GB35" s="212">
        <f t="shared" si="32"/>
        <v>7338.515625</v>
      </c>
      <c r="GC35" s="212">
        <f t="shared" si="32"/>
        <v>7338.515625</v>
      </c>
      <c r="GD35" s="212">
        <f t="shared" si="32"/>
        <v>7338.515625</v>
      </c>
      <c r="GE35" s="212">
        <f t="shared" si="32"/>
        <v>7338.515625</v>
      </c>
      <c r="GF35" s="212">
        <f t="shared" si="32"/>
        <v>7338.515625</v>
      </c>
      <c r="GG35" s="212">
        <f t="shared" si="32"/>
        <v>7338.515625</v>
      </c>
      <c r="GH35" s="212">
        <f t="shared" si="32"/>
        <v>7338.515625</v>
      </c>
      <c r="GI35" s="212">
        <f t="shared" si="32"/>
        <v>7338.515625</v>
      </c>
      <c r="GJ35" s="212">
        <f t="shared" si="32"/>
        <v>7338.515625</v>
      </c>
      <c r="GK35" s="212">
        <f t="shared" si="32"/>
        <v>7338.515625</v>
      </c>
      <c r="GL35" s="212">
        <f t="shared" si="32"/>
        <v>7338.515625</v>
      </c>
      <c r="GM35" s="212">
        <f t="shared" si="32"/>
        <v>7338.515625</v>
      </c>
      <c r="GN35" s="212">
        <f t="shared" si="32"/>
        <v>7338.515625</v>
      </c>
      <c r="GO35" s="212">
        <f t="shared" ref="GO35:IZ35" si="33">IF(GO14="","",GO17+GO20+GO23-GO26-GO29-GO32)</f>
        <v>7338.515625</v>
      </c>
      <c r="GP35" s="212">
        <f t="shared" si="33"/>
        <v>7338.515625</v>
      </c>
      <c r="GQ35" s="212">
        <f t="shared" si="33"/>
        <v>7338.515625</v>
      </c>
      <c r="GR35" s="212">
        <f t="shared" si="33"/>
        <v>7338.515625</v>
      </c>
      <c r="GS35" s="212">
        <f t="shared" si="33"/>
        <v>7338.515625</v>
      </c>
      <c r="GT35" s="212">
        <f t="shared" si="33"/>
        <v>7338.515625</v>
      </c>
      <c r="GU35" s="212">
        <f t="shared" si="33"/>
        <v>7338.515625</v>
      </c>
      <c r="GV35" s="212">
        <f t="shared" si="33"/>
        <v>7338.515625</v>
      </c>
      <c r="GW35" s="212">
        <f t="shared" si="33"/>
        <v>7338.515625</v>
      </c>
      <c r="GX35" s="212">
        <f t="shared" si="33"/>
        <v>7338.515625</v>
      </c>
      <c r="GY35" s="212">
        <f t="shared" si="33"/>
        <v>7338.515625</v>
      </c>
      <c r="GZ35" s="212">
        <f t="shared" si="33"/>
        <v>7338.515625</v>
      </c>
      <c r="HA35" s="212">
        <f t="shared" si="33"/>
        <v>7338.515625</v>
      </c>
      <c r="HB35" s="212">
        <f t="shared" si="33"/>
        <v>7338.515625</v>
      </c>
      <c r="HC35" s="212">
        <f t="shared" si="33"/>
        <v>7338.515625</v>
      </c>
      <c r="HD35" s="212">
        <f t="shared" si="33"/>
        <v>7338.515625</v>
      </c>
      <c r="HE35" s="212">
        <f t="shared" si="33"/>
        <v>7338.515625</v>
      </c>
      <c r="HF35" s="212">
        <f t="shared" si="33"/>
        <v>7338.515625</v>
      </c>
      <c r="HG35" s="212">
        <f t="shared" si="33"/>
        <v>7338.515625</v>
      </c>
      <c r="HH35" s="212">
        <f t="shared" si="33"/>
        <v>7338.515625</v>
      </c>
      <c r="HI35" s="212">
        <f t="shared" si="33"/>
        <v>7338.515625</v>
      </c>
      <c r="HJ35" s="212">
        <f t="shared" si="33"/>
        <v>7338.515625</v>
      </c>
      <c r="HK35" s="212">
        <f t="shared" si="33"/>
        <v>7338.515625</v>
      </c>
      <c r="HL35" s="212">
        <f t="shared" si="33"/>
        <v>7338.515625</v>
      </c>
      <c r="HM35" s="212">
        <f t="shared" si="33"/>
        <v>7338.515625</v>
      </c>
      <c r="HN35" s="212">
        <f t="shared" si="33"/>
        <v>7338.515625</v>
      </c>
      <c r="HO35" s="212">
        <f t="shared" si="33"/>
        <v>7338.515625</v>
      </c>
      <c r="HP35" s="212">
        <f t="shared" si="33"/>
        <v>7338.515625</v>
      </c>
      <c r="HQ35" s="212">
        <f t="shared" si="33"/>
        <v>7338.515625</v>
      </c>
      <c r="HR35" s="212">
        <f t="shared" si="33"/>
        <v>7338.515625</v>
      </c>
      <c r="HS35" s="212">
        <f t="shared" si="33"/>
        <v>7338.515625</v>
      </c>
      <c r="HT35" s="212">
        <f t="shared" si="33"/>
        <v>7338.515625</v>
      </c>
      <c r="HU35" s="212" t="str">
        <f t="shared" si="33"/>
        <v/>
      </c>
      <c r="HV35" s="212" t="str">
        <f t="shared" si="33"/>
        <v/>
      </c>
      <c r="HW35" s="212" t="str">
        <f t="shared" si="33"/>
        <v/>
      </c>
      <c r="HX35" s="212" t="str">
        <f t="shared" si="33"/>
        <v/>
      </c>
      <c r="HY35" s="212" t="str">
        <f t="shared" si="33"/>
        <v/>
      </c>
      <c r="HZ35" s="212" t="str">
        <f t="shared" si="33"/>
        <v/>
      </c>
      <c r="IA35" s="212" t="str">
        <f t="shared" si="33"/>
        <v/>
      </c>
      <c r="IB35" s="212" t="str">
        <f t="shared" si="33"/>
        <v/>
      </c>
      <c r="IC35" s="212" t="str">
        <f t="shared" si="33"/>
        <v/>
      </c>
      <c r="ID35" s="212" t="str">
        <f t="shared" si="33"/>
        <v/>
      </c>
      <c r="IE35" s="212" t="str">
        <f t="shared" si="33"/>
        <v/>
      </c>
      <c r="IF35" s="212" t="str">
        <f t="shared" si="33"/>
        <v/>
      </c>
      <c r="IG35" s="212" t="str">
        <f t="shared" si="33"/>
        <v/>
      </c>
      <c r="IH35" s="212" t="str">
        <f t="shared" si="33"/>
        <v/>
      </c>
      <c r="II35" s="212" t="str">
        <f t="shared" si="33"/>
        <v/>
      </c>
      <c r="IJ35" s="212" t="str">
        <f t="shared" si="33"/>
        <v/>
      </c>
      <c r="IK35" s="212" t="str">
        <f t="shared" si="33"/>
        <v/>
      </c>
      <c r="IL35" s="212" t="str">
        <f t="shared" si="33"/>
        <v/>
      </c>
      <c r="IM35" s="212" t="str">
        <f t="shared" si="33"/>
        <v/>
      </c>
      <c r="IN35" s="212" t="str">
        <f t="shared" si="33"/>
        <v/>
      </c>
      <c r="IO35" s="212" t="str">
        <f t="shared" si="33"/>
        <v/>
      </c>
      <c r="IP35" s="212" t="str">
        <f t="shared" si="33"/>
        <v/>
      </c>
      <c r="IQ35" s="212" t="str">
        <f t="shared" si="33"/>
        <v/>
      </c>
      <c r="IR35" s="212" t="str">
        <f t="shared" si="33"/>
        <v/>
      </c>
      <c r="IS35" s="212" t="str">
        <f t="shared" si="33"/>
        <v/>
      </c>
      <c r="IT35" s="212" t="str">
        <f t="shared" si="33"/>
        <v/>
      </c>
      <c r="IU35" s="212" t="str">
        <f t="shared" si="33"/>
        <v/>
      </c>
      <c r="IV35" s="212" t="str">
        <f t="shared" si="33"/>
        <v/>
      </c>
      <c r="IW35" s="212" t="str">
        <f t="shared" si="33"/>
        <v/>
      </c>
      <c r="IX35" s="212" t="str">
        <f t="shared" si="33"/>
        <v/>
      </c>
      <c r="IY35" s="212" t="str">
        <f t="shared" si="33"/>
        <v/>
      </c>
      <c r="IZ35" s="212" t="str">
        <f t="shared" si="33"/>
        <v/>
      </c>
      <c r="JA35" s="212" t="str">
        <f t="shared" ref="JA35:LL35" si="34">IF(JA14="","",JA17+JA20+JA23-JA26-JA29-JA32)</f>
        <v/>
      </c>
      <c r="JB35" s="212" t="str">
        <f t="shared" si="34"/>
        <v/>
      </c>
      <c r="JC35" s="212" t="str">
        <f t="shared" si="34"/>
        <v/>
      </c>
      <c r="JD35" s="212" t="str">
        <f t="shared" si="34"/>
        <v/>
      </c>
      <c r="JE35" s="212" t="str">
        <f t="shared" si="34"/>
        <v/>
      </c>
      <c r="JF35" s="212" t="str">
        <f t="shared" si="34"/>
        <v/>
      </c>
      <c r="JG35" s="212" t="str">
        <f t="shared" si="34"/>
        <v/>
      </c>
      <c r="JH35" s="212" t="str">
        <f t="shared" si="34"/>
        <v/>
      </c>
      <c r="JI35" s="212" t="str">
        <f t="shared" si="34"/>
        <v/>
      </c>
      <c r="JJ35" s="212" t="str">
        <f t="shared" si="34"/>
        <v/>
      </c>
      <c r="JK35" s="212" t="str">
        <f t="shared" si="34"/>
        <v/>
      </c>
      <c r="JL35" s="212" t="str">
        <f t="shared" si="34"/>
        <v/>
      </c>
      <c r="JM35" s="212" t="str">
        <f t="shared" si="34"/>
        <v/>
      </c>
      <c r="JN35" s="212" t="str">
        <f t="shared" si="34"/>
        <v/>
      </c>
      <c r="JO35" s="212" t="str">
        <f t="shared" si="34"/>
        <v/>
      </c>
      <c r="JP35" s="212" t="str">
        <f t="shared" si="34"/>
        <v/>
      </c>
      <c r="JQ35" s="212" t="str">
        <f t="shared" si="34"/>
        <v/>
      </c>
      <c r="JR35" s="212" t="str">
        <f t="shared" si="34"/>
        <v/>
      </c>
      <c r="JS35" s="212" t="str">
        <f t="shared" si="34"/>
        <v/>
      </c>
      <c r="JT35" s="212" t="str">
        <f t="shared" si="34"/>
        <v/>
      </c>
      <c r="JU35" s="212" t="str">
        <f t="shared" si="34"/>
        <v/>
      </c>
      <c r="JV35" s="212" t="str">
        <f t="shared" si="34"/>
        <v/>
      </c>
      <c r="JW35" s="212" t="str">
        <f t="shared" si="34"/>
        <v/>
      </c>
      <c r="JX35" s="212" t="str">
        <f t="shared" si="34"/>
        <v/>
      </c>
      <c r="JY35" s="212" t="str">
        <f t="shared" si="34"/>
        <v/>
      </c>
      <c r="JZ35" s="212" t="str">
        <f t="shared" si="34"/>
        <v/>
      </c>
      <c r="KA35" s="212" t="str">
        <f t="shared" si="34"/>
        <v/>
      </c>
      <c r="KB35" s="212" t="str">
        <f t="shared" si="34"/>
        <v/>
      </c>
      <c r="KC35" s="212" t="str">
        <f t="shared" si="34"/>
        <v/>
      </c>
      <c r="KD35" s="212" t="str">
        <f t="shared" si="34"/>
        <v/>
      </c>
      <c r="KE35" s="212" t="str">
        <f t="shared" si="34"/>
        <v/>
      </c>
      <c r="KF35" s="212" t="str">
        <f t="shared" si="34"/>
        <v/>
      </c>
      <c r="KG35" s="212" t="str">
        <f t="shared" si="34"/>
        <v/>
      </c>
      <c r="KH35" s="212" t="str">
        <f t="shared" si="34"/>
        <v/>
      </c>
      <c r="KI35" s="212" t="str">
        <f t="shared" si="34"/>
        <v/>
      </c>
      <c r="KJ35" s="212" t="str">
        <f t="shared" si="34"/>
        <v/>
      </c>
      <c r="KK35" s="212" t="str">
        <f t="shared" si="34"/>
        <v/>
      </c>
      <c r="KL35" s="212" t="str">
        <f t="shared" si="34"/>
        <v/>
      </c>
      <c r="KM35" s="212" t="str">
        <f t="shared" si="34"/>
        <v/>
      </c>
      <c r="KN35" s="212" t="str">
        <f t="shared" si="34"/>
        <v/>
      </c>
      <c r="KO35" s="212" t="str">
        <f t="shared" si="34"/>
        <v/>
      </c>
      <c r="KP35" s="212" t="str">
        <f t="shared" si="34"/>
        <v/>
      </c>
      <c r="KQ35" s="212" t="str">
        <f t="shared" si="34"/>
        <v/>
      </c>
      <c r="KR35" s="212" t="str">
        <f t="shared" si="34"/>
        <v/>
      </c>
      <c r="KS35" s="212" t="str">
        <f t="shared" si="34"/>
        <v/>
      </c>
      <c r="KT35" s="212" t="str">
        <f t="shared" si="34"/>
        <v/>
      </c>
      <c r="KU35" s="212" t="str">
        <f t="shared" si="34"/>
        <v/>
      </c>
      <c r="KV35" s="212" t="str">
        <f t="shared" si="34"/>
        <v/>
      </c>
      <c r="KW35" s="212" t="str">
        <f t="shared" si="34"/>
        <v/>
      </c>
      <c r="KX35" s="212" t="str">
        <f t="shared" si="34"/>
        <v/>
      </c>
      <c r="KY35" s="212" t="str">
        <f t="shared" si="34"/>
        <v/>
      </c>
      <c r="KZ35" s="212" t="str">
        <f t="shared" si="34"/>
        <v/>
      </c>
      <c r="LA35" s="212" t="str">
        <f t="shared" si="34"/>
        <v/>
      </c>
      <c r="LB35" s="212" t="str">
        <f t="shared" si="34"/>
        <v/>
      </c>
      <c r="LC35" s="212" t="str">
        <f t="shared" si="34"/>
        <v/>
      </c>
      <c r="LD35" s="212" t="str">
        <f t="shared" si="34"/>
        <v/>
      </c>
      <c r="LE35" s="212" t="str">
        <f t="shared" si="34"/>
        <v/>
      </c>
      <c r="LF35" s="212" t="str">
        <f t="shared" si="34"/>
        <v/>
      </c>
      <c r="LG35" s="212" t="str">
        <f t="shared" si="34"/>
        <v/>
      </c>
      <c r="LH35" s="212" t="str">
        <f t="shared" si="34"/>
        <v/>
      </c>
      <c r="LI35" s="212" t="str">
        <f t="shared" si="34"/>
        <v/>
      </c>
      <c r="LJ35" s="212" t="str">
        <f t="shared" si="34"/>
        <v/>
      </c>
      <c r="LK35" s="212" t="str">
        <f t="shared" si="34"/>
        <v/>
      </c>
      <c r="LL35" s="212" t="str">
        <f t="shared" si="34"/>
        <v/>
      </c>
      <c r="LM35" s="212" t="str">
        <f t="shared" ref="LM35:MY35" si="35">IF(LM14="","",LM17+LM20+LM23-LM26-LM29-LM32)</f>
        <v/>
      </c>
      <c r="LN35" s="212" t="str">
        <f t="shared" si="35"/>
        <v/>
      </c>
      <c r="LO35" s="212" t="str">
        <f t="shared" si="35"/>
        <v/>
      </c>
      <c r="LP35" s="212" t="str">
        <f t="shared" si="35"/>
        <v/>
      </c>
      <c r="LQ35" s="212" t="str">
        <f t="shared" si="35"/>
        <v/>
      </c>
      <c r="LR35" s="212" t="str">
        <f t="shared" si="35"/>
        <v/>
      </c>
      <c r="LS35" s="212" t="str">
        <f t="shared" si="35"/>
        <v/>
      </c>
      <c r="LT35" s="212" t="str">
        <f t="shared" si="35"/>
        <v/>
      </c>
      <c r="LU35" s="212" t="str">
        <f t="shared" si="35"/>
        <v/>
      </c>
      <c r="LV35" s="212" t="str">
        <f t="shared" si="35"/>
        <v/>
      </c>
      <c r="LW35" s="212" t="str">
        <f t="shared" si="35"/>
        <v/>
      </c>
      <c r="LX35" s="212" t="str">
        <f t="shared" si="35"/>
        <v/>
      </c>
      <c r="LY35" s="212" t="str">
        <f t="shared" si="35"/>
        <v/>
      </c>
      <c r="LZ35" s="212" t="str">
        <f t="shared" si="35"/>
        <v/>
      </c>
      <c r="MA35" s="212" t="str">
        <f t="shared" si="35"/>
        <v/>
      </c>
      <c r="MB35" s="212" t="str">
        <f t="shared" si="35"/>
        <v/>
      </c>
      <c r="MC35" s="212" t="str">
        <f t="shared" si="35"/>
        <v/>
      </c>
      <c r="MD35" s="212" t="str">
        <f t="shared" si="35"/>
        <v/>
      </c>
      <c r="ME35" s="212" t="str">
        <f t="shared" si="35"/>
        <v/>
      </c>
      <c r="MF35" s="212" t="str">
        <f t="shared" si="35"/>
        <v/>
      </c>
      <c r="MG35" s="212" t="str">
        <f t="shared" si="35"/>
        <v/>
      </c>
      <c r="MH35" s="212" t="str">
        <f t="shared" si="35"/>
        <v/>
      </c>
      <c r="MI35" s="212" t="str">
        <f t="shared" si="35"/>
        <v/>
      </c>
      <c r="MJ35" s="212" t="str">
        <f t="shared" si="35"/>
        <v/>
      </c>
      <c r="MK35" s="212" t="str">
        <f t="shared" si="35"/>
        <v/>
      </c>
      <c r="ML35" s="212" t="str">
        <f t="shared" si="35"/>
        <v/>
      </c>
      <c r="MM35" s="212" t="str">
        <f t="shared" si="35"/>
        <v/>
      </c>
      <c r="MN35" s="212" t="str">
        <f t="shared" si="35"/>
        <v/>
      </c>
      <c r="MO35" s="212" t="str">
        <f t="shared" si="35"/>
        <v/>
      </c>
      <c r="MP35" s="212" t="str">
        <f t="shared" si="35"/>
        <v/>
      </c>
      <c r="MQ35" s="212" t="str">
        <f t="shared" si="35"/>
        <v/>
      </c>
      <c r="MR35" s="212" t="str">
        <f t="shared" si="35"/>
        <v/>
      </c>
      <c r="MS35" s="212" t="str">
        <f t="shared" si="35"/>
        <v/>
      </c>
      <c r="MT35" s="212" t="str">
        <f t="shared" si="35"/>
        <v/>
      </c>
      <c r="MU35" s="212" t="str">
        <f t="shared" si="35"/>
        <v/>
      </c>
      <c r="MV35" s="212" t="str">
        <f t="shared" si="35"/>
        <v/>
      </c>
      <c r="MW35" s="212" t="str">
        <f t="shared" si="35"/>
        <v/>
      </c>
      <c r="MX35" s="212" t="str">
        <f t="shared" si="35"/>
        <v/>
      </c>
      <c r="MY35" s="212" t="str">
        <f t="shared" si="35"/>
        <v/>
      </c>
    </row>
    <row r="36" spans="2:363" x14ac:dyDescent="0.25">
      <c r="B36" s="8" t="s">
        <v>236</v>
      </c>
      <c r="C36" s="216">
        <f>Discount_Rate_Residual</f>
        <v>0.08</v>
      </c>
      <c r="D36" s="212">
        <f t="shared" ref="D36:BO36" si="36">IF(D13="","",(D14=Residual_Month)*Residual_NetValue)</f>
        <v>0</v>
      </c>
      <c r="E36" s="212">
        <f t="shared" si="36"/>
        <v>0</v>
      </c>
      <c r="F36" s="212">
        <f t="shared" si="36"/>
        <v>0</v>
      </c>
      <c r="G36" s="212">
        <f t="shared" si="36"/>
        <v>0</v>
      </c>
      <c r="H36" s="212">
        <f t="shared" si="36"/>
        <v>0</v>
      </c>
      <c r="I36" s="212">
        <f t="shared" si="36"/>
        <v>0</v>
      </c>
      <c r="J36" s="212">
        <f t="shared" si="36"/>
        <v>0</v>
      </c>
      <c r="K36" s="212">
        <f t="shared" si="36"/>
        <v>0</v>
      </c>
      <c r="L36" s="212">
        <f t="shared" si="36"/>
        <v>0</v>
      </c>
      <c r="M36" s="212">
        <f t="shared" si="36"/>
        <v>0</v>
      </c>
      <c r="N36" s="212">
        <f t="shared" si="36"/>
        <v>0</v>
      </c>
      <c r="O36" s="212">
        <f t="shared" si="36"/>
        <v>0</v>
      </c>
      <c r="P36" s="212">
        <f t="shared" si="36"/>
        <v>0</v>
      </c>
      <c r="Q36" s="212">
        <f t="shared" si="36"/>
        <v>0</v>
      </c>
      <c r="R36" s="212">
        <f t="shared" si="36"/>
        <v>0</v>
      </c>
      <c r="S36" s="212">
        <f t="shared" si="36"/>
        <v>0</v>
      </c>
      <c r="T36" s="212">
        <f t="shared" si="36"/>
        <v>0</v>
      </c>
      <c r="U36" s="212">
        <f t="shared" si="36"/>
        <v>0</v>
      </c>
      <c r="V36" s="212">
        <f t="shared" si="36"/>
        <v>0</v>
      </c>
      <c r="W36" s="212">
        <f t="shared" si="36"/>
        <v>0</v>
      </c>
      <c r="X36" s="212">
        <f t="shared" si="36"/>
        <v>0</v>
      </c>
      <c r="Y36" s="212">
        <f t="shared" si="36"/>
        <v>0</v>
      </c>
      <c r="Z36" s="212">
        <f t="shared" si="36"/>
        <v>0</v>
      </c>
      <c r="AA36" s="212">
        <f t="shared" si="36"/>
        <v>0</v>
      </c>
      <c r="AB36" s="212">
        <f t="shared" si="36"/>
        <v>0</v>
      </c>
      <c r="AC36" s="212">
        <f t="shared" si="36"/>
        <v>0</v>
      </c>
      <c r="AD36" s="212">
        <f t="shared" si="36"/>
        <v>0</v>
      </c>
      <c r="AE36" s="212">
        <f t="shared" si="36"/>
        <v>0</v>
      </c>
      <c r="AF36" s="212">
        <f t="shared" si="36"/>
        <v>0</v>
      </c>
      <c r="AG36" s="212">
        <f t="shared" si="36"/>
        <v>0</v>
      </c>
      <c r="AH36" s="212">
        <f t="shared" si="36"/>
        <v>0</v>
      </c>
      <c r="AI36" s="212">
        <f t="shared" si="36"/>
        <v>0</v>
      </c>
      <c r="AJ36" s="212">
        <f t="shared" si="36"/>
        <v>0</v>
      </c>
      <c r="AK36" s="212">
        <f t="shared" si="36"/>
        <v>0</v>
      </c>
      <c r="AL36" s="212">
        <f t="shared" si="36"/>
        <v>0</v>
      </c>
      <c r="AM36" s="212">
        <f t="shared" si="36"/>
        <v>0</v>
      </c>
      <c r="AN36" s="212">
        <f t="shared" si="36"/>
        <v>0</v>
      </c>
      <c r="AO36" s="212">
        <f t="shared" si="36"/>
        <v>0</v>
      </c>
      <c r="AP36" s="212">
        <f t="shared" si="36"/>
        <v>0</v>
      </c>
      <c r="AQ36" s="212">
        <f t="shared" si="36"/>
        <v>0</v>
      </c>
      <c r="AR36" s="212">
        <f t="shared" si="36"/>
        <v>0</v>
      </c>
      <c r="AS36" s="212">
        <f t="shared" si="36"/>
        <v>0</v>
      </c>
      <c r="AT36" s="212">
        <f t="shared" si="36"/>
        <v>0</v>
      </c>
      <c r="AU36" s="212">
        <f t="shared" si="36"/>
        <v>0</v>
      </c>
      <c r="AV36" s="212">
        <f t="shared" si="36"/>
        <v>0</v>
      </c>
      <c r="AW36" s="212">
        <f t="shared" si="36"/>
        <v>0</v>
      </c>
      <c r="AX36" s="212">
        <f t="shared" si="36"/>
        <v>0</v>
      </c>
      <c r="AY36" s="212">
        <f t="shared" si="36"/>
        <v>0</v>
      </c>
      <c r="AZ36" s="212">
        <f t="shared" si="36"/>
        <v>0</v>
      </c>
      <c r="BA36" s="212">
        <f t="shared" si="36"/>
        <v>0</v>
      </c>
      <c r="BB36" s="212">
        <f t="shared" si="36"/>
        <v>0</v>
      </c>
      <c r="BC36" s="212">
        <f t="shared" si="36"/>
        <v>0</v>
      </c>
      <c r="BD36" s="212">
        <f t="shared" si="36"/>
        <v>0</v>
      </c>
      <c r="BE36" s="212">
        <f t="shared" si="36"/>
        <v>0</v>
      </c>
      <c r="BF36" s="212">
        <f t="shared" si="36"/>
        <v>0</v>
      </c>
      <c r="BG36" s="212">
        <f t="shared" si="36"/>
        <v>0</v>
      </c>
      <c r="BH36" s="212">
        <f t="shared" si="36"/>
        <v>0</v>
      </c>
      <c r="BI36" s="212">
        <f t="shared" si="36"/>
        <v>0</v>
      </c>
      <c r="BJ36" s="212">
        <f t="shared" si="36"/>
        <v>0</v>
      </c>
      <c r="BK36" s="212">
        <f t="shared" si="36"/>
        <v>0</v>
      </c>
      <c r="BL36" s="212">
        <f t="shared" si="36"/>
        <v>0</v>
      </c>
      <c r="BM36" s="212">
        <f t="shared" si="36"/>
        <v>0</v>
      </c>
      <c r="BN36" s="212">
        <f t="shared" si="36"/>
        <v>0</v>
      </c>
      <c r="BO36" s="212">
        <f t="shared" si="36"/>
        <v>0</v>
      </c>
      <c r="BP36" s="212">
        <f t="shared" ref="BP36:EA36" si="37">IF(BP13="","",(BP14=Residual_Month)*Residual_NetValue)</f>
        <v>0</v>
      </c>
      <c r="BQ36" s="212">
        <f t="shared" si="37"/>
        <v>0</v>
      </c>
      <c r="BR36" s="212">
        <f t="shared" si="37"/>
        <v>0</v>
      </c>
      <c r="BS36" s="212">
        <f t="shared" si="37"/>
        <v>0</v>
      </c>
      <c r="BT36" s="212">
        <f t="shared" si="37"/>
        <v>0</v>
      </c>
      <c r="BU36" s="212">
        <f t="shared" si="37"/>
        <v>0</v>
      </c>
      <c r="BV36" s="212">
        <f t="shared" si="37"/>
        <v>0</v>
      </c>
      <c r="BW36" s="212">
        <f t="shared" si="37"/>
        <v>0</v>
      </c>
      <c r="BX36" s="212">
        <f t="shared" si="37"/>
        <v>0</v>
      </c>
      <c r="BY36" s="212">
        <f t="shared" si="37"/>
        <v>0</v>
      </c>
      <c r="BZ36" s="212">
        <f t="shared" si="37"/>
        <v>0</v>
      </c>
      <c r="CA36" s="212">
        <f t="shared" si="37"/>
        <v>0</v>
      </c>
      <c r="CB36" s="212">
        <f t="shared" si="37"/>
        <v>0</v>
      </c>
      <c r="CC36" s="212">
        <f t="shared" si="37"/>
        <v>0</v>
      </c>
      <c r="CD36" s="212">
        <f t="shared" si="37"/>
        <v>0</v>
      </c>
      <c r="CE36" s="212">
        <f t="shared" si="37"/>
        <v>0</v>
      </c>
      <c r="CF36" s="212">
        <f t="shared" si="37"/>
        <v>0</v>
      </c>
      <c r="CG36" s="212">
        <f t="shared" si="37"/>
        <v>0</v>
      </c>
      <c r="CH36" s="212">
        <f t="shared" si="37"/>
        <v>0</v>
      </c>
      <c r="CI36" s="212">
        <f t="shared" si="37"/>
        <v>0</v>
      </c>
      <c r="CJ36" s="212">
        <f t="shared" si="37"/>
        <v>0</v>
      </c>
      <c r="CK36" s="212">
        <f t="shared" si="37"/>
        <v>0</v>
      </c>
      <c r="CL36" s="212">
        <f t="shared" si="37"/>
        <v>0</v>
      </c>
      <c r="CM36" s="212">
        <f t="shared" si="37"/>
        <v>0</v>
      </c>
      <c r="CN36" s="212">
        <f t="shared" si="37"/>
        <v>0</v>
      </c>
      <c r="CO36" s="212">
        <f t="shared" si="37"/>
        <v>0</v>
      </c>
      <c r="CP36" s="212">
        <f t="shared" si="37"/>
        <v>0</v>
      </c>
      <c r="CQ36" s="212">
        <f t="shared" si="37"/>
        <v>0</v>
      </c>
      <c r="CR36" s="212">
        <f t="shared" si="37"/>
        <v>0</v>
      </c>
      <c r="CS36" s="212">
        <f t="shared" si="37"/>
        <v>0</v>
      </c>
      <c r="CT36" s="212">
        <f t="shared" si="37"/>
        <v>0</v>
      </c>
      <c r="CU36" s="212">
        <f t="shared" si="37"/>
        <v>0</v>
      </c>
      <c r="CV36" s="212">
        <f t="shared" si="37"/>
        <v>0</v>
      </c>
      <c r="CW36" s="212">
        <f t="shared" si="37"/>
        <v>0</v>
      </c>
      <c r="CX36" s="212">
        <f t="shared" si="37"/>
        <v>0</v>
      </c>
      <c r="CY36" s="212">
        <f t="shared" si="37"/>
        <v>0</v>
      </c>
      <c r="CZ36" s="212">
        <f t="shared" si="37"/>
        <v>0</v>
      </c>
      <c r="DA36" s="212">
        <f t="shared" si="37"/>
        <v>0</v>
      </c>
      <c r="DB36" s="212">
        <f t="shared" si="37"/>
        <v>0</v>
      </c>
      <c r="DC36" s="212">
        <f t="shared" si="37"/>
        <v>0</v>
      </c>
      <c r="DD36" s="212">
        <f t="shared" si="37"/>
        <v>0</v>
      </c>
      <c r="DE36" s="212">
        <f t="shared" si="37"/>
        <v>0</v>
      </c>
      <c r="DF36" s="212">
        <f t="shared" si="37"/>
        <v>0</v>
      </c>
      <c r="DG36" s="212">
        <f t="shared" si="37"/>
        <v>0</v>
      </c>
      <c r="DH36" s="212">
        <f t="shared" si="37"/>
        <v>0</v>
      </c>
      <c r="DI36" s="212">
        <f t="shared" si="37"/>
        <v>0</v>
      </c>
      <c r="DJ36" s="212">
        <f t="shared" si="37"/>
        <v>0</v>
      </c>
      <c r="DK36" s="212">
        <f t="shared" si="37"/>
        <v>0</v>
      </c>
      <c r="DL36" s="212">
        <f t="shared" si="37"/>
        <v>0</v>
      </c>
      <c r="DM36" s="212">
        <f t="shared" si="37"/>
        <v>0</v>
      </c>
      <c r="DN36" s="212">
        <f t="shared" si="37"/>
        <v>0</v>
      </c>
      <c r="DO36" s="212">
        <f t="shared" si="37"/>
        <v>0</v>
      </c>
      <c r="DP36" s="212">
        <f t="shared" si="37"/>
        <v>0</v>
      </c>
      <c r="DQ36" s="212">
        <f t="shared" si="37"/>
        <v>0</v>
      </c>
      <c r="DR36" s="212">
        <f t="shared" si="37"/>
        <v>0</v>
      </c>
      <c r="DS36" s="212">
        <f t="shared" si="37"/>
        <v>0</v>
      </c>
      <c r="DT36" s="212">
        <f t="shared" si="37"/>
        <v>0</v>
      </c>
      <c r="DU36" s="212">
        <f t="shared" si="37"/>
        <v>0</v>
      </c>
      <c r="DV36" s="212">
        <f t="shared" si="37"/>
        <v>0</v>
      </c>
      <c r="DW36" s="212">
        <f t="shared" si="37"/>
        <v>0</v>
      </c>
      <c r="DX36" s="212">
        <f t="shared" si="37"/>
        <v>0</v>
      </c>
      <c r="DY36" s="212">
        <f t="shared" si="37"/>
        <v>0</v>
      </c>
      <c r="DZ36" s="212">
        <f t="shared" si="37"/>
        <v>0</v>
      </c>
      <c r="EA36" s="212">
        <f t="shared" si="37"/>
        <v>0</v>
      </c>
      <c r="EB36" s="212">
        <f t="shared" ref="EB36:GM36" si="38">IF(EB13="","",(EB14=Residual_Month)*Residual_NetValue)</f>
        <v>0</v>
      </c>
      <c r="EC36" s="212">
        <f t="shared" si="38"/>
        <v>0</v>
      </c>
      <c r="ED36" s="212">
        <f t="shared" si="38"/>
        <v>0</v>
      </c>
      <c r="EE36" s="212">
        <f t="shared" si="38"/>
        <v>0</v>
      </c>
      <c r="EF36" s="212">
        <f t="shared" si="38"/>
        <v>0</v>
      </c>
      <c r="EG36" s="212">
        <f t="shared" si="38"/>
        <v>0</v>
      </c>
      <c r="EH36" s="212">
        <f t="shared" si="38"/>
        <v>0</v>
      </c>
      <c r="EI36" s="212">
        <f t="shared" si="38"/>
        <v>0</v>
      </c>
      <c r="EJ36" s="212">
        <f t="shared" si="38"/>
        <v>0</v>
      </c>
      <c r="EK36" s="212">
        <f t="shared" si="38"/>
        <v>0</v>
      </c>
      <c r="EL36" s="212">
        <f t="shared" si="38"/>
        <v>0</v>
      </c>
      <c r="EM36" s="212">
        <f t="shared" si="38"/>
        <v>0</v>
      </c>
      <c r="EN36" s="212">
        <f t="shared" si="38"/>
        <v>0</v>
      </c>
      <c r="EO36" s="212">
        <f t="shared" si="38"/>
        <v>0</v>
      </c>
      <c r="EP36" s="212">
        <f t="shared" si="38"/>
        <v>0</v>
      </c>
      <c r="EQ36" s="212">
        <f t="shared" si="38"/>
        <v>0</v>
      </c>
      <c r="ER36" s="212">
        <f t="shared" si="38"/>
        <v>0</v>
      </c>
      <c r="ES36" s="212">
        <f t="shared" si="38"/>
        <v>0</v>
      </c>
      <c r="ET36" s="212">
        <f t="shared" si="38"/>
        <v>0</v>
      </c>
      <c r="EU36" s="212">
        <f t="shared" si="38"/>
        <v>0</v>
      </c>
      <c r="EV36" s="212">
        <f t="shared" si="38"/>
        <v>0</v>
      </c>
      <c r="EW36" s="212">
        <f t="shared" si="38"/>
        <v>0</v>
      </c>
      <c r="EX36" s="212">
        <f t="shared" si="38"/>
        <v>0</v>
      </c>
      <c r="EY36" s="212">
        <f t="shared" si="38"/>
        <v>0</v>
      </c>
      <c r="EZ36" s="212">
        <f t="shared" si="38"/>
        <v>0</v>
      </c>
      <c r="FA36" s="212">
        <f t="shared" si="38"/>
        <v>0</v>
      </c>
      <c r="FB36" s="212">
        <f t="shared" si="38"/>
        <v>0</v>
      </c>
      <c r="FC36" s="212">
        <f t="shared" si="38"/>
        <v>0</v>
      </c>
      <c r="FD36" s="212">
        <f t="shared" si="38"/>
        <v>0</v>
      </c>
      <c r="FE36" s="212">
        <f t="shared" si="38"/>
        <v>0</v>
      </c>
      <c r="FF36" s="212">
        <f t="shared" si="38"/>
        <v>0</v>
      </c>
      <c r="FG36" s="212">
        <f t="shared" si="38"/>
        <v>0</v>
      </c>
      <c r="FH36" s="212">
        <f t="shared" si="38"/>
        <v>0</v>
      </c>
      <c r="FI36" s="212">
        <f t="shared" si="38"/>
        <v>0</v>
      </c>
      <c r="FJ36" s="212">
        <f t="shared" si="38"/>
        <v>0</v>
      </c>
      <c r="FK36" s="212">
        <f t="shared" si="38"/>
        <v>0</v>
      </c>
      <c r="FL36" s="212">
        <f t="shared" si="38"/>
        <v>0</v>
      </c>
      <c r="FM36" s="212">
        <f t="shared" si="38"/>
        <v>0</v>
      </c>
      <c r="FN36" s="212">
        <f t="shared" si="38"/>
        <v>0</v>
      </c>
      <c r="FO36" s="212">
        <f t="shared" si="38"/>
        <v>0</v>
      </c>
      <c r="FP36" s="212">
        <f t="shared" si="38"/>
        <v>0</v>
      </c>
      <c r="FQ36" s="212">
        <f t="shared" si="38"/>
        <v>0</v>
      </c>
      <c r="FR36" s="212">
        <f t="shared" si="38"/>
        <v>0</v>
      </c>
      <c r="FS36" s="212">
        <f t="shared" si="38"/>
        <v>0</v>
      </c>
      <c r="FT36" s="212">
        <f t="shared" si="38"/>
        <v>0</v>
      </c>
      <c r="FU36" s="212">
        <f t="shared" si="38"/>
        <v>0</v>
      </c>
      <c r="FV36" s="212">
        <f t="shared" si="38"/>
        <v>0</v>
      </c>
      <c r="FW36" s="212">
        <f t="shared" si="38"/>
        <v>0</v>
      </c>
      <c r="FX36" s="212">
        <f t="shared" si="38"/>
        <v>0</v>
      </c>
      <c r="FY36" s="212">
        <f t="shared" si="38"/>
        <v>0</v>
      </c>
      <c r="FZ36" s="212">
        <f t="shared" si="38"/>
        <v>0</v>
      </c>
      <c r="GA36" s="212">
        <f t="shared" si="38"/>
        <v>0</v>
      </c>
      <c r="GB36" s="212">
        <f t="shared" si="38"/>
        <v>0</v>
      </c>
      <c r="GC36" s="212">
        <f t="shared" si="38"/>
        <v>0</v>
      </c>
      <c r="GD36" s="212">
        <f t="shared" si="38"/>
        <v>0</v>
      </c>
      <c r="GE36" s="212">
        <f t="shared" si="38"/>
        <v>0</v>
      </c>
      <c r="GF36" s="212">
        <f t="shared" si="38"/>
        <v>0</v>
      </c>
      <c r="GG36" s="212">
        <f t="shared" si="38"/>
        <v>0</v>
      </c>
      <c r="GH36" s="212">
        <f t="shared" si="38"/>
        <v>0</v>
      </c>
      <c r="GI36" s="212">
        <f t="shared" si="38"/>
        <v>0</v>
      </c>
      <c r="GJ36" s="212">
        <f t="shared" si="38"/>
        <v>0</v>
      </c>
      <c r="GK36" s="212">
        <f t="shared" si="38"/>
        <v>0</v>
      </c>
      <c r="GL36" s="212">
        <f t="shared" si="38"/>
        <v>0</v>
      </c>
      <c r="GM36" s="212">
        <f t="shared" si="38"/>
        <v>0</v>
      </c>
      <c r="GN36" s="212">
        <f t="shared" ref="GN36:IY36" si="39">IF(GN13="","",(GN14=Residual_Month)*Residual_NetValue)</f>
        <v>0</v>
      </c>
      <c r="GO36" s="212">
        <f t="shared" si="39"/>
        <v>0</v>
      </c>
      <c r="GP36" s="212">
        <f t="shared" si="39"/>
        <v>0</v>
      </c>
      <c r="GQ36" s="212">
        <f t="shared" si="39"/>
        <v>0</v>
      </c>
      <c r="GR36" s="212">
        <f t="shared" si="39"/>
        <v>0</v>
      </c>
      <c r="GS36" s="212">
        <f t="shared" si="39"/>
        <v>0</v>
      </c>
      <c r="GT36" s="212">
        <f t="shared" si="39"/>
        <v>0</v>
      </c>
      <c r="GU36" s="212">
        <f t="shared" si="39"/>
        <v>0</v>
      </c>
      <c r="GV36" s="212">
        <f t="shared" si="39"/>
        <v>0</v>
      </c>
      <c r="GW36" s="212">
        <f t="shared" si="39"/>
        <v>0</v>
      </c>
      <c r="GX36" s="212">
        <f t="shared" si="39"/>
        <v>0</v>
      </c>
      <c r="GY36" s="212">
        <f t="shared" si="39"/>
        <v>0</v>
      </c>
      <c r="GZ36" s="212">
        <f t="shared" si="39"/>
        <v>0</v>
      </c>
      <c r="HA36" s="212">
        <f t="shared" si="39"/>
        <v>0</v>
      </c>
      <c r="HB36" s="212">
        <f t="shared" si="39"/>
        <v>0</v>
      </c>
      <c r="HC36" s="212">
        <f t="shared" si="39"/>
        <v>0</v>
      </c>
      <c r="HD36" s="212">
        <f t="shared" si="39"/>
        <v>0</v>
      </c>
      <c r="HE36" s="212">
        <f t="shared" si="39"/>
        <v>0</v>
      </c>
      <c r="HF36" s="212">
        <f t="shared" si="39"/>
        <v>0</v>
      </c>
      <c r="HG36" s="212">
        <f t="shared" si="39"/>
        <v>0</v>
      </c>
      <c r="HH36" s="212">
        <f t="shared" si="39"/>
        <v>0</v>
      </c>
      <c r="HI36" s="212">
        <f t="shared" si="39"/>
        <v>0</v>
      </c>
      <c r="HJ36" s="212">
        <f t="shared" si="39"/>
        <v>0</v>
      </c>
      <c r="HK36" s="212">
        <f t="shared" si="39"/>
        <v>0</v>
      </c>
      <c r="HL36" s="212">
        <f t="shared" si="39"/>
        <v>0</v>
      </c>
      <c r="HM36" s="212">
        <f t="shared" si="39"/>
        <v>0</v>
      </c>
      <c r="HN36" s="212">
        <f t="shared" si="39"/>
        <v>0</v>
      </c>
      <c r="HO36" s="212">
        <f t="shared" si="39"/>
        <v>0</v>
      </c>
      <c r="HP36" s="212">
        <f t="shared" si="39"/>
        <v>0</v>
      </c>
      <c r="HQ36" s="212">
        <f t="shared" si="39"/>
        <v>0</v>
      </c>
      <c r="HR36" s="212">
        <f t="shared" si="39"/>
        <v>0</v>
      </c>
      <c r="HS36" s="212">
        <f t="shared" si="39"/>
        <v>0</v>
      </c>
      <c r="HT36" s="212">
        <f t="shared" si="39"/>
        <v>3467250</v>
      </c>
      <c r="HU36" s="212" t="str">
        <f t="shared" si="39"/>
        <v/>
      </c>
      <c r="HV36" s="212" t="str">
        <f t="shared" si="39"/>
        <v/>
      </c>
      <c r="HW36" s="212" t="str">
        <f t="shared" si="39"/>
        <v/>
      </c>
      <c r="HX36" s="212" t="str">
        <f t="shared" si="39"/>
        <v/>
      </c>
      <c r="HY36" s="212" t="str">
        <f t="shared" si="39"/>
        <v/>
      </c>
      <c r="HZ36" s="212" t="str">
        <f t="shared" si="39"/>
        <v/>
      </c>
      <c r="IA36" s="212" t="str">
        <f t="shared" si="39"/>
        <v/>
      </c>
      <c r="IB36" s="212" t="str">
        <f t="shared" si="39"/>
        <v/>
      </c>
      <c r="IC36" s="212" t="str">
        <f t="shared" si="39"/>
        <v/>
      </c>
      <c r="ID36" s="212" t="str">
        <f t="shared" si="39"/>
        <v/>
      </c>
      <c r="IE36" s="212" t="str">
        <f t="shared" si="39"/>
        <v/>
      </c>
      <c r="IF36" s="212" t="str">
        <f t="shared" si="39"/>
        <v/>
      </c>
      <c r="IG36" s="212" t="str">
        <f t="shared" si="39"/>
        <v/>
      </c>
      <c r="IH36" s="212" t="str">
        <f t="shared" si="39"/>
        <v/>
      </c>
      <c r="II36" s="212" t="str">
        <f t="shared" si="39"/>
        <v/>
      </c>
      <c r="IJ36" s="212" t="str">
        <f t="shared" si="39"/>
        <v/>
      </c>
      <c r="IK36" s="212" t="str">
        <f t="shared" si="39"/>
        <v/>
      </c>
      <c r="IL36" s="212" t="str">
        <f t="shared" si="39"/>
        <v/>
      </c>
      <c r="IM36" s="212" t="str">
        <f t="shared" si="39"/>
        <v/>
      </c>
      <c r="IN36" s="212" t="str">
        <f t="shared" si="39"/>
        <v/>
      </c>
      <c r="IO36" s="212" t="str">
        <f t="shared" si="39"/>
        <v/>
      </c>
      <c r="IP36" s="212" t="str">
        <f t="shared" si="39"/>
        <v/>
      </c>
      <c r="IQ36" s="212" t="str">
        <f t="shared" si="39"/>
        <v/>
      </c>
      <c r="IR36" s="212" t="str">
        <f t="shared" si="39"/>
        <v/>
      </c>
      <c r="IS36" s="212" t="str">
        <f t="shared" si="39"/>
        <v/>
      </c>
      <c r="IT36" s="212" t="str">
        <f t="shared" si="39"/>
        <v/>
      </c>
      <c r="IU36" s="212" t="str">
        <f t="shared" si="39"/>
        <v/>
      </c>
      <c r="IV36" s="212" t="str">
        <f t="shared" si="39"/>
        <v/>
      </c>
      <c r="IW36" s="212" t="str">
        <f t="shared" si="39"/>
        <v/>
      </c>
      <c r="IX36" s="212" t="str">
        <f t="shared" si="39"/>
        <v/>
      </c>
      <c r="IY36" s="212" t="str">
        <f t="shared" si="39"/>
        <v/>
      </c>
      <c r="IZ36" s="212" t="str">
        <f t="shared" ref="IZ36:LK36" si="40">IF(IZ13="","",(IZ14=Residual_Month)*Residual_NetValue)</f>
        <v/>
      </c>
      <c r="JA36" s="212" t="str">
        <f t="shared" si="40"/>
        <v/>
      </c>
      <c r="JB36" s="212" t="str">
        <f t="shared" si="40"/>
        <v/>
      </c>
      <c r="JC36" s="212" t="str">
        <f t="shared" si="40"/>
        <v/>
      </c>
      <c r="JD36" s="212" t="str">
        <f t="shared" si="40"/>
        <v/>
      </c>
      <c r="JE36" s="212" t="str">
        <f t="shared" si="40"/>
        <v/>
      </c>
      <c r="JF36" s="212" t="str">
        <f t="shared" si="40"/>
        <v/>
      </c>
      <c r="JG36" s="212" t="str">
        <f t="shared" si="40"/>
        <v/>
      </c>
      <c r="JH36" s="212" t="str">
        <f t="shared" si="40"/>
        <v/>
      </c>
      <c r="JI36" s="212" t="str">
        <f t="shared" si="40"/>
        <v/>
      </c>
      <c r="JJ36" s="212" t="str">
        <f t="shared" si="40"/>
        <v/>
      </c>
      <c r="JK36" s="212" t="str">
        <f t="shared" si="40"/>
        <v/>
      </c>
      <c r="JL36" s="212" t="str">
        <f t="shared" si="40"/>
        <v/>
      </c>
      <c r="JM36" s="212" t="str">
        <f t="shared" si="40"/>
        <v/>
      </c>
      <c r="JN36" s="212" t="str">
        <f t="shared" si="40"/>
        <v/>
      </c>
      <c r="JO36" s="212" t="str">
        <f t="shared" si="40"/>
        <v/>
      </c>
      <c r="JP36" s="212" t="str">
        <f t="shared" si="40"/>
        <v/>
      </c>
      <c r="JQ36" s="212" t="str">
        <f t="shared" si="40"/>
        <v/>
      </c>
      <c r="JR36" s="212" t="str">
        <f t="shared" si="40"/>
        <v/>
      </c>
      <c r="JS36" s="212" t="str">
        <f t="shared" si="40"/>
        <v/>
      </c>
      <c r="JT36" s="212" t="str">
        <f t="shared" si="40"/>
        <v/>
      </c>
      <c r="JU36" s="212" t="str">
        <f t="shared" si="40"/>
        <v/>
      </c>
      <c r="JV36" s="212" t="str">
        <f t="shared" si="40"/>
        <v/>
      </c>
      <c r="JW36" s="212" t="str">
        <f t="shared" si="40"/>
        <v/>
      </c>
      <c r="JX36" s="212" t="str">
        <f t="shared" si="40"/>
        <v/>
      </c>
      <c r="JY36" s="212" t="str">
        <f t="shared" si="40"/>
        <v/>
      </c>
      <c r="JZ36" s="212" t="str">
        <f t="shared" si="40"/>
        <v/>
      </c>
      <c r="KA36" s="212" t="str">
        <f t="shared" si="40"/>
        <v/>
      </c>
      <c r="KB36" s="212" t="str">
        <f t="shared" si="40"/>
        <v/>
      </c>
      <c r="KC36" s="212" t="str">
        <f t="shared" si="40"/>
        <v/>
      </c>
      <c r="KD36" s="212" t="str">
        <f t="shared" si="40"/>
        <v/>
      </c>
      <c r="KE36" s="212" t="str">
        <f t="shared" si="40"/>
        <v/>
      </c>
      <c r="KF36" s="212" t="str">
        <f t="shared" si="40"/>
        <v/>
      </c>
      <c r="KG36" s="212" t="str">
        <f t="shared" si="40"/>
        <v/>
      </c>
      <c r="KH36" s="212" t="str">
        <f t="shared" si="40"/>
        <v/>
      </c>
      <c r="KI36" s="212" t="str">
        <f t="shared" si="40"/>
        <v/>
      </c>
      <c r="KJ36" s="212" t="str">
        <f t="shared" si="40"/>
        <v/>
      </c>
      <c r="KK36" s="212" t="str">
        <f t="shared" si="40"/>
        <v/>
      </c>
      <c r="KL36" s="212" t="str">
        <f t="shared" si="40"/>
        <v/>
      </c>
      <c r="KM36" s="212" t="str">
        <f t="shared" si="40"/>
        <v/>
      </c>
      <c r="KN36" s="212" t="str">
        <f t="shared" si="40"/>
        <v/>
      </c>
      <c r="KO36" s="212" t="str">
        <f t="shared" si="40"/>
        <v/>
      </c>
      <c r="KP36" s="212" t="str">
        <f t="shared" si="40"/>
        <v/>
      </c>
      <c r="KQ36" s="212" t="str">
        <f t="shared" si="40"/>
        <v/>
      </c>
      <c r="KR36" s="212" t="str">
        <f t="shared" si="40"/>
        <v/>
      </c>
      <c r="KS36" s="212" t="str">
        <f t="shared" si="40"/>
        <v/>
      </c>
      <c r="KT36" s="212" t="str">
        <f t="shared" si="40"/>
        <v/>
      </c>
      <c r="KU36" s="212" t="str">
        <f t="shared" si="40"/>
        <v/>
      </c>
      <c r="KV36" s="212" t="str">
        <f t="shared" si="40"/>
        <v/>
      </c>
      <c r="KW36" s="212" t="str">
        <f t="shared" si="40"/>
        <v/>
      </c>
      <c r="KX36" s="212" t="str">
        <f t="shared" si="40"/>
        <v/>
      </c>
      <c r="KY36" s="212" t="str">
        <f t="shared" si="40"/>
        <v/>
      </c>
      <c r="KZ36" s="212" t="str">
        <f t="shared" si="40"/>
        <v/>
      </c>
      <c r="LA36" s="212" t="str">
        <f t="shared" si="40"/>
        <v/>
      </c>
      <c r="LB36" s="212" t="str">
        <f t="shared" si="40"/>
        <v/>
      </c>
      <c r="LC36" s="212" t="str">
        <f t="shared" si="40"/>
        <v/>
      </c>
      <c r="LD36" s="212" t="str">
        <f t="shared" si="40"/>
        <v/>
      </c>
      <c r="LE36" s="212" t="str">
        <f t="shared" si="40"/>
        <v/>
      </c>
      <c r="LF36" s="212" t="str">
        <f t="shared" si="40"/>
        <v/>
      </c>
      <c r="LG36" s="212" t="str">
        <f t="shared" si="40"/>
        <v/>
      </c>
      <c r="LH36" s="212" t="str">
        <f t="shared" si="40"/>
        <v/>
      </c>
      <c r="LI36" s="212" t="str">
        <f t="shared" si="40"/>
        <v/>
      </c>
      <c r="LJ36" s="212" t="str">
        <f t="shared" si="40"/>
        <v/>
      </c>
      <c r="LK36" s="212" t="str">
        <f t="shared" si="40"/>
        <v/>
      </c>
      <c r="LL36" s="212" t="str">
        <f t="shared" ref="LL36:MY36" si="41">IF(LL13="","",(LL14=Residual_Month)*Residual_NetValue)</f>
        <v/>
      </c>
      <c r="LM36" s="212" t="str">
        <f t="shared" si="41"/>
        <v/>
      </c>
      <c r="LN36" s="212" t="str">
        <f t="shared" si="41"/>
        <v/>
      </c>
      <c r="LO36" s="212" t="str">
        <f t="shared" si="41"/>
        <v/>
      </c>
      <c r="LP36" s="212" t="str">
        <f t="shared" si="41"/>
        <v/>
      </c>
      <c r="LQ36" s="212" t="str">
        <f t="shared" si="41"/>
        <v/>
      </c>
      <c r="LR36" s="212" t="str">
        <f t="shared" si="41"/>
        <v/>
      </c>
      <c r="LS36" s="212" t="str">
        <f t="shared" si="41"/>
        <v/>
      </c>
      <c r="LT36" s="212" t="str">
        <f t="shared" si="41"/>
        <v/>
      </c>
      <c r="LU36" s="212" t="str">
        <f t="shared" si="41"/>
        <v/>
      </c>
      <c r="LV36" s="212" t="str">
        <f t="shared" si="41"/>
        <v/>
      </c>
      <c r="LW36" s="212" t="str">
        <f t="shared" si="41"/>
        <v/>
      </c>
      <c r="LX36" s="212" t="str">
        <f t="shared" si="41"/>
        <v/>
      </c>
      <c r="LY36" s="212" t="str">
        <f t="shared" si="41"/>
        <v/>
      </c>
      <c r="LZ36" s="212" t="str">
        <f t="shared" si="41"/>
        <v/>
      </c>
      <c r="MA36" s="212" t="str">
        <f t="shared" si="41"/>
        <v/>
      </c>
      <c r="MB36" s="212" t="str">
        <f t="shared" si="41"/>
        <v/>
      </c>
      <c r="MC36" s="212" t="str">
        <f t="shared" si="41"/>
        <v/>
      </c>
      <c r="MD36" s="212" t="str">
        <f t="shared" si="41"/>
        <v/>
      </c>
      <c r="ME36" s="212" t="str">
        <f t="shared" si="41"/>
        <v/>
      </c>
      <c r="MF36" s="212" t="str">
        <f t="shared" si="41"/>
        <v/>
      </c>
      <c r="MG36" s="212" t="str">
        <f t="shared" si="41"/>
        <v/>
      </c>
      <c r="MH36" s="212" t="str">
        <f t="shared" si="41"/>
        <v/>
      </c>
      <c r="MI36" s="212" t="str">
        <f t="shared" si="41"/>
        <v/>
      </c>
      <c r="MJ36" s="212" t="str">
        <f t="shared" si="41"/>
        <v/>
      </c>
      <c r="MK36" s="212" t="str">
        <f t="shared" si="41"/>
        <v/>
      </c>
      <c r="ML36" s="212" t="str">
        <f t="shared" si="41"/>
        <v/>
      </c>
      <c r="MM36" s="212" t="str">
        <f t="shared" si="41"/>
        <v/>
      </c>
      <c r="MN36" s="212" t="str">
        <f t="shared" si="41"/>
        <v/>
      </c>
      <c r="MO36" s="212" t="str">
        <f t="shared" si="41"/>
        <v/>
      </c>
      <c r="MP36" s="212" t="str">
        <f t="shared" si="41"/>
        <v/>
      </c>
      <c r="MQ36" s="212" t="str">
        <f t="shared" si="41"/>
        <v/>
      </c>
      <c r="MR36" s="212" t="str">
        <f t="shared" si="41"/>
        <v/>
      </c>
      <c r="MS36" s="212" t="str">
        <f t="shared" si="41"/>
        <v/>
      </c>
      <c r="MT36" s="212" t="str">
        <f t="shared" si="41"/>
        <v/>
      </c>
      <c r="MU36" s="212" t="str">
        <f t="shared" si="41"/>
        <v/>
      </c>
      <c r="MV36" s="212" t="str">
        <f t="shared" si="41"/>
        <v/>
      </c>
      <c r="MW36" s="212" t="str">
        <f t="shared" si="41"/>
        <v/>
      </c>
      <c r="MX36" s="212" t="str">
        <f t="shared" si="41"/>
        <v/>
      </c>
      <c r="MY36" s="212" t="str">
        <f t="shared" si="41"/>
        <v/>
      </c>
    </row>
    <row r="37" spans="2:363" ht="4.9000000000000004" customHeight="1" x14ac:dyDescent="0.25">
      <c r="B37" s="8"/>
      <c r="C37" s="79"/>
      <c r="D37" s="91"/>
      <c r="E37" s="91"/>
      <c r="F37" s="91"/>
      <c r="G37" s="91"/>
      <c r="H37" s="91"/>
      <c r="I37" s="91"/>
      <c r="J37" s="91"/>
      <c r="K37" s="91"/>
      <c r="L37" s="91"/>
      <c r="M37" s="91"/>
      <c r="N37" s="91"/>
      <c r="O37" s="91"/>
      <c r="P37" s="91"/>
      <c r="Q37" s="91"/>
      <c r="R37" s="91"/>
      <c r="S37" s="91"/>
      <c r="T37" s="91"/>
      <c r="U37" s="91"/>
      <c r="V37" s="91"/>
      <c r="W37" s="91"/>
      <c r="X37" s="91"/>
      <c r="Y37" s="91"/>
      <c r="Z37" s="91"/>
      <c r="AA37" s="91"/>
      <c r="AB37" s="91"/>
      <c r="AC37" s="91"/>
      <c r="AD37" s="91"/>
      <c r="AE37" s="91"/>
      <c r="AF37" s="91"/>
      <c r="AG37" s="91"/>
      <c r="AH37" s="91"/>
      <c r="AI37" s="91"/>
      <c r="AJ37" s="91"/>
      <c r="AK37" s="91"/>
      <c r="AL37" s="91"/>
      <c r="AM37" s="91"/>
      <c r="AN37" s="91"/>
      <c r="AO37" s="91"/>
      <c r="AP37" s="91"/>
      <c r="AQ37" s="91"/>
      <c r="AR37" s="91"/>
      <c r="AS37" s="91"/>
      <c r="AT37" s="91"/>
      <c r="AU37" s="91"/>
      <c r="AV37" s="91"/>
      <c r="AW37" s="91"/>
      <c r="AX37" s="91"/>
      <c r="AY37" s="91"/>
      <c r="AZ37" s="91"/>
      <c r="BA37" s="91"/>
      <c r="BB37" s="91"/>
      <c r="BC37" s="91"/>
      <c r="BD37" s="91"/>
      <c r="BE37" s="91"/>
      <c r="BF37" s="91"/>
      <c r="BG37" s="91"/>
      <c r="BH37" s="91"/>
      <c r="BI37" s="91"/>
      <c r="BJ37" s="91"/>
      <c r="BK37" s="91"/>
      <c r="BL37" s="91"/>
      <c r="BM37" s="91"/>
      <c r="BN37" s="91"/>
      <c r="BO37" s="91"/>
      <c r="BP37" s="91"/>
      <c r="BQ37" s="91"/>
      <c r="BR37" s="91"/>
      <c r="BS37" s="91"/>
      <c r="BT37" s="91"/>
      <c r="BU37" s="91"/>
      <c r="BV37" s="91"/>
      <c r="BW37" s="91"/>
      <c r="BX37" s="91"/>
      <c r="BY37" s="91"/>
      <c r="BZ37" s="91"/>
      <c r="CA37" s="91"/>
      <c r="CB37" s="91"/>
      <c r="CC37" s="91"/>
      <c r="CD37" s="91"/>
      <c r="CE37" s="91"/>
      <c r="CF37" s="91"/>
      <c r="CG37" s="91"/>
      <c r="CH37" s="91"/>
      <c r="CI37" s="91"/>
      <c r="CJ37" s="91"/>
      <c r="CK37" s="91"/>
      <c r="CL37" s="91"/>
      <c r="CM37" s="91"/>
      <c r="CN37" s="91"/>
      <c r="CO37" s="91"/>
      <c r="CP37" s="91"/>
      <c r="CQ37" s="91"/>
      <c r="CR37" s="91"/>
      <c r="CS37" s="91"/>
      <c r="CT37" s="91"/>
      <c r="CU37" s="91"/>
      <c r="CV37" s="91"/>
      <c r="CW37" s="91"/>
      <c r="CX37" s="91"/>
      <c r="CY37" s="91"/>
      <c r="CZ37" s="91"/>
      <c r="DA37" s="91"/>
      <c r="DB37" s="91"/>
      <c r="DC37" s="91"/>
      <c r="DD37" s="91"/>
      <c r="DE37" s="91"/>
      <c r="DF37" s="91"/>
      <c r="DG37" s="91"/>
      <c r="DH37" s="91"/>
      <c r="DI37" s="91"/>
      <c r="DJ37" s="91"/>
      <c r="DK37" s="91"/>
      <c r="DL37" s="91"/>
      <c r="DM37" s="91"/>
      <c r="DN37" s="91"/>
      <c r="DO37" s="91"/>
      <c r="DP37" s="91"/>
      <c r="DQ37" s="91"/>
      <c r="DR37" s="91"/>
      <c r="DS37" s="91"/>
      <c r="DT37" s="91"/>
      <c r="DU37" s="91"/>
      <c r="DV37" s="91"/>
      <c r="DW37" s="91"/>
      <c r="DX37" s="91"/>
      <c r="DY37" s="91"/>
      <c r="DZ37" s="91"/>
      <c r="EA37" s="91"/>
      <c r="EB37" s="91"/>
      <c r="EC37" s="91"/>
      <c r="ED37" s="91"/>
      <c r="EE37" s="91"/>
      <c r="EF37" s="91"/>
      <c r="EG37" s="91"/>
      <c r="EH37" s="91"/>
      <c r="EI37" s="91"/>
      <c r="EJ37" s="91"/>
      <c r="EK37" s="91"/>
      <c r="EL37" s="91"/>
      <c r="EM37" s="91"/>
      <c r="EN37" s="91"/>
      <c r="EO37" s="91"/>
      <c r="EP37" s="91"/>
      <c r="EQ37" s="91"/>
      <c r="ER37" s="91"/>
      <c r="ES37" s="91"/>
      <c r="ET37" s="91"/>
      <c r="EU37" s="91"/>
      <c r="EV37" s="91"/>
      <c r="EW37" s="91"/>
      <c r="EX37" s="91"/>
      <c r="EY37" s="91"/>
      <c r="EZ37" s="91"/>
      <c r="FA37" s="91"/>
      <c r="FB37" s="91"/>
      <c r="FC37" s="91"/>
      <c r="FD37" s="91"/>
      <c r="FE37" s="91"/>
      <c r="FF37" s="91"/>
      <c r="FG37" s="91"/>
      <c r="FH37" s="91"/>
      <c r="FI37" s="91"/>
      <c r="FJ37" s="91"/>
      <c r="FK37" s="91"/>
      <c r="FL37" s="91"/>
      <c r="FM37" s="91"/>
      <c r="FN37" s="91"/>
      <c r="FO37" s="91"/>
      <c r="FP37" s="91"/>
      <c r="FQ37" s="91"/>
      <c r="FR37" s="91"/>
      <c r="FS37" s="91"/>
      <c r="FT37" s="91"/>
      <c r="FU37" s="91"/>
      <c r="FV37" s="91"/>
      <c r="FW37" s="91"/>
      <c r="FX37" s="91"/>
      <c r="FY37" s="91"/>
      <c r="FZ37" s="91"/>
      <c r="GA37" s="91"/>
      <c r="GB37" s="91"/>
      <c r="GC37" s="91"/>
      <c r="GD37" s="91"/>
      <c r="GE37" s="91"/>
      <c r="GF37" s="91"/>
      <c r="GG37" s="91"/>
      <c r="GH37" s="91"/>
      <c r="GI37" s="91"/>
      <c r="GJ37" s="91"/>
      <c r="GK37" s="91"/>
      <c r="GL37" s="91"/>
      <c r="GM37" s="91"/>
      <c r="GN37" s="91"/>
      <c r="GO37" s="91"/>
      <c r="GP37" s="91"/>
      <c r="GQ37" s="91"/>
      <c r="GR37" s="91"/>
      <c r="GS37" s="91"/>
      <c r="GT37" s="91"/>
      <c r="GU37" s="91"/>
      <c r="GV37" s="91"/>
      <c r="GW37" s="91"/>
      <c r="GX37" s="91"/>
      <c r="GY37" s="91"/>
      <c r="GZ37" s="91"/>
      <c r="HA37" s="91"/>
      <c r="HB37" s="91"/>
      <c r="HC37" s="91"/>
      <c r="HD37" s="91"/>
      <c r="HE37" s="91"/>
      <c r="HF37" s="91"/>
      <c r="HG37" s="91"/>
      <c r="HH37" s="91"/>
      <c r="HI37" s="91"/>
      <c r="HJ37" s="91"/>
      <c r="HK37" s="91"/>
      <c r="HL37" s="91"/>
      <c r="HM37" s="91"/>
      <c r="HN37" s="91"/>
      <c r="HO37" s="91"/>
      <c r="HP37" s="91"/>
      <c r="HQ37" s="91"/>
      <c r="HR37" s="91"/>
      <c r="HS37" s="91"/>
      <c r="HT37" s="91"/>
      <c r="HU37" s="91"/>
      <c r="HV37" s="91"/>
      <c r="HW37" s="91"/>
      <c r="HX37" s="91"/>
      <c r="HY37" s="91"/>
      <c r="HZ37" s="91"/>
      <c r="IA37" s="91"/>
      <c r="IB37" s="91"/>
      <c r="IC37" s="91"/>
      <c r="ID37" s="91"/>
      <c r="IE37" s="91"/>
      <c r="IF37" s="91"/>
      <c r="IG37" s="91"/>
      <c r="IH37" s="91"/>
      <c r="II37" s="91"/>
      <c r="IJ37" s="91"/>
      <c r="IK37" s="91"/>
      <c r="IL37" s="91"/>
      <c r="IM37" s="91"/>
      <c r="IN37" s="91"/>
      <c r="IO37" s="91"/>
      <c r="IP37" s="91"/>
      <c r="IQ37" s="91"/>
      <c r="IR37" s="91"/>
      <c r="IS37" s="91"/>
      <c r="IT37" s="91"/>
      <c r="IU37" s="91"/>
      <c r="IV37" s="91"/>
      <c r="IW37" s="91"/>
      <c r="IX37" s="91"/>
      <c r="IY37" s="91"/>
      <c r="IZ37" s="91"/>
      <c r="JA37" s="91"/>
      <c r="JB37" s="91"/>
      <c r="JC37" s="91"/>
      <c r="JD37" s="91"/>
      <c r="JE37" s="91"/>
      <c r="JF37" s="91"/>
      <c r="JG37" s="91"/>
      <c r="JH37" s="91"/>
      <c r="JI37" s="91"/>
      <c r="JJ37" s="91"/>
      <c r="JK37" s="91"/>
      <c r="JL37" s="91"/>
      <c r="JM37" s="91"/>
      <c r="JN37" s="91"/>
      <c r="JO37" s="91"/>
      <c r="JP37" s="91"/>
      <c r="JQ37" s="91"/>
      <c r="JR37" s="91"/>
      <c r="JS37" s="91"/>
      <c r="JT37" s="91"/>
      <c r="JU37" s="91"/>
      <c r="JV37" s="91"/>
      <c r="JW37" s="91"/>
      <c r="JX37" s="91"/>
      <c r="JY37" s="91"/>
      <c r="JZ37" s="91"/>
      <c r="KA37" s="91"/>
      <c r="KB37" s="91"/>
      <c r="KC37" s="91"/>
      <c r="KD37" s="91"/>
      <c r="KE37" s="91"/>
      <c r="KF37" s="91"/>
      <c r="KG37" s="91"/>
      <c r="KH37" s="91"/>
      <c r="KI37" s="91"/>
      <c r="KJ37" s="91"/>
      <c r="KK37" s="91"/>
      <c r="KL37" s="91"/>
      <c r="KM37" s="91"/>
      <c r="KN37" s="91"/>
      <c r="KO37" s="91"/>
      <c r="KP37" s="91"/>
      <c r="KQ37" s="91"/>
      <c r="KR37" s="91"/>
      <c r="KS37" s="91"/>
      <c r="KT37" s="91"/>
      <c r="KU37" s="91"/>
      <c r="KV37" s="91"/>
      <c r="KW37" s="91"/>
      <c r="KX37" s="91"/>
      <c r="KY37" s="91"/>
      <c r="KZ37" s="91"/>
      <c r="LA37" s="91"/>
      <c r="LB37" s="91"/>
      <c r="LC37" s="91"/>
      <c r="LD37" s="91"/>
      <c r="LE37" s="91"/>
      <c r="LF37" s="91"/>
      <c r="LG37" s="91"/>
      <c r="LH37" s="91"/>
      <c r="LI37" s="91"/>
      <c r="LJ37" s="91"/>
      <c r="LK37" s="91"/>
      <c r="LL37" s="91"/>
      <c r="LM37" s="91"/>
      <c r="LN37" s="91"/>
      <c r="LO37" s="91"/>
      <c r="LP37" s="91"/>
      <c r="LQ37" s="91"/>
      <c r="LR37" s="91"/>
      <c r="LS37" s="91"/>
      <c r="LT37" s="91"/>
      <c r="LU37" s="91"/>
      <c r="LV37" s="91"/>
      <c r="LW37" s="91"/>
      <c r="LX37" s="91"/>
      <c r="LY37" s="91"/>
      <c r="LZ37" s="91"/>
      <c r="MA37" s="91"/>
      <c r="MB37" s="91"/>
      <c r="MC37" s="91"/>
      <c r="MD37" s="91"/>
      <c r="ME37" s="91"/>
      <c r="MF37" s="91"/>
      <c r="MG37" s="91"/>
      <c r="MH37" s="91"/>
      <c r="MI37" s="91"/>
      <c r="MJ37" s="91"/>
      <c r="MK37" s="91"/>
      <c r="ML37" s="91"/>
      <c r="MM37" s="91"/>
      <c r="MN37" s="91"/>
      <c r="MO37" s="91"/>
      <c r="MP37" s="91"/>
      <c r="MQ37" s="91"/>
      <c r="MR37" s="91"/>
      <c r="MS37" s="91"/>
      <c r="MT37" s="91"/>
      <c r="MU37" s="91"/>
      <c r="MV37" s="91"/>
      <c r="MW37" s="91"/>
      <c r="MX37" s="91"/>
      <c r="MY37" s="91"/>
    </row>
    <row r="38" spans="2:363" x14ac:dyDescent="0.25">
      <c r="C38" s="56" t="s">
        <v>237</v>
      </c>
      <c r="D38" s="56" t="s">
        <v>355</v>
      </c>
    </row>
    <row r="39" spans="2:363" x14ac:dyDescent="0.25">
      <c r="B39" s="8" t="s">
        <v>234</v>
      </c>
      <c r="C39" s="91">
        <f ca="1">XNPV(C34,OFFSET(D34,0,0,1,Residual_Month),OFFSET($D$15,0,0,1,Residual_Month))</f>
        <v>2403422.4228198384</v>
      </c>
      <c r="D39" s="78">
        <f ca="1">+C39/$C$42</f>
        <v>0.6933840676766978</v>
      </c>
    </row>
    <row r="40" spans="2:363" x14ac:dyDescent="0.25">
      <c r="B40" s="8" t="s">
        <v>235</v>
      </c>
      <c r="C40" s="91">
        <f ca="1">XNPV(C35,OFFSET(D35,0,0,1,Residual_Month),OFFSET($D$15,0,0,1,Residual_Month))</f>
        <v>239328.70621528849</v>
      </c>
      <c r="D40" s="78">
        <f t="shared" ref="D40:D42" ca="1" si="42">+C40/$C$42</f>
        <v>6.9046003004606879E-2</v>
      </c>
    </row>
    <row r="41" spans="2:363" x14ac:dyDescent="0.25">
      <c r="B41" s="8" t="s">
        <v>236</v>
      </c>
      <c r="C41" s="122">
        <f ca="1">XNPV(C36,OFFSET(D36,0,0,1,Residual_Month),OFFSET($D$15,0,0,1,Residual_Month))</f>
        <v>823469.88015667256</v>
      </c>
      <c r="D41" s="234">
        <f t="shared" ca="1" si="42"/>
        <v>0.23756992931869533</v>
      </c>
    </row>
    <row r="42" spans="2:363" x14ac:dyDescent="0.25">
      <c r="B42" s="8" t="s">
        <v>238</v>
      </c>
      <c r="C42" s="91">
        <f ca="1">SUM(C39:C41)</f>
        <v>3466221.0091917994</v>
      </c>
      <c r="D42" s="78">
        <f t="shared" ca="1" si="42"/>
        <v>1</v>
      </c>
    </row>
    <row r="43" spans="2:363" ht="10.15" customHeight="1"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79998168889431442"/>
  </sheetPr>
  <dimension ref="B1:M66"/>
  <sheetViews>
    <sheetView showGridLines="0" zoomScaleNormal="100" workbookViewId="0">
      <selection activeCell="J27" sqref="J27"/>
    </sheetView>
  </sheetViews>
  <sheetFormatPr defaultRowHeight="15" x14ac:dyDescent="0.25"/>
  <cols>
    <col min="1" max="1" width="1.7109375" customWidth="1"/>
    <col min="2" max="2" width="19.140625" style="13" customWidth="1"/>
    <col min="3" max="3" width="3.5703125" style="13" customWidth="1"/>
    <col min="4" max="4" width="14" customWidth="1"/>
    <col min="5" max="5" width="12.7109375" bestFit="1" customWidth="1"/>
    <col min="6" max="6" width="12.85546875" bestFit="1" customWidth="1"/>
    <col min="8" max="8" width="13.7109375" bestFit="1" customWidth="1"/>
    <col min="9" max="9" width="13.85546875" bestFit="1" customWidth="1"/>
    <col min="12" max="12" width="3.5703125" customWidth="1"/>
    <col min="13" max="13" width="16.28515625" bestFit="1" customWidth="1"/>
  </cols>
  <sheetData>
    <row r="1" spans="2:13" ht="10.15" customHeight="1" x14ac:dyDescent="0.25">
      <c r="B1"/>
      <c r="C1"/>
    </row>
    <row r="2" spans="2:13" x14ac:dyDescent="0.25">
      <c r="B2" s="4" t="s">
        <v>13</v>
      </c>
      <c r="C2" s="4"/>
      <c r="D2" s="4"/>
      <c r="E2" s="4"/>
      <c r="F2" s="4"/>
      <c r="G2" s="4"/>
      <c r="H2" s="4"/>
      <c r="I2" s="4"/>
      <c r="J2" s="4"/>
      <c r="K2" s="4"/>
      <c r="L2" s="4"/>
      <c r="M2" s="9" t="str">
        <f>Property_Name</f>
        <v>Wal-Aid Fairview</v>
      </c>
    </row>
    <row r="3" spans="2:13" ht="2.65" customHeight="1" x14ac:dyDescent="0.25">
      <c r="B3" s="5"/>
      <c r="C3" s="5"/>
      <c r="D3" s="5"/>
      <c r="E3" s="5"/>
      <c r="F3" s="5"/>
      <c r="G3" s="5"/>
      <c r="H3" s="5"/>
      <c r="I3" s="5"/>
      <c r="J3" s="5"/>
      <c r="K3" s="5"/>
      <c r="L3" s="5"/>
      <c r="M3" s="10"/>
    </row>
    <row r="4" spans="2:13" ht="10.15" customHeight="1" x14ac:dyDescent="0.25">
      <c r="B4" s="44" t="s">
        <v>53</v>
      </c>
      <c r="C4" s="43" t="str">
        <f>Interest</f>
        <v>Fee Simple</v>
      </c>
      <c r="D4" s="4"/>
      <c r="E4" s="4"/>
      <c r="F4" s="4"/>
      <c r="G4" s="4"/>
      <c r="H4" s="4"/>
      <c r="I4" s="4"/>
      <c r="J4" s="4"/>
      <c r="K4" s="4"/>
      <c r="L4" s="4"/>
      <c r="M4" s="174" t="str">
        <f>Version</f>
        <v>v2.4</v>
      </c>
    </row>
    <row r="5" spans="2:13" ht="10.15" customHeight="1" x14ac:dyDescent="0.25">
      <c r="B5"/>
      <c r="C5"/>
    </row>
    <row r="6" spans="2:13" ht="15.75" thickBot="1" x14ac:dyDescent="0.3">
      <c r="B6" s="6" t="s">
        <v>36</v>
      </c>
      <c r="C6" s="7"/>
      <c r="D6" s="25" t="s">
        <v>35</v>
      </c>
      <c r="E6" s="3"/>
      <c r="F6" s="3"/>
      <c r="G6" s="3"/>
      <c r="H6" s="3"/>
      <c r="I6" s="3"/>
      <c r="J6" s="3"/>
      <c r="K6" s="3"/>
      <c r="M6" s="3" t="s">
        <v>12</v>
      </c>
    </row>
    <row r="7" spans="2:13" x14ac:dyDescent="0.25">
      <c r="B7" s="18" t="s">
        <v>3</v>
      </c>
      <c r="D7" s="1">
        <v>1</v>
      </c>
      <c r="E7" s="1">
        <v>2</v>
      </c>
      <c r="F7" s="1">
        <v>3</v>
      </c>
      <c r="G7" s="1">
        <v>4</v>
      </c>
      <c r="H7" s="1">
        <v>5</v>
      </c>
      <c r="I7" s="1">
        <v>6</v>
      </c>
      <c r="J7" s="1">
        <v>7</v>
      </c>
      <c r="K7" s="1">
        <v>8</v>
      </c>
      <c r="M7" s="1">
        <f>MATCH(Property_Type,$D$8:$K$8,0)</f>
        <v>1</v>
      </c>
    </row>
    <row r="8" spans="2:13" ht="15.75" thickBot="1" x14ac:dyDescent="0.3">
      <c r="B8" s="19" t="s">
        <v>2</v>
      </c>
      <c r="D8" s="250" t="str">
        <f>B7</f>
        <v>Retail</v>
      </c>
      <c r="E8" s="250" t="str">
        <f>B8</f>
        <v>Office</v>
      </c>
      <c r="F8" s="250" t="str">
        <f>B9</f>
        <v>Industrial</v>
      </c>
      <c r="G8" s="250" t="str">
        <f>IF(B10="","N/A",B10)</f>
        <v>Farm</v>
      </c>
      <c r="H8" s="250" t="str">
        <f>IF(B11="","N/A",B11)</f>
        <v>Special Purpose</v>
      </c>
      <c r="I8" s="250" t="str">
        <f>IF(B12="","N/A",B12)</f>
        <v>N/A</v>
      </c>
      <c r="J8" s="250" t="str">
        <f>IF(B13="","N/A",B13)</f>
        <v>N/A</v>
      </c>
      <c r="K8" s="250" t="str">
        <f>IF(B14="","N/A",B14)</f>
        <v>N/A</v>
      </c>
      <c r="M8" s="1" t="str">
        <f>Property_Type</f>
        <v>Retail</v>
      </c>
    </row>
    <row r="9" spans="2:13" x14ac:dyDescent="0.25">
      <c r="B9" s="19" t="s">
        <v>4</v>
      </c>
      <c r="D9" s="18" t="s">
        <v>18</v>
      </c>
      <c r="E9" s="18" t="s">
        <v>400</v>
      </c>
      <c r="F9" s="18" t="s">
        <v>22</v>
      </c>
      <c r="G9" s="18" t="s">
        <v>30</v>
      </c>
      <c r="H9" s="18" t="s">
        <v>31</v>
      </c>
      <c r="I9" s="18"/>
      <c r="J9" s="18"/>
      <c r="K9" s="18"/>
      <c r="M9" s="21" t="str">
        <f>IF(INDEX(D9:K9,1,$M$7)="","",INDEX(D9:K9,1,$M$7))</f>
        <v>Bank</v>
      </c>
    </row>
    <row r="10" spans="2:13" x14ac:dyDescent="0.25">
      <c r="B10" s="19" t="s">
        <v>16</v>
      </c>
      <c r="D10" s="19" t="s">
        <v>391</v>
      </c>
      <c r="E10" s="19" t="s">
        <v>401</v>
      </c>
      <c r="F10" s="19" t="s">
        <v>25</v>
      </c>
      <c r="G10" s="19" t="s">
        <v>28</v>
      </c>
      <c r="H10" s="19" t="s">
        <v>32</v>
      </c>
      <c r="I10" s="19"/>
      <c r="J10" s="19"/>
      <c r="K10" s="19"/>
      <c r="M10" s="22" t="str">
        <f t="shared" ref="M10:M23" si="0">IF(INDEX(D10:K10,1,$M$7)="","",INDEX(D10:K10,1,$M$7))</f>
        <v>Convenience</v>
      </c>
    </row>
    <row r="11" spans="2:13" x14ac:dyDescent="0.25">
      <c r="B11" s="19" t="s">
        <v>17</v>
      </c>
      <c r="D11" s="19" t="s">
        <v>19</v>
      </c>
      <c r="E11" s="19" t="s">
        <v>402</v>
      </c>
      <c r="F11" s="19" t="s">
        <v>26</v>
      </c>
      <c r="G11" s="19" t="s">
        <v>29</v>
      </c>
      <c r="H11" s="19" t="s">
        <v>33</v>
      </c>
      <c r="I11" s="19"/>
      <c r="J11" s="19"/>
      <c r="K11" s="19"/>
      <c r="M11" s="22" t="str">
        <f t="shared" si="0"/>
        <v>Day Care</v>
      </c>
    </row>
    <row r="12" spans="2:13" x14ac:dyDescent="0.25">
      <c r="B12" s="19"/>
      <c r="D12" s="19" t="s">
        <v>392</v>
      </c>
      <c r="E12" s="19"/>
      <c r="F12" s="19" t="s">
        <v>24</v>
      </c>
      <c r="G12" s="19" t="s">
        <v>21</v>
      </c>
      <c r="H12" s="19" t="s">
        <v>34</v>
      </c>
      <c r="I12" s="19"/>
      <c r="J12" s="19"/>
      <c r="K12" s="19"/>
      <c r="M12" s="22" t="str">
        <f t="shared" si="0"/>
        <v>QSR/Fast Food</v>
      </c>
    </row>
    <row r="13" spans="2:13" x14ac:dyDescent="0.25">
      <c r="B13" s="19"/>
      <c r="D13" s="19" t="s">
        <v>393</v>
      </c>
      <c r="E13" s="19"/>
      <c r="F13" s="19" t="s">
        <v>23</v>
      </c>
      <c r="G13" s="19"/>
      <c r="H13" s="19" t="s">
        <v>21</v>
      </c>
      <c r="I13" s="19"/>
      <c r="J13" s="19"/>
      <c r="K13" s="19"/>
      <c r="M13" s="22" t="str">
        <f t="shared" si="0"/>
        <v>Gas Station</v>
      </c>
    </row>
    <row r="14" spans="2:13" ht="15.75" thickBot="1" x14ac:dyDescent="0.3">
      <c r="B14" s="20"/>
      <c r="D14" s="19" t="s">
        <v>20</v>
      </c>
      <c r="E14" s="19"/>
      <c r="F14" s="19" t="s">
        <v>403</v>
      </c>
      <c r="G14" s="19"/>
      <c r="H14" s="19"/>
      <c r="I14" s="19"/>
      <c r="J14" s="19"/>
      <c r="K14" s="19"/>
      <c r="M14" s="22" t="str">
        <f t="shared" si="0"/>
        <v>Grocery</v>
      </c>
    </row>
    <row r="15" spans="2:13" x14ac:dyDescent="0.25">
      <c r="D15" s="19" t="s">
        <v>394</v>
      </c>
      <c r="E15" s="19"/>
      <c r="F15" s="19" t="s">
        <v>27</v>
      </c>
      <c r="G15" s="19"/>
      <c r="H15" s="19"/>
      <c r="I15" s="19"/>
      <c r="J15" s="19"/>
      <c r="K15" s="19"/>
      <c r="M15" s="22" t="str">
        <f t="shared" si="0"/>
        <v>Pharmacy</v>
      </c>
    </row>
    <row r="16" spans="2:13" x14ac:dyDescent="0.25">
      <c r="B16" s="57" t="s">
        <v>37</v>
      </c>
      <c r="D16" s="19" t="s">
        <v>395</v>
      </c>
      <c r="E16" s="19"/>
      <c r="F16" s="19"/>
      <c r="G16" s="19"/>
      <c r="H16" s="19"/>
      <c r="I16" s="19"/>
      <c r="J16" s="19"/>
      <c r="K16" s="19"/>
      <c r="M16" s="22" t="str">
        <f t="shared" si="0"/>
        <v>Restaurant</v>
      </c>
    </row>
    <row r="17" spans="2:13" x14ac:dyDescent="0.25">
      <c r="B17" s="215" t="str">
        <f>Property_Type</f>
        <v>Retail</v>
      </c>
      <c r="D17" s="19" t="s">
        <v>396</v>
      </c>
      <c r="E17" s="19"/>
      <c r="F17" s="19"/>
      <c r="G17" s="19"/>
      <c r="H17" s="19"/>
      <c r="I17" s="19"/>
      <c r="J17" s="19"/>
      <c r="K17" s="19"/>
      <c r="M17" s="22" t="str">
        <f t="shared" si="0"/>
        <v>Bar</v>
      </c>
    </row>
    <row r="18" spans="2:13" x14ac:dyDescent="0.25">
      <c r="B18" s="27" t="s">
        <v>119</v>
      </c>
      <c r="D18" s="19" t="s">
        <v>397</v>
      </c>
      <c r="E18" s="19"/>
      <c r="F18" s="19"/>
      <c r="G18" s="19"/>
      <c r="H18" s="19"/>
      <c r="I18" s="19"/>
      <c r="J18" s="19"/>
      <c r="K18" s="19"/>
      <c r="M18" s="22" t="str">
        <f t="shared" si="0"/>
        <v>Storefront</v>
      </c>
    </row>
    <row r="19" spans="2:13" x14ac:dyDescent="0.25">
      <c r="D19" s="19" t="s">
        <v>398</v>
      </c>
      <c r="E19" s="19"/>
      <c r="F19" s="19"/>
      <c r="G19" s="19"/>
      <c r="H19" s="19"/>
      <c r="I19" s="19"/>
      <c r="J19" s="19"/>
      <c r="K19" s="19"/>
      <c r="M19" s="22" t="str">
        <f t="shared" si="0"/>
        <v>Shopping Center</v>
      </c>
    </row>
    <row r="20" spans="2:13" x14ac:dyDescent="0.25">
      <c r="D20" s="19" t="s">
        <v>399</v>
      </c>
      <c r="E20" s="19"/>
      <c r="F20" s="19"/>
      <c r="G20" s="19"/>
      <c r="H20" s="19"/>
      <c r="I20" s="19"/>
      <c r="J20" s="19"/>
      <c r="K20" s="19"/>
      <c r="M20" s="22" t="str">
        <f t="shared" si="0"/>
        <v>Auto Shop</v>
      </c>
    </row>
    <row r="21" spans="2:13" x14ac:dyDescent="0.25">
      <c r="D21" s="19"/>
      <c r="E21" s="19"/>
      <c r="F21" s="19"/>
      <c r="G21" s="19"/>
      <c r="H21" s="19"/>
      <c r="I21" s="19"/>
      <c r="J21" s="19"/>
      <c r="K21" s="19"/>
      <c r="M21" s="22" t="str">
        <f t="shared" si="0"/>
        <v/>
      </c>
    </row>
    <row r="22" spans="2:13" x14ac:dyDescent="0.25">
      <c r="D22" s="19"/>
      <c r="E22" s="19"/>
      <c r="F22" s="19"/>
      <c r="G22" s="19"/>
      <c r="H22" s="19"/>
      <c r="I22" s="19"/>
      <c r="J22" s="19"/>
      <c r="K22" s="19"/>
      <c r="M22" s="22" t="str">
        <f t="shared" si="0"/>
        <v/>
      </c>
    </row>
    <row r="23" spans="2:13" ht="15.75" thickBot="1" x14ac:dyDescent="0.3">
      <c r="D23" s="20"/>
      <c r="E23" s="20"/>
      <c r="F23" s="20"/>
      <c r="G23" s="20"/>
      <c r="H23" s="20"/>
      <c r="I23" s="20"/>
      <c r="J23" s="20"/>
      <c r="K23" s="20"/>
      <c r="M23" s="23" t="str">
        <f t="shared" si="0"/>
        <v/>
      </c>
    </row>
    <row r="24" spans="2:13" x14ac:dyDescent="0.25">
      <c r="D24" s="1">
        <f>COUNTA(D9:D23)</f>
        <v>12</v>
      </c>
      <c r="E24" s="1">
        <f t="shared" ref="E24:K24" si="1">COUNTA(E9:E23)</f>
        <v>3</v>
      </c>
      <c r="F24" s="1">
        <f t="shared" si="1"/>
        <v>7</v>
      </c>
      <c r="G24" s="1">
        <f t="shared" si="1"/>
        <v>4</v>
      </c>
      <c r="H24" s="1">
        <f t="shared" si="1"/>
        <v>5</v>
      </c>
      <c r="I24" s="1">
        <f t="shared" si="1"/>
        <v>0</v>
      </c>
      <c r="J24" s="1">
        <f t="shared" si="1"/>
        <v>0</v>
      </c>
      <c r="K24" s="1">
        <f t="shared" si="1"/>
        <v>0</v>
      </c>
      <c r="M24" s="24">
        <f>INDEX($D$24:$K$24,1,$M$7)</f>
        <v>12</v>
      </c>
    </row>
    <row r="25" spans="2:13" x14ac:dyDescent="0.25">
      <c r="D25" s="1"/>
      <c r="E25" s="1"/>
      <c r="F25" s="1"/>
      <c r="G25" s="1"/>
      <c r="H25" s="1"/>
      <c r="I25" s="1"/>
      <c r="J25" s="1"/>
      <c r="K25" s="1"/>
      <c r="M25" s="50"/>
    </row>
    <row r="26" spans="2:13" ht="15.75" thickBot="1" x14ac:dyDescent="0.3">
      <c r="B26" s="6" t="s">
        <v>62</v>
      </c>
      <c r="C26" s="7"/>
      <c r="D26" s="25" t="s">
        <v>66</v>
      </c>
      <c r="E26" s="3"/>
      <c r="F26" s="3"/>
      <c r="G26" s="3"/>
      <c r="I26" s="3" t="s">
        <v>116</v>
      </c>
      <c r="J26" s="3"/>
      <c r="K26" s="3"/>
      <c r="L26" s="46"/>
    </row>
    <row r="27" spans="2:13" x14ac:dyDescent="0.25">
      <c r="B27" s="18" t="s">
        <v>61</v>
      </c>
      <c r="D27" s="1">
        <v>1</v>
      </c>
      <c r="E27" s="1">
        <v>2</v>
      </c>
      <c r="F27" s="1">
        <v>3</v>
      </c>
      <c r="G27" s="1">
        <v>4</v>
      </c>
      <c r="H27" s="46"/>
      <c r="I27" s="46"/>
      <c r="J27" s="13" t="s">
        <v>117</v>
      </c>
      <c r="K27" s="54">
        <v>7.0000000000000001E-3</v>
      </c>
    </row>
    <row r="28" spans="2:13" x14ac:dyDescent="0.25">
      <c r="B28" s="19" t="s">
        <v>63</v>
      </c>
      <c r="C28" s="270" t="s">
        <v>74</v>
      </c>
      <c r="D28" t="str">
        <f>B27</f>
        <v>S&amp;P</v>
      </c>
      <c r="E28" t="str">
        <f>B28</f>
        <v>MOODY'S</v>
      </c>
      <c r="F28" t="str">
        <f>B29</f>
        <v>FITCH</v>
      </c>
      <c r="G28" t="str">
        <f>B30</f>
        <v>CUSTOM</v>
      </c>
      <c r="I28" s="56" t="str">
        <f>Rating_Type</f>
        <v>S&amp;P</v>
      </c>
      <c r="J28" t="str">
        <f>"Spread over "&amp;J27</f>
        <v>Spread over 10-Yr UST</v>
      </c>
    </row>
    <row r="29" spans="2:13" x14ac:dyDescent="0.25">
      <c r="B29" s="19" t="s">
        <v>64</v>
      </c>
      <c r="C29" s="270"/>
      <c r="D29" s="7" t="s">
        <v>69</v>
      </c>
      <c r="E29" s="7" t="s">
        <v>88</v>
      </c>
      <c r="F29" s="7" t="s">
        <v>69</v>
      </c>
      <c r="G29" s="13" t="s">
        <v>69</v>
      </c>
      <c r="I29" s="8" t="str">
        <f t="shared" ref="I29:I52" si="2">INDEX(D29:G29,1,MATCH($I$28,$D$28:$G$28,0))</f>
        <v>AAA</v>
      </c>
      <c r="J29" s="51">
        <v>50</v>
      </c>
      <c r="K29" s="53">
        <f t="shared" ref="K29:K52" si="3">(J29/10000)+$K$27</f>
        <v>1.2E-2</v>
      </c>
    </row>
    <row r="30" spans="2:13" ht="15.75" thickBot="1" x14ac:dyDescent="0.3">
      <c r="B30" s="20" t="s">
        <v>65</v>
      </c>
      <c r="C30" s="270"/>
      <c r="D30" s="7" t="s">
        <v>68</v>
      </c>
      <c r="E30" s="7" t="s">
        <v>89</v>
      </c>
      <c r="F30" s="7" t="s">
        <v>68</v>
      </c>
      <c r="G30" s="13" t="s">
        <v>68</v>
      </c>
      <c r="I30" s="8" t="str">
        <f t="shared" si="2"/>
        <v>AA+</v>
      </c>
      <c r="J30" s="51">
        <f>J29+25</f>
        <v>75</v>
      </c>
      <c r="K30" s="53">
        <f t="shared" si="3"/>
        <v>1.4499999999999999E-2</v>
      </c>
    </row>
    <row r="31" spans="2:13" x14ac:dyDescent="0.25">
      <c r="B31" s="27" t="s">
        <v>118</v>
      </c>
      <c r="C31" s="270"/>
      <c r="D31" s="7" t="s">
        <v>67</v>
      </c>
      <c r="E31" s="7" t="s">
        <v>90</v>
      </c>
      <c r="F31" s="7" t="s">
        <v>67</v>
      </c>
      <c r="G31" s="13" t="s">
        <v>67</v>
      </c>
      <c r="I31" s="8" t="str">
        <f t="shared" si="2"/>
        <v>AA</v>
      </c>
      <c r="J31" s="51">
        <f t="shared" ref="J31:J38" si="4">J30+25</f>
        <v>100</v>
      </c>
      <c r="K31" s="53">
        <f t="shared" si="3"/>
        <v>1.7000000000000001E-2</v>
      </c>
    </row>
    <row r="32" spans="2:13" x14ac:dyDescent="0.25">
      <c r="C32" s="270"/>
      <c r="D32" s="7" t="s">
        <v>92</v>
      </c>
      <c r="E32" s="7" t="s">
        <v>91</v>
      </c>
      <c r="F32" s="7" t="s">
        <v>92</v>
      </c>
      <c r="G32" s="13" t="s">
        <v>92</v>
      </c>
      <c r="I32" s="8" t="str">
        <f t="shared" si="2"/>
        <v>AA−</v>
      </c>
      <c r="J32" s="51">
        <f t="shared" si="4"/>
        <v>125</v>
      </c>
      <c r="K32" s="53">
        <f t="shared" si="3"/>
        <v>1.95E-2</v>
      </c>
    </row>
    <row r="33" spans="2:11" x14ac:dyDescent="0.25">
      <c r="B33" s="57" t="s">
        <v>60</v>
      </c>
      <c r="C33" s="270"/>
      <c r="D33" s="7" t="s">
        <v>70</v>
      </c>
      <c r="E33" s="7" t="s">
        <v>93</v>
      </c>
      <c r="F33" s="7" t="s">
        <v>70</v>
      </c>
      <c r="G33" s="13" t="s">
        <v>70</v>
      </c>
      <c r="I33" s="8" t="str">
        <f t="shared" si="2"/>
        <v>A+</v>
      </c>
      <c r="J33" s="51">
        <f t="shared" si="4"/>
        <v>150</v>
      </c>
      <c r="K33" s="53">
        <f t="shared" si="3"/>
        <v>2.1999999999999999E-2</v>
      </c>
    </row>
    <row r="34" spans="2:11" x14ac:dyDescent="0.25">
      <c r="B34" s="215" t="str">
        <f>Rating</f>
        <v>BBB</v>
      </c>
      <c r="C34" s="270"/>
      <c r="D34" s="7" t="s">
        <v>71</v>
      </c>
      <c r="E34" s="7" t="s">
        <v>94</v>
      </c>
      <c r="F34" s="7" t="s">
        <v>71</v>
      </c>
      <c r="G34" s="13" t="s">
        <v>71</v>
      </c>
      <c r="I34" s="8" t="str">
        <f t="shared" si="2"/>
        <v>A</v>
      </c>
      <c r="J34" s="51">
        <f t="shared" si="4"/>
        <v>175</v>
      </c>
      <c r="K34" s="53">
        <f t="shared" si="3"/>
        <v>2.4500000000000001E-2</v>
      </c>
    </row>
    <row r="35" spans="2:11" x14ac:dyDescent="0.25">
      <c r="B35" s="27" t="s">
        <v>119</v>
      </c>
      <c r="C35" s="270"/>
      <c r="D35" s="7" t="s">
        <v>96</v>
      </c>
      <c r="E35" s="7" t="s">
        <v>95</v>
      </c>
      <c r="F35" s="7" t="s">
        <v>96</v>
      </c>
      <c r="G35" s="13" t="s">
        <v>96</v>
      </c>
      <c r="I35" s="8" t="str">
        <f t="shared" si="2"/>
        <v>A−</v>
      </c>
      <c r="J35" s="51">
        <f t="shared" si="4"/>
        <v>200</v>
      </c>
      <c r="K35" s="53">
        <f t="shared" si="3"/>
        <v>2.7E-2</v>
      </c>
    </row>
    <row r="36" spans="2:11" x14ac:dyDescent="0.25">
      <c r="B36" s="26" t="s">
        <v>120</v>
      </c>
      <c r="C36" s="270"/>
      <c r="D36" s="7" t="s">
        <v>72</v>
      </c>
      <c r="E36" s="7" t="s">
        <v>97</v>
      </c>
      <c r="F36" s="7" t="s">
        <v>72</v>
      </c>
      <c r="G36" s="13" t="s">
        <v>72</v>
      </c>
      <c r="I36" s="8" t="str">
        <f t="shared" si="2"/>
        <v>BBB+</v>
      </c>
      <c r="J36" s="51">
        <f t="shared" si="4"/>
        <v>225</v>
      </c>
      <c r="K36" s="53">
        <f t="shared" si="3"/>
        <v>2.9499999999999998E-2</v>
      </c>
    </row>
    <row r="37" spans="2:11" x14ac:dyDescent="0.25">
      <c r="B37" s="58">
        <f>INDEX($K$29:$K$52,MATCH(Rating,$I$29:$I$52,0))</f>
        <v>3.2000000000000001E-2</v>
      </c>
      <c r="C37" s="270"/>
      <c r="D37" s="7" t="s">
        <v>73</v>
      </c>
      <c r="E37" s="7" t="s">
        <v>98</v>
      </c>
      <c r="F37" s="7" t="s">
        <v>73</v>
      </c>
      <c r="G37" s="13" t="s">
        <v>73</v>
      </c>
      <c r="I37" s="8" t="str">
        <f t="shared" si="2"/>
        <v>BBB</v>
      </c>
      <c r="J37" s="51">
        <f t="shared" si="4"/>
        <v>250</v>
      </c>
      <c r="K37" s="53">
        <f t="shared" si="3"/>
        <v>3.2000000000000001E-2</v>
      </c>
    </row>
    <row r="38" spans="2:11" ht="14.45" customHeight="1" x14ac:dyDescent="0.25">
      <c r="C38" s="270" t="s">
        <v>86</v>
      </c>
      <c r="D38" s="47" t="s">
        <v>100</v>
      </c>
      <c r="E38" s="47" t="s">
        <v>99</v>
      </c>
      <c r="F38" s="47" t="s">
        <v>100</v>
      </c>
      <c r="G38" s="48" t="s">
        <v>100</v>
      </c>
      <c r="I38" s="55" t="str">
        <f t="shared" si="2"/>
        <v>BBB−</v>
      </c>
      <c r="J38" s="51">
        <f t="shared" si="4"/>
        <v>275</v>
      </c>
      <c r="K38" s="53">
        <f t="shared" si="3"/>
        <v>3.4500000000000003E-2</v>
      </c>
    </row>
    <row r="39" spans="2:11" x14ac:dyDescent="0.25">
      <c r="C39" s="270"/>
      <c r="D39" s="7" t="s">
        <v>75</v>
      </c>
      <c r="E39" s="7" t="s">
        <v>101</v>
      </c>
      <c r="F39" s="7" t="s">
        <v>75</v>
      </c>
      <c r="G39" s="13" t="s">
        <v>75</v>
      </c>
      <c r="I39" s="8" t="str">
        <f t="shared" si="2"/>
        <v>BB+</v>
      </c>
      <c r="J39" s="51">
        <f>J38+35</f>
        <v>310</v>
      </c>
      <c r="K39" s="53">
        <f t="shared" si="3"/>
        <v>3.7999999999999999E-2</v>
      </c>
    </row>
    <row r="40" spans="2:11" x14ac:dyDescent="0.25">
      <c r="C40" s="270"/>
      <c r="D40" s="7" t="s">
        <v>76</v>
      </c>
      <c r="E40" t="s">
        <v>102</v>
      </c>
      <c r="F40" t="s">
        <v>76</v>
      </c>
      <c r="G40" s="13" t="s">
        <v>76</v>
      </c>
      <c r="I40" s="8" t="str">
        <f t="shared" si="2"/>
        <v>BB</v>
      </c>
      <c r="J40" s="51">
        <f t="shared" ref="J40:J49" si="5">J39+35</f>
        <v>345</v>
      </c>
      <c r="K40" s="53">
        <f t="shared" si="3"/>
        <v>4.1500000000000002E-2</v>
      </c>
    </row>
    <row r="41" spans="2:11" x14ac:dyDescent="0.25">
      <c r="C41" s="270"/>
      <c r="D41" s="7" t="s">
        <v>104</v>
      </c>
      <c r="E41" t="s">
        <v>103</v>
      </c>
      <c r="F41" t="s">
        <v>104</v>
      </c>
      <c r="G41" s="13" t="s">
        <v>104</v>
      </c>
      <c r="I41" s="8" t="str">
        <f t="shared" si="2"/>
        <v>BB−</v>
      </c>
      <c r="J41" s="51">
        <f t="shared" si="5"/>
        <v>380</v>
      </c>
      <c r="K41" s="53">
        <f t="shared" si="3"/>
        <v>4.4999999999999998E-2</v>
      </c>
    </row>
    <row r="42" spans="2:11" x14ac:dyDescent="0.25">
      <c r="C42" s="270"/>
      <c r="D42" s="7" t="s">
        <v>77</v>
      </c>
      <c r="E42" t="s">
        <v>105</v>
      </c>
      <c r="F42" t="s">
        <v>77</v>
      </c>
      <c r="G42" s="13" t="s">
        <v>77</v>
      </c>
      <c r="I42" s="8" t="str">
        <f t="shared" si="2"/>
        <v>B+</v>
      </c>
      <c r="J42" s="51">
        <f t="shared" si="5"/>
        <v>415</v>
      </c>
      <c r="K42" s="53">
        <f t="shared" si="3"/>
        <v>4.8500000000000001E-2</v>
      </c>
    </row>
    <row r="43" spans="2:11" x14ac:dyDescent="0.25">
      <c r="C43" s="270"/>
      <c r="D43" s="7" t="s">
        <v>78</v>
      </c>
      <c r="E43" t="s">
        <v>106</v>
      </c>
      <c r="F43" t="s">
        <v>78</v>
      </c>
      <c r="G43" s="13" t="s">
        <v>78</v>
      </c>
      <c r="I43" s="8" t="str">
        <f t="shared" si="2"/>
        <v>B</v>
      </c>
      <c r="J43" s="51">
        <f t="shared" si="5"/>
        <v>450</v>
      </c>
      <c r="K43" s="53">
        <f t="shared" si="3"/>
        <v>5.1999999999999998E-2</v>
      </c>
    </row>
    <row r="44" spans="2:11" x14ac:dyDescent="0.25">
      <c r="C44" s="270"/>
      <c r="D44" s="7" t="s">
        <v>108</v>
      </c>
      <c r="E44" t="s">
        <v>107</v>
      </c>
      <c r="F44" t="s">
        <v>108</v>
      </c>
      <c r="G44" s="13" t="s">
        <v>108</v>
      </c>
      <c r="I44" s="8" t="str">
        <f t="shared" si="2"/>
        <v>B−</v>
      </c>
      <c r="J44" s="51">
        <f t="shared" si="5"/>
        <v>485</v>
      </c>
      <c r="K44" s="53">
        <f t="shared" si="3"/>
        <v>5.5500000000000001E-2</v>
      </c>
    </row>
    <row r="45" spans="2:11" x14ac:dyDescent="0.25">
      <c r="C45" s="270"/>
      <c r="D45" s="7" t="s">
        <v>79</v>
      </c>
      <c r="E45" t="s">
        <v>109</v>
      </c>
      <c r="F45" t="s">
        <v>79</v>
      </c>
      <c r="G45" s="13" t="s">
        <v>79</v>
      </c>
      <c r="I45" s="8" t="str">
        <f t="shared" si="2"/>
        <v>CCC+</v>
      </c>
      <c r="J45" s="51">
        <f t="shared" si="5"/>
        <v>520</v>
      </c>
      <c r="K45" s="53">
        <f t="shared" si="3"/>
        <v>5.8999999999999997E-2</v>
      </c>
    </row>
    <row r="46" spans="2:11" x14ac:dyDescent="0.25">
      <c r="C46" s="270"/>
      <c r="D46" s="7" t="s">
        <v>80</v>
      </c>
      <c r="E46" t="s">
        <v>110</v>
      </c>
      <c r="F46" t="s">
        <v>80</v>
      </c>
      <c r="G46" s="13" t="s">
        <v>80</v>
      </c>
      <c r="I46" s="8" t="str">
        <f t="shared" si="2"/>
        <v>CCC</v>
      </c>
      <c r="J46" s="51">
        <f t="shared" si="5"/>
        <v>555</v>
      </c>
      <c r="K46" s="53">
        <f t="shared" si="3"/>
        <v>6.25E-2</v>
      </c>
    </row>
    <row r="47" spans="2:11" x14ac:dyDescent="0.25">
      <c r="C47" s="270"/>
      <c r="D47" s="7" t="s">
        <v>112</v>
      </c>
      <c r="E47" t="s">
        <v>111</v>
      </c>
      <c r="F47" t="s">
        <v>112</v>
      </c>
      <c r="G47" s="13" t="s">
        <v>112</v>
      </c>
      <c r="I47" s="8" t="str">
        <f t="shared" si="2"/>
        <v>CCC−</v>
      </c>
      <c r="J47" s="51">
        <f t="shared" si="5"/>
        <v>590</v>
      </c>
      <c r="K47" s="53">
        <f t="shared" si="3"/>
        <v>6.6000000000000003E-2</v>
      </c>
    </row>
    <row r="48" spans="2:11" x14ac:dyDescent="0.25">
      <c r="C48" s="270"/>
      <c r="D48" s="7" t="s">
        <v>81</v>
      </c>
      <c r="E48" t="s">
        <v>113</v>
      </c>
      <c r="F48" t="s">
        <v>81</v>
      </c>
      <c r="G48" s="13" t="s">
        <v>81</v>
      </c>
      <c r="I48" s="8" t="str">
        <f t="shared" si="2"/>
        <v>CC</v>
      </c>
      <c r="J48" s="51">
        <f t="shared" si="5"/>
        <v>625</v>
      </c>
      <c r="K48" s="53">
        <f t="shared" si="3"/>
        <v>6.9500000000000006E-2</v>
      </c>
    </row>
    <row r="49" spans="2:11" x14ac:dyDescent="0.25">
      <c r="C49" s="271" t="s">
        <v>87</v>
      </c>
      <c r="D49" s="47" t="s">
        <v>82</v>
      </c>
      <c r="E49" s="47" t="s">
        <v>113</v>
      </c>
      <c r="F49" s="47" t="s">
        <v>82</v>
      </c>
      <c r="G49" s="48" t="s">
        <v>82</v>
      </c>
      <c r="I49" s="55" t="str">
        <f t="shared" si="2"/>
        <v>C</v>
      </c>
      <c r="J49" s="51">
        <f t="shared" si="5"/>
        <v>660</v>
      </c>
      <c r="K49" s="53">
        <f t="shared" si="3"/>
        <v>7.3000000000000009E-2</v>
      </c>
    </row>
    <row r="50" spans="2:11" x14ac:dyDescent="0.25">
      <c r="C50" s="271"/>
      <c r="D50" s="7" t="s">
        <v>114</v>
      </c>
      <c r="E50" t="s">
        <v>82</v>
      </c>
      <c r="F50" t="s">
        <v>83</v>
      </c>
      <c r="G50" s="13" t="s">
        <v>83</v>
      </c>
      <c r="I50" s="8" t="str">
        <f t="shared" si="2"/>
        <v>RD</v>
      </c>
      <c r="J50" s="51">
        <f>J49+50</f>
        <v>710</v>
      </c>
      <c r="K50" s="53">
        <f t="shared" si="3"/>
        <v>7.8E-2</v>
      </c>
    </row>
    <row r="51" spans="2:11" x14ac:dyDescent="0.25">
      <c r="C51" s="271"/>
      <c r="D51" s="7" t="s">
        <v>115</v>
      </c>
      <c r="E51" t="s">
        <v>82</v>
      </c>
      <c r="F51" t="s">
        <v>84</v>
      </c>
      <c r="G51" s="13" t="s">
        <v>84</v>
      </c>
      <c r="I51" s="8" t="str">
        <f t="shared" si="2"/>
        <v>SD</v>
      </c>
      <c r="J51" s="51">
        <f>J50+50</f>
        <v>760</v>
      </c>
      <c r="K51" s="53">
        <f t="shared" si="3"/>
        <v>8.3000000000000004E-2</v>
      </c>
    </row>
    <row r="52" spans="2:11" x14ac:dyDescent="0.25">
      <c r="D52" s="7" t="s">
        <v>85</v>
      </c>
      <c r="E52" t="s">
        <v>82</v>
      </c>
      <c r="F52" t="s">
        <v>85</v>
      </c>
      <c r="G52" s="13" t="s">
        <v>85</v>
      </c>
      <c r="I52" s="8" t="str">
        <f t="shared" si="2"/>
        <v>D</v>
      </c>
      <c r="J52" s="51">
        <f>J51+50</f>
        <v>810</v>
      </c>
      <c r="K52" s="53">
        <f t="shared" si="3"/>
        <v>8.8000000000000009E-2</v>
      </c>
    </row>
    <row r="53" spans="2:11" x14ac:dyDescent="0.25">
      <c r="D53" s="49"/>
      <c r="E53" s="49"/>
      <c r="F53" s="49"/>
      <c r="G53" s="49"/>
    </row>
    <row r="54" spans="2:11" x14ac:dyDescent="0.25">
      <c r="B54" s="6" t="s">
        <v>157</v>
      </c>
      <c r="C54" s="92"/>
    </row>
    <row r="55" spans="2:11" x14ac:dyDescent="0.25">
      <c r="B55" s="8" t="s">
        <v>143</v>
      </c>
      <c r="C55">
        <v>1</v>
      </c>
    </row>
    <row r="56" spans="2:11" x14ac:dyDescent="0.25">
      <c r="B56" s="8" t="s">
        <v>144</v>
      </c>
      <c r="C56">
        <f t="shared" ref="C56:C66" si="6">C55+1</f>
        <v>2</v>
      </c>
    </row>
    <row r="57" spans="2:11" x14ac:dyDescent="0.25">
      <c r="B57" s="8" t="s">
        <v>145</v>
      </c>
      <c r="C57">
        <f t="shared" si="6"/>
        <v>3</v>
      </c>
    </row>
    <row r="58" spans="2:11" x14ac:dyDescent="0.25">
      <c r="B58" s="8" t="s">
        <v>146</v>
      </c>
      <c r="C58">
        <f t="shared" si="6"/>
        <v>4</v>
      </c>
    </row>
    <row r="59" spans="2:11" x14ac:dyDescent="0.25">
      <c r="B59" s="8" t="s">
        <v>147</v>
      </c>
      <c r="C59">
        <f t="shared" si="6"/>
        <v>5</v>
      </c>
    </row>
    <row r="60" spans="2:11" x14ac:dyDescent="0.25">
      <c r="B60" s="8" t="s">
        <v>148</v>
      </c>
      <c r="C60">
        <f t="shared" si="6"/>
        <v>6</v>
      </c>
    </row>
    <row r="61" spans="2:11" x14ac:dyDescent="0.25">
      <c r="B61" s="8" t="s">
        <v>149</v>
      </c>
      <c r="C61">
        <f t="shared" si="6"/>
        <v>7</v>
      </c>
    </row>
    <row r="62" spans="2:11" x14ac:dyDescent="0.25">
      <c r="B62" s="8" t="s">
        <v>150</v>
      </c>
      <c r="C62">
        <f t="shared" si="6"/>
        <v>8</v>
      </c>
    </row>
    <row r="63" spans="2:11" x14ac:dyDescent="0.25">
      <c r="B63" s="8" t="s">
        <v>151</v>
      </c>
      <c r="C63">
        <f t="shared" si="6"/>
        <v>9</v>
      </c>
    </row>
    <row r="64" spans="2:11" x14ac:dyDescent="0.25">
      <c r="B64" s="8" t="s">
        <v>152</v>
      </c>
      <c r="C64">
        <f t="shared" si="6"/>
        <v>10</v>
      </c>
    </row>
    <row r="65" spans="2:3" x14ac:dyDescent="0.25">
      <c r="B65" s="8" t="s">
        <v>153</v>
      </c>
      <c r="C65">
        <f t="shared" si="6"/>
        <v>11</v>
      </c>
    </row>
    <row r="66" spans="2:3" x14ac:dyDescent="0.25">
      <c r="B66" s="8" t="s">
        <v>154</v>
      </c>
      <c r="C66">
        <f t="shared" si="6"/>
        <v>12</v>
      </c>
    </row>
  </sheetData>
  <mergeCells count="3">
    <mergeCell ref="C28:C37"/>
    <mergeCell ref="C38:C48"/>
    <mergeCell ref="C49:C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26</vt:i4>
      </vt:variant>
    </vt:vector>
  </HeadingPairs>
  <TitlesOfParts>
    <vt:vector size="32" baseType="lpstr">
      <vt:lpstr>Version</vt:lpstr>
      <vt:lpstr>Summary</vt:lpstr>
      <vt:lpstr>Inputs</vt:lpstr>
      <vt:lpstr>Investment Returns</vt:lpstr>
      <vt:lpstr>Valuation</vt:lpstr>
      <vt:lpstr>Data</vt:lpstr>
      <vt:lpstr>Address</vt:lpstr>
      <vt:lpstr>City</vt:lpstr>
      <vt:lpstr>Debt_Amount</vt:lpstr>
      <vt:lpstr>Debt_Balloon</vt:lpstr>
      <vt:lpstr>Debt_Payment</vt:lpstr>
      <vt:lpstr>Discount_Rate_Credit</vt:lpstr>
      <vt:lpstr>Discount_Rate_Residual</vt:lpstr>
      <vt:lpstr>Discount_Rate_Spec</vt:lpstr>
      <vt:lpstr>Interest</vt:lpstr>
      <vt:lpstr>Land_Acres</vt:lpstr>
      <vt:lpstr>Inputs!Print_Area</vt:lpstr>
      <vt:lpstr>Summary!Print_Area</vt:lpstr>
      <vt:lpstr>Project_TotalCost</vt:lpstr>
      <vt:lpstr>Property_Name</vt:lpstr>
      <vt:lpstr>Property_Type</vt:lpstr>
      <vt:lpstr>Rating</vt:lpstr>
      <vt:lpstr>Rating_Type</vt:lpstr>
      <vt:lpstr>Rent_Base</vt:lpstr>
      <vt:lpstr>Rent_Inc_Type</vt:lpstr>
      <vt:lpstr>Residual_Month</vt:lpstr>
      <vt:lpstr>Residual_NetValue</vt:lpstr>
      <vt:lpstr>SF_GBA</vt:lpstr>
      <vt:lpstr>State</vt:lpstr>
      <vt:lpstr>SubProperty_Type</vt:lpstr>
      <vt:lpstr>Vacancy</vt:lpstr>
      <vt:lpstr>Version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2022-03-30T15:52:43Z</dcterms:modified>
</cp:coreProperties>
</file>