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ob\work\"/>
    </mc:Choice>
  </mc:AlternateContent>
  <xr:revisionPtr revIDLastSave="0" documentId="13_ncr:1_{AA4773B0-CDB9-477E-AFE1-EF1A71058F47}" xr6:coauthVersionLast="43" xr6:coauthVersionMax="43" xr10:uidLastSave="{00000000-0000-0000-0000-000000000000}"/>
  <bookViews>
    <workbookView xWindow="-120" yWindow="-120" windowWidth="29040" windowHeight="15990" xr2:uid="{4210E0BC-DB91-4A7E-9897-BB3A81DD996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H4" i="1"/>
  <c r="H6" i="1" l="1"/>
  <c r="M3" i="1"/>
  <c r="M4" i="1"/>
</calcChain>
</file>

<file path=xl/sharedStrings.xml><?xml version="1.0" encoding="utf-8"?>
<sst xmlns="http://schemas.openxmlformats.org/spreadsheetml/2006/main" count="51" uniqueCount="37">
  <si>
    <t>r</t>
  </si>
  <si>
    <t>m</t>
  </si>
  <si>
    <t>variable</t>
  </si>
  <si>
    <t>value</t>
  </si>
  <si>
    <t>au</t>
  </si>
  <si>
    <t>A</t>
  </si>
  <si>
    <t>emi</t>
  </si>
  <si>
    <t>SfBoltz</t>
  </si>
  <si>
    <t>W.m^-2</t>
  </si>
  <si>
    <t>W.m^-2.K^-4</t>
  </si>
  <si>
    <t>sigma</t>
  </si>
  <si>
    <t>description</t>
  </si>
  <si>
    <t>Stefan-Boltzman constant</t>
  </si>
  <si>
    <t>albedo</t>
  </si>
  <si>
    <t>emissivity</t>
  </si>
  <si>
    <t>unit</t>
  </si>
  <si>
    <t>incidence angle</t>
  </si>
  <si>
    <t>astronomical unit</t>
  </si>
  <si>
    <t>distance</t>
  </si>
  <si>
    <t>constant</t>
  </si>
  <si>
    <t>u</t>
  </si>
  <si>
    <t>W</t>
  </si>
  <si>
    <t>formula</t>
  </si>
  <si>
    <t>K</t>
  </si>
  <si>
    <t>r_au</t>
  </si>
  <si>
    <t>ue</t>
  </si>
  <si>
    <t>solar irradiance</t>
  </si>
  <si>
    <t>Is</t>
  </si>
  <si>
    <t>mean surface temperature (from luminosity)</t>
  </si>
  <si>
    <t>surface temperature (from luminosity)</t>
  </si>
  <si>
    <t>surface temperature (from irradiance)</t>
  </si>
  <si>
    <t>solar irradiance constant</t>
  </si>
  <si>
    <t>solar luminosity constant</t>
  </si>
  <si>
    <t>Re</t>
  </si>
  <si>
    <t>Lo</t>
  </si>
  <si>
    <t>So</t>
  </si>
  <si>
    <t>Earth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</si>
</sst>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2" fontId="0" fillId="2" borderId="2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1" fontId="0" fillId="0" borderId="0" xfId="0" applyNumberFormat="1" applyFill="1" applyAlignment="1">
      <alignment horizontal="left"/>
    </xf>
  </cellXfs>
  <cellStyles count="1">
    <cellStyle name="Normal" xfId="0" builtinId="0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708D07-C70E-44AB-A71F-8403E6D9798D}" name="Tableau1" displayName="Tableau1" ref="B2:E9" totalsRowShown="0" headerRowDxfId="17" dataDxfId="16">
  <autoFilter ref="B2:E9" xr:uid="{DE7B84CE-BE64-4DBE-BC3D-7E2629BB51CE}"/>
  <tableColumns count="4">
    <tableColumn id="1" xr3:uid="{698587A9-F190-4BCE-B8E4-FE248E116A5C}" name="constant" dataDxfId="15"/>
    <tableColumn id="2" xr3:uid="{123A8012-C93B-472D-9FE2-1301AF77CD08}" name="value" dataDxfId="14"/>
    <tableColumn id="3" xr3:uid="{CCEDF171-561B-4631-8085-D0BC62D924C4}" name="unit" dataDxfId="13"/>
    <tableColumn id="4" xr3:uid="{6772E091-A8DC-408B-91F2-F84BFC80E7AD}" name="description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1A5EC4-1154-4FB4-B67D-09DE7AB2ED07}" name="Tableau2" displayName="Tableau2" ref="G2:J6" totalsRowShown="0" headerRowDxfId="11" dataDxfId="10">
  <autoFilter ref="G2:J6" xr:uid="{02849315-E317-487B-A4EC-9EF092878E33}"/>
  <tableColumns count="4">
    <tableColumn id="1" xr3:uid="{CDDC7E17-4127-4B07-BF65-B0D6E1E0B7A2}" name="variable" dataDxfId="9"/>
    <tableColumn id="2" xr3:uid="{2DA6BE8E-4CD9-4919-A900-A61F651D45EF}" name="value" dataDxfId="8"/>
    <tableColumn id="3" xr3:uid="{02157B06-EA00-4733-B6EC-189122202055}" name="unit" dataDxfId="7"/>
    <tableColumn id="4" xr3:uid="{38BB8E65-C492-442C-B4EB-F2D1B6F5DE12}" name="description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FED84-A0A6-4C58-82F0-B4C539208E0C}" name="Tableau24" displayName="Tableau24" ref="L2:O5" totalsRowShown="0" headerRowDxfId="5" dataDxfId="4">
  <autoFilter ref="L2:O5" xr:uid="{ED29263C-1BD3-414A-98B2-8CCDF866BDB8}"/>
  <tableColumns count="4">
    <tableColumn id="5" xr3:uid="{9E316D87-0D19-4C2C-BBD1-03AE2E80B555}" name="formula" dataDxfId="3"/>
    <tableColumn id="2" xr3:uid="{8637B880-8679-4B64-ADA6-EE7477A4CCCD}" name="value" dataDxfId="2">
      <calculatedColumnFormula xml:space="preserve"> (C7 * (1 - C4) * COS(H5) / (C5 * C6 * 16 * PI() * Tableau2[[#This Row],[value]]^2)) ^ (1/4)</calculatedColumnFormula>
    </tableColumn>
    <tableColumn id="3" xr3:uid="{FA6C3416-19B9-44FF-87EB-A6F783C34923}" name="unit" dataDxfId="1"/>
    <tableColumn id="4" xr3:uid="{95B0D565-3019-4A76-89E1-518F1EBFF72B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1975-ED95-4492-99BD-2A81C2D25F49}">
  <dimension ref="B2:O22"/>
  <sheetViews>
    <sheetView showGridLines="0" tabSelected="1" workbookViewId="0">
      <selection activeCell="C9" sqref="C9"/>
    </sheetView>
  </sheetViews>
  <sheetFormatPr baseColWidth="10" defaultRowHeight="15" x14ac:dyDescent="0.25"/>
  <cols>
    <col min="1" max="2" width="11.42578125" style="1"/>
    <col min="3" max="3" width="12" style="1" bestFit="1" customWidth="1"/>
    <col min="4" max="4" width="12.28515625" style="1" bestFit="1" customWidth="1"/>
    <col min="5" max="5" width="24" style="1" bestFit="1" customWidth="1"/>
    <col min="6" max="7" width="11.42578125" style="1"/>
    <col min="8" max="8" width="12" style="1" bestFit="1" customWidth="1"/>
    <col min="9" max="9" width="11.42578125" style="1"/>
    <col min="10" max="10" width="14.85546875" style="1" bestFit="1" customWidth="1"/>
    <col min="11" max="12" width="11.42578125" style="1"/>
    <col min="13" max="13" width="10.28515625" style="1" customWidth="1"/>
    <col min="14" max="14" width="14.85546875" style="1" bestFit="1" customWidth="1"/>
    <col min="15" max="15" width="41.28515625" style="1" bestFit="1" customWidth="1"/>
    <col min="16" max="16384" width="11.42578125" style="1"/>
  </cols>
  <sheetData>
    <row r="2" spans="2:15" x14ac:dyDescent="0.25">
      <c r="B2" s="1" t="s">
        <v>19</v>
      </c>
      <c r="C2" s="1" t="s">
        <v>3</v>
      </c>
      <c r="D2" s="1" t="s">
        <v>15</v>
      </c>
      <c r="E2" s="1" t="s">
        <v>11</v>
      </c>
      <c r="G2" s="9" t="s">
        <v>2</v>
      </c>
      <c r="H2" s="9" t="s">
        <v>3</v>
      </c>
      <c r="I2" s="9" t="s">
        <v>15</v>
      </c>
      <c r="J2" s="9" t="s">
        <v>11</v>
      </c>
      <c r="L2" s="1" t="s">
        <v>22</v>
      </c>
      <c r="M2" s="1" t="s">
        <v>3</v>
      </c>
      <c r="N2" s="1" t="s">
        <v>15</v>
      </c>
      <c r="O2" s="1" t="s">
        <v>11</v>
      </c>
    </row>
    <row r="3" spans="2:15" x14ac:dyDescent="0.25">
      <c r="B3" s="1" t="s">
        <v>4</v>
      </c>
      <c r="C3" s="1">
        <v>149597870700</v>
      </c>
      <c r="D3" s="1" t="s">
        <v>1</v>
      </c>
      <c r="E3" s="1" t="s">
        <v>17</v>
      </c>
      <c r="G3" s="9" t="s">
        <v>24</v>
      </c>
      <c r="H3" s="9">
        <v>2</v>
      </c>
      <c r="I3" s="9" t="s">
        <v>4</v>
      </c>
      <c r="J3" s="9" t="s">
        <v>18</v>
      </c>
      <c r="L3" s="6" t="s">
        <v>25</v>
      </c>
      <c r="M3" s="7">
        <f xml:space="preserve"> (C7 * (1 - C4) / (16 * PI() * C5 * C6 * H4^2)) ^ (1/4)</f>
        <v>198.66506209492749</v>
      </c>
      <c r="N3" s="5" t="s">
        <v>23</v>
      </c>
      <c r="O3" s="1" t="s">
        <v>28</v>
      </c>
    </row>
    <row r="4" spans="2:15" x14ac:dyDescent="0.25">
      <c r="B4" s="1" t="s">
        <v>5</v>
      </c>
      <c r="C4" s="1">
        <v>7.0000000000000007E-2</v>
      </c>
      <c r="E4" s="1" t="s">
        <v>13</v>
      </c>
      <c r="G4" s="10" t="s">
        <v>0</v>
      </c>
      <c r="H4" s="11">
        <f>H3 * C3</f>
        <v>299195741400</v>
      </c>
      <c r="I4" s="12" t="s">
        <v>1</v>
      </c>
      <c r="J4" s="12" t="s">
        <v>18</v>
      </c>
      <c r="L4" s="1" t="s">
        <v>20</v>
      </c>
      <c r="M4" s="8">
        <f xml:space="preserve"> (C7 * (1 - C4) * COS(H5) / (4 * PI() * C5 * C6 * H4^2)) ^ (1/4)</f>
        <v>280.95482518433954</v>
      </c>
      <c r="N4" s="1" t="s">
        <v>23</v>
      </c>
      <c r="O4" s="1" t="s">
        <v>29</v>
      </c>
    </row>
    <row r="5" spans="2:15" x14ac:dyDescent="0.25">
      <c r="B5" s="1" t="s">
        <v>6</v>
      </c>
      <c r="C5" s="1">
        <v>0.9</v>
      </c>
      <c r="E5" s="1" t="s">
        <v>14</v>
      </c>
      <c r="G5" s="13" t="s">
        <v>10</v>
      </c>
      <c r="H5" s="14">
        <v>0</v>
      </c>
      <c r="I5" s="15"/>
      <c r="J5" s="16" t="s">
        <v>16</v>
      </c>
      <c r="L5" s="1" t="s">
        <v>20</v>
      </c>
      <c r="M5" s="2">
        <f xml:space="preserve"> (C8 * (1 - C4) * COS(H5) / (C5 * C6 * H3^2)) ^ (1/4)</f>
        <v>280.95138733305828</v>
      </c>
      <c r="N5" s="1" t="s">
        <v>23</v>
      </c>
      <c r="O5" s="1" t="s">
        <v>30</v>
      </c>
    </row>
    <row r="6" spans="2:15" x14ac:dyDescent="0.25">
      <c r="B6" s="1" t="s">
        <v>7</v>
      </c>
      <c r="C6" s="3">
        <v>5.6699999999999998E-8</v>
      </c>
      <c r="D6" s="1" t="s">
        <v>9</v>
      </c>
      <c r="E6" s="1" t="s">
        <v>12</v>
      </c>
      <c r="G6" s="13" t="s">
        <v>27</v>
      </c>
      <c r="H6" s="17">
        <f>C7  / (4 * PI() * H4^2)</f>
        <v>341.89173367041406</v>
      </c>
      <c r="I6" s="15" t="s">
        <v>8</v>
      </c>
      <c r="J6" s="16" t="s">
        <v>26</v>
      </c>
    </row>
    <row r="7" spans="2:15" x14ac:dyDescent="0.25">
      <c r="B7" s="1" t="s">
        <v>34</v>
      </c>
      <c r="C7" s="3">
        <v>3.8459999999999999E+26</v>
      </c>
      <c r="D7" s="1" t="s">
        <v>21</v>
      </c>
      <c r="E7" s="1" t="s">
        <v>32</v>
      </c>
    </row>
    <row r="8" spans="2:15" x14ac:dyDescent="0.25">
      <c r="B8" s="1" t="s">
        <v>35</v>
      </c>
      <c r="C8" s="1">
        <v>1367.5</v>
      </c>
      <c r="D8" s="15" t="s">
        <v>8</v>
      </c>
      <c r="E8" s="1" t="s">
        <v>31</v>
      </c>
    </row>
    <row r="9" spans="2:15" x14ac:dyDescent="0.25">
      <c r="B9" s="1" t="s">
        <v>33</v>
      </c>
      <c r="C9" s="1">
        <v>6371</v>
      </c>
      <c r="D9" s="4" t="s">
        <v>1</v>
      </c>
      <c r="E9" s="1" t="s">
        <v>36</v>
      </c>
    </row>
    <row r="22" spans="9:9" x14ac:dyDescent="0.25">
      <c r="I22" s="3"/>
    </row>
  </sheetData>
  <pageMargins left="0.7" right="0.7" top="0.75" bottom="0.75" header="0.3" footer="0.3"/>
  <pageSetup paperSize="9" orientation="portrait" r:id="rId1"/>
  <ignoredErrors>
    <ignoredError sqref="M4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Henry</dc:creator>
  <cp:lastModifiedBy>Gregoire Henry</cp:lastModifiedBy>
  <dcterms:created xsi:type="dcterms:W3CDTF">2019-08-12T15:06:03Z</dcterms:created>
  <dcterms:modified xsi:type="dcterms:W3CDTF">2019-08-30T16:16:14Z</dcterms:modified>
</cp:coreProperties>
</file>