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.marder/Documents/Учёба/ТВиМС/"/>
    </mc:Choice>
  </mc:AlternateContent>
  <xr:revisionPtr revIDLastSave="0" documentId="8_{1A316BA6-F808-9740-B157-FAA5FB00C1C6}" xr6:coauthVersionLast="45" xr6:coauthVersionMax="45" xr10:uidLastSave="{00000000-0000-0000-0000-000000000000}"/>
  <bookViews>
    <workbookView xWindow="320" yWindow="1000" windowWidth="25600" windowHeight="17860" activeTab="1" xr2:uid="{6AA2F0F5-C19A-404B-BB7D-0F813D941157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 s="1"/>
  <c r="N10" i="2"/>
  <c r="M10" i="2"/>
  <c r="M2" i="2"/>
  <c r="L2" i="2"/>
  <c r="O2" i="1"/>
  <c r="R2" i="1" s="1"/>
  <c r="R3" i="1" s="1"/>
  <c r="P9" i="1"/>
  <c r="O9" i="1"/>
  <c r="N2" i="1" l="1"/>
</calcChain>
</file>

<file path=xl/sharedStrings.xml><?xml version="1.0" encoding="utf-8"?>
<sst xmlns="http://schemas.openxmlformats.org/spreadsheetml/2006/main" count="69" uniqueCount="37">
  <si>
    <t>X</t>
  </si>
  <si>
    <t>Y</t>
  </si>
  <si>
    <t>Rxy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</si>
  <si>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</si>
  <si>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</si>
  <si>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</si>
  <si>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</si>
  <si>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</si>
  <si>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</si>
  <si>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</si>
  <si>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</si>
  <si>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</si>
  <si>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</si>
  <si>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</si>
  <si>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</si>
  <si>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</si>
  <si>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</si>
  <si>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</si>
  <si>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</si>
  <si>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</si>
  <si>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</si>
  <si>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</si>
  <si>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</si>
  <si>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</si>
  <si>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</si>
  <si>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</si>
  <si>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</si>
  <si>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</si>
  <si>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формулой</t>
  </si>
  <si>
    <t>руками</t>
  </si>
  <si>
    <t>beta1</t>
  </si>
  <si>
    <t>beta0</t>
  </si>
  <si>
    <t>Формула</t>
  </si>
  <si>
    <t>Расчёт</t>
  </si>
  <si>
    <t>Должны быть значимыми коэффициенты, если смотреть по p-value</t>
  </si>
  <si>
    <t>Разница между расчётным и аналитическим (?) Rxy</t>
  </si>
  <si>
    <t>Тут вот есть разница между значениями Rxy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</si>
</sst>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2" borderId="1" xfId="0" applyFill="1" applyBorder="1" applyAlignment="1"/>
    <xf numFmtId="0" fontId="0" fillId="3" borderId="0" xfId="0" applyFill="1" applyBorder="1" applyAlignment="1"/>
    <xf numFmtId="0" fontId="0" fillId="3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Лист1!$A$2:$A$31</c:f>
              <c:numCache>
                <c:formatCode>General</c:formatCode>
                <c:ptCount val="30"/>
                <c:pt idx="0">
                  <c:v>7.7143687475472689</c:v>
                </c:pt>
                <c:pt idx="1">
                  <c:v>4.1454160408466123</c:v>
                </c:pt>
                <c:pt idx="2">
                  <c:v>5.6336040314636193</c:v>
                </c:pt>
                <c:pt idx="3">
                  <c:v>6.336234163318295</c:v>
                </c:pt>
                <c:pt idx="4">
                  <c:v>7.5594999897293746</c:v>
                </c:pt>
                <c:pt idx="5">
                  <c:v>6.3577891877503134</c:v>
                </c:pt>
                <c:pt idx="6">
                  <c:v>4.5705741184792714</c:v>
                </c:pt>
                <c:pt idx="7">
                  <c:v>4.4445374795759562</c:v>
                </c:pt>
                <c:pt idx="8">
                  <c:v>3.5971226124092937</c:v>
                </c:pt>
                <c:pt idx="9">
                  <c:v>3.3543511916650459</c:v>
                </c:pt>
                <c:pt idx="10">
                  <c:v>6.9530125427991152</c:v>
                </c:pt>
                <c:pt idx="11">
                  <c:v>6.675416569923982</c:v>
                </c:pt>
                <c:pt idx="12">
                  <c:v>4.4933932612184435</c:v>
                </c:pt>
                <c:pt idx="13">
                  <c:v>5.1643911673454568</c:v>
                </c:pt>
                <c:pt idx="14">
                  <c:v>5.8388690275751287</c:v>
                </c:pt>
                <c:pt idx="15">
                  <c:v>5.3476782239886234</c:v>
                </c:pt>
                <c:pt idx="16">
                  <c:v>5.1577700459165499</c:v>
                </c:pt>
                <c:pt idx="17">
                  <c:v>6.9963954400736839</c:v>
                </c:pt>
                <c:pt idx="18">
                  <c:v>4.6465737694961717</c:v>
                </c:pt>
                <c:pt idx="19">
                  <c:v>4.134290646907175</c:v>
                </c:pt>
                <c:pt idx="20">
                  <c:v>4.1959225553728174</c:v>
                </c:pt>
                <c:pt idx="21">
                  <c:v>5.9740210771269631</c:v>
                </c:pt>
                <c:pt idx="22">
                  <c:v>4.897642055657343</c:v>
                </c:pt>
                <c:pt idx="23">
                  <c:v>4.708136328990804</c:v>
                </c:pt>
                <c:pt idx="24">
                  <c:v>7.1332016331143677</c:v>
                </c:pt>
                <c:pt idx="25">
                  <c:v>4.8809767021157313</c:v>
                </c:pt>
                <c:pt idx="26">
                  <c:v>4.5388338902557734</c:v>
                </c:pt>
                <c:pt idx="27">
                  <c:v>5.171439751284197</c:v>
                </c:pt>
                <c:pt idx="28">
                  <c:v>4.7449458533083089</c:v>
                </c:pt>
                <c:pt idx="29">
                  <c:v>5.5881486231373856</c:v>
                </c:pt>
              </c:numCache>
            </c:numRef>
          </c:xVal>
          <c:yVal>
            <c:numRef>
              <c:f>Лист1!$B$2:$B$31</c:f>
              <c:numCache>
                <c:formatCode>General</c:formatCode>
                <c:ptCount val="30"/>
                <c:pt idx="0">
                  <c:v>23.790820588583514</c:v>
                </c:pt>
                <c:pt idx="1">
                  <c:v>14.389081561224854</c:v>
                </c:pt>
                <c:pt idx="2">
                  <c:v>18.437222402515463</c:v>
                </c:pt>
                <c:pt idx="3">
                  <c:v>20.996732913558997</c:v>
                </c:pt>
                <c:pt idx="4">
                  <c:v>23.625625718079419</c:v>
                </c:pt>
                <c:pt idx="5">
                  <c:v>19.666268457805558</c:v>
                </c:pt>
                <c:pt idx="6">
                  <c:v>13.842336633244503</c:v>
                </c:pt>
                <c:pt idx="7">
                  <c:v>13.961719913993047</c:v>
                </c:pt>
                <c:pt idx="8">
                  <c:v>11.123712179293253</c:v>
                </c:pt>
                <c:pt idx="9">
                  <c:v>10.362292884529849</c:v>
                </c:pt>
                <c:pt idx="10">
                  <c:v>21.249922946865176</c:v>
                </c:pt>
                <c:pt idx="11">
                  <c:v>20.927343432550085</c:v>
                </c:pt>
                <c:pt idx="12">
                  <c:v>14.014716617347018</c:v>
                </c:pt>
                <c:pt idx="13">
                  <c:v>17.155264069132031</c:v>
                </c:pt>
                <c:pt idx="14">
                  <c:v>19.043074063201875</c:v>
                </c:pt>
                <c:pt idx="15">
                  <c:v>17.414703423030396</c:v>
                </c:pt>
                <c:pt idx="16">
                  <c:v>17.340023765900913</c:v>
                </c:pt>
                <c:pt idx="17">
                  <c:v>22.056094528684174</c:v>
                </c:pt>
                <c:pt idx="18">
                  <c:v>14.322818250799843</c:v>
                </c:pt>
                <c:pt idx="19">
                  <c:v>14.1325821765518</c:v>
                </c:pt>
                <c:pt idx="20">
                  <c:v>14.274131717128949</c:v>
                </c:pt>
                <c:pt idx="21">
                  <c:v>18.247962531325285</c:v>
                </c:pt>
                <c:pt idx="22">
                  <c:v>15.626833646344345</c:v>
                </c:pt>
                <c:pt idx="23">
                  <c:v>16.059678368122441</c:v>
                </c:pt>
                <c:pt idx="24">
                  <c:v>22.2268445706286</c:v>
                </c:pt>
                <c:pt idx="25">
                  <c:v>15.771572989407044</c:v>
                </c:pt>
                <c:pt idx="26">
                  <c:v>14.92120479864063</c:v>
                </c:pt>
                <c:pt idx="27">
                  <c:v>17.078758488901855</c:v>
                </c:pt>
                <c:pt idx="28">
                  <c:v>15.02574132573916</c:v>
                </c:pt>
                <c:pt idx="29">
                  <c:v>17.072314241839653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D-2740-89AA-5E1EEB95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59872"/>
        <c:axId val="1021485968"/>
      </c:scatterChart>
      <c:valAx>
        <c:axId val="10215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485968"/>
        <c:crosses val="autoZero"/>
        <c:crossBetween val="midCat"/>
      </c:valAx>
      <c:valAx>
        <c:axId val="10214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5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Лист2!$A$2:$A$51</c:f>
              <c:numCache>
                <c:formatCode>General</c:formatCode>
                <c:ptCount val="50"/>
                <c:pt idx="0">
                  <c:v>0.17337686888640746</c:v>
                </c:pt>
                <c:pt idx="1">
                  <c:v>0.3348803905537352</c:v>
                </c:pt>
                <c:pt idx="2">
                  <c:v>0.68466295790858567</c:v>
                </c:pt>
                <c:pt idx="3">
                  <c:v>3.8488041203236207</c:v>
                </c:pt>
                <c:pt idx="4">
                  <c:v>6.5524135455489159</c:v>
                </c:pt>
                <c:pt idx="5">
                  <c:v>5.2021413315087557</c:v>
                </c:pt>
                <c:pt idx="6">
                  <c:v>4.547250576550141</c:v>
                </c:pt>
                <c:pt idx="7">
                  <c:v>3.4163439371041022</c:v>
                </c:pt>
                <c:pt idx="8">
                  <c:v>1.8409945217426866</c:v>
                </c:pt>
                <c:pt idx="9">
                  <c:v>5.2080803319113329</c:v>
                </c:pt>
                <c:pt idx="10">
                  <c:v>3.5988863449601922</c:v>
                </c:pt>
                <c:pt idx="11">
                  <c:v>3.8670622264617123</c:v>
                </c:pt>
                <c:pt idx="12">
                  <c:v>4.6382136891479604</c:v>
                </c:pt>
                <c:pt idx="13">
                  <c:v>3.8541519491700456</c:v>
                </c:pt>
                <c:pt idx="14">
                  <c:v>2.160409061005339</c:v>
                </c:pt>
                <c:pt idx="15">
                  <c:v>1.9481125339807477</c:v>
                </c:pt>
                <c:pt idx="16">
                  <c:v>0.25931047578342259</c:v>
                </c:pt>
                <c:pt idx="17">
                  <c:v>2.8194130057527218</c:v>
                </c:pt>
                <c:pt idx="18">
                  <c:v>5.5783720047911629</c:v>
                </c:pt>
                <c:pt idx="19">
                  <c:v>4.0688745533116162</c:v>
                </c:pt>
                <c:pt idx="20">
                  <c:v>2.480442056665197</c:v>
                </c:pt>
                <c:pt idx="21">
                  <c:v>5.4104323498904705E-4</c:v>
                </c:pt>
                <c:pt idx="22">
                  <c:v>2.5892744664161</c:v>
                </c:pt>
                <c:pt idx="23">
                  <c:v>0.96422343933954835</c:v>
                </c:pt>
                <c:pt idx="24">
                  <c:v>2.5888651938003022</c:v>
                </c:pt>
                <c:pt idx="25">
                  <c:v>4.7606316760065965</c:v>
                </c:pt>
                <c:pt idx="26">
                  <c:v>4.0242501957691275</c:v>
                </c:pt>
                <c:pt idx="27">
                  <c:v>5.9953116609249264</c:v>
                </c:pt>
                <c:pt idx="28">
                  <c:v>-0.20417711918707937</c:v>
                </c:pt>
                <c:pt idx="29">
                  <c:v>0.70799604448257014</c:v>
                </c:pt>
                <c:pt idx="30">
                  <c:v>6.326476871734485</c:v>
                </c:pt>
                <c:pt idx="31">
                  <c:v>-0.60485501005314291</c:v>
                </c:pt>
                <c:pt idx="32">
                  <c:v>3.8722577149455901</c:v>
                </c:pt>
                <c:pt idx="33">
                  <c:v>3.6946220310055651</c:v>
                </c:pt>
                <c:pt idx="34">
                  <c:v>1.6214447744714562</c:v>
                </c:pt>
                <c:pt idx="35">
                  <c:v>1.0448046699166298</c:v>
                </c:pt>
                <c:pt idx="36">
                  <c:v>3.7620292308274657</c:v>
                </c:pt>
                <c:pt idx="37">
                  <c:v>4.1887095752172172</c:v>
                </c:pt>
                <c:pt idx="38">
                  <c:v>6.5670018405653536</c:v>
                </c:pt>
                <c:pt idx="39">
                  <c:v>5.5153167371172458</c:v>
                </c:pt>
                <c:pt idx="40">
                  <c:v>4.2655118553084321</c:v>
                </c:pt>
                <c:pt idx="41">
                  <c:v>1.7008914104080759</c:v>
                </c:pt>
                <c:pt idx="42">
                  <c:v>-0.62477294402197003</c:v>
                </c:pt>
                <c:pt idx="43">
                  <c:v>3.6368145477608778</c:v>
                </c:pt>
                <c:pt idx="44">
                  <c:v>5.4659084374434315</c:v>
                </c:pt>
                <c:pt idx="45">
                  <c:v>2.788835793879116</c:v>
                </c:pt>
                <c:pt idx="46">
                  <c:v>5.392685019003693</c:v>
                </c:pt>
                <c:pt idx="47">
                  <c:v>-0.14107637677807361</c:v>
                </c:pt>
                <c:pt idx="48">
                  <c:v>1.6030388754443265</c:v>
                </c:pt>
                <c:pt idx="49">
                  <c:v>3.8507231541443616</c:v>
                </c:pt>
              </c:numCache>
            </c:numRef>
          </c:xVal>
          <c:yVal>
            <c:numRef>
              <c:f>Лист2!$B$2:$B$51</c:f>
              <c:numCache>
                <c:formatCode>General</c:formatCode>
                <c:ptCount val="50"/>
                <c:pt idx="0">
                  <c:v>-4.0316643969597976</c:v>
                </c:pt>
                <c:pt idx="1">
                  <c:v>-3.1556682237835121</c:v>
                </c:pt>
                <c:pt idx="2">
                  <c:v>-3.1459612711221094</c:v>
                </c:pt>
                <c:pt idx="3">
                  <c:v>36.092674529833772</c:v>
                </c:pt>
                <c:pt idx="4">
                  <c:v>55.72753573595611</c:v>
                </c:pt>
                <c:pt idx="5">
                  <c:v>46.032860910824709</c:v>
                </c:pt>
                <c:pt idx="6">
                  <c:v>42.726027273772985</c:v>
                </c:pt>
                <c:pt idx="7">
                  <c:v>24.350793739243912</c:v>
                </c:pt>
                <c:pt idx="8">
                  <c:v>16.862267718384913</c:v>
                </c:pt>
                <c:pt idx="9">
                  <c:v>44.287974106588365</c:v>
                </c:pt>
                <c:pt idx="10">
                  <c:v>30.212723062427326</c:v>
                </c:pt>
                <c:pt idx="11">
                  <c:v>30.809388004510502</c:v>
                </c:pt>
                <c:pt idx="12">
                  <c:v>39.634168709370847</c:v>
                </c:pt>
                <c:pt idx="13">
                  <c:v>33.223129072161996</c:v>
                </c:pt>
                <c:pt idx="14">
                  <c:v>18.935537167852292</c:v>
                </c:pt>
                <c:pt idx="15">
                  <c:v>12.565890246495545</c:v>
                </c:pt>
                <c:pt idx="16">
                  <c:v>-2.8619625148152945</c:v>
                </c:pt>
                <c:pt idx="17">
                  <c:v>20.964396809120057</c:v>
                </c:pt>
                <c:pt idx="18">
                  <c:v>52.138267315192849</c:v>
                </c:pt>
                <c:pt idx="19">
                  <c:v>33.16324061963752</c:v>
                </c:pt>
                <c:pt idx="20">
                  <c:v>20.203841368147966</c:v>
                </c:pt>
                <c:pt idx="21">
                  <c:v>-9.3706742336498952</c:v>
                </c:pt>
                <c:pt idx="22">
                  <c:v>18.234603698646279</c:v>
                </c:pt>
                <c:pt idx="23">
                  <c:v>7.4551298882039294</c:v>
                </c:pt>
                <c:pt idx="24">
                  <c:v>23.953950806759881</c:v>
                </c:pt>
                <c:pt idx="25">
                  <c:v>40.797838729527307</c:v>
                </c:pt>
                <c:pt idx="26">
                  <c:v>32.636752609272236</c:v>
                </c:pt>
                <c:pt idx="27">
                  <c:v>54.159067063779929</c:v>
                </c:pt>
                <c:pt idx="28">
                  <c:v>-5.1044261513691689</c:v>
                </c:pt>
                <c:pt idx="29">
                  <c:v>-2.4123270791026314</c:v>
                </c:pt>
                <c:pt idx="30">
                  <c:v>60.759325029417887</c:v>
                </c:pt>
                <c:pt idx="31">
                  <c:v>-11.480634836507853</c:v>
                </c:pt>
                <c:pt idx="32">
                  <c:v>37.635419732542445</c:v>
                </c:pt>
                <c:pt idx="33">
                  <c:v>33.547123438076525</c:v>
                </c:pt>
                <c:pt idx="34">
                  <c:v>6.2685681073101502</c:v>
                </c:pt>
                <c:pt idx="35">
                  <c:v>4.4920920117226988</c:v>
                </c:pt>
                <c:pt idx="36">
                  <c:v>31.137304647437112</c:v>
                </c:pt>
                <c:pt idx="37">
                  <c:v>37.818314442571697</c:v>
                </c:pt>
                <c:pt idx="38">
                  <c:v>64.043942292782447</c:v>
                </c:pt>
                <c:pt idx="39">
                  <c:v>47.561314451005245</c:v>
                </c:pt>
                <c:pt idx="40">
                  <c:v>37.795628601857267</c:v>
                </c:pt>
                <c:pt idx="41">
                  <c:v>12.305221371070537</c:v>
                </c:pt>
                <c:pt idx="42">
                  <c:v>-13.634434590985066</c:v>
                </c:pt>
                <c:pt idx="43">
                  <c:v>28.714506819614147</c:v>
                </c:pt>
                <c:pt idx="44">
                  <c:v>45.545699725345813</c:v>
                </c:pt>
                <c:pt idx="45">
                  <c:v>26.560010857325786</c:v>
                </c:pt>
                <c:pt idx="46">
                  <c:v>49.429890816440434</c:v>
                </c:pt>
                <c:pt idx="47">
                  <c:v>-9.1499863826751007</c:v>
                </c:pt>
                <c:pt idx="48">
                  <c:v>13.935142911789391</c:v>
                </c:pt>
                <c:pt idx="49">
                  <c:v>33.678224188551198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7-6546-9A26-8937487D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728"/>
        <c:axId val="1041784224"/>
      </c:scatterChart>
      <c:valAx>
        <c:axId val="10422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784224"/>
        <c:crosses val="autoZero"/>
        <c:crossBetween val="midCat"/>
      </c:valAx>
      <c:valAx>
        <c:axId val="10417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22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50800</xdr:rowOff>
    </xdr:from>
    <xdr:to>
      <xdr:col>11</xdr:col>
      <xdr:colOff>558800</xdr:colOff>
      <xdr:row>28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492FB4-9AF9-0E46-A0E4-253EB5A79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0</xdr:row>
      <xdr:rowOff>38100</xdr:rowOff>
    </xdr:from>
    <xdr:to>
      <xdr:col>9</xdr:col>
      <xdr:colOff>609600</xdr:colOff>
      <xdr:row>21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5AFEBA-75FE-EE46-B9BC-A72BBF5D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D590-D45A-004B-AA89-5B3EF013B80A}">
  <dimension ref="A1:U31"/>
  <sheetViews>
    <sheetView topLeftCell="A2" workbookViewId="0">
      <selection activeCell="P9" sqref="P9"/>
    </sheetView>
  </sheetViews>
  <sheetFormatPr baseColWidth="10" defaultRowHeight="16"/>
  <sheetData>
    <row r="1" spans="1:18">
      <c r="A1" t="s">
        <v>0</v>
      </c>
      <c r="B1" t="s">
        <v>1</v>
      </c>
      <c r="N1" t="s">
        <v>28</v>
      </c>
      <c r="O1" t="s">
        <v>29</v>
      </c>
    </row>
    <row r="2" spans="1:18">
      <c r="A2">
        <v>7.7143687475472689</v>
      </c>
      <c r="B2">
        <v>23.790820588583514</v>
      </c>
      <c r="M2" t="s">
        <v>2</v>
      </c>
      <c r="N2">
        <f>CORREL(A2:A31,B2:B31)</f>
        <v>0.98571786888712176</v>
      </c>
      <c r="O2">
        <f>(SUMPRODUCT(A2:A31,B2:B31)/COUNT(A2:A31) - AVERAGE(A2:A31)*AVERAGE(B2:B31))/(SQRT(VARP(A2:A31)) * SQRT(VARP(B2:B31)))</f>
        <v>0.98571786888711421</v>
      </c>
      <c r="Q2" t="s">
        <v>30</v>
      </c>
      <c r="R2">
        <f>O2*SQRT(VARP(B2:B31))/SQRT(VARP(A2:A31))</f>
        <v>2.9634169134413848</v>
      </c>
    </row>
    <row r="3" spans="1:18">
      <c r="A3">
        <v>4.1454160408466123</v>
      </c>
      <c r="B3">
        <v>14.389081561224854</v>
      </c>
      <c r="Q3" t="s">
        <v>31</v>
      </c>
      <c r="R3">
        <f>AVERAGE(B2:B31)-AVERAGE(A2:A31)*R2</f>
        <v>1.2393981166862993</v>
      </c>
    </row>
    <row r="4" spans="1:18">
      <c r="A4">
        <v>5.6336040314636193</v>
      </c>
      <c r="B4">
        <v>18.437222402515463</v>
      </c>
    </row>
    <row r="5" spans="1:18">
      <c r="A5">
        <v>6.336234163318295</v>
      </c>
      <c r="B5">
        <v>20.996732913558997</v>
      </c>
      <c r="M5" t="s">
        <v>3</v>
      </c>
    </row>
    <row r="6" spans="1:18" ht="17" thickBot="1">
      <c r="A6">
        <v>7.5594999897293746</v>
      </c>
      <c r="B6">
        <v>23.625625718079419</v>
      </c>
    </row>
    <row r="7" spans="1:18">
      <c r="A7">
        <v>6.3577891877503134</v>
      </c>
      <c r="B7">
        <v>19.666268457805558</v>
      </c>
      <c r="M7" s="4" t="s">
        <v>4</v>
      </c>
      <c r="N7" s="4"/>
    </row>
    <row r="8" spans="1:18">
      <c r="A8">
        <v>4.5705741184792714</v>
      </c>
      <c r="B8">
        <v>13.842336633244503</v>
      </c>
      <c r="M8" s="1" t="s">
        <v>5</v>
      </c>
      <c r="N8" s="1">
        <v>0.98484001136862764</v>
      </c>
      <c r="P8" t="s">
        <v>36</v>
      </c>
    </row>
    <row r="9" spans="1:18">
      <c r="A9">
        <v>4.4445374795759562</v>
      </c>
      <c r="B9">
        <v>13.961719913993047</v>
      </c>
      <c r="M9" s="1" t="s">
        <v>6</v>
      </c>
      <c r="N9" s="1">
        <v>0.96990984799255853</v>
      </c>
      <c r="O9">
        <f>SQRT(N9)</f>
        <v>0.98484001136862764</v>
      </c>
      <c r="P9">
        <f>O9-N2</f>
        <v>-8.7785751849411842E-4</v>
      </c>
    </row>
    <row r="10" spans="1:18">
      <c r="A10">
        <v>3.5971226124092937</v>
      </c>
      <c r="B10">
        <v>11.123712179293253</v>
      </c>
      <c r="M10" s="1" t="s">
        <v>7</v>
      </c>
      <c r="N10" s="1">
        <v>0.9688351997065785</v>
      </c>
    </row>
    <row r="11" spans="1:18">
      <c r="A11">
        <v>3.3543511916650459</v>
      </c>
      <c r="B11">
        <v>10.362292884529849</v>
      </c>
      <c r="M11" s="1" t="s">
        <v>8</v>
      </c>
      <c r="N11" s="1">
        <v>0.60754711927712901</v>
      </c>
    </row>
    <row r="12" spans="1:18" ht="17" thickBot="1">
      <c r="A12">
        <v>6.9530125427991152</v>
      </c>
      <c r="B12">
        <v>21.249922946865176</v>
      </c>
      <c r="M12" s="2" t="s">
        <v>9</v>
      </c>
      <c r="N12" s="2">
        <v>30</v>
      </c>
    </row>
    <row r="13" spans="1:18">
      <c r="A13">
        <v>6.675416569923982</v>
      </c>
      <c r="B13">
        <v>20.927343432550085</v>
      </c>
    </row>
    <row r="14" spans="1:18" ht="17" thickBot="1">
      <c r="A14">
        <v>4.4933932612184435</v>
      </c>
      <c r="B14">
        <v>14.014716617347018</v>
      </c>
      <c r="M14" t="s">
        <v>10</v>
      </c>
    </row>
    <row r="15" spans="1:18">
      <c r="A15">
        <v>5.1643911673454568</v>
      </c>
      <c r="B15">
        <v>17.155264069132031</v>
      </c>
      <c r="M15" s="3"/>
      <c r="N15" s="3" t="s">
        <v>15</v>
      </c>
      <c r="O15" s="3" t="s">
        <v>16</v>
      </c>
      <c r="P15" s="3" t="s">
        <v>17</v>
      </c>
      <c r="Q15" s="3" t="s">
        <v>18</v>
      </c>
      <c r="R15" s="3" t="s">
        <v>19</v>
      </c>
    </row>
    <row r="16" spans="1:18">
      <c r="A16">
        <v>5.8388690275751287</v>
      </c>
      <c r="B16">
        <v>19.043074063201875</v>
      </c>
      <c r="M16" s="1" t="s">
        <v>11</v>
      </c>
      <c r="N16" s="1">
        <v>1</v>
      </c>
      <c r="O16" s="1">
        <v>333.13859559920564</v>
      </c>
      <c r="P16" s="1">
        <v>333.13859559920564</v>
      </c>
      <c r="Q16" s="1">
        <v>902.53700735959899</v>
      </c>
      <c r="R16" s="1">
        <v>7.5615678686900329E-23</v>
      </c>
    </row>
    <row r="17" spans="1:21">
      <c r="A17">
        <v>5.3476782239886234</v>
      </c>
      <c r="B17">
        <v>17.414703423030396</v>
      </c>
      <c r="M17" s="1" t="s">
        <v>12</v>
      </c>
      <c r="N17" s="1">
        <v>28</v>
      </c>
      <c r="O17" s="1">
        <v>10.335178059974265</v>
      </c>
      <c r="P17" s="1">
        <v>0.369113502141938</v>
      </c>
      <c r="Q17" s="1"/>
      <c r="R17" s="1"/>
    </row>
    <row r="18" spans="1:21" ht="17" thickBot="1">
      <c r="A18">
        <v>5.1577700459165499</v>
      </c>
      <c r="B18">
        <v>17.340023765900913</v>
      </c>
      <c r="M18" s="2" t="s">
        <v>13</v>
      </c>
      <c r="N18" s="2">
        <v>29</v>
      </c>
      <c r="O18" s="2">
        <v>343.47377365917993</v>
      </c>
      <c r="P18" s="2"/>
      <c r="Q18" s="2"/>
      <c r="R18" s="2"/>
    </row>
    <row r="19" spans="1:21" ht="17" thickBot="1">
      <c r="A19">
        <v>6.9963954400736839</v>
      </c>
      <c r="B19">
        <v>22.056094528684174</v>
      </c>
    </row>
    <row r="20" spans="1:21">
      <c r="A20">
        <v>4.6465737694961717</v>
      </c>
      <c r="B20">
        <v>14.322818250799843</v>
      </c>
      <c r="M20" s="3"/>
      <c r="N20" s="3" t="s">
        <v>20</v>
      </c>
      <c r="O20" s="3" t="s">
        <v>8</v>
      </c>
      <c r="P20" s="3" t="s">
        <v>21</v>
      </c>
      <c r="Q20" s="3" t="s">
        <v>22</v>
      </c>
      <c r="R20" s="3" t="s">
        <v>23</v>
      </c>
      <c r="S20" s="3" t="s">
        <v>24</v>
      </c>
      <c r="T20" s="3" t="s">
        <v>25</v>
      </c>
      <c r="U20" s="3" t="s">
        <v>26</v>
      </c>
    </row>
    <row r="21" spans="1:21">
      <c r="A21">
        <v>4.134290646907175</v>
      </c>
      <c r="B21">
        <v>14.1325821765518</v>
      </c>
      <c r="M21" s="1" t="s">
        <v>14</v>
      </c>
      <c r="N21" s="1">
        <v>1.527416266481044</v>
      </c>
      <c r="O21" s="1">
        <v>0.53119058283359866</v>
      </c>
      <c r="P21" s="1">
        <v>2.8754581045717149</v>
      </c>
      <c r="Q21" s="1">
        <v>7.6259866863962085E-3</v>
      </c>
      <c r="R21" s="1">
        <v>0.43932168295032215</v>
      </c>
      <c r="S21" s="1">
        <v>2.6155108500117659</v>
      </c>
      <c r="T21" s="1">
        <v>0.43932168295032215</v>
      </c>
      <c r="U21" s="1">
        <v>2.6155108500117659</v>
      </c>
    </row>
    <row r="22" spans="1:21" ht="17" thickBot="1">
      <c r="A22">
        <v>4.1959225553728174</v>
      </c>
      <c r="B22">
        <v>14.274131717128949</v>
      </c>
      <c r="M22" s="2" t="s">
        <v>27</v>
      </c>
      <c r="N22" s="2">
        <v>2.9088375346988586</v>
      </c>
      <c r="O22" s="2">
        <v>9.6824877513231961E-2</v>
      </c>
      <c r="P22" s="2">
        <v>30.042253699740964</v>
      </c>
      <c r="Q22" s="2">
        <v>7.56156786868998E-23</v>
      </c>
      <c r="R22" s="2">
        <v>2.7105007640973047</v>
      </c>
      <c r="S22" s="2">
        <v>3.1071743053004126</v>
      </c>
      <c r="T22" s="2">
        <v>2.7105007640973047</v>
      </c>
      <c r="U22" s="2">
        <v>3.1071743053004126</v>
      </c>
    </row>
    <row r="23" spans="1:21">
      <c r="A23">
        <v>5.9740210771269631</v>
      </c>
      <c r="B23">
        <v>18.247962531325285</v>
      </c>
    </row>
    <row r="24" spans="1:21">
      <c r="A24">
        <v>4.897642055657343</v>
      </c>
      <c r="B24">
        <v>15.626833646344345</v>
      </c>
    </row>
    <row r="25" spans="1:21">
      <c r="A25">
        <v>4.708136328990804</v>
      </c>
      <c r="B25">
        <v>16.059678368122441</v>
      </c>
    </row>
    <row r="26" spans="1:21">
      <c r="A26">
        <v>7.1332016331143677</v>
      </c>
      <c r="B26">
        <v>22.2268445706286</v>
      </c>
    </row>
    <row r="27" spans="1:21">
      <c r="A27">
        <v>4.8809767021157313</v>
      </c>
      <c r="B27">
        <v>15.771572989407044</v>
      </c>
    </row>
    <row r="28" spans="1:21">
      <c r="A28">
        <v>4.5388338902557734</v>
      </c>
      <c r="B28">
        <v>14.92120479864063</v>
      </c>
    </row>
    <row r="29" spans="1:21">
      <c r="A29">
        <v>5.171439751284197</v>
      </c>
      <c r="B29">
        <v>17.078758488901855</v>
      </c>
    </row>
    <row r="30" spans="1:21">
      <c r="A30">
        <v>4.7449458533083089</v>
      </c>
      <c r="B30">
        <v>15.02574132573916</v>
      </c>
    </row>
    <row r="31" spans="1:21">
      <c r="A31">
        <v>5.5881486231373856</v>
      </c>
      <c r="B31">
        <v>17.072314241839653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F005-7F93-B449-8395-E9C7D47BB8CF}">
  <dimension ref="A1:S51"/>
  <sheetViews>
    <sheetView tabSelected="1" workbookViewId="0">
      <selection activeCell="N10" sqref="N10"/>
    </sheetView>
  </sheetViews>
  <sheetFormatPr baseColWidth="10" defaultRowHeight="16"/>
  <cols>
    <col min="12" max="12" width="23.83203125" customWidth="1"/>
    <col min="13" max="14" width="21.6640625" customWidth="1"/>
    <col min="15" max="15" width="18.83203125" customWidth="1"/>
  </cols>
  <sheetData>
    <row r="1" spans="1:16">
      <c r="A1" t="s">
        <v>0</v>
      </c>
      <c r="B1" t="s">
        <v>1</v>
      </c>
      <c r="L1" t="s">
        <v>32</v>
      </c>
      <c r="M1" t="s">
        <v>33</v>
      </c>
    </row>
    <row r="2" spans="1:16">
      <c r="A2">
        <v>0.17337686888640746</v>
      </c>
      <c r="B2">
        <v>-4.0316643969597976</v>
      </c>
      <c r="K2" t="s">
        <v>2</v>
      </c>
      <c r="L2">
        <f>CORREL(A2:A51,B2:B51)</f>
        <v>0.99230220002721758</v>
      </c>
      <c r="M2">
        <f>(SUMPRODUCT(A2:A51,B2:B51)/COUNT(A2:A51) - AVERAGE(A2:A51)*AVERAGE(B2:B51))/(SQRT(VARP(A2:A51)) * SQRT(VARP(B2:B51)))</f>
        <v>0.99230220002721781</v>
      </c>
      <c r="O2" t="s">
        <v>30</v>
      </c>
      <c r="P2" s="5">
        <f>M2*SQRT(VARP(B2:B51))/SQRT(VARP(A2:A51))</f>
        <v>10.113388379834413</v>
      </c>
    </row>
    <row r="3" spans="1:16">
      <c r="A3">
        <v>0.3348803905537352</v>
      </c>
      <c r="B3">
        <v>-3.1556682237835121</v>
      </c>
      <c r="O3" t="s">
        <v>31</v>
      </c>
      <c r="P3">
        <f>AVERAGE(B2:B51) - P2*AVERAGE(A2:A51)</f>
        <v>-5.9918235245071116</v>
      </c>
    </row>
    <row r="4" spans="1:16">
      <c r="A4">
        <v>0.68466295790858567</v>
      </c>
      <c r="B4">
        <v>-3.1459612711221094</v>
      </c>
    </row>
    <row r="5" spans="1:16">
      <c r="A5">
        <v>3.8488041203236207</v>
      </c>
      <c r="B5">
        <v>36.092674529833772</v>
      </c>
    </row>
    <row r="6" spans="1:16">
      <c r="A6">
        <v>6.5524135455489159</v>
      </c>
      <c r="B6">
        <v>55.72753573595611</v>
      </c>
      <c r="K6" t="s">
        <v>3</v>
      </c>
    </row>
    <row r="7" spans="1:16" ht="17" thickBot="1">
      <c r="A7">
        <v>5.2021413315087557</v>
      </c>
      <c r="B7">
        <v>46.032860910824709</v>
      </c>
    </row>
    <row r="8" spans="1:16">
      <c r="A8">
        <v>4.547250576550141</v>
      </c>
      <c r="B8">
        <v>42.726027273772985</v>
      </c>
      <c r="K8" s="4" t="s">
        <v>4</v>
      </c>
      <c r="L8" s="4"/>
    </row>
    <row r="9" spans="1:16">
      <c r="A9">
        <v>3.4163439371041022</v>
      </c>
      <c r="B9">
        <v>24.350793739243912</v>
      </c>
      <c r="K9" s="1" t="s">
        <v>5</v>
      </c>
      <c r="L9" s="1">
        <v>0.99230220002721747</v>
      </c>
      <c r="N9" t="s">
        <v>35</v>
      </c>
    </row>
    <row r="10" spans="1:16">
      <c r="A10">
        <v>1.8409945217426866</v>
      </c>
      <c r="B10">
        <v>16.862267718384913</v>
      </c>
      <c r="K10" s="1" t="s">
        <v>6</v>
      </c>
      <c r="L10" s="1">
        <v>0.98466365617885598</v>
      </c>
      <c r="M10">
        <f>SQRT(L10)</f>
        <v>0.99230220002721747</v>
      </c>
      <c r="N10">
        <f>M10-M2</f>
        <v>0</v>
      </c>
    </row>
    <row r="11" spans="1:16">
      <c r="A11">
        <v>5.2080803319113329</v>
      </c>
      <c r="B11">
        <v>44.287974106588365</v>
      </c>
      <c r="K11" s="1" t="s">
        <v>7</v>
      </c>
      <c r="L11" s="1">
        <v>0.98434414901591538</v>
      </c>
    </row>
    <row r="12" spans="1:16">
      <c r="A12">
        <v>3.5988863449601922</v>
      </c>
      <c r="B12">
        <v>30.212723062427326</v>
      </c>
      <c r="K12" s="1" t="s">
        <v>8</v>
      </c>
      <c r="L12" s="1">
        <v>2.6062515957643773</v>
      </c>
    </row>
    <row r="13" spans="1:16" ht="17" thickBot="1">
      <c r="A13">
        <v>3.8670622264617123</v>
      </c>
      <c r="B13">
        <v>30.809388004510502</v>
      </c>
      <c r="K13" s="2" t="s">
        <v>9</v>
      </c>
      <c r="L13" s="2">
        <v>50</v>
      </c>
    </row>
    <row r="14" spans="1:16">
      <c r="A14">
        <v>4.6382136891479604</v>
      </c>
      <c r="B14">
        <v>39.634168709370847</v>
      </c>
    </row>
    <row r="15" spans="1:16" ht="17" thickBot="1">
      <c r="A15">
        <v>3.8541519491700456</v>
      </c>
      <c r="B15">
        <v>33.223129072161996</v>
      </c>
      <c r="K15" t="s">
        <v>10</v>
      </c>
    </row>
    <row r="16" spans="1:16">
      <c r="A16">
        <v>2.160409061005339</v>
      </c>
      <c r="B16">
        <v>18.935537167852292</v>
      </c>
      <c r="K16" s="3"/>
      <c r="L16" s="3" t="s">
        <v>15</v>
      </c>
      <c r="M16" s="3" t="s">
        <v>16</v>
      </c>
      <c r="N16" s="3" t="s">
        <v>17</v>
      </c>
      <c r="O16" s="3" t="s">
        <v>18</v>
      </c>
      <c r="P16" s="3" t="s">
        <v>19</v>
      </c>
    </row>
    <row r="17" spans="1:19">
      <c r="A17">
        <v>1.9481125339807477</v>
      </c>
      <c r="B17">
        <v>12.565890246495545</v>
      </c>
      <c r="K17" s="1" t="s">
        <v>11</v>
      </c>
      <c r="L17" s="1">
        <v>1</v>
      </c>
      <c r="M17" s="1">
        <v>20933.41030862054</v>
      </c>
      <c r="N17" s="1">
        <v>20933.41030862054</v>
      </c>
      <c r="O17" s="1">
        <v>3081.820285707412</v>
      </c>
      <c r="P17" s="1">
        <v>3.3082825087028782E-45</v>
      </c>
    </row>
    <row r="18" spans="1:19">
      <c r="A18">
        <v>0.25931047578342259</v>
      </c>
      <c r="B18">
        <v>-2.8619625148152945</v>
      </c>
      <c r="K18" s="1" t="s">
        <v>12</v>
      </c>
      <c r="L18" s="1">
        <v>48</v>
      </c>
      <c r="M18" s="1">
        <v>326.04227426036937</v>
      </c>
      <c r="N18" s="1">
        <v>6.7925473804243621</v>
      </c>
      <c r="O18" s="1"/>
      <c r="P18" s="1"/>
    </row>
    <row r="19" spans="1:19" ht="17" thickBot="1">
      <c r="A19">
        <v>2.8194130057527218</v>
      </c>
      <c r="B19">
        <v>20.964396809120057</v>
      </c>
      <c r="K19" s="2" t="s">
        <v>13</v>
      </c>
      <c r="L19" s="2">
        <v>49</v>
      </c>
      <c r="M19" s="2">
        <v>21259.452582880909</v>
      </c>
      <c r="N19" s="2"/>
      <c r="O19" s="2"/>
      <c r="P19" s="2"/>
    </row>
    <row r="20" spans="1:19" ht="17" thickBot="1">
      <c r="A20">
        <v>5.5783720047911629</v>
      </c>
      <c r="B20">
        <v>52.138267315192849</v>
      </c>
    </row>
    <row r="21" spans="1:19">
      <c r="A21">
        <v>4.0688745533116162</v>
      </c>
      <c r="B21">
        <v>33.16324061963752</v>
      </c>
      <c r="K21" s="3"/>
      <c r="L21" s="3" t="s">
        <v>20</v>
      </c>
      <c r="M21" s="3" t="s">
        <v>8</v>
      </c>
      <c r="N21" s="3" t="s">
        <v>21</v>
      </c>
      <c r="O21" s="3" t="s">
        <v>22</v>
      </c>
      <c r="P21" s="3" t="s">
        <v>23</v>
      </c>
      <c r="Q21" s="3" t="s">
        <v>24</v>
      </c>
      <c r="R21" s="3" t="s">
        <v>25</v>
      </c>
      <c r="S21" s="3" t="s">
        <v>26</v>
      </c>
    </row>
    <row r="22" spans="1:19">
      <c r="A22">
        <v>2.480442056665197</v>
      </c>
      <c r="B22">
        <v>20.203841368147966</v>
      </c>
      <c r="K22" s="1" t="s">
        <v>14</v>
      </c>
      <c r="L22" s="1">
        <v>-5.9918235245071223</v>
      </c>
      <c r="M22" s="1">
        <v>0.66657683585679306</v>
      </c>
      <c r="N22" s="1">
        <v>-8.9889465132784814</v>
      </c>
      <c r="O22" s="7">
        <v>7.3621202492221532E-12</v>
      </c>
      <c r="P22" s="1">
        <v>-7.3320660793079728</v>
      </c>
      <c r="Q22" s="1">
        <v>-4.6515809697062718</v>
      </c>
      <c r="R22" s="1">
        <v>-7.3320660793079728</v>
      </c>
      <c r="S22" s="1">
        <v>-4.6515809697062718</v>
      </c>
    </row>
    <row r="23" spans="1:19" ht="17" thickBot="1">
      <c r="A23">
        <v>5.4104323498904705E-4</v>
      </c>
      <c r="B23">
        <v>-9.3706742336498952</v>
      </c>
      <c r="K23" s="2" t="s">
        <v>27</v>
      </c>
      <c r="L23" s="6">
        <v>10.113388379834417</v>
      </c>
      <c r="M23" s="2">
        <v>0.18217678386679234</v>
      </c>
      <c r="N23" s="2">
        <v>55.514144915574569</v>
      </c>
      <c r="O23" s="8">
        <v>3.3082825087028315E-45</v>
      </c>
      <c r="P23" s="2">
        <v>9.7470974061596465</v>
      </c>
      <c r="Q23" s="2">
        <v>10.479679353509187</v>
      </c>
      <c r="R23" s="2">
        <v>9.7470974061596465</v>
      </c>
      <c r="S23" s="2">
        <v>10.479679353509187</v>
      </c>
    </row>
    <row r="24" spans="1:19">
      <c r="A24">
        <v>2.5892744664161</v>
      </c>
      <c r="B24">
        <v>18.234603698646279</v>
      </c>
      <c r="O24" t="s">
        <v>34</v>
      </c>
    </row>
    <row r="25" spans="1:19">
      <c r="A25">
        <v>0.96422343933954835</v>
      </c>
      <c r="B25">
        <v>7.4551298882039294</v>
      </c>
    </row>
    <row r="26" spans="1:19">
      <c r="A26">
        <v>2.5888651938003022</v>
      </c>
      <c r="B26">
        <v>23.953950806759881</v>
      </c>
    </row>
    <row r="27" spans="1:19">
      <c r="A27">
        <v>4.7606316760065965</v>
      </c>
      <c r="B27">
        <v>40.797838729527307</v>
      </c>
    </row>
    <row r="28" spans="1:19">
      <c r="A28">
        <v>4.0242501957691275</v>
      </c>
      <c r="B28">
        <v>32.636752609272236</v>
      </c>
    </row>
    <row r="29" spans="1:19">
      <c r="A29">
        <v>5.9953116609249264</v>
      </c>
      <c r="B29">
        <v>54.159067063779929</v>
      </c>
    </row>
    <row r="30" spans="1:19">
      <c r="A30">
        <v>-0.20417711918707937</v>
      </c>
      <c r="B30">
        <v>-5.1044261513691689</v>
      </c>
    </row>
    <row r="31" spans="1:19">
      <c r="A31">
        <v>0.70799604448257014</v>
      </c>
      <c r="B31">
        <v>-2.4123270791026314</v>
      </c>
    </row>
    <row r="32" spans="1:19">
      <c r="A32">
        <v>6.326476871734485</v>
      </c>
      <c r="B32">
        <v>60.759325029417887</v>
      </c>
    </row>
    <row r="33" spans="1:2">
      <c r="A33">
        <v>-0.60485501005314291</v>
      </c>
      <c r="B33">
        <v>-11.480634836507853</v>
      </c>
    </row>
    <row r="34" spans="1:2">
      <c r="A34">
        <v>3.8722577149455901</v>
      </c>
      <c r="B34">
        <v>37.635419732542445</v>
      </c>
    </row>
    <row r="35" spans="1:2">
      <c r="A35">
        <v>3.6946220310055651</v>
      </c>
      <c r="B35">
        <v>33.547123438076525</v>
      </c>
    </row>
    <row r="36" spans="1:2">
      <c r="A36">
        <v>1.6214447744714562</v>
      </c>
      <c r="B36">
        <v>6.2685681073101502</v>
      </c>
    </row>
    <row r="37" spans="1:2">
      <c r="A37">
        <v>1.0448046699166298</v>
      </c>
      <c r="B37">
        <v>4.4920920117226988</v>
      </c>
    </row>
    <row r="38" spans="1:2">
      <c r="A38">
        <v>3.7620292308274657</v>
      </c>
      <c r="B38">
        <v>31.137304647437112</v>
      </c>
    </row>
    <row r="39" spans="1:2">
      <c r="A39">
        <v>4.1887095752172172</v>
      </c>
      <c r="B39">
        <v>37.818314442571697</v>
      </c>
    </row>
    <row r="40" spans="1:2">
      <c r="A40">
        <v>6.5670018405653536</v>
      </c>
      <c r="B40">
        <v>64.043942292782447</v>
      </c>
    </row>
    <row r="41" spans="1:2">
      <c r="A41">
        <v>5.5153167371172458</v>
      </c>
      <c r="B41">
        <v>47.561314451005245</v>
      </c>
    </row>
    <row r="42" spans="1:2">
      <c r="A42">
        <v>4.2655118553084321</v>
      </c>
      <c r="B42">
        <v>37.795628601857267</v>
      </c>
    </row>
    <row r="43" spans="1:2">
      <c r="A43">
        <v>1.7008914104080759</v>
      </c>
      <c r="B43">
        <v>12.305221371070537</v>
      </c>
    </row>
    <row r="44" spans="1:2">
      <c r="A44">
        <v>-0.62477294402197003</v>
      </c>
      <c r="B44">
        <v>-13.634434590985066</v>
      </c>
    </row>
    <row r="45" spans="1:2">
      <c r="A45">
        <v>3.6368145477608778</v>
      </c>
      <c r="B45">
        <v>28.714506819614147</v>
      </c>
    </row>
    <row r="46" spans="1:2">
      <c r="A46">
        <v>5.4659084374434315</v>
      </c>
      <c r="B46">
        <v>45.545699725345813</v>
      </c>
    </row>
    <row r="47" spans="1:2">
      <c r="A47">
        <v>2.788835793879116</v>
      </c>
      <c r="B47">
        <v>26.560010857325786</v>
      </c>
    </row>
    <row r="48" spans="1:2">
      <c r="A48">
        <v>5.392685019003693</v>
      </c>
      <c r="B48">
        <v>49.429890816440434</v>
      </c>
    </row>
    <row r="49" spans="1:2">
      <c r="A49">
        <v>-0.14107637677807361</v>
      </c>
      <c r="B49">
        <v>-9.1499863826751007</v>
      </c>
    </row>
    <row r="50" spans="1:2">
      <c r="A50">
        <v>1.6030388754443265</v>
      </c>
      <c r="B50">
        <v>13.935142911789391</v>
      </c>
    </row>
    <row r="51" spans="1:2">
      <c r="A51">
        <v>3.8507231541443616</v>
      </c>
      <c r="B51">
        <v>33.678224188551198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2020-12-12T07:25:55Z</dcterms:created>
  <dcterms:modified xsi:type="dcterms:W3CDTF">2020-12-12T23:59:59Z</dcterms:modified>
</cp:coreProperties>
</file>