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wate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<sst xmlns="http://schemas.openxmlformats.org/spreadsheetml/2006/main" count="47" uniqueCount="33">
  <si>
    <t xml:space="preserve">Kb - bolzman - K to [ kJ / mol)</t>
  </si>
  <si>
    <t xml:space="preserve">kcal/mol/Ang^2 to kJ/mol/nm^2</t>
  </si>
  <si>
    <t xml:space="preserve">kJ/ to kcal </t>
  </si>
  <si>
    <t xml:space="preserve">Non bonded</t>
  </si>
  <si>
    <t xml:space="preserve">XML file inputs</t>
  </si>
  <si>
    <t xml:space="preserve">GOMC inputs</t>
  </si>
  <si>
    <t xml:space="preserve">atom type</t>
  </si>
  <si>
    <r>
      <rPr>
        <sz val="12"/>
        <color rgb="FF000000"/>
        <rFont val="Arial"/>
        <family val="2"/>
        <charset val="1"/>
      </rPr>
      <t xml:space="preserve">sigma </t>
    </r>
    <r>
      <rPr>
        <sz val="12"/>
        <color rgb="FF000000"/>
        <rFont val="Times New Roman"/>
        <family val="1"/>
        <charset val="1"/>
      </rPr>
      <t xml:space="preserve">(Å)</t>
    </r>
  </si>
  <si>
    <r>
      <rPr>
        <sz val="12"/>
        <color rgb="FF000000"/>
        <rFont val="Arial"/>
        <family val="2"/>
        <charset val="1"/>
      </rPr>
      <t xml:space="preserve">ε</t>
    </r>
    <r>
      <rPr>
        <sz val="12"/>
        <color rgb="FF000000"/>
        <rFont val="Times New Roman"/>
        <family val="1"/>
        <charset val="1"/>
      </rPr>
      <t xml:space="preserve"> (kcal/mol)</t>
    </r>
  </si>
  <si>
    <t xml:space="preserve">charge</t>
  </si>
  <si>
    <r>
      <rPr>
        <sz val="12"/>
        <color rgb="FF000000"/>
        <rFont val="Arial"/>
        <family val="2"/>
        <charset val="1"/>
      </rPr>
      <t xml:space="preserve">sigma </t>
    </r>
    <r>
      <rPr>
        <sz val="12"/>
        <color rgb="FF000000"/>
        <rFont val="Times New Roman"/>
        <family val="1"/>
        <charset val="1"/>
      </rPr>
      <t xml:space="preserve">(nm)</t>
    </r>
  </si>
  <si>
    <r>
      <rPr>
        <sz val="12"/>
        <color rgb="FF000000"/>
        <rFont val="Arial"/>
        <family val="2"/>
        <charset val="1"/>
      </rPr>
      <t xml:space="preserve">ε</t>
    </r>
    <r>
      <rPr>
        <sz val="12"/>
        <color rgb="FF000000"/>
        <rFont val="Times New Roman"/>
        <family val="1"/>
        <charset val="1"/>
      </rPr>
      <t xml:space="preserve"> (kJ/mol)</t>
    </r>
  </si>
  <si>
    <r>
      <rPr>
        <sz val="12"/>
        <color rgb="FF000000"/>
        <rFont val="Arial"/>
        <family val="2"/>
        <charset val="1"/>
      </rPr>
      <t xml:space="preserve">Rmin/2 </t>
    </r>
    <r>
      <rPr>
        <sz val="12"/>
        <color rgb="FF000000"/>
        <rFont val="Times New Roman"/>
        <family val="1"/>
        <charset val="1"/>
      </rPr>
      <t xml:space="preserve">(A)</t>
    </r>
  </si>
  <si>
    <t xml:space="preserve">OW</t>
  </si>
  <si>
    <t xml:space="preserve">HW</t>
  </si>
  <si>
    <t xml:space="preserve">O</t>
  </si>
  <si>
    <t xml:space="preserve">bonded</t>
  </si>
  <si>
    <t xml:space="preserve">atom type 1</t>
  </si>
  <si>
    <t xml:space="preserve">atom type 2</t>
  </si>
  <si>
    <r>
      <rPr>
        <sz val="12"/>
        <color rgb="FF000000"/>
        <rFont val="Arial"/>
        <family val="2"/>
        <charset val="1"/>
      </rPr>
      <t xml:space="preserve">bo </t>
    </r>
    <r>
      <rPr>
        <sz val="12"/>
        <color rgb="FF000000"/>
        <rFont val="Times New Roman"/>
        <family val="1"/>
        <charset val="1"/>
      </rPr>
      <t xml:space="preserve">(Å)</t>
    </r>
  </si>
  <si>
    <r>
      <rPr>
        <sz val="12"/>
        <color rgb="FF000000"/>
        <rFont val="Arial"/>
        <family val="2"/>
        <charset val="1"/>
      </rPr>
      <t xml:space="preserve">kb</t>
    </r>
    <r>
      <rPr>
        <sz val="12"/>
        <color rgb="FF000000"/>
        <rFont val="Times New Roman"/>
        <family val="1"/>
        <charset val="1"/>
      </rPr>
      <t xml:space="preserve"> (kcal/mol/Å2)</t>
    </r>
  </si>
  <si>
    <r>
      <rPr>
        <sz val="12"/>
        <color rgb="FF000000"/>
        <rFont val="Arial"/>
        <family val="2"/>
        <charset val="1"/>
      </rPr>
      <t xml:space="preserve">kb</t>
    </r>
    <r>
      <rPr>
        <sz val="12"/>
        <color rgb="FF000000"/>
        <rFont val="Times New Roman"/>
        <family val="1"/>
        <charset val="1"/>
      </rPr>
      <t xml:space="preserve"> (kJ/mol/nm)</t>
    </r>
  </si>
  <si>
    <r>
      <rPr>
        <sz val="12"/>
        <color rgb="FF000000"/>
        <rFont val="Arial"/>
        <family val="2"/>
        <charset val="1"/>
      </rPr>
      <t xml:space="preserve">sigma </t>
    </r>
    <r>
      <rPr>
        <sz val="12"/>
        <color rgb="FF000000"/>
        <rFont val="Times New Roman"/>
        <family val="1"/>
        <charset val="1"/>
      </rPr>
      <t xml:space="preserve">(A)</t>
    </r>
  </si>
  <si>
    <t xml:space="preserve">Kb (kcal/mol/Å2)</t>
  </si>
  <si>
    <t xml:space="preserve">kb from OPLSaa/mosdef xml data</t>
  </si>
  <si>
    <t xml:space="preserve">angles</t>
  </si>
  <si>
    <t xml:space="preserve">atom type 3</t>
  </si>
  <si>
    <r>
      <rPr>
        <sz val="12"/>
        <color rgb="FF000000"/>
        <rFont val="Arial"/>
        <family val="2"/>
        <charset val="1"/>
      </rPr>
      <t xml:space="preserve">Thetao </t>
    </r>
    <r>
      <rPr>
        <sz val="12"/>
        <color rgb="FF000000"/>
        <rFont val="Times New Roman"/>
        <family val="1"/>
        <charset val="1"/>
      </rPr>
      <t xml:space="preserve">(deg)</t>
    </r>
  </si>
  <si>
    <r>
      <rPr>
        <sz val="12"/>
        <color rgb="FF000000"/>
        <rFont val="Arial"/>
        <family val="2"/>
        <charset val="1"/>
      </rPr>
      <t xml:space="preserve">kb</t>
    </r>
    <r>
      <rPr>
        <sz val="12"/>
        <color rgb="FF000000"/>
        <rFont val="Times New Roman"/>
        <family val="1"/>
        <charset val="1"/>
      </rPr>
      <t xml:space="preserve"> (kcal/mol/rad^2)</t>
    </r>
  </si>
  <si>
    <r>
      <rPr>
        <sz val="12"/>
        <color rgb="FF000000"/>
        <rFont val="Arial"/>
        <family val="2"/>
        <charset val="1"/>
      </rPr>
      <t xml:space="preserve">Thetao </t>
    </r>
    <r>
      <rPr>
        <sz val="12"/>
        <color rgb="FF000000"/>
        <rFont val="Times New Roman"/>
        <family val="1"/>
        <charset val="1"/>
      </rPr>
      <t xml:space="preserve">(rad)</t>
    </r>
  </si>
  <si>
    <r>
      <rPr>
        <sz val="12"/>
        <color rgb="FF000000"/>
        <rFont val="Arial"/>
        <family val="2"/>
        <charset val="1"/>
      </rPr>
      <t xml:space="preserve">Ktheta </t>
    </r>
    <r>
      <rPr>
        <sz val="12"/>
        <color rgb="FF000000"/>
        <rFont val="Times New Roman"/>
        <family val="1"/>
        <charset val="1"/>
      </rPr>
      <t xml:space="preserve"> (kJ/mol/rad^2)</t>
    </r>
  </si>
  <si>
    <r>
      <rPr>
        <sz val="12"/>
        <color rgb="FF000000"/>
        <rFont val="Arial"/>
        <family val="2"/>
        <charset val="1"/>
      </rPr>
      <t xml:space="preserve">Ktheta</t>
    </r>
    <r>
      <rPr>
        <sz val="12"/>
        <color rgb="FF000000"/>
        <rFont val="Times New Roman"/>
        <family val="1"/>
        <charset val="1"/>
      </rPr>
      <t xml:space="preserve"> (kcal/mol/rad^2)</t>
    </r>
  </si>
  <si>
    <t xml:space="preserve">theta_o from OPLSaa/mosdef xml 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</si>
</sst>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0000000"/>
    <numFmt numFmtId="166" formatCode="0.000000000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C9211E"/>
      <name val="Calibri"/>
      <family val="2"/>
      <charset val="1"/>
    </font>
    <font>
      <sz val="12"/>
      <color rgb="FFC9211E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color rgb="FF000000"/>
      <name val="Arial"/>
      <family val="2"/>
      <charset val="1"/>
    </font>
    <font>
      <sz val="12"/>
      <color rgb="FFFFFF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595959"/>
        <bgColor rgb="FF333333"/>
      </patternFill>
    </fill>
    <fill>
      <patternFill patternType="solid">
        <fgColor rgb="FFDAE3F3"/>
        <bgColor rgb="FFCCFFFF"/>
      </patternFill>
    </fill>
    <fill>
      <patternFill patternType="solid">
        <fgColor rgb="FFFF0000"/>
        <bgColor rgb="FFC9211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2.8"/>
  <cols>
    <col collapsed="false" hidden="false" max="1" min="1" style="0" width="24.5962962962963"/>
    <col collapsed="false" hidden="false" max="2" min="2" style="0" width="19.1074074074074"/>
    <col collapsed="false" hidden="false" max="8" min="3" style="0" width="10.7777777777778"/>
    <col collapsed="false" hidden="false" max="9" min="9" style="0" width="14.9925925925926"/>
    <col collapsed="false" hidden="false" max="12" min="10" style="0" width="10.7777777777778"/>
    <col collapsed="false" hidden="false" max="13" min="13" style="0" width="16.8555555555556"/>
    <col collapsed="false" hidden="false" max="1025" min="14" style="0" width="10.7777777777778"/>
  </cols>
  <sheetData>
    <row r="1" customFormat="false" ht="15" hidden="false" customHeight="false" outlineLevel="0" collapsed="false">
      <c r="A1" s="0" t="s">
        <v>0</v>
      </c>
      <c r="B1" s="0" t="n">
        <f aca="false">8.3144626181532/1000</f>
        <v>0.0083144626181532</v>
      </c>
    </row>
    <row r="2" customFormat="false" ht="15" hidden="false" customHeight="false" outlineLevel="0" collapsed="false">
      <c r="A2" s="0" t="s">
        <v>1</v>
      </c>
      <c r="B2" s="1" t="n">
        <f aca="false">4.184*10^2</f>
        <v>418.4</v>
      </c>
      <c r="C2" s="2"/>
      <c r="D2" s="2"/>
      <c r="E2" s="2"/>
      <c r="F2" s="2"/>
      <c r="G2" s="3"/>
      <c r="H2" s="2"/>
      <c r="J2" s="2"/>
      <c r="L2" s="4"/>
    </row>
    <row r="3" customFormat="false" ht="15" hidden="false" customHeight="false" outlineLevel="0" collapsed="false">
      <c r="A3" s="0" t="s">
        <v>2</v>
      </c>
      <c r="B3" s="0" t="n">
        <f aca="false">1/ (B2/100)</f>
        <v>0.239005736137667</v>
      </c>
      <c r="D3" s="5"/>
    </row>
    <row r="5" customFormat="false" ht="15" hidden="false" customHeight="false" outlineLevel="0" collapsed="false">
      <c r="A5" s="6" t="s">
        <v>3</v>
      </c>
      <c r="B5" s="6"/>
      <c r="C5" s="6"/>
      <c r="D5" s="6"/>
      <c r="E5" s="6"/>
      <c r="F5" s="6" t="s">
        <v>4</v>
      </c>
      <c r="G5" s="6"/>
      <c r="H5" s="6"/>
      <c r="I5" s="6" t="s">
        <v>5</v>
      </c>
      <c r="J5" s="6"/>
    </row>
    <row r="6" customFormat="false" ht="15" hidden="false" customHeight="false" outlineLevel="0" collapsed="false">
      <c r="A6" s="7" t="s">
        <v>6</v>
      </c>
      <c r="B6" s="8" t="s">
        <v>7</v>
      </c>
      <c r="C6" s="8" t="s">
        <v>8</v>
      </c>
      <c r="D6" s="8" t="s">
        <v>9</v>
      </c>
      <c r="E6" s="9"/>
      <c r="F6" s="8" t="s">
        <v>10</v>
      </c>
      <c r="G6" s="8" t="s">
        <v>11</v>
      </c>
      <c r="H6" s="9"/>
      <c r="I6" s="8" t="s">
        <v>12</v>
      </c>
      <c r="J6" s="8" t="s">
        <v>8</v>
      </c>
    </row>
    <row r="7" customFormat="false" ht="15" hidden="false" customHeight="false" outlineLevel="0" collapsed="false">
      <c r="A7" s="4" t="s">
        <v>13</v>
      </c>
      <c r="B7" s="10" t="n">
        <f aca="false">1.7682*2/2^(1/6)</f>
        <v>3.1505742268315</v>
      </c>
      <c r="C7" s="10" t="n">
        <v>0.1521</v>
      </c>
      <c r="D7" s="10" t="n">
        <v>0</v>
      </c>
      <c r="F7" s="4" t="n">
        <f aca="false">B7/10</f>
        <v>0.31505742268315</v>
      </c>
      <c r="G7" s="4" t="n">
        <f aca="false">C7/$B$3</f>
        <v>0.6363864</v>
      </c>
      <c r="I7" s="4" t="n">
        <f aca="false">B7*2^(1/6)/2</f>
        <v>1.7682</v>
      </c>
      <c r="J7" s="4" t="n">
        <f aca="false">G7*$B$3</f>
        <v>0.1521</v>
      </c>
      <c r="L7" s="0" t="n">
        <v>0.31505742268315</v>
      </c>
      <c r="M7" s="0" t="n">
        <v>0.6363864</v>
      </c>
    </row>
    <row r="8" customFormat="false" ht="15" hidden="false" customHeight="false" outlineLevel="0" collapsed="false">
      <c r="A8" s="4" t="s">
        <v>14</v>
      </c>
      <c r="B8" s="10" t="n">
        <f aca="false">0.2245*2/2^(1/6)</f>
        <v>0.400013524445012</v>
      </c>
      <c r="C8" s="11" t="n">
        <v>0.046</v>
      </c>
      <c r="D8" s="10" t="n">
        <v>0.5564</v>
      </c>
      <c r="F8" s="4" t="n">
        <f aca="false">B8/10</f>
        <v>0.0400013524445012</v>
      </c>
      <c r="G8" s="4" t="n">
        <f aca="false">C8/$B$3</f>
        <v>0.192464</v>
      </c>
      <c r="I8" s="4" t="n">
        <f aca="false">B8*2^(1/6)/2</f>
        <v>0.2245</v>
      </c>
      <c r="J8" s="4" t="n">
        <f aca="false">G8*$B$3</f>
        <v>0.046</v>
      </c>
      <c r="L8" s="0" t="n">
        <v>0.0400013524445012</v>
      </c>
      <c r="M8" s="0" t="n">
        <v>0.192464</v>
      </c>
    </row>
    <row r="9" customFormat="false" ht="15" hidden="false" customHeight="false" outlineLevel="0" collapsed="false">
      <c r="A9" s="0" t="s">
        <v>15</v>
      </c>
      <c r="G9" s="0" t="n">
        <v>0.5021</v>
      </c>
      <c r="J9" s="4" t="n">
        <f aca="false">G9*$B$3</f>
        <v>0.120004780114723</v>
      </c>
    </row>
    <row r="10" customFormat="false" ht="15" hidden="false" customHeight="false" outlineLevel="0" collapsed="false">
      <c r="A10" s="6" t="s">
        <v>16</v>
      </c>
      <c r="B10" s="6"/>
      <c r="C10" s="6"/>
      <c r="D10" s="6"/>
      <c r="E10" s="6"/>
      <c r="F10" s="6" t="s">
        <v>4</v>
      </c>
      <c r="G10" s="6"/>
      <c r="H10" s="6"/>
      <c r="I10" s="6" t="s">
        <v>5</v>
      </c>
      <c r="J10" s="6"/>
    </row>
    <row r="11" customFormat="false" ht="15" hidden="false" customHeight="false" outlineLevel="0" collapsed="false">
      <c r="A11" s="7" t="s">
        <v>17</v>
      </c>
      <c r="B11" s="7" t="s">
        <v>18</v>
      </c>
      <c r="C11" s="8" t="s">
        <v>19</v>
      </c>
      <c r="D11" s="8" t="s">
        <v>20</v>
      </c>
      <c r="E11" s="9"/>
      <c r="F11" s="8" t="s">
        <v>10</v>
      </c>
      <c r="G11" s="8" t="s">
        <v>21</v>
      </c>
      <c r="H11" s="9"/>
      <c r="I11" s="8" t="s">
        <v>22</v>
      </c>
      <c r="J11" s="12" t="s">
        <v>23</v>
      </c>
    </row>
    <row r="12" customFormat="false" ht="15" hidden="false" customHeight="false" outlineLevel="0" collapsed="false">
      <c r="A12" s="4" t="s">
        <v>13</v>
      </c>
      <c r="B12" s="4" t="s">
        <v>14</v>
      </c>
      <c r="C12" s="10" t="n">
        <v>0.9572</v>
      </c>
      <c r="D12" s="10" t="n">
        <v>900</v>
      </c>
      <c r="E12" s="13"/>
      <c r="F12" s="4" t="n">
        <f aca="false">C12/10</f>
        <v>0.09572</v>
      </c>
      <c r="G12" s="4" t="n">
        <f aca="false">D12*$B$2</f>
        <v>376560</v>
      </c>
      <c r="H12" s="13"/>
      <c r="I12" s="4" t="n">
        <f aca="false">C12</f>
        <v>0.9572</v>
      </c>
      <c r="J12" s="4" t="n">
        <f aca="false">D12/2</f>
        <v>450</v>
      </c>
      <c r="L12" s="0" t="n">
        <v>0.09572</v>
      </c>
      <c r="M12" s="4" t="n">
        <v>376560</v>
      </c>
    </row>
    <row r="13" customFormat="false" ht="15" hidden="false" customHeight="false" outlineLevel="0" collapsed="false">
      <c r="A13" s="4"/>
      <c r="B13" s="4"/>
      <c r="C13" s="4"/>
      <c r="D13" s="4" t="s">
        <v>24</v>
      </c>
      <c r="F13" s="4"/>
      <c r="G13" s="4"/>
    </row>
    <row r="15" customFormat="false" ht="15" hidden="false" customHeight="false" outlineLevel="0" collapsed="false">
      <c r="A15" s="6" t="s">
        <v>25</v>
      </c>
      <c r="B15" s="6"/>
      <c r="C15" s="6"/>
      <c r="D15" s="6"/>
      <c r="E15" s="6"/>
      <c r="F15" s="6"/>
      <c r="G15" s="6" t="s">
        <v>4</v>
      </c>
      <c r="H15" s="6"/>
      <c r="I15" s="6"/>
      <c r="J15" s="6" t="s">
        <v>5</v>
      </c>
      <c r="K15" s="6"/>
    </row>
    <row r="16" customFormat="false" ht="15" hidden="false" customHeight="false" outlineLevel="0" collapsed="false">
      <c r="A16" s="7" t="s">
        <v>17</v>
      </c>
      <c r="B16" s="7" t="s">
        <v>18</v>
      </c>
      <c r="C16" s="7" t="s">
        <v>26</v>
      </c>
      <c r="D16" s="8" t="s">
        <v>27</v>
      </c>
      <c r="E16" s="8" t="s">
        <v>28</v>
      </c>
      <c r="F16" s="9"/>
      <c r="G16" s="8" t="s">
        <v>29</v>
      </c>
      <c r="H16" s="8" t="s">
        <v>30</v>
      </c>
      <c r="I16" s="9"/>
      <c r="J16" s="8" t="s">
        <v>22</v>
      </c>
      <c r="K16" s="8" t="s">
        <v>31</v>
      </c>
    </row>
    <row r="17" customFormat="false" ht="15" hidden="false" customHeight="false" outlineLevel="0" collapsed="false">
      <c r="A17" s="4" t="s">
        <v>14</v>
      </c>
      <c r="B17" s="4" t="s">
        <v>13</v>
      </c>
      <c r="C17" s="4" t="s">
        <v>14</v>
      </c>
      <c r="D17" s="10" t="n">
        <v>104.52</v>
      </c>
      <c r="E17" s="10" t="n">
        <v>110</v>
      </c>
      <c r="F17" s="13"/>
      <c r="G17" s="4" t="n">
        <f aca="false">D17*PI()/180</f>
        <v>1.82421813418447</v>
      </c>
      <c r="H17" s="4" t="n">
        <f aca="false">E17/$B$3</f>
        <v>460.24</v>
      </c>
      <c r="I17" s="13"/>
      <c r="J17" s="4" t="n">
        <f aca="false">D17</f>
        <v>104.52</v>
      </c>
      <c r="K17" s="4" t="n">
        <f aca="false">E17/2</f>
        <v>55</v>
      </c>
      <c r="M17" s="0" t="n">
        <v>1.82421813418447</v>
      </c>
      <c r="N17" s="0" t="n">
        <v>460.24</v>
      </c>
    </row>
    <row r="18" customFormat="false" ht="15" hidden="false" customHeight="false" outlineLevel="0" collapsed="false">
      <c r="D18" s="4" t="s">
        <v>32</v>
      </c>
    </row>
    <row r="21" customFormat="false" ht="15" hidden="false" customHeight="false" outlineLevel="0" collapsed="false">
      <c r="M21" s="14"/>
    </row>
    <row r="23" customFormat="false" ht="15" hidden="false" customHeight="false" outlineLevel="0" collapsed="false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customFormat="false" ht="15" hidden="false" customHeight="false" outlineLevel="0" collapsed="false">
      <c r="A24" s="7"/>
      <c r="B24" s="7"/>
      <c r="C24" s="7"/>
      <c r="D24" s="7"/>
      <c r="E24" s="8"/>
      <c r="F24" s="8"/>
      <c r="G24" s="8"/>
      <c r="H24" s="8"/>
      <c r="I24" s="8"/>
      <c r="J24" s="8"/>
    </row>
    <row r="25" customFormat="false" ht="15" hidden="false" customHeight="false" outlineLevel="0" collapsed="false">
      <c r="A25" s="4"/>
      <c r="B25" s="4"/>
      <c r="C25" s="4"/>
      <c r="D25" s="4"/>
      <c r="E25" s="4"/>
      <c r="F25" s="4"/>
      <c r="G25" s="13"/>
      <c r="H25" s="4"/>
      <c r="I25" s="4"/>
      <c r="J25" s="4"/>
      <c r="M25" s="15"/>
    </row>
    <row r="26" customFormat="false" ht="15" hidden="false" customHeight="false" outlineLevel="0" collapsed="false">
      <c r="A26" s="16"/>
      <c r="B26" s="16"/>
      <c r="C26" s="16"/>
      <c r="D26" s="16"/>
      <c r="E26" s="16"/>
      <c r="F26" s="16"/>
      <c r="G26" s="17"/>
      <c r="H26" s="16"/>
      <c r="I26" s="16"/>
      <c r="J26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2021-07-21T14:54:07Z</dcterms:created>
  <dc:creator>Brad Crawford</dc:creator>
  <dc:description/>
  <dc:language>en-US</dc:language>
  <cp:lastModifiedBy/>
  <dcterms:modified xsi:type="dcterms:W3CDTF">2021-12-21T16:34:00Z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