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x_siz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<sst xmlns="http://schemas.openxmlformats.org/spreadsheetml/2006/main" count="34" uniqueCount="17">
  <si>
    <t xml:space="preserve">water (NPT)</t>
  </si>
  <si>
    <t xml:space="preserve">mw (g/mol)</t>
  </si>
  <si>
    <t xml:space="preserve">Total molecules</t>
  </si>
  <si>
    <t xml:space="preserve">molecules vap</t>
  </si>
  <si>
    <t xml:space="preserve">NA</t>
  </si>
  <si>
    <t xml:space="preserve">box L vap (ang)</t>
  </si>
  <si>
    <t xml:space="preserve">molecules liq</t>
  </si>
  <si>
    <t xml:space="preserve">box L liq (ang)</t>
  </si>
  <si>
    <t xml:space="preserve">Temp (K)</t>
  </si>
  <si>
    <t xml:space="preserve">Most water FF: gas Density (g/cm3)</t>
  </si>
  <si>
    <t xml:space="preserve">Most water FF: liq Density (g/cm3)</t>
  </si>
  <si>
    <t xml:space="preserve">calc vapor Density (g/cm3)</t>
  </si>
  <si>
    <t xml:space="preserve">liquid Density (g/cm3)</t>
  </si>
  <si>
    <t xml:space="preserve">ratio vapor density (calc/sim)</t>
  </si>
  <si>
    <t xml:space="preserve">ratio liq density (calc/sim)</t>
  </si>
  <si>
    <t xml:space="preserve">all</t>
  </si>
  <si>
    <t xml:space="preserve">ethanol (NPT)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</si>
</sst>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name val="Arial"/>
      <family val="2"/>
    </font>
    <font>
      <b val="true"/>
      <sz val="10"/>
      <color rgb="FF81D41A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111111"/>
      </patternFill>
    </fill>
    <fill>
      <patternFill patternType="solid">
        <fgColor rgb="FF999999"/>
        <bgColor rgb="FF808080"/>
      </patternFill>
    </fill>
    <fill>
      <patternFill patternType="solid">
        <fgColor rgb="FF729FCF"/>
        <bgColor rgb="FF999999"/>
      </patternFill>
    </fill>
    <fill>
      <patternFill patternType="solid">
        <fgColor rgb="FF111111"/>
        <bgColor rgb="FF000000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2" activeCellId="0" sqref="C12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3.46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23.85" hidden="false" customHeight="false" outlineLevel="0" collapsed="false">
      <c r="A2" s="5" t="s">
        <v>1</v>
      </c>
      <c r="B2" s="6" t="n">
        <v>18.0153</v>
      </c>
      <c r="C2" s="4"/>
      <c r="D2" s="4"/>
      <c r="E2" s="7" t="s">
        <v>2</v>
      </c>
      <c r="F2" s="8" t="n">
        <f aca="false">IF(B3="NA",B5,B3+B5)</f>
        <v>2000</v>
      </c>
      <c r="G2" s="4"/>
      <c r="H2" s="4"/>
      <c r="I2" s="9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23.85" hidden="false" customHeight="false" outlineLevel="0" collapsed="false">
      <c r="A3" s="5" t="s">
        <v>3</v>
      </c>
      <c r="B3" s="6" t="s">
        <v>4</v>
      </c>
      <c r="C3" s="4"/>
      <c r="D3" s="4"/>
      <c r="E3" s="4"/>
      <c r="F3" s="4"/>
      <c r="G3" s="4"/>
      <c r="H3" s="4"/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23.85" hidden="false" customHeight="false" outlineLevel="0" collapsed="false">
      <c r="A4" s="5" t="s">
        <v>5</v>
      </c>
      <c r="B4" s="10" t="str">
        <f aca="false">IFERROR((B3/B8/(6.022E+023)*B2/(10^(-24)))^(1/3), "NA")</f>
        <v>NA</v>
      </c>
      <c r="C4" s="4"/>
      <c r="D4" s="4"/>
      <c r="E4" s="4"/>
      <c r="F4" s="4"/>
      <c r="G4" s="4"/>
      <c r="H4" s="4"/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2.8" hidden="false" customHeight="false" outlineLevel="0" collapsed="false">
      <c r="A5" s="5" t="s">
        <v>6</v>
      </c>
      <c r="B5" s="6" t="n">
        <v>2000</v>
      </c>
      <c r="C5" s="4"/>
      <c r="D5" s="4"/>
      <c r="E5" s="4"/>
      <c r="F5" s="4"/>
      <c r="G5" s="4"/>
      <c r="H5" s="4"/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23.85" hidden="false" customHeight="false" outlineLevel="0" collapsed="false">
      <c r="A6" s="5" t="s">
        <v>7</v>
      </c>
      <c r="B6" s="10" t="n">
        <f aca="false">(B5/C8/(6.022E+023)*B2/(10^(-24)))^(1/3)</f>
        <v>39.1512105502506</v>
      </c>
      <c r="C6" s="4"/>
      <c r="D6" s="4"/>
      <c r="E6" s="4"/>
      <c r="F6" s="4"/>
      <c r="G6" s="4"/>
      <c r="H6" s="4"/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46.25" hidden="false" customHeight="false" outlineLevel="0" collapsed="false">
      <c r="A7" s="11" t="s">
        <v>8</v>
      </c>
      <c r="B7" s="11" t="s">
        <v>9</v>
      </c>
      <c r="C7" s="11" t="s">
        <v>10</v>
      </c>
      <c r="D7" s="12"/>
      <c r="E7" s="11" t="s">
        <v>11</v>
      </c>
      <c r="F7" s="11" t="s">
        <v>12</v>
      </c>
      <c r="G7" s="12"/>
      <c r="H7" s="11" t="s">
        <v>13</v>
      </c>
      <c r="I7" s="11" t="s">
        <v>14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2.8" hidden="false" customHeight="false" outlineLevel="0" collapsed="false">
      <c r="A8" s="6" t="s">
        <v>15</v>
      </c>
      <c r="B8" s="6" t="s">
        <v>4</v>
      </c>
      <c r="C8" s="6" t="n">
        <v>0.997</v>
      </c>
      <c r="D8" s="12"/>
      <c r="E8" s="10" t="str">
        <f aca="false">IFERROR($B3/B4^3/(6.022E+023)*B2/(10^(-24)),"NA")</f>
        <v>NA</v>
      </c>
      <c r="F8" s="10" t="n">
        <f aca="false">B5/B6^3/(6.022E+023)*B2/(10^(-24))</f>
        <v>0.997000000000001</v>
      </c>
      <c r="G8" s="12"/>
      <c r="H8" s="10" t="str">
        <f aca="false">IFERROR(E8/B8,"NA")</f>
        <v>NA</v>
      </c>
      <c r="I8" s="13" t="n">
        <f aca="false">F8/C8</f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23.85" hidden="false" customHeight="false" outlineLevel="0" collapsed="false">
      <c r="A11" s="1" t="s">
        <v>16</v>
      </c>
      <c r="B11" s="2"/>
      <c r="C11" s="2"/>
      <c r="D11" s="2"/>
      <c r="E11" s="2"/>
      <c r="F11" s="2"/>
      <c r="G11" s="2"/>
      <c r="H11" s="2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23.85" hidden="false" customHeight="false" outlineLevel="0" collapsed="false">
      <c r="A12" s="5" t="s">
        <v>1</v>
      </c>
      <c r="B12" s="6" t="n">
        <v>46.0684</v>
      </c>
      <c r="C12" s="4"/>
      <c r="D12" s="4"/>
      <c r="E12" s="7" t="s">
        <v>2</v>
      </c>
      <c r="F12" s="8" t="n">
        <f aca="false">IF(B13="NA",B15,B13+B15)</f>
        <v>700</v>
      </c>
      <c r="G12" s="4"/>
      <c r="H12" s="4"/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23.85" hidden="false" customHeight="false" outlineLevel="0" collapsed="false">
      <c r="A13" s="5" t="s">
        <v>3</v>
      </c>
      <c r="B13" s="6" t="s">
        <v>4</v>
      </c>
      <c r="C13" s="4"/>
      <c r="D13" s="4"/>
      <c r="E13" s="4"/>
      <c r="F13" s="4"/>
      <c r="G13" s="4"/>
      <c r="H13" s="4"/>
      <c r="I13" s="9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23.85" hidden="false" customHeight="false" outlineLevel="0" collapsed="false">
      <c r="A14" s="5" t="s">
        <v>5</v>
      </c>
      <c r="B14" s="10" t="str">
        <f aca="false">IFERROR((B13/B18/(6.022E+023)*B12/(10^(-24)))^(1/3), "NA")</f>
        <v>NA</v>
      </c>
      <c r="C14" s="4"/>
      <c r="D14" s="4"/>
      <c r="E14" s="4"/>
      <c r="F14" s="4"/>
      <c r="G14" s="4"/>
      <c r="H14" s="4"/>
      <c r="I14" s="9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8" hidden="false" customHeight="false" outlineLevel="0" collapsed="false">
      <c r="A15" s="5" t="s">
        <v>6</v>
      </c>
      <c r="B15" s="6" t="n">
        <v>700</v>
      </c>
      <c r="C15" s="4"/>
      <c r="D15" s="4"/>
      <c r="E15" s="4"/>
      <c r="F15" s="4"/>
      <c r="G15" s="4"/>
      <c r="H15" s="4"/>
      <c r="I15" s="9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23.85" hidden="false" customHeight="false" outlineLevel="0" collapsed="false">
      <c r="A16" s="5" t="s">
        <v>7</v>
      </c>
      <c r="B16" s="10" t="n">
        <f aca="false">(B15/C18/(6.022E+023)*B12/(10^(-24)))^(1/3)</f>
        <v>40.7855295092971</v>
      </c>
      <c r="C16" s="4"/>
      <c r="D16" s="4"/>
      <c r="E16" s="4"/>
      <c r="F16" s="4"/>
      <c r="G16" s="4"/>
      <c r="H16" s="4"/>
      <c r="I16" s="9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46.25" hidden="false" customHeight="false" outlineLevel="0" collapsed="false">
      <c r="A17" s="11" t="s">
        <v>8</v>
      </c>
      <c r="B17" s="11" t="s">
        <v>9</v>
      </c>
      <c r="C17" s="11" t="s">
        <v>10</v>
      </c>
      <c r="D17" s="12"/>
      <c r="E17" s="11" t="s">
        <v>11</v>
      </c>
      <c r="F17" s="11" t="s">
        <v>12</v>
      </c>
      <c r="G17" s="12"/>
      <c r="H17" s="11" t="s">
        <v>13</v>
      </c>
      <c r="I17" s="11" t="s">
        <v>14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2.8" hidden="false" customHeight="false" outlineLevel="0" collapsed="false">
      <c r="A18" s="6" t="s">
        <v>15</v>
      </c>
      <c r="B18" s="6" t="s">
        <v>4</v>
      </c>
      <c r="C18" s="6" t="n">
        <v>0.7893</v>
      </c>
      <c r="D18" s="12"/>
      <c r="E18" s="10" t="str">
        <f aca="false">IFERROR($B13/B14^3/(6.022E+023)*B12/(10^(-24)),"NA")</f>
        <v>NA</v>
      </c>
      <c r="F18" s="10" t="n">
        <f aca="false">B15/B16^3/(6.022E+023)*B12/(10^(-24))</f>
        <v>0.789300000000001</v>
      </c>
      <c r="G18" s="12"/>
      <c r="H18" s="10" t="str">
        <f aca="false">IFERROR(E18/B18,"NA")</f>
        <v>NA</v>
      </c>
      <c r="I18" s="13" t="n">
        <f aca="false">F18/C18</f>
        <v>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2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2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2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2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8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8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8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.8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8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8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8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8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8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8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8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8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8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2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2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2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2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2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2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2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2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2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2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2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2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2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2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2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2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2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2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2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2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2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2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2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2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2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2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2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2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2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2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2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2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2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2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2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2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2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2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2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2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2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2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2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2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2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2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2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2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2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2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2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2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2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2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2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2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2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2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2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2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2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2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2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2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2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2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2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2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2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2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2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2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2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2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2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2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2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2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2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2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2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2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2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2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2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2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2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2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2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2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2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2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2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2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2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2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2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2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2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2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2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2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2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2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2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2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2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2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2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2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2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2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2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2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2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2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2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2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2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2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2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2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2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2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2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2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2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2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2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2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2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2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2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2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2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2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2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2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2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2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2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2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2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2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2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2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2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2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2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2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2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2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2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2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2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2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2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2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2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2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2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2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2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2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2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2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2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2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2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2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2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2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2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2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2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2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2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2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2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2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2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2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2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2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2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2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2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2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2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2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2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2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2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2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2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2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2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2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2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2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2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2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2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2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2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2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2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2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2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2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2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2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2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2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2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2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2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2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2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2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2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2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2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2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2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2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2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2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2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2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2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2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2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2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2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2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2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2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2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2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2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2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2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2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2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2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2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2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2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2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2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2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2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2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2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2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2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2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2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2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2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2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2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2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2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2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2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2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2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2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2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2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2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2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2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2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2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2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2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2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2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2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2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2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2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2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2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2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2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2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2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2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2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2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2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2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2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2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2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2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2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2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2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2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2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2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2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2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2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2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2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2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2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2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2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2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2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2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2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2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2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2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2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2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2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2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2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2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2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2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2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2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2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2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2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2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2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2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2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2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2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2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2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2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2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2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2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2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2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2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2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2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2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2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2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2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2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2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2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2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2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2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2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2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2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2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2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2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2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2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2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2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2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2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2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2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2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2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2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2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2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2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2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2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2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2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2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2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2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2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2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2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2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2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2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2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2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2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2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2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2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2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2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2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2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2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2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2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2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2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2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2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2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2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2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2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2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2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2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2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2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2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2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2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2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2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2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2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2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2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2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2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2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2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2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2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2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2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2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2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2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2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2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2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2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2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2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2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2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2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2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2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2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2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2.8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2.8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2.8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2.8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2.8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2.8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2.8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2.8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2.8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2.8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2.8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2.8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2.8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2.8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2.8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2.8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2.8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2.8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2.8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2.8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2.8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2.8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2.8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2.8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2.8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2.8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2.8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2.8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2.8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2.8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2.8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2.8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2.8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2.8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2.8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2.8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2.8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2.8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2.8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2.8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2.8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2.8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2.8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2.8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2.8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2.8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2.8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2.8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2.8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2.8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2.8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2.8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2.8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2.8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2.8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2.8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2.8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2.8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2.8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2.8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2.8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2.8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2.8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2.8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2.8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2.8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2.8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2.8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2.8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2.8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2.8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2.8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2.8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2.8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2.8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2.8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2.8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2.8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2.8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2.8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2.8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2.8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2.8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2.8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2.8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2.8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2.8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2.8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2.8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2.8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2.8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2.8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2.8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2.8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2.8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2.8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2.8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2.8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2.8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2.8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2.8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2.8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2.8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2.8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2.8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2.8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2.8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2.8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2.8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2.8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2.8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2.8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2.8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2.8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2.8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2.8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2.8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2.8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2.8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2.8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2.8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2.8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2.8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2.8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2.8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2.8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2.8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2.8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2.8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2.8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2.8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2.8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2.8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2.8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2.8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2.8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2.8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2.8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2.8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2.8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2.8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2.8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2.8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2.8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2.8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2.8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2.8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2.8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2.8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2.8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2.8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2.8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2.8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2.8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2.8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2.8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2.8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2.8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2.8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2.8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2.8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2.8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2.8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2.8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2.8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2.8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2.8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2.8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2.8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2.8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2.8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2.8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2.8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2.8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2.8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2.8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2.8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2.8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2.8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2.8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2.8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2.8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2.8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2.8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2.8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2.8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2.8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2.8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2.8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2.8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2.8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2.8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2.8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2.8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2.8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2.8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2.8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8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8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8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8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8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8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8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8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8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8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8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2.8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2.8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2.8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2.8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2.8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2.8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2.8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2.8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2.8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2.8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2.8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2.8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2.8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2.8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2.8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2.8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2.8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2.8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2.8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2.8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2.8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2.8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2.8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2.8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2.8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2.8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2.8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2.8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2.8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2.8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2.8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2.8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2.8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2.8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2.8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2.8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2.8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2.8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2.8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2.8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2.8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2.8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2.8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2.8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2.8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2.8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2.8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2.8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2.8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2.8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2.8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2.8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2.8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2.8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2.8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2.8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2.8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2.8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2.8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2.8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2.8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2.8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2.8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2.8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2.8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2.8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2.8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2.8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2.8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2.8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2.8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2.8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2.8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2.8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2.8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2.8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2.8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2.8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2.8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2.8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2.8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2.8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2.8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2.8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2.8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2.8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2.8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2.8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2.8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2.8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2.8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2.8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2.8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2.8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2.8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2.8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2.8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2.8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2.8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2.8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2.8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2.8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2.8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2.8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2.8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2.8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2.8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2.8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2.8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2.8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2.8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2.8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2.8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2.8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2.8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2.8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2.8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2.8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2.8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2.8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2.8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2.8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2.8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2.8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2.8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2.8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2.8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2.8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2.8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2.8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2.8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2.8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2.8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2.8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2.8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2.8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2.8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2.8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2.8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2.8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2.8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2.8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2.8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2.8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2.8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2.8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2.8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2.8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2.8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2.8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2.8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2.8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2.8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2.8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2.8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2.8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2.8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2.8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2.8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2.8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2.8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2.8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2.8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2.8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2.8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2.8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2.8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2.8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2.8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2.8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2.8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2.8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2.8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2.8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2.8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2.8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2.8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2.8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2.8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2.8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2.8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2.8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2.8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2.8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2.8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2.8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2.8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2.8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2.8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2.8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2.8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2.8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2.8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2.8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2.8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2.8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2.8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2.8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2.8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2.8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2.8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2.8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2.8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2.8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2.8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2.8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2.8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2.8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2020-07-10T11:01:10Z</dcterms:created>
  <dc:creator/>
  <dc:description/>
  <dc:language>en-US</dc:language>
  <cp:lastModifiedBy/>
  <dcterms:modified xsi:type="dcterms:W3CDTF">2021-10-14T12:15:05Z</dcterms:modified>
  <cp:revision>24</cp:revision>
  <dc:subject/>
  <dc:title/>
</cp:coreProperties>
</file>