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<sst xmlns="http://schemas.openxmlformats.org/spreadsheetml/2006/main" count="57" uniqueCount="35">
  <si>
    <t xml:space="preserve">Kb - bolzman - K to [ kJ / mol)</t>
  </si>
  <si>
    <t xml:space="preserve">kcal/mol/Ang^2 to kJ/mol/nm^2</t>
  </si>
  <si>
    <t xml:space="preserve">kJ/ to kcal </t>
  </si>
  <si>
    <t xml:space="preserve">Non bonded</t>
  </si>
  <si>
    <t xml:space="preserve">XML file inputs</t>
  </si>
  <si>
    <t xml:space="preserve">GOMC inputs</t>
  </si>
  <si>
    <t xml:space="preserve">atom type</t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</si>
  <si>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(Å)</t>
    </r>
  </si>
  <si>
    <r>
      <rPr>
        <sz val="12"/>
        <color rgb="FF000000"/>
        <rFont val="Arial"/>
        <family val="2"/>
        <charset val="1"/>
      </rPr>
      <t xml:space="preserve">ε</t>
    </r>
    <r>
      <rPr>
        <sz val="12"/>
        <color rgb="FF000000"/>
        <rFont val="Times New Roman"/>
        <family val="1"/>
        <charset val="1"/>
      </rPr>
      <t xml:space="preserve"> (kcal/mol)</t>
    </r>
  </si>
  <si>
    <t xml:space="preserve">charge</t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</si>
  <si>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(nm)</t>
    </r>
  </si>
  <si>
    <r>
      <rPr>
        <sz val="12"/>
        <color rgb="FF000000"/>
        <rFont val="Arial"/>
        <family val="2"/>
        <charset val="1"/>
      </rPr>
      <t xml:space="preserve">ε</t>
    </r>
    <r>
      <rPr>
        <sz val="12"/>
        <color rgb="FF000000"/>
        <rFont val="Times New Roman"/>
        <family val="1"/>
        <charset val="1"/>
      </rPr>
      <t xml:space="preserve"> (kJ/mol)</t>
    </r>
  </si>
  <si>
    <r>
      <rPr>
        <sz val="12"/>
        <color rgb="FF000000"/>
        <rFont val="Arial"/>
        <family val="2"/>
        <charset val="1"/>
      </rPr>
      <t xml:space="preserve">Rmin/2 </t>
    </r>
    <r>
      <rPr>
        <sz val="12"/>
        <color rgb="FF000000"/>
        <rFont val="Times New Roman"/>
        <family val="1"/>
        <charset val="1"/>
      </rPr>
      <t xml:space="preserve">(A)</t>
    </r>
  </si>
  <si>
    <t xml:space="preserve">OW</t>
  </si>
  <si>
    <t xml:space="preserve">HW</t>
  </si>
  <si>
    <t xml:space="preserve">_M</t>
  </si>
  <si>
    <t xml:space="preserve">actual paper values</t>
  </si>
  <si>
    <t xml:space="preserve">e/K (K)</t>
  </si>
  <si>
    <t xml:space="preserve">bonded</t>
  </si>
  <si>
    <t xml:space="preserve">atom type 1</t>
  </si>
  <si>
    <t xml:space="preserve">atom type 2</t>
  </si>
  <si>
    <r>
      <rPr>
        <sz val="12"/>
        <color rgb="FF000000"/>
        <rFont val="Arial"/>
        <family val="2"/>
        <charset val="1"/>
      </rPr>
      <t xml:space="preserve">bo </t>
    </r>
    <r>
      <rPr>
        <sz val="12"/>
        <color rgb="FF000000"/>
        <rFont val="Times New Roman"/>
        <family val="1"/>
        <charset val="1"/>
      </rPr>
      <t xml:space="preserve">(Å)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</si>
  <si>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(kcal/mol/Å2)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</si>
  <si>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(kJ/mol/nm)</t>
    </r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</si>
  <si>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(A)</t>
    </r>
  </si>
  <si>
    <t xml:space="preserve">Kb (kcal/mol/Å2)</t>
  </si>
  <si>
    <t xml:space="preserve">kb from OPLSaa/mosdef xml data</t>
  </si>
  <si>
    <t xml:space="preserve">angles</t>
  </si>
  <si>
    <t xml:space="preserve">atom type 3</t>
  </si>
  <si>
    <r>
      <rPr>
        <sz val="12"/>
        <color rgb="FF000000"/>
        <rFont val="Arial"/>
        <family val="2"/>
        <charset val="1"/>
      </rPr>
      <t xml:space="preserve">Thetao </t>
    </r>
    <r>
      <rPr>
        <sz val="12"/>
        <color rgb="FF000000"/>
        <rFont val="Times New Roman"/>
        <family val="1"/>
        <charset val="1"/>
      </rPr>
      <t xml:space="preserve">(deg)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</si>
  <si>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(kcal/mol/rad^2)</t>
    </r>
  </si>
  <si>
    <r>
      <rPr>
        <sz val="12"/>
        <color rgb="FF000000"/>
        <rFont val="Arial"/>
        <family val="2"/>
        <charset val="1"/>
      </rPr>
      <t xml:space="preserve">Thetao </t>
    </r>
    <r>
      <rPr>
        <sz val="12"/>
        <color rgb="FF000000"/>
        <rFont val="Times New Roman"/>
        <family val="1"/>
        <charset val="1"/>
      </rPr>
      <t xml:space="preserve">(rad)</t>
    </r>
  </si>
  <si>
    <r>
      <rPr>
        <sz val="12"/>
        <color rgb="FF000000"/>
        <rFont val="Arial"/>
        <family val="2"/>
      </rPr>
      <t xml:space="preserve">Ktheta </t>
    </r>
    <r>
      <rPr>
        <sz val="12"/>
        <color rgb="FF000000"/>
        <rFont val="Times New Roman"/>
        <family val="1"/>
        <charset val="1"/>
      </rPr>
      <t xml:space="preserve"> (kJ/mol/rad^2)</t>
    </r>
  </si>
  <si>
    <r>
      <rPr>
        <sz val="12"/>
        <color rgb="FF000000"/>
        <rFont val="Arial"/>
        <family val="2"/>
        <charset val="1"/>
      </rPr>
      <t xml:space="preserve">Ktheta</t>
    </r>
    <r>
      <rPr>
        <sz val="12"/>
        <color rgb="FF000000"/>
        <rFont val="Times New Roman"/>
        <family val="1"/>
        <charset val="1"/>
      </rPr>
      <t xml:space="preserve"> (kcal/mol/rad^2)</t>
    </r>
  </si>
  <si>
    <t xml:space="preserve">theta_o from OPLSaa/mosdef xml 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</si>
</sst>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00000000"/>
    <numFmt numFmtId="167" formatCode="0.00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  <font>
      <sz val="12"/>
      <color rgb="FFC9211E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95959"/>
        <bgColor rgb="FF333333"/>
      </patternFill>
    </fill>
    <fill>
      <patternFill patternType="solid">
        <fgColor rgb="FFDAE3F3"/>
        <bgColor rgb="FFCCFFFF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0.57421875" defaultRowHeight="16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8.67"/>
    <col collapsed="false" customWidth="true" hidden="false" outlineLevel="0" max="9" min="9" style="0" width="14.67"/>
    <col collapsed="false" customWidth="true" hidden="false" outlineLevel="0" max="13" min="13" style="0" width="16.5"/>
  </cols>
  <sheetData>
    <row r="1" customFormat="false" ht="15" hidden="false" customHeight="false" outlineLevel="0" collapsed="false">
      <c r="A1" s="0" t="s">
        <v>0</v>
      </c>
      <c r="B1" s="0" t="n">
        <f aca="false">8.3144626181532/1000</f>
        <v>0.0083144626181532</v>
      </c>
    </row>
    <row r="2" customFormat="false" ht="15" hidden="false" customHeight="false" outlineLevel="0" collapsed="false">
      <c r="A2" s="0" t="s">
        <v>1</v>
      </c>
      <c r="B2" s="1" t="n">
        <f aca="false">4.184*10^2</f>
        <v>418.4</v>
      </c>
      <c r="C2" s="2"/>
      <c r="D2" s="2"/>
      <c r="E2" s="2"/>
      <c r="F2" s="2"/>
      <c r="G2" s="3"/>
      <c r="H2" s="2"/>
      <c r="J2" s="4"/>
      <c r="L2" s="5"/>
    </row>
    <row r="3" customFormat="false" ht="15" hidden="false" customHeight="false" outlineLevel="0" collapsed="false">
      <c r="A3" s="0" t="s">
        <v>2</v>
      </c>
      <c r="B3" s="0" t="n">
        <f aca="false">1/ (B2/100)</f>
        <v>0.239005736137667</v>
      </c>
      <c r="D3" s="6"/>
    </row>
    <row r="4" customFormat="false" ht="15" hidden="false" customHeight="false" outlineLevel="0" collapsed="false"/>
    <row r="5" customFormat="false" ht="15" hidden="false" customHeight="false" outlineLevel="0" collapsed="false">
      <c r="A5" s="7" t="s">
        <v>3</v>
      </c>
      <c r="B5" s="7"/>
      <c r="C5" s="7"/>
      <c r="D5" s="7"/>
      <c r="E5" s="7"/>
      <c r="F5" s="7" t="s">
        <v>4</v>
      </c>
      <c r="G5" s="7"/>
      <c r="H5" s="7"/>
      <c r="I5" s="7" t="s">
        <v>5</v>
      </c>
      <c r="J5" s="7"/>
    </row>
    <row r="6" customFormat="false" ht="15" hidden="false" customHeight="false" outlineLevel="0" collapsed="false">
      <c r="A6" s="8" t="s">
        <v>6</v>
      </c>
      <c r="B6" s="9" t="s">
        <v>7</v>
      </c>
      <c r="C6" s="9" t="s">
        <v>8</v>
      </c>
      <c r="D6" s="9" t="s">
        <v>9</v>
      </c>
      <c r="E6" s="10"/>
      <c r="F6" s="9" t="s">
        <v>10</v>
      </c>
      <c r="G6" s="9" t="s">
        <v>11</v>
      </c>
      <c r="H6" s="10"/>
      <c r="I6" s="9" t="s">
        <v>12</v>
      </c>
      <c r="J6" s="9" t="s">
        <v>8</v>
      </c>
    </row>
    <row r="7" customFormat="false" ht="15" hidden="false" customHeight="false" outlineLevel="0" collapsed="false">
      <c r="A7" s="5" t="s">
        <v>13</v>
      </c>
      <c r="B7" s="11" t="n">
        <v>3.1589</v>
      </c>
      <c r="C7" s="11" t="n">
        <v>0.1852</v>
      </c>
      <c r="D7" s="11" t="n">
        <v>0</v>
      </c>
      <c r="F7" s="5" t="n">
        <f aca="false">B7/10</f>
        <v>0.31589</v>
      </c>
      <c r="G7" s="5" t="n">
        <f aca="false">C7/$B$3</f>
        <v>0.7748768</v>
      </c>
      <c r="I7" s="5" t="n">
        <f aca="false">B7*2^(1/6)/2</f>
        <v>1.77287268220224</v>
      </c>
      <c r="J7" s="5" t="n">
        <f aca="false">G7*$B$3</f>
        <v>0.1852</v>
      </c>
    </row>
    <row r="8" customFormat="false" ht="15" hidden="false" customHeight="false" outlineLevel="0" collapsed="false">
      <c r="A8" s="5" t="s">
        <v>14</v>
      </c>
      <c r="B8" s="11" t="n">
        <v>0</v>
      </c>
      <c r="C8" s="11" t="n">
        <v>0</v>
      </c>
      <c r="D8" s="11" t="n">
        <v>0.5564</v>
      </c>
      <c r="F8" s="5" t="n">
        <f aca="false">B8/10</f>
        <v>0</v>
      </c>
      <c r="G8" s="5" t="n">
        <f aca="false">C8/$B$3</f>
        <v>0</v>
      </c>
      <c r="I8" s="5" t="n">
        <f aca="false">B8*2^(1/6)/2</f>
        <v>0</v>
      </c>
      <c r="J8" s="5" t="n">
        <f aca="false">G8*$B$3</f>
        <v>0</v>
      </c>
    </row>
    <row r="9" customFormat="false" ht="15" hidden="false" customHeight="false" outlineLevel="0" collapsed="false">
      <c r="A9" s="5" t="s">
        <v>15</v>
      </c>
      <c r="B9" s="11" t="n">
        <v>0</v>
      </c>
      <c r="C9" s="11" t="n">
        <v>0</v>
      </c>
      <c r="D9" s="11" t="n">
        <v>-1.1128</v>
      </c>
      <c r="F9" s="5" t="n">
        <f aca="false">B9/10</f>
        <v>0</v>
      </c>
      <c r="G9" s="5" t="n">
        <f aca="false">C9/$B$3</f>
        <v>0</v>
      </c>
      <c r="I9" s="5" t="n">
        <f aca="false">B9*2^(1/6)/2</f>
        <v>0</v>
      </c>
      <c r="J9" s="5" t="n">
        <f aca="false">G9*$B$3</f>
        <v>0</v>
      </c>
    </row>
    <row r="10" customFormat="false" ht="15" hidden="false" customHeight="false" outlineLevel="0" collapsed="false">
      <c r="A10" s="5"/>
      <c r="B10" s="5" t="s">
        <v>16</v>
      </c>
      <c r="C10" s="5" t="s">
        <v>17</v>
      </c>
      <c r="D10" s="5"/>
      <c r="E10" s="5"/>
      <c r="F10" s="5"/>
      <c r="G10" s="5"/>
      <c r="I10" s="5"/>
      <c r="J10" s="5"/>
    </row>
    <row r="11" customFormat="false" ht="15" hidden="false" customHeight="false" outlineLevel="0" collapsed="false">
      <c r="A11" s="5" t="s">
        <v>13</v>
      </c>
      <c r="B11" s="11" t="n">
        <v>3.1589</v>
      </c>
      <c r="C11" s="11" t="n">
        <v>93.2</v>
      </c>
      <c r="D11" s="11" t="n">
        <v>0</v>
      </c>
      <c r="F11" s="5" t="n">
        <f aca="false">B11/10</f>
        <v>0.31589</v>
      </c>
      <c r="G11" s="5" t="n">
        <f aca="false">C11*$B$1</f>
        <v>0.774907916011878</v>
      </c>
      <c r="I11" s="5" t="n">
        <f aca="false">B11*2^(1/6)/2</f>
        <v>1.77287268220224</v>
      </c>
      <c r="J11" s="5" t="n">
        <f aca="false">G11*$B$3</f>
        <v>0.185207436905325</v>
      </c>
    </row>
    <row r="12" customFormat="false" ht="15" hidden="false" customHeight="false" outlineLevel="0" collapsed="false">
      <c r="A12" s="5" t="s">
        <v>14</v>
      </c>
      <c r="B12" s="11" t="n">
        <v>0</v>
      </c>
      <c r="C12" s="11" t="n">
        <v>0</v>
      </c>
      <c r="D12" s="11" t="n">
        <v>0.5564</v>
      </c>
      <c r="F12" s="5" t="n">
        <f aca="false">B12/10</f>
        <v>0</v>
      </c>
      <c r="G12" s="5" t="n">
        <f aca="false">C12*$B$1</f>
        <v>0</v>
      </c>
      <c r="I12" s="5" t="n">
        <f aca="false">B12*2^(1/6)/2</f>
        <v>0</v>
      </c>
      <c r="J12" s="5" t="n">
        <f aca="false">G12*$B$3</f>
        <v>0</v>
      </c>
      <c r="L12" s="5"/>
    </row>
    <row r="13" customFormat="false" ht="15" hidden="false" customHeight="false" outlineLevel="0" collapsed="false">
      <c r="A13" s="5" t="s">
        <v>15</v>
      </c>
      <c r="B13" s="11" t="n">
        <v>0</v>
      </c>
      <c r="C13" s="11" t="n">
        <v>0</v>
      </c>
      <c r="D13" s="11" t="n">
        <v>-1.1128</v>
      </c>
      <c r="F13" s="5" t="n">
        <f aca="false">B13/10</f>
        <v>0</v>
      </c>
      <c r="G13" s="5" t="n">
        <f aca="false">C13*$B$1</f>
        <v>0</v>
      </c>
      <c r="I13" s="5" t="n">
        <f aca="false">B13*2^(1/6)/2</f>
        <v>0</v>
      </c>
      <c r="J13" s="5" t="n">
        <f aca="false">G13*$B$3</f>
        <v>0</v>
      </c>
    </row>
    <row r="14" customFormat="false" ht="15" hidden="false" customHeight="false" outlineLevel="0" collapsed="false"/>
    <row r="15" customFormat="false" ht="15" hidden="false" customHeight="false" outlineLevel="0" collapsed="false">
      <c r="A15" s="7" t="s">
        <v>18</v>
      </c>
      <c r="B15" s="7"/>
      <c r="C15" s="7"/>
      <c r="D15" s="7"/>
      <c r="E15" s="7"/>
      <c r="F15" s="7" t="s">
        <v>4</v>
      </c>
      <c r="G15" s="7"/>
      <c r="H15" s="7"/>
      <c r="I15" s="7" t="s">
        <v>5</v>
      </c>
      <c r="J15" s="7"/>
    </row>
    <row r="16" customFormat="false" ht="15" hidden="false" customHeight="false" outlineLevel="0" collapsed="false">
      <c r="A16" s="8" t="s">
        <v>19</v>
      </c>
      <c r="B16" s="8" t="s">
        <v>20</v>
      </c>
      <c r="C16" s="9" t="s">
        <v>21</v>
      </c>
      <c r="D16" s="9" t="s">
        <v>22</v>
      </c>
      <c r="E16" s="10"/>
      <c r="F16" s="9" t="s">
        <v>10</v>
      </c>
      <c r="G16" s="9" t="s">
        <v>23</v>
      </c>
      <c r="H16" s="10"/>
      <c r="I16" s="9" t="s">
        <v>24</v>
      </c>
      <c r="J16" s="12" t="s">
        <v>25</v>
      </c>
    </row>
    <row r="17" customFormat="false" ht="15" hidden="false" customHeight="false" outlineLevel="0" collapsed="false">
      <c r="A17" s="5" t="s">
        <v>13</v>
      </c>
      <c r="B17" s="5" t="s">
        <v>14</v>
      </c>
      <c r="C17" s="11" t="n">
        <v>0.9572</v>
      </c>
      <c r="D17" s="11" t="n">
        <v>1200</v>
      </c>
      <c r="E17" s="13"/>
      <c r="F17" s="5" t="n">
        <f aca="false">C17/10</f>
        <v>0.09572</v>
      </c>
      <c r="G17" s="5" t="n">
        <f aca="false">D17*$B$2</f>
        <v>502080</v>
      </c>
      <c r="H17" s="13"/>
      <c r="I17" s="5" t="n">
        <f aca="false">C17</f>
        <v>0.9572</v>
      </c>
      <c r="J17" s="5" t="n">
        <f aca="false">D17/2</f>
        <v>600</v>
      </c>
      <c r="M17" s="5"/>
    </row>
    <row r="18" customFormat="false" ht="15" hidden="false" customHeight="false" outlineLevel="0" collapsed="false">
      <c r="A18" s="5" t="s">
        <v>13</v>
      </c>
      <c r="B18" s="5" t="s">
        <v>15</v>
      </c>
      <c r="C18" s="11" t="n">
        <v>0.1546</v>
      </c>
      <c r="D18" s="11" t="n">
        <v>1800</v>
      </c>
      <c r="F18" s="5" t="n">
        <f aca="false">C18/10</f>
        <v>0.01546</v>
      </c>
      <c r="G18" s="5" t="n">
        <f aca="false">D18*$B$2</f>
        <v>753120</v>
      </c>
      <c r="H18" s="13"/>
      <c r="I18" s="5" t="n">
        <f aca="false">C18</f>
        <v>0.1546</v>
      </c>
      <c r="J18" s="5" t="n">
        <f aca="false">D18/2</f>
        <v>900</v>
      </c>
    </row>
    <row r="19" customFormat="false" ht="15" hidden="false" customHeight="false" outlineLevel="0" collapsed="false">
      <c r="A19" s="5"/>
      <c r="B19" s="5"/>
      <c r="C19" s="5"/>
      <c r="D19" s="5" t="s">
        <v>26</v>
      </c>
      <c r="F19" s="5"/>
      <c r="G19" s="5"/>
    </row>
    <row r="20" customFormat="false" ht="15" hidden="false" customHeight="false" outlineLevel="0" collapsed="false"/>
    <row r="21" customFormat="false" ht="15" hidden="false" customHeight="false" outlineLevel="0" collapsed="false">
      <c r="A21" s="7" t="s">
        <v>27</v>
      </c>
      <c r="B21" s="7"/>
      <c r="C21" s="7"/>
      <c r="D21" s="7"/>
      <c r="E21" s="7"/>
      <c r="F21" s="7"/>
      <c r="G21" s="7" t="s">
        <v>4</v>
      </c>
      <c r="H21" s="7"/>
      <c r="I21" s="7"/>
      <c r="J21" s="7" t="s">
        <v>5</v>
      </c>
      <c r="K21" s="7"/>
    </row>
    <row r="22" customFormat="false" ht="15" hidden="false" customHeight="false" outlineLevel="0" collapsed="false">
      <c r="A22" s="8" t="s">
        <v>19</v>
      </c>
      <c r="B22" s="8" t="s">
        <v>20</v>
      </c>
      <c r="C22" s="8" t="s">
        <v>28</v>
      </c>
      <c r="D22" s="9" t="s">
        <v>29</v>
      </c>
      <c r="E22" s="9" t="s">
        <v>30</v>
      </c>
      <c r="F22" s="10"/>
      <c r="G22" s="9" t="s">
        <v>31</v>
      </c>
      <c r="H22" s="14" t="s">
        <v>32</v>
      </c>
      <c r="I22" s="10"/>
      <c r="J22" s="9" t="s">
        <v>24</v>
      </c>
      <c r="K22" s="9" t="s">
        <v>33</v>
      </c>
    </row>
    <row r="23" customFormat="false" ht="15" hidden="false" customHeight="false" outlineLevel="0" collapsed="false">
      <c r="A23" s="5" t="s">
        <v>14</v>
      </c>
      <c r="B23" s="5" t="s">
        <v>13</v>
      </c>
      <c r="C23" s="5" t="s">
        <v>14</v>
      </c>
      <c r="D23" s="11" t="n">
        <v>104.52</v>
      </c>
      <c r="E23" s="11" t="n">
        <v>150</v>
      </c>
      <c r="F23" s="13"/>
      <c r="G23" s="5" t="n">
        <f aca="false">D23*PI()/180</f>
        <v>1.82421813418447</v>
      </c>
      <c r="H23" s="5" t="n">
        <f aca="false">E23/$B$3</f>
        <v>627.6</v>
      </c>
      <c r="I23" s="13"/>
      <c r="J23" s="5" t="n">
        <f aca="false">D23</f>
        <v>104.52</v>
      </c>
      <c r="K23" s="5" t="n">
        <f aca="false">E23/2</f>
        <v>75</v>
      </c>
    </row>
    <row r="24" customFormat="false" ht="15" hidden="false" customHeight="false" outlineLevel="0" collapsed="false">
      <c r="A24" s="5" t="s">
        <v>14</v>
      </c>
      <c r="B24" s="5" t="s">
        <v>13</v>
      </c>
      <c r="C24" s="5" t="s">
        <v>15</v>
      </c>
      <c r="D24" s="11" t="n">
        <v>52.26</v>
      </c>
      <c r="E24" s="11" t="n">
        <v>100</v>
      </c>
      <c r="F24" s="13"/>
      <c r="G24" s="5" t="n">
        <f aca="false">D24*PI()/180</f>
        <v>0.912109067092237</v>
      </c>
      <c r="H24" s="5" t="n">
        <f aca="false">E24/$B$3</f>
        <v>418.4</v>
      </c>
      <c r="J24" s="5" t="n">
        <f aca="false">D24</f>
        <v>52.26</v>
      </c>
      <c r="K24" s="5" t="n">
        <f aca="false">E24/2</f>
        <v>50</v>
      </c>
    </row>
    <row r="25" customFormat="false" ht="16" hidden="false" customHeight="false" outlineLevel="0" collapsed="false">
      <c r="D25" s="5" t="s">
        <v>34</v>
      </c>
    </row>
    <row r="28" customFormat="false" ht="16" hidden="false" customHeight="false" outlineLevel="0" collapsed="false">
      <c r="M28" s="15"/>
    </row>
    <row r="30" customFormat="false" ht="16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customFormat="false" ht="16" hidden="false" customHeight="false" outlineLevel="0" collapsed="false">
      <c r="A31" s="8"/>
      <c r="B31" s="8"/>
      <c r="C31" s="8"/>
      <c r="D31" s="8"/>
      <c r="E31" s="9"/>
      <c r="F31" s="9"/>
      <c r="G31" s="9"/>
      <c r="H31" s="9"/>
      <c r="I31" s="9"/>
      <c r="J31" s="9"/>
    </row>
    <row r="32" customFormat="false" ht="16" hidden="false" customHeight="false" outlineLevel="0" collapsed="false">
      <c r="A32" s="5"/>
      <c r="B32" s="5"/>
      <c r="C32" s="5"/>
      <c r="D32" s="5"/>
      <c r="E32" s="5"/>
      <c r="F32" s="5"/>
      <c r="G32" s="13"/>
      <c r="H32" s="5"/>
      <c r="I32" s="5"/>
      <c r="J32" s="5"/>
      <c r="M32" s="16"/>
    </row>
    <row r="33" customFormat="false" ht="16" hidden="false" customHeight="false" outlineLevel="0" collapsed="false">
      <c r="A33" s="17"/>
      <c r="B33" s="17"/>
      <c r="C33" s="17"/>
      <c r="D33" s="17"/>
      <c r="E33" s="17"/>
      <c r="F33" s="17"/>
      <c r="G33" s="18"/>
      <c r="H33" s="17"/>
      <c r="I33" s="17"/>
      <c r="J33" s="17"/>
    </row>
    <row r="34" customFormat="false" ht="16" hidden="false" customHeight="false" outlineLevel="0" collapsed="false">
      <c r="A34" s="5"/>
      <c r="B34" s="5"/>
      <c r="C34" s="5"/>
      <c r="D34" s="5"/>
      <c r="E34" s="5"/>
      <c r="F34" s="5"/>
      <c r="G34" s="13"/>
      <c r="H34" s="5"/>
      <c r="I34" s="5"/>
      <c r="J34" s="5"/>
    </row>
    <row r="35" customFormat="false" ht="16" hidden="false" customHeight="false" outlineLevel="0" collapsed="false">
      <c r="A35" s="5"/>
      <c r="B35" s="5"/>
      <c r="C35" s="5"/>
      <c r="D35" s="5"/>
      <c r="E35" s="5"/>
      <c r="F35" s="5"/>
      <c r="G35" s="13"/>
      <c r="H35" s="5"/>
      <c r="I35" s="5"/>
    </row>
    <row r="36" customFormat="false" ht="16" hidden="false" customHeight="false" outlineLevel="0" collapsed="false">
      <c r="A36" s="5"/>
      <c r="B36" s="5"/>
      <c r="C36" s="5"/>
      <c r="D36" s="5"/>
    </row>
    <row r="37" customFormat="false" ht="16" hidden="false" customHeight="false" outlineLevel="0" collapsed="false">
      <c r="A37" s="5"/>
      <c r="B3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2021-07-21T14:54:07Z</dcterms:created>
  <dc:creator>Brad Crawford</dc:creator>
  <dc:description/>
  <dc:language>en-US</dc:language>
  <cp:lastModifiedBy/>
  <dcterms:modified xsi:type="dcterms:W3CDTF">2021-10-08T21:17:27Z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