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T:\dev\football_stats\"/>
    </mc:Choice>
  </mc:AlternateContent>
  <xr:revisionPtr revIDLastSave="0" documentId="13_ncr:1_{31160638-1475-40B4-9D03-DF8DB3EA69B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528" i="2" l="1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D527" i="2"/>
  <c r="G527" i="2"/>
  <c r="H527" i="2"/>
  <c r="C90" i="1"/>
  <c r="D90" i="1"/>
  <c r="E90" i="1"/>
  <c r="F90" i="1"/>
  <c r="C89" i="1"/>
  <c r="D89" i="1"/>
  <c r="G90" i="1" l="1"/>
  <c r="D526" i="2"/>
  <c r="G526" i="2"/>
  <c r="H526" i="2"/>
  <c r="D525" i="2"/>
  <c r="G525" i="2"/>
  <c r="E89" i="1" s="1"/>
  <c r="H525" i="2"/>
  <c r="F89" i="1" s="1"/>
  <c r="D524" i="2"/>
  <c r="G524" i="2"/>
  <c r="H524" i="2"/>
  <c r="D523" i="2"/>
  <c r="G523" i="2"/>
  <c r="H523" i="2"/>
  <c r="D522" i="2"/>
  <c r="G522" i="2"/>
  <c r="H522" i="2"/>
  <c r="D521" i="2"/>
  <c r="G521" i="2"/>
  <c r="H521" i="2"/>
  <c r="D520" i="2"/>
  <c r="G520" i="2"/>
  <c r="H520" i="2"/>
  <c r="D519" i="2"/>
  <c r="G519" i="2"/>
  <c r="H519" i="2"/>
  <c r="D518" i="2"/>
  <c r="G518" i="2"/>
  <c r="H518" i="2"/>
  <c r="D517" i="2"/>
  <c r="G517" i="2"/>
  <c r="H517" i="2"/>
  <c r="D516" i="2"/>
  <c r="G516" i="2"/>
  <c r="H516" i="2"/>
  <c r="D515" i="2"/>
  <c r="G515" i="2"/>
  <c r="H515" i="2"/>
  <c r="D514" i="2"/>
  <c r="G514" i="2"/>
  <c r="H514" i="2"/>
  <c r="D513" i="2"/>
  <c r="G513" i="2"/>
  <c r="H513" i="2"/>
  <c r="D512" i="2"/>
  <c r="G512" i="2"/>
  <c r="H512" i="2"/>
  <c r="D511" i="2"/>
  <c r="G511" i="2"/>
  <c r="H511" i="2"/>
  <c r="D510" i="2"/>
  <c r="G510" i="2"/>
  <c r="H510" i="2"/>
  <c r="D509" i="2"/>
  <c r="G509" i="2"/>
  <c r="H509" i="2"/>
  <c r="D508" i="2"/>
  <c r="G508" i="2"/>
  <c r="H508" i="2"/>
  <c r="D507" i="2"/>
  <c r="G507" i="2"/>
  <c r="H50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G89" i="1" l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<sst xmlns="http://schemas.openxmlformats.org/spreadsheetml/2006/main" count="1371" uniqueCount="107">
  <si>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</si>
  <si>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</si>
  <si>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</si>
  <si>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</si>
  <si>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</si>
  <si>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</si>
  <si>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</si>
  <si>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</si>
  <si>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</si>
  <si>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</si>
  <si>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</si>
  <si>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</si>
  <si>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</si>
  <si>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</si>
  <si>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</si>
  <si>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</si>
  <si>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</si>
  <si>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</si>
  <si>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</si>
  <si>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</si>
  <si>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</si>
  <si>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</si>
  <si>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</si>
  <si>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</si>
  <si>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</si>
  <si>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</si>
  <si>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</si>
  <si>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</si>
  <si>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</si>
  <si>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</si>
  <si>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</si>
  <si>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</si>
  <si>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</si>
  <si>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</si>
  <si>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</si>
  <si>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</si>
  <si>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</si>
  <si>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</si>
  <si>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</si>
  <si>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</si>
  <si>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</si>
  <si>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</si>
  <si>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</si>
  <si>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</si>
  <si>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</si>
  <si>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</si>
  <si>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</si>
  <si>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</si>
  <si>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</si>
  <si>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</si>
  <si>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</si>
  <si>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</si>
  <si>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</si>
  <si>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</si>
  <si>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</si>
  <si>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</si>
  <si>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</si>
  <si>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</si>
  <si>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</si>
  <si>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</si>
  <si>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</si>
  <si>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</si>
  <si>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</si>
  <si>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</si>
  <si>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</si>
  <si>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</si>
  <si>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</si>
  <si>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</si>
  <si>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</si>
  <si>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</si>
  <si>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</si>
  <si>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</si>
  <si>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</si>
  <si>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</si>
  <si>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</si>
  <si>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</si>
  <si>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</si>
  <si>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</si>
  <si>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</si>
  <si>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</si>
  <si>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</si>
  <si>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</si>
  <si>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</si>
  <si>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</si>
  <si>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</si>
  <si>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</si>
  <si>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</si>
  <si>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</si>
  <si>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</si>
  <si>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</si>
  <si>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</si>
  <si>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</si>
  <si>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</si>
  <si>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</si>
  <si>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</si>
  <si>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</si>
  <si>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</si>
  <si>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</si>
  <si>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</si>
  <si>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</si>
  <si>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</si>
  <si>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</si>
  <si>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</si>
  <si>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</si>
  <si>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</si>
  <si>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</si>
  <si>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Антон Копач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</si>
</sst>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90" totalsRowShown="0" headerRowDxfId="35" headerRowBorderDxfId="34" tableBorderDxfId="33" totalsRowBorderDxfId="32">
  <autoFilter ref="A1:G90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546" totalsRowShown="0" headerRowDxfId="24" dataDxfId="22" headerRowBorderDxfId="23" tableBorderDxfId="21" totalsRowBorderDxfId="20">
  <autoFilter ref="A1:J546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82" totalsRowShown="0" headerRowDxfId="9" dataDxfId="7" headerRowBorderDxfId="8" tableBorderDxfId="6" totalsRowBorderDxfId="5">
  <autoFilter ref="A1:E82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90"/>
  <sheetViews>
    <sheetView workbookViewId="0">
      <selection activeCell="B95" sqref="B95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99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33</v>
      </c>
      <c r="D3" s="11">
        <f>SUMIFS(_stats[assists_on_date],_stats[player_id],_players[[#This Row],[player_id]])</f>
        <v>32</v>
      </c>
      <c r="E3" s="11">
        <f>SUMIFS(_stats[wins_on_date],_stats[player_id],_players[[#This Row],[player_id]])</f>
        <v>101</v>
      </c>
      <c r="F3" s="12">
        <f>SUMIFS(_stats[draws_on_date],_stats[player_id],_players[[#This Row],[player_id]])</f>
        <v>6</v>
      </c>
      <c r="G3" s="12">
        <f>SUM(_players[[#This Row],[goals]:[draws]])</f>
        <v>172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49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89</v>
      </c>
      <c r="F4" s="17">
        <f>SUMIFS(_stats[draws_on_date],_stats[player_id],_players[[#This Row],[player_id]])</f>
        <v>3</v>
      </c>
      <c r="G4" s="17">
        <f>SUM(_players[[#This Row],[goals]:[draws]])</f>
        <v>150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14</v>
      </c>
      <c r="D6" s="16">
        <f>SUMIFS(_stats[assists_on_date],_stats[player_id],_players[[#This Row],[player_id]])</f>
        <v>10</v>
      </c>
      <c r="E6" s="16">
        <f>SUMIFS(_stats[wins_on_date],_stats[player_id],_players[[#This Row],[player_id]])</f>
        <v>98</v>
      </c>
      <c r="F6" s="17">
        <f>SUMIFS(_stats[draws_on_date],_stats[player_id],_players[[#This Row],[player_id]])</f>
        <v>5</v>
      </c>
      <c r="G6" s="17">
        <f>SUM(_players[[#This Row],[goals]:[draws]])</f>
        <v>127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27</v>
      </c>
      <c r="D7" s="11">
        <f>SUMIFS(_stats[assists_on_date],_stats[player_id],_players[[#This Row],[player_id]])</f>
        <v>18</v>
      </c>
      <c r="E7" s="11">
        <f>SUMIFS(_stats[wins_on_date],_stats[player_id],_players[[#This Row],[player_id]])</f>
        <v>49</v>
      </c>
      <c r="F7" s="12">
        <f>SUMIFS(_stats[draws_on_date],_stats[player_id],_players[[#This Row],[player_id]])</f>
        <v>2</v>
      </c>
      <c r="G7" s="12">
        <f>SUM(_players[[#This Row],[goals]:[draws]])</f>
        <v>96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18</v>
      </c>
      <c r="D8" s="11">
        <f>SUMIFS(_stats[assists_on_date],_stats[player_id],_players[[#This Row],[player_id]])</f>
        <v>12</v>
      </c>
      <c r="E8" s="11">
        <f>SUMIFS(_stats[wins_on_date],_stats[player_id],_players[[#This Row],[player_id]])</f>
        <v>89</v>
      </c>
      <c r="F8" s="12">
        <f>SUMIFS(_stats[draws_on_date],_stats[player_id],_players[[#This Row],[player_id]])</f>
        <v>6</v>
      </c>
      <c r="G8" s="12">
        <f>SUM(_players[[#This Row],[goals]:[draws]])</f>
        <v>125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55</v>
      </c>
      <c r="F10" s="17">
        <f>SUMIFS(_stats[draws_on_date],_stats[player_id],_players[[#This Row],[player_id]])</f>
        <v>3</v>
      </c>
      <c r="G10" s="17">
        <f>SUM(_players[[#This Row],[goals]:[draws]])</f>
        <v>66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18</v>
      </c>
      <c r="D12" s="16">
        <f>SUMIFS(_stats[assists_on_date],_stats[player_id],_players[[#This Row],[player_id]])</f>
        <v>20</v>
      </c>
      <c r="E12" s="16">
        <f>SUMIFS(_stats[wins_on_date],_stats[player_id],_players[[#This Row],[player_id]])</f>
        <v>38</v>
      </c>
      <c r="F12" s="17">
        <f>SUMIFS(_stats[draws_on_date],_stats[player_id],_players[[#This Row],[player_id]])</f>
        <v>4</v>
      </c>
      <c r="G12" s="17">
        <f>SUM(_players[[#This Row],[goals]:[draws]])</f>
        <v>80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15</v>
      </c>
      <c r="D13" s="11">
        <f>SUMIFS(_stats[assists_on_date],_stats[player_id],_players[[#This Row],[player_id]])</f>
        <v>14</v>
      </c>
      <c r="E13" s="11">
        <f>SUMIFS(_stats[wins_on_date],_stats[player_id],_players[[#This Row],[player_id]])</f>
        <v>39</v>
      </c>
      <c r="F13" s="12">
        <f>SUMIFS(_stats[draws_on_date],_stats[player_id],_players[[#This Row],[player_id]])</f>
        <v>5</v>
      </c>
      <c r="G13" s="12">
        <f>SUM(_players[[#This Row],[goals]:[draws]])</f>
        <v>73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66</v>
      </c>
      <c r="F14" s="12">
        <f>SUMIFS(_stats[draws_on_date],_stats[player_id],_players[[#This Row],[player_id]])</f>
        <v>1</v>
      </c>
      <c r="G14" s="12">
        <f>SUM(_players[[#This Row],[goals]:[draws]])</f>
        <v>74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32</v>
      </c>
      <c r="F21" s="12">
        <f>SUMIFS(_stats[draws_on_date],_stats[player_id],_players[[#This Row],[player_id]])</f>
        <v>0</v>
      </c>
      <c r="G21" s="12">
        <f>SUM(_players[[#This Row],[goals]:[draws]])</f>
        <v>43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63</v>
      </c>
      <c r="F22" s="17">
        <f>SUMIFS(_stats[draws_on_date],_stats[player_id],_players[[#This Row],[player_id]])</f>
        <v>3</v>
      </c>
      <c r="G22" s="17">
        <f>SUM(_players[[#This Row],[goals]:[draws]])</f>
        <v>70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13</v>
      </c>
      <c r="E23" s="11">
        <f>SUMIFS(_stats[wins_on_date],_stats[player_id],_players[[#This Row],[player_id]])</f>
        <v>55</v>
      </c>
      <c r="F23" s="12">
        <f>SUMIFS(_stats[draws_on_date],_stats[player_id],_players[[#This Row],[player_id]])</f>
        <v>3</v>
      </c>
      <c r="G23" s="12">
        <f>SUM(_players[[#This Row],[goals]:[draws]])</f>
        <v>78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5</v>
      </c>
      <c r="D25" s="11">
        <f>SUMIFS(_stats[assists_on_date],_stats[player_id],_players[[#This Row],[player_id]])</f>
        <v>9</v>
      </c>
      <c r="E25" s="11">
        <f>SUMIFS(_stats[wins_on_date],_stats[player_id],_players[[#This Row],[player_id]])</f>
        <v>39</v>
      </c>
      <c r="F25" s="12">
        <f>SUMIFS(_stats[draws_on_date],_stats[player_id],_players[[#This Row],[player_id]])</f>
        <v>4</v>
      </c>
      <c r="G25" s="12">
        <f>SUM(_players[[#This Row],[goals]:[draws]])</f>
        <v>57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3</v>
      </c>
      <c r="E26" s="16">
        <f>SUMIFS(_stats[wins_on_date],_stats[player_id],_players[[#This Row],[player_id]])</f>
        <v>25</v>
      </c>
      <c r="F26" s="17">
        <f>SUMIFS(_stats[draws_on_date],_stats[player_id],_players[[#This Row],[player_id]])</f>
        <v>4</v>
      </c>
      <c r="G26" s="17">
        <f>SUM(_players[[#This Row],[goals]:[draws]])</f>
        <v>35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6</v>
      </c>
      <c r="E27" s="11">
        <f>SUMIFS(_stats[wins_on_date],_stats[player_id],_players[[#This Row],[player_id]])</f>
        <v>51</v>
      </c>
      <c r="F27" s="12">
        <f>SUMIFS(_stats[draws_on_date],_stats[player_id],_players[[#This Row],[player_id]])</f>
        <v>1</v>
      </c>
      <c r="G27" s="12">
        <f>SUM(_players[[#This Row],[goals]:[draws]])</f>
        <v>65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29</v>
      </c>
      <c r="F28" s="12">
        <f>SUMIFS(_stats[draws_on_date],_stats[player_id],_players[[#This Row],[player_id]])</f>
        <v>4</v>
      </c>
      <c r="G28" s="12">
        <f>SUM(_players[[#This Row],[goals]:[draws]])</f>
        <v>34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39</v>
      </c>
      <c r="F31" s="17">
        <f>SUMIFS(_stats[draws_on_date],_stats[player_id],_players[[#This Row],[player_id]])</f>
        <v>1</v>
      </c>
      <c r="G31" s="17">
        <f>SUM(_players[[#This Row],[goals]:[draws]])</f>
        <v>52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SUMIFS(_stats[draws_on_date],_stats[player_id],_players[[#This Row],[player_id]])</f>
        <v>0</v>
      </c>
      <c r="G35" s="17">
        <f>SUM(_players[[#This Row],[goals]:[draws]])</f>
        <v>28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9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27</v>
      </c>
      <c r="F36" s="12">
        <f>SUMIFS(_stats[draws_on_date],_stats[player_id],_players[[#This Row],[player_id]])</f>
        <v>1</v>
      </c>
      <c r="G36" s="12">
        <f>SUM(_players[[#This Row],[goals]:[draws]])</f>
        <v>38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7</v>
      </c>
      <c r="E38" s="11">
        <f>SUMIFS(_stats[wins_on_date],_stats[player_id],_players[[#This Row],[player_id]])</f>
        <v>36</v>
      </c>
      <c r="F38" s="12">
        <f>SUMIFS(_stats[draws_on_date],_stats[player_id],_players[[#This Row],[player_id]])</f>
        <v>3</v>
      </c>
      <c r="G38" s="12">
        <f>SUM(_players[[#This Row],[goals]:[draws]])</f>
        <v>53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46</v>
      </c>
      <c r="F39" s="12">
        <f>SUMIFS(_stats[draws_on_date],_stats[player_id],_players[[#This Row],[player_id]])</f>
        <v>4</v>
      </c>
      <c r="G39" s="12">
        <f>SUM(_players[[#This Row],[goals]:[draws]])</f>
        <v>50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6</v>
      </c>
      <c r="D41" s="11">
        <f>SUMIFS(_stats[assists_on_date],_stats[player_id],_players[[#This Row],[player_id]])</f>
        <v>4</v>
      </c>
      <c r="E41" s="11">
        <f>SUMIFS(_stats[wins_on_date],_stats[player_id],_players[[#This Row],[player_id]])</f>
        <v>24</v>
      </c>
      <c r="F41" s="12">
        <f>SUMIFS(_stats[draws_on_date],_stats[player_id],_players[[#This Row],[player_id]])</f>
        <v>2</v>
      </c>
      <c r="G41" s="12">
        <f>SUM(_players[[#This Row],[goals]:[draws]])</f>
        <v>36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SUMIFS(_stats[draws_on_date],_stats[player_id],_players[[#This Row],[player_id]])</f>
        <v>0</v>
      </c>
      <c r="G48" s="17">
        <f>SUM(_players[[#This Row],[goals]:[draws]])</f>
        <v>19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7</v>
      </c>
      <c r="F57" s="18">
        <f>SUMIFS(_stats[draws_on_date],_stats[player_id],_players[[#This Row],[player_id]])</f>
        <v>0</v>
      </c>
      <c r="G57" s="18">
        <f>SUM(_players[[#This Row],[goals]:[draws]])</f>
        <v>11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18</v>
      </c>
      <c r="F59" s="18">
        <f>SUMIFS(_stats[draws_on_date],_stats[player_id],_players[[#This Row],[player_id]])</f>
        <v>0</v>
      </c>
      <c r="G59" s="18">
        <f>SUM(_players[[#This Row],[goals]:[draws]])</f>
        <v>24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18</v>
      </c>
      <c r="D76" s="10">
        <f>SUMIFS(_stats[assists_on_date],_stats[player_id],_players[[#This Row],[player_id]])</f>
        <v>16</v>
      </c>
      <c r="E76" s="10">
        <f>SUMIFS(_stats[wins_on_date],_stats[player_id],_players[[#This Row],[player_id]])</f>
        <v>24</v>
      </c>
      <c r="F76" s="18">
        <f>SUMIFS(_stats[draws_on_date],_stats[player_id],_players[[#This Row],[player_id]])</f>
        <v>4</v>
      </c>
      <c r="G76" s="18">
        <f>SUM(_players[[#This Row],[goals]:[draws]])</f>
        <v>62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106</v>
      </c>
      <c r="B79" s="31" t="s">
        <v>106</v>
      </c>
      <c r="C79" s="10">
        <f>SUMIFS(_stats[goals_on_date],_stats[player_id],_players[[#This Row],[player_id]])</f>
        <v>19</v>
      </c>
      <c r="D79" s="10">
        <f>SUMIFS(_stats[assists_on_date],_stats[player_id],_players[[#This Row],[player_id]])</f>
        <v>6</v>
      </c>
      <c r="E79" s="10">
        <f>SUMIFS(_stats[wins_on_date],_stats[player_id],_players[[#This Row],[player_id]])</f>
        <v>29</v>
      </c>
      <c r="F79" s="18">
        <f>SUMIFS(_stats[draws_on_date],_stats[player_id],_players[[#This Row],[player_id]])</f>
        <v>6</v>
      </c>
      <c r="G79" s="18">
        <f>SUM(_players[[#This Row],[goals]:[draws]])</f>
        <v>60</v>
      </c>
    </row>
    <row r="80" spans="1:7" x14ac:dyDescent="0.25">
      <c r="A80" s="31" t="s">
        <v>89</v>
      </c>
      <c r="B80" s="31" t="s">
        <v>89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90</v>
      </c>
      <c r="B81" s="31" t="s">
        <v>90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91</v>
      </c>
      <c r="B82" s="31" t="s">
        <v>91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96</v>
      </c>
      <c r="B83" s="40" t="s">
        <v>96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SUMIFS(_stats[draws_on_date],_stats[player_id],_players[[#This Row],[player_id]])</f>
        <v>0</v>
      </c>
      <c r="G83" s="18">
        <f>SUM(_players[[#This Row],[goals]:[draws]])</f>
        <v>27</v>
      </c>
    </row>
    <row r="84" spans="1:7" ht="15.75" x14ac:dyDescent="0.25">
      <c r="A84" s="40" t="s">
        <v>92</v>
      </c>
      <c r="B84" s="40" t="s">
        <v>92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93</v>
      </c>
      <c r="B85" s="31" t="s">
        <v>93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94</v>
      </c>
      <c r="B86" s="31" t="s">
        <v>94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95</v>
      </c>
      <c r="B87" s="31" t="s">
        <v>95</v>
      </c>
      <c r="C87" s="10">
        <f>SUMIFS(_stats[goals_on_date],_stats[player_id],_players[[#This Row],[player_id]])</f>
        <v>7</v>
      </c>
      <c r="D87" s="10">
        <f>SUMIFS(_stats[assists_on_date],_stats[player_id],_players[[#This Row],[player_id]])</f>
        <v>3</v>
      </c>
      <c r="E87" s="10">
        <f>SUMIFS(_stats[wins_on_date],_stats[player_id],_players[[#This Row],[player_id]])</f>
        <v>16</v>
      </c>
      <c r="F87" s="18">
        <f>SUMIFS(_stats[draws_on_date],_stats[player_id],_players[[#This Row],[player_id]])</f>
        <v>1</v>
      </c>
      <c r="G87" s="18">
        <f>SUM(_players[[#This Row],[goals]:[draws]])</f>
        <v>27</v>
      </c>
    </row>
    <row r="88" spans="1:7" x14ac:dyDescent="0.25">
      <c r="A88" s="31" t="s">
        <v>97</v>
      </c>
      <c r="B88" s="31" t="s">
        <v>97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103</v>
      </c>
      <c r="B89" s="31" t="s">
        <v>103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105</v>
      </c>
      <c r="B90" s="31" t="s">
        <v>105</v>
      </c>
      <c r="C90" s="10">
        <f>SUMIFS(_stats[goals_on_date],_stats[player_id],_players[[#This Row],[player_id]])</f>
        <v>1</v>
      </c>
      <c r="D90" s="10">
        <f>SUMIFS(_stats[assists_on_date],_stats[player_id],_players[[#This Row],[player_id]])</f>
        <v>1</v>
      </c>
      <c r="E90" s="10">
        <f>SUMIFS(_stats[wins_on_date],_stats[player_id],_players[[#This Row],[player_id]])</f>
        <v>2</v>
      </c>
      <c r="F90" s="18">
        <f>SUMIFS(_stats[draws_on_date],_stats[player_id],_players[[#This Row],[player_id]])</f>
        <v>1</v>
      </c>
      <c r="G90" s="18">
        <f>SUM(_players[[#This Row],[goals]:[draws]])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546"/>
  <sheetViews>
    <sheetView tabSelected="1" topLeftCell="A522" workbookViewId="0">
      <selection activeCell="E531" sqref="E531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100</v>
      </c>
      <c r="I1" s="4" t="s">
        <v>98</v>
      </c>
      <c r="J1" s="4" t="s">
        <v>101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102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102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102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102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102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102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102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102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102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102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102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102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102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102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102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102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102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102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102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102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102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102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102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102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102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102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102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102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102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102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102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102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102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102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102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102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102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102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102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102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102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102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102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102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102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102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102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102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102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102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102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102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102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102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102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102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102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102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102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102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102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102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102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102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102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102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102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102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102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102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102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102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102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102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102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102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102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102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102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102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102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102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102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102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102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102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102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102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102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102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102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102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102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102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102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102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102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102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102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102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102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102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102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102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102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102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102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102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102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102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102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102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102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102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102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102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102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102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102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102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102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102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102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102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102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102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102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102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102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102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102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102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102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102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102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102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102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102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102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102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102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102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102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102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102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102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102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102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102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102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102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102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102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102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102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102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102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102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102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102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102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102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102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102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102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102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102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102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102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102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102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102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102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102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102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102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102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102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102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102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102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102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102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102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102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102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102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102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102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102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102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102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102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102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102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102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102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102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102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102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102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102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102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102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102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102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102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102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102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102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102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102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102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102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102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102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102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102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102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102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102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102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102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102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102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102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102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102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102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102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102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102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102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102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102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102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102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102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102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102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102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102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102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102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102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102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102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102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102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102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102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102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102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102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102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102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102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102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102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102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102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102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102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102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102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102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102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102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102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102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102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102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102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102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102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102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102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102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102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102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102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102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102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102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102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102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102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102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102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102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102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102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102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102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102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102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102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102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102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102</v>
      </c>
    </row>
    <row r="302" spans="1:10" x14ac:dyDescent="0.25">
      <c r="A302" s="6">
        <v>45869</v>
      </c>
      <c r="B302" s="7">
        <v>3</v>
      </c>
      <c r="C302" s="7" t="s">
        <v>106</v>
      </c>
      <c r="D302" s="10" t="str">
        <f>IFERROR(VLOOKUP(_stats[[#This Row],[player_id]],_players[[player_id]:[player_name]],2,0),"")</f>
        <v>Антон Копач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102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102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102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102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102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102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102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102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102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102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102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102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102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102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102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102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102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102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102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102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102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102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102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102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102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102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102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102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102</v>
      </c>
    </row>
    <row r="331" spans="1:10" x14ac:dyDescent="0.25">
      <c r="A331" s="6">
        <v>45872</v>
      </c>
      <c r="B331" s="7">
        <v>1</v>
      </c>
      <c r="C331" s="7" t="s">
        <v>106</v>
      </c>
      <c r="D331" s="10" t="str">
        <f>IFERROR(VLOOKUP(_stats[[#This Row],[player_id]],_players[[player_id]:[player_name]],2,0),"")</f>
        <v>Антон Копач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102</v>
      </c>
    </row>
    <row r="332" spans="1:10" x14ac:dyDescent="0.25">
      <c r="A332" s="6">
        <v>45872</v>
      </c>
      <c r="B332" s="7">
        <v>1</v>
      </c>
      <c r="C332" s="7" t="s">
        <v>89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102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102</v>
      </c>
    </row>
    <row r="334" spans="1:10" x14ac:dyDescent="0.25">
      <c r="A334" s="6">
        <v>45872</v>
      </c>
      <c r="B334" s="7">
        <v>1</v>
      </c>
      <c r="C334" s="7" t="s">
        <v>90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102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102</v>
      </c>
    </row>
    <row r="336" spans="1:10" x14ac:dyDescent="0.25">
      <c r="A336" s="6">
        <v>45872</v>
      </c>
      <c r="B336" s="7">
        <v>2</v>
      </c>
      <c r="C336" s="7" t="s">
        <v>91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102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102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102</v>
      </c>
    </row>
    <row r="339" spans="1:10" x14ac:dyDescent="0.25">
      <c r="A339" s="6">
        <v>45876</v>
      </c>
      <c r="B339" s="7">
        <v>2</v>
      </c>
      <c r="C339" s="7" t="s">
        <v>96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102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102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102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102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102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102</v>
      </c>
    </row>
    <row r="345" spans="1:10" x14ac:dyDescent="0.25">
      <c r="A345" s="6">
        <v>45876</v>
      </c>
      <c r="B345" s="7">
        <v>3</v>
      </c>
      <c r="C345" s="7" t="s">
        <v>106</v>
      </c>
      <c r="D345" s="10" t="str">
        <f>IFERROR(VLOOKUP(_stats[[#This Row],[player_id]],_players[[player_id]:[player_name]],2,0),"")</f>
        <v>Антон Копач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102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102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102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102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102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102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102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102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102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102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102</v>
      </c>
    </row>
    <row r="356" spans="1:10" x14ac:dyDescent="0.25">
      <c r="A356" s="6">
        <v>45876</v>
      </c>
      <c r="B356" s="7">
        <v>2</v>
      </c>
      <c r="C356" s="7" t="s">
        <v>92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102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102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102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102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102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102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102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102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102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102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102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102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102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102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102</v>
      </c>
    </row>
    <row r="371" spans="1:10" x14ac:dyDescent="0.25">
      <c r="A371" s="6">
        <v>45883</v>
      </c>
      <c r="B371" s="7">
        <v>3</v>
      </c>
      <c r="C371" s="7" t="s">
        <v>96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102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102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102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102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102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102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102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102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102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102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102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102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102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102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102</v>
      </c>
    </row>
    <row r="386" spans="1:10" x14ac:dyDescent="0.25">
      <c r="A386" s="6">
        <v>45886</v>
      </c>
      <c r="B386" s="7">
        <v>4</v>
      </c>
      <c r="C386" s="7" t="s">
        <v>106</v>
      </c>
      <c r="D386" s="10" t="str">
        <f>IFERROR(VLOOKUP(_stats[[#This Row],[player_id]],_players[[player_id]:[player_name]],2,0),"")</f>
        <v>Антон Копач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102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102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102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102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102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102</v>
      </c>
    </row>
    <row r="392" spans="1:10" x14ac:dyDescent="0.25">
      <c r="A392" s="6">
        <v>45886</v>
      </c>
      <c r="B392" s="7">
        <v>2</v>
      </c>
      <c r="C392" s="7" t="s">
        <v>93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102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102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102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102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102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102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102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102</v>
      </c>
    </row>
    <row r="400" spans="1:10" x14ac:dyDescent="0.25">
      <c r="A400" s="6">
        <v>45886</v>
      </c>
      <c r="B400" s="7">
        <v>3</v>
      </c>
      <c r="C400" s="7" t="s">
        <v>94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102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102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102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102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102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102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102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102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102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102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102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102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102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102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102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102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102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102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102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102</v>
      </c>
    </row>
    <row r="420" spans="1:10" x14ac:dyDescent="0.25">
      <c r="A420" s="6">
        <v>45890</v>
      </c>
      <c r="B420" s="7">
        <v>2</v>
      </c>
      <c r="C420" s="7" t="s">
        <v>95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102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102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102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102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102</v>
      </c>
    </row>
    <row r="425" spans="1:10" x14ac:dyDescent="0.25">
      <c r="A425" s="6">
        <v>45893</v>
      </c>
      <c r="B425" s="7">
        <v>2</v>
      </c>
      <c r="C425" s="7" t="s">
        <v>89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102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102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102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102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102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102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102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102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102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102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102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102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102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102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102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102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102</v>
      </c>
    </row>
    <row r="442" spans="1:10" x14ac:dyDescent="0.25">
      <c r="A442" s="6">
        <v>45897</v>
      </c>
      <c r="B442" s="7">
        <v>1</v>
      </c>
      <c r="C442" s="7" t="s">
        <v>97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102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102</v>
      </c>
    </row>
    <row r="444" spans="1:10" x14ac:dyDescent="0.25">
      <c r="A444" s="6">
        <v>45897</v>
      </c>
      <c r="B444" s="7">
        <v>1</v>
      </c>
      <c r="C444" s="7" t="s">
        <v>96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102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102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102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102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102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102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102</v>
      </c>
    </row>
    <row r="451" spans="1:10" x14ac:dyDescent="0.25">
      <c r="A451" s="6">
        <v>45897</v>
      </c>
      <c r="B451" s="7">
        <v>3</v>
      </c>
      <c r="C451" s="7" t="s">
        <v>95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102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102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102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102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102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102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102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102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102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102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102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102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102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102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102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102</v>
      </c>
    </row>
    <row r="467" spans="1:10" x14ac:dyDescent="0.25">
      <c r="A467" s="6">
        <v>45900</v>
      </c>
      <c r="B467" s="7">
        <v>3</v>
      </c>
      <c r="C467" s="7" t="s">
        <v>106</v>
      </c>
      <c r="D467" s="10" t="str">
        <f>IFERROR(VLOOKUP(_stats[[#This Row],[player_id]],_players[[player_id]:[player_name]],2,0),"")</f>
        <v>Антон Копач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102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102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102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102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102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102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102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102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102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102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102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102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102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102</v>
      </c>
    </row>
    <row r="481" spans="1:10" x14ac:dyDescent="0.25">
      <c r="A481" s="6">
        <v>45900</v>
      </c>
      <c r="B481" s="7">
        <v>2</v>
      </c>
      <c r="C481" s="7" t="s">
        <v>95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102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102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102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102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102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102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102</v>
      </c>
    </row>
    <row r="488" spans="1:10" x14ac:dyDescent="0.25">
      <c r="A488" s="6">
        <v>45904</v>
      </c>
      <c r="B488" s="7">
        <v>1</v>
      </c>
      <c r="C488" s="7" t="s">
        <v>95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102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102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102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102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102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102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102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102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102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102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102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102</v>
      </c>
    </row>
    <row r="500" spans="1:10" x14ac:dyDescent="0.25">
      <c r="A500" s="6">
        <v>45904</v>
      </c>
      <c r="B500" s="7">
        <v>3</v>
      </c>
      <c r="C500" s="7" t="s">
        <v>106</v>
      </c>
      <c r="D500" s="10" t="str">
        <f>IFERROR(VLOOKUP(_stats[[#This Row],[player_id]],_players[[player_id]:[player_name]],2,0),"")</f>
        <v>Антон Копач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102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102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102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102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102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102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102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104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104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104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104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104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104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104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104</v>
      </c>
    </row>
    <row r="515" spans="1:10" x14ac:dyDescent="0.25">
      <c r="A515" s="6">
        <v>45907</v>
      </c>
      <c r="B515" s="7">
        <v>1</v>
      </c>
      <c r="C515" s="7" t="s">
        <v>106</v>
      </c>
      <c r="D515" s="10" t="str">
        <f>IFERROR(VLOOKUP(_stats[[#This Row],[player_id]],_players[[player_id]:[player_name]],2,0),"")</f>
        <v>Антон Копач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104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104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104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104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104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104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104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104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104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104</v>
      </c>
    </row>
    <row r="525" spans="1:10" x14ac:dyDescent="0.25">
      <c r="A525" s="6">
        <v>45907</v>
      </c>
      <c r="B525" s="7">
        <v>1</v>
      </c>
      <c r="C525" s="7" t="s">
        <v>103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104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104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102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102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1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102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102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3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102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102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102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102</v>
      </c>
    </row>
    <row r="535" spans="1:10" x14ac:dyDescent="0.25">
      <c r="A535" s="6">
        <v>45911</v>
      </c>
      <c r="B535" s="7">
        <v>2</v>
      </c>
      <c r="C535" s="7" t="s">
        <v>106</v>
      </c>
      <c r="D535" s="10" t="str">
        <f>IFERROR(VLOOKUP(_stats[[#This Row],[player_id]],_players[[player_id]:[player_name]],2,0),"")</f>
        <v>Антон Копач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102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102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102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102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102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102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102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102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102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102</v>
      </c>
    </row>
    <row r="545" spans="1:10" x14ac:dyDescent="0.25">
      <c r="A545" s="6">
        <v>45911</v>
      </c>
      <c r="B545" s="7">
        <v>3</v>
      </c>
      <c r="C545" s="7" t="s">
        <v>105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102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102</v>
      </c>
    </row>
  </sheetData>
  <phoneticPr fontId="4" type="noConversion"/>
  <dataValidations count="1">
    <dataValidation type="list" allowBlank="1" showInputMessage="1" showErrorMessage="1" sqref="C2:C546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82"/>
  <sheetViews>
    <sheetView topLeftCell="A59" workbookViewId="0">
      <selection activeCell="D80" sqref="D80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100</v>
      </c>
      <c r="E1" s="5" t="s">
        <v>101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102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102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102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102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102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102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102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102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102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102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102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102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102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102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102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102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102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102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102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102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102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102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102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102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102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102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102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102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102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102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102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102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102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102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102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102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102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102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102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102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102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102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102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102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102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102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102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102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102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102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102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102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102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102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102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102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102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102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102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102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102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102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102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102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102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102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102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102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102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102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102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102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102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102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102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104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104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104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102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102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102</v>
      </c>
    </row>
  </sheetData>
  <dataValidations count="1">
    <dataValidation type="list" allowBlank="1" showInputMessage="1" showErrorMessage="1" sqref="B2:B82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Степушина</cp:lastModifiedBy>
  <dcterms:created xsi:type="dcterms:W3CDTF">2015-06-05T18:19:34Z</dcterms:created>
  <dcterms:modified xsi:type="dcterms:W3CDTF">2025-09-12T08:50:39Z</dcterms:modified>
</cp:coreProperties>
</file>