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dev\football_stats\"/>
    </mc:Choice>
  </mc:AlternateContent>
  <xr:revisionPtr revIDLastSave="0" documentId="13_ncr:1_{A0BBFB34-91C0-4CA6-B98A-72E0F920FBB8}" xr6:coauthVersionLast="47" xr6:coauthVersionMax="47" xr10:uidLastSave="{00000000-0000-0000-0000-000000000000}"/>
  <bookViews>
    <workbookView xWindow="13785" yWindow="0" windowWidth="15015" windowHeight="15600" activeTab="2" xr2:uid="{00000000-000D-0000-FFFF-FFFF00000000}"/>
  </bookViews>
  <sheets>
    <sheet name="Players" sheetId="1" r:id="rId1"/>
    <sheet name="Stats" sheetId="2" r:id="rId2"/>
    <sheet name="Teams" sheetId="3" r:id="rId3"/>
  </sheets>
  <definedNames>
    <definedName name="tel_">_players[player_id]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4" i="2" l="1"/>
  <c r="D230" i="2"/>
  <c r="D226" i="2"/>
  <c r="D222" i="2"/>
  <c r="D237" i="2"/>
  <c r="G237" i="2"/>
  <c r="D236" i="2"/>
  <c r="G236" i="2"/>
  <c r="D235" i="2"/>
  <c r="G235" i="2"/>
  <c r="G234" i="2"/>
  <c r="D233" i="2"/>
  <c r="G233" i="2"/>
  <c r="D232" i="2"/>
  <c r="G232" i="2"/>
  <c r="D231" i="2"/>
  <c r="G231" i="2"/>
  <c r="G230" i="2"/>
  <c r="D229" i="2"/>
  <c r="G229" i="2"/>
  <c r="D228" i="2"/>
  <c r="G228" i="2"/>
  <c r="D227" i="2"/>
  <c r="G227" i="2"/>
  <c r="G226" i="2"/>
  <c r="D225" i="2"/>
  <c r="G225" i="2"/>
  <c r="D224" i="2"/>
  <c r="G224" i="2"/>
  <c r="D223" i="2"/>
  <c r="G223" i="2"/>
  <c r="G222" i="2"/>
  <c r="D221" i="2"/>
  <c r="G221" i="2"/>
  <c r="D220" i="2"/>
  <c r="G220" i="2"/>
  <c r="D47" i="1"/>
  <c r="E55" i="1"/>
  <c r="D189" i="2"/>
  <c r="G1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D60" i="1"/>
  <c r="C61" i="1"/>
  <c r="D55" i="1" l="1"/>
  <c r="C47" i="1"/>
  <c r="C57" i="1"/>
  <c r="C55" i="1"/>
  <c r="C18" i="1"/>
  <c r="D57" i="1"/>
  <c r="E56" i="1"/>
  <c r="E47" i="1"/>
  <c r="F47" i="1" s="1"/>
  <c r="C42" i="1"/>
  <c r="D62" i="1"/>
  <c r="D56" i="1"/>
  <c r="C60" i="1"/>
  <c r="D14" i="1"/>
  <c r="C62" i="1"/>
  <c r="C56" i="1"/>
  <c r="E57" i="1"/>
  <c r="F57" i="1" s="1"/>
  <c r="E48" i="1"/>
  <c r="E62" i="1"/>
  <c r="E60" i="1"/>
  <c r="D21" i="1"/>
  <c r="E28" i="1"/>
  <c r="D48" i="1"/>
  <c r="D45" i="1"/>
  <c r="D61" i="1"/>
  <c r="C48" i="1"/>
  <c r="E61" i="1"/>
  <c r="D66" i="1"/>
  <c r="C32" i="1"/>
  <c r="D26" i="1"/>
  <c r="E53" i="1"/>
  <c r="D28" i="1"/>
  <c r="C14" i="1"/>
  <c r="E68" i="1"/>
  <c r="E69" i="1"/>
  <c r="E45" i="1"/>
  <c r="E33" i="1"/>
  <c r="D53" i="1"/>
  <c r="C28" i="1"/>
  <c r="D52" i="1"/>
  <c r="C3" i="1"/>
  <c r="C17" i="1"/>
  <c r="C53" i="1"/>
  <c r="E14" i="1"/>
  <c r="D69" i="1"/>
  <c r="C45" i="1"/>
  <c r="C66" i="1"/>
  <c r="E21" i="1"/>
  <c r="D22" i="1"/>
  <c r="D8" i="1"/>
  <c r="D7" i="1"/>
  <c r="D27" i="1"/>
  <c r="C33" i="1"/>
  <c r="C69" i="1"/>
  <c r="C59" i="1"/>
  <c r="E32" i="1"/>
  <c r="D68" i="1"/>
  <c r="E26" i="1"/>
  <c r="E59" i="1"/>
  <c r="E42" i="1"/>
  <c r="D17" i="1"/>
  <c r="D33" i="1"/>
  <c r="D59" i="1"/>
  <c r="C52" i="1"/>
  <c r="C21" i="1"/>
  <c r="C26" i="1"/>
  <c r="E17" i="1"/>
  <c r="D32" i="1"/>
  <c r="D18" i="1"/>
  <c r="D3" i="1"/>
  <c r="C22" i="1"/>
  <c r="C8" i="1"/>
  <c r="C7" i="1"/>
  <c r="C27" i="1"/>
  <c r="E27" i="1"/>
  <c r="C68" i="1"/>
  <c r="D42" i="1"/>
  <c r="E22" i="1"/>
  <c r="E18" i="1"/>
  <c r="E3" i="1"/>
  <c r="E52" i="1"/>
  <c r="E7" i="1"/>
  <c r="E8" i="1"/>
  <c r="E66" i="1"/>
  <c r="F55" i="1" l="1"/>
  <c r="F56" i="1"/>
  <c r="F62" i="1"/>
  <c r="F60" i="1"/>
  <c r="F48" i="1"/>
  <c r="F14" i="1"/>
  <c r="F61" i="1"/>
  <c r="F68" i="1"/>
  <c r="F69" i="1"/>
  <c r="F53" i="1"/>
  <c r="F45" i="1"/>
  <c r="F28" i="1"/>
  <c r="F8" i="1"/>
  <c r="F17" i="1"/>
  <c r="F26" i="1"/>
  <c r="F42" i="1"/>
  <c r="F22" i="1"/>
  <c r="F32" i="1"/>
  <c r="F21" i="1"/>
  <c r="F33" i="1"/>
  <c r="F59" i="1"/>
  <c r="F18" i="1"/>
  <c r="F7" i="1"/>
  <c r="F3" i="1"/>
  <c r="F27" i="1"/>
  <c r="F52" i="1"/>
  <c r="F66" i="1"/>
  <c r="D12" i="1"/>
  <c r="D36" i="1"/>
  <c r="D2" i="1"/>
  <c r="D13" i="1"/>
  <c r="D9" i="1"/>
  <c r="D34" i="1"/>
  <c r="D65" i="1"/>
  <c r="D44" i="1"/>
  <c r="D63" i="1"/>
  <c r="D19" i="1"/>
  <c r="D37" i="1"/>
  <c r="D58" i="1"/>
  <c r="D40" i="1"/>
  <c r="D5" i="1"/>
  <c r="D16" i="1"/>
  <c r="D46" i="1"/>
  <c r="D64" i="1"/>
  <c r="D15" i="1"/>
  <c r="D50" i="1"/>
  <c r="D54" i="1"/>
  <c r="D35" i="1"/>
  <c r="D31" i="1"/>
  <c r="D6" i="1"/>
  <c r="D30" i="1"/>
  <c r="D43" i="1"/>
  <c r="D49" i="1"/>
  <c r="D4" i="1"/>
  <c r="D10" i="1"/>
  <c r="D41" i="1"/>
  <c r="D25" i="1"/>
  <c r="D24" i="1"/>
  <c r="D29" i="1"/>
  <c r="D11" i="1"/>
  <c r="D38" i="1"/>
  <c r="D51" i="1"/>
  <c r="D23" i="1"/>
  <c r="D67" i="1"/>
  <c r="D39" i="1"/>
  <c r="D20" i="1"/>
  <c r="C12" i="1"/>
  <c r="C36" i="1"/>
  <c r="C2" i="1"/>
  <c r="C13" i="1"/>
  <c r="C9" i="1"/>
  <c r="C34" i="1"/>
  <c r="C65" i="1"/>
  <c r="C44" i="1"/>
  <c r="C63" i="1"/>
  <c r="C19" i="1"/>
  <c r="C37" i="1"/>
  <c r="C58" i="1"/>
  <c r="C40" i="1"/>
  <c r="C5" i="1"/>
  <c r="C16" i="1"/>
  <c r="C46" i="1"/>
  <c r="C64" i="1"/>
  <c r="C15" i="1"/>
  <c r="C50" i="1"/>
  <c r="C54" i="1"/>
  <c r="C35" i="1"/>
  <c r="C31" i="1"/>
  <c r="C6" i="1"/>
  <c r="C30" i="1"/>
  <c r="C43" i="1"/>
  <c r="C49" i="1"/>
  <c r="C4" i="1"/>
  <c r="C10" i="1"/>
  <c r="C41" i="1"/>
  <c r="C25" i="1"/>
  <c r="C24" i="1"/>
  <c r="C29" i="1"/>
  <c r="C11" i="1"/>
  <c r="C38" i="1"/>
  <c r="C51" i="1"/>
  <c r="C23" i="1"/>
  <c r="C67" i="1"/>
  <c r="C39" i="1"/>
  <c r="C20" i="1"/>
  <c r="E2" i="1"/>
  <c r="E13" i="1"/>
  <c r="E44" i="1"/>
  <c r="E23" i="1"/>
  <c r="E16" i="1"/>
  <c r="E46" i="1"/>
  <c r="E15" i="1"/>
  <c r="E6" i="1"/>
  <c r="E30" i="1"/>
  <c r="E43" i="1"/>
  <c r="E4" i="1"/>
  <c r="E24" i="1"/>
  <c r="E29" i="1"/>
  <c r="E51" i="1"/>
  <c r="E39" i="1"/>
  <c r="E20" i="1"/>
  <c r="E50" i="1"/>
  <c r="E35" i="1"/>
  <c r="E49" i="1"/>
  <c r="E10" i="1"/>
  <c r="E41" i="1"/>
  <c r="E25" i="1"/>
  <c r="E11" i="1"/>
  <c r="E31" i="1" l="1"/>
  <c r="F31" i="1" s="1"/>
  <c r="E67" i="1"/>
  <c r="F67" i="1" s="1"/>
  <c r="E40" i="1"/>
  <c r="F40" i="1" s="1"/>
  <c r="E63" i="1"/>
  <c r="F63" i="1" s="1"/>
  <c r="E12" i="1"/>
  <c r="F12" i="1" s="1"/>
  <c r="E64" i="1"/>
  <c r="F64" i="1" s="1"/>
  <c r="E58" i="1"/>
  <c r="F58" i="1" s="1"/>
  <c r="E9" i="1"/>
  <c r="F9" i="1" s="1"/>
  <c r="E38" i="1"/>
  <c r="F38" i="1" s="1"/>
  <c r="E37" i="1"/>
  <c r="F37" i="1" s="1"/>
  <c r="E65" i="1"/>
  <c r="F65" i="1" s="1"/>
  <c r="E54" i="1"/>
  <c r="F54" i="1" s="1"/>
  <c r="E5" i="1"/>
  <c r="F5" i="1" s="1"/>
  <c r="E19" i="1"/>
  <c r="F19" i="1" s="1"/>
  <c r="E34" i="1"/>
  <c r="F34" i="1" s="1"/>
  <c r="E36" i="1"/>
  <c r="F36" i="1" s="1"/>
  <c r="F11" i="1"/>
  <c r="F41" i="1"/>
  <c r="F43" i="1"/>
  <c r="F35" i="1"/>
  <c r="F20" i="1"/>
  <c r="F51" i="1"/>
  <c r="F24" i="1"/>
  <c r="F4" i="1"/>
  <c r="F6" i="1"/>
  <c r="F50" i="1"/>
  <c r="F16" i="1"/>
  <c r="F2" i="1"/>
  <c r="F39" i="1"/>
  <c r="F23" i="1"/>
  <c r="F29" i="1"/>
  <c r="F25" i="1"/>
  <c r="F10" i="1"/>
  <c r="F49" i="1"/>
  <c r="F30" i="1"/>
  <c r="F15" i="1"/>
  <c r="F46" i="1"/>
  <c r="F44" i="1"/>
  <c r="F13" i="1"/>
</calcChain>
</file>

<file path=xl/sharedStrings.xml><?xml version="1.0" encoding="utf-8"?>
<sst xmlns="http://schemas.openxmlformats.org/spreadsheetml/2006/main" count="388" uniqueCount="80">
  <si>
    <t>player_id</t>
  </si>
  <si>
    <t>player_name</t>
  </si>
  <si>
    <t>goals</t>
  </si>
  <si>
    <t>assists</t>
  </si>
  <si>
    <t>wins</t>
  </si>
  <si>
    <t>points</t>
  </si>
  <si>
    <t>date</t>
  </si>
  <si>
    <t>team_number</t>
  </si>
  <si>
    <t>goals_on_date</t>
  </si>
  <si>
    <t>assists_on_date</t>
  </si>
  <si>
    <t>wins_on_date</t>
  </si>
  <si>
    <t>Тёма</t>
  </si>
  <si>
    <t>Максим Строцкий</t>
  </si>
  <si>
    <t>Толя Шлаев</t>
  </si>
  <si>
    <t>Стас Семитко</t>
  </si>
  <si>
    <t>Вова</t>
  </si>
  <si>
    <t>Сергей</t>
  </si>
  <si>
    <t>Анатолий</t>
  </si>
  <si>
    <t>Костя</t>
  </si>
  <si>
    <t>Расул</t>
  </si>
  <si>
    <t>Сергей Крюков</t>
  </si>
  <si>
    <t>Василий Улитин</t>
  </si>
  <si>
    <t>Влад</t>
  </si>
  <si>
    <t>Женя (кипер)</t>
  </si>
  <si>
    <t>Женя Одушкин</t>
  </si>
  <si>
    <t>Bu (Рыжий)</t>
  </si>
  <si>
    <t>Олег Шишкин</t>
  </si>
  <si>
    <t>Рубик</t>
  </si>
  <si>
    <t>Миша</t>
  </si>
  <si>
    <t>Никита</t>
  </si>
  <si>
    <t>Александр Травкин</t>
  </si>
  <si>
    <t>Алексей Королев</t>
  </si>
  <si>
    <t>Артем Ширяев</t>
  </si>
  <si>
    <t>Рома Сурнин</t>
  </si>
  <si>
    <t>Ваня</t>
  </si>
  <si>
    <t>Дядя Руслан</t>
  </si>
  <si>
    <t>Месси (от Расула)</t>
  </si>
  <si>
    <t>Руслан (от Сергея)</t>
  </si>
  <si>
    <t>Стас (от Расула)</t>
  </si>
  <si>
    <t>Эд (Сэм)</t>
  </si>
  <si>
    <t>Эльдар</t>
  </si>
  <si>
    <t>Илшат</t>
  </si>
  <si>
    <t>Атай</t>
  </si>
  <si>
    <t>Нурик</t>
  </si>
  <si>
    <t>Эля</t>
  </si>
  <si>
    <t>Кирилл Попов</t>
  </si>
  <si>
    <t>Паша</t>
  </si>
  <si>
    <t>Игорь (Ник +1)</t>
  </si>
  <si>
    <t>Андрей (АК+1)</t>
  </si>
  <si>
    <t>Ваня (АК+1)</t>
  </si>
  <si>
    <t>Витя</t>
  </si>
  <si>
    <t>Дима (Руб)</t>
  </si>
  <si>
    <t>Егор (АК+1)</t>
  </si>
  <si>
    <t>Игорь Фомичев</t>
  </si>
  <si>
    <t>Илья (АК+1)</t>
  </si>
  <si>
    <t>Кирилл (АК+1)</t>
  </si>
  <si>
    <r>
      <t xml:space="preserve">Миша </t>
    </r>
    <r>
      <rPr>
        <sz val="12"/>
        <color theme="1"/>
        <rFont val="Calibri"/>
        <family val="2"/>
        <charset val="204"/>
        <scheme val="minor"/>
      </rPr>
      <t>(АК+1)</t>
    </r>
  </si>
  <si>
    <t>Нурали (Руб)</t>
  </si>
  <si>
    <t>Рамиль (АК+1)</t>
  </si>
  <si>
    <t>Сома (Руб)</t>
  </si>
  <si>
    <t>Юра Пименов</t>
  </si>
  <si>
    <t>Миша (АК+1)</t>
  </si>
  <si>
    <t>Артем Зэф</t>
  </si>
  <si>
    <t>Ваня (Рыжий +1)</t>
  </si>
  <si>
    <t>Александр Костюнин</t>
  </si>
  <si>
    <t>Дима Сахаров</t>
  </si>
  <si>
    <t>Назар (Женя +1)</t>
  </si>
  <si>
    <t>Гриша</t>
  </si>
  <si>
    <t>Иван</t>
  </si>
  <si>
    <t>Муслим (от Расула)</t>
  </si>
  <si>
    <t>Макс (Миша +1)</t>
  </si>
  <si>
    <t>Эдик (Руб +1)</t>
  </si>
  <si>
    <t>Рыжий</t>
  </si>
  <si>
    <t>Мирали (Руб +1)</t>
  </si>
  <si>
    <t>KS (Андрей)</t>
  </si>
  <si>
    <t>Ибрагим (Нурик +1)</t>
  </si>
  <si>
    <t>Никита (АК+1)</t>
  </si>
  <si>
    <t>Даниил</t>
  </si>
  <si>
    <t>Слава</t>
  </si>
  <si>
    <t>Андрей Бутусов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</si>
</sst>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0" fillId="0" borderId="6" xfId="0" applyBorder="1" applyAlignment="1"/>
    <xf numFmtId="0" fontId="3" fillId="0" borderId="6" xfId="0" applyFont="1" applyBorder="1" applyAlignment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/>
    <xf numFmtId="0" fontId="3" fillId="0" borderId="6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</cellXfs>
  <cellStyles count="1">
    <cellStyle name="Обычный" xfId="0" builtinId="0"/>
  </cellStyles>
  <dxfs count="3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dd/mm/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8E8C5-7B8B-42F7-9BFF-85AAC284233D}" name="_players" displayName="_players" ref="A1:F69" totalsRowShown="0" headerRowDxfId="29" headerRowBorderDxfId="28" tableBorderDxfId="27" totalsRowBorderDxfId="26">
  <autoFilter ref="A1:F69" xr:uid="{CC58E8C5-7B8B-42F7-9BFF-85AAC284233D}"/>
  <sortState xmlns:xlrd2="http://schemas.microsoft.com/office/spreadsheetml/2017/richdata2" ref="A2:F69">
    <sortCondition descending="1" ref="F1:F69"/>
  </sortState>
  <tableColumns count="6">
    <tableColumn id="1" xr3:uid="{72D5507B-3E56-45F9-949A-1B810B89614D}" name="player_id" dataDxfId="25"/>
    <tableColumn id="2" xr3:uid="{9B600E03-F10C-49A9-BD9C-050BEA58FF6E}" name="player_name" dataDxfId="24"/>
    <tableColumn id="3" xr3:uid="{8F857898-2667-4829-90AD-3A28B8E44AF3}" name="goals" dataDxfId="23">
      <calculatedColumnFormula>SUMIFS(_stats[goals_on_date],_stats[player_id],_players[[#This Row],[player_id]])</calculatedColumnFormula>
    </tableColumn>
    <tableColumn id="4" xr3:uid="{81B9F6B2-D5CC-4D13-9EE3-73B39091AD58}" name="assists" dataDxfId="22">
      <calculatedColumnFormula>SUMIFS(_stats[assists_on_date],_stats[player_id],_players[[#This Row],[player_id]])</calculatedColumnFormula>
    </tableColumn>
    <tableColumn id="5" xr3:uid="{1C26950D-761D-4C94-B228-1824773DE1A0}" name="wins" dataDxfId="21">
      <calculatedColumnFormula>SUMIFS(_stats[wins_on_date],_stats[player_id],_players[[#This Row],[player_id]])</calculatedColumnFormula>
    </tableColumn>
    <tableColumn id="6" xr3:uid="{9ADB0D0F-407B-4516-A8B8-97C920F43BB4}" name="points" dataDxfId="20">
      <calculatedColumnFormula>SUM(_players[[#This Row],[goals]:[wins]])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1149F-12DA-4A23-97C8-9D9CCA1140FB}" name="_stats" displayName="_stats" ref="A1:G237" totalsRowShown="0" headerRowDxfId="19" dataDxfId="17" headerRowBorderDxfId="18" tableBorderDxfId="16" totalsRowBorderDxfId="15">
  <autoFilter ref="A1:G237" xr:uid="{D3D1149F-12DA-4A23-97C8-9D9CCA1140FB}"/>
  <sortState xmlns:xlrd2="http://schemas.microsoft.com/office/spreadsheetml/2017/richdata2" ref="A2:G60">
    <sortCondition ref="A1:A60"/>
  </sortState>
  <tableColumns count="7">
    <tableColumn id="1" xr3:uid="{D6DD79FC-E04C-45EB-8EBE-D6811A0C69D0}" name="date" dataDxfId="14"/>
    <tableColumn id="2" xr3:uid="{686C940A-87F8-43A1-ADFF-9CF607E801B5}" name="team_number" dataDxfId="13"/>
    <tableColumn id="3" xr3:uid="{1C13D6CA-8B0C-4849-B32C-A77EF9C52B42}" name="player_id" dataDxfId="12"/>
    <tableColumn id="4" xr3:uid="{C2384479-71AA-40DA-A7B2-E30ECBA1AF99}" name="player_name" dataDxfId="11">
      <calculatedColumnFormula>IFERROR(VLOOKUP(_stats[[#This Row],[player_id]],_players[[player_id]:[player_name]],2,0),"")</calculatedColumnFormula>
    </tableColumn>
    <tableColumn id="5" xr3:uid="{09AE1D8B-DCB8-4F87-ABB5-372822B0D6BF}" name="goals_on_date" dataDxfId="10"/>
    <tableColumn id="6" xr3:uid="{7FD24496-81EB-47BB-8B89-26AB97C686CA}" name="assists_on_date" dataDxfId="9"/>
    <tableColumn id="7" xr3:uid="{39F202A0-49EF-45EE-9054-882F18FBDF31}" name="wins_on_date" dataDxfId="8">
      <calculatedColumnFormula>SUMIFS(_teams[wins_on_date],_teams[date],_stats[[#This Row],[date]],_teams[team_number],_stats[[#This Row],[team_number]])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23DC2-EC3F-4914-9E08-BC4E7C6626C9}" name="_teams" displayName="_teams" ref="A1:C36" totalsRowShown="0" headerRowDxfId="7" dataDxfId="5" headerRowBorderDxfId="6" tableBorderDxfId="4" totalsRowBorderDxfId="3">
  <autoFilter ref="A1:C36" xr:uid="{B6423DC2-EC3F-4914-9E08-BC4E7C6626C9}"/>
  <tableColumns count="3">
    <tableColumn id="1" xr3:uid="{92BE0DCE-EF0C-43B2-937D-640EBFF087A6}" name="date" dataDxfId="2"/>
    <tableColumn id="2" xr3:uid="{B497FB59-180E-4B72-9ECD-E25C88173489}" name="team_number" dataDxfId="1"/>
    <tableColumn id="3" xr3:uid="{02A8A062-9D85-4980-948F-E89B2B2D08DF}" name="wins_on_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69"/>
  <sheetViews>
    <sheetView workbookViewId="0">
      <selection activeCell="G4" sqref="G4"/>
    </sheetView>
  </sheetViews>
  <sheetFormatPr defaultRowHeight="15" x14ac:dyDescent="0.25"/>
  <cols>
    <col min="1" max="1" width="20.5703125" style="35" bestFit="1" customWidth="1"/>
    <col min="2" max="2" width="20.5703125" style="3" bestFit="1" customWidth="1"/>
    <col min="3" max="3" width="10.28515625" style="2" customWidth="1"/>
    <col min="4" max="4" width="11.140625" style="2" customWidth="1"/>
    <col min="5" max="5" width="11.85546875" style="2" customWidth="1"/>
    <col min="6" max="6" width="12.5703125" style="2" customWidth="1"/>
    <col min="7" max="7" width="12.5703125" customWidth="1"/>
  </cols>
  <sheetData>
    <row r="1" spans="1:6" x14ac:dyDescent="0.25">
      <c r="A1" s="2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.75" x14ac:dyDescent="0.25">
      <c r="A2" s="25" t="s">
        <v>46</v>
      </c>
      <c r="B2" s="25" t="s">
        <v>46</v>
      </c>
      <c r="C2" s="19">
        <f>SUMIFS(_stats[goals_on_date],_stats[player_id],_players[[#This Row],[player_id]])</f>
        <v>31</v>
      </c>
      <c r="D2" s="19">
        <f>SUMIFS(_stats[assists_on_date],_stats[player_id],_players[[#This Row],[player_id]])</f>
        <v>19</v>
      </c>
      <c r="E2" s="19">
        <f>SUMIFS(_stats[wins_on_date],_stats[player_id],_players[[#This Row],[player_id]])</f>
        <v>43</v>
      </c>
      <c r="F2" s="20">
        <f>SUM(_players[[#This Row],[goals]:[wins]])</f>
        <v>93</v>
      </c>
    </row>
    <row r="3" spans="1:6" ht="15.75" x14ac:dyDescent="0.25">
      <c r="A3" s="27" t="s">
        <v>16</v>
      </c>
      <c r="B3" s="27" t="s">
        <v>16</v>
      </c>
      <c r="C3" s="16">
        <f>SUMIFS(_stats[goals_on_date],_stats[player_id],_players[[#This Row],[player_id]])</f>
        <v>27</v>
      </c>
      <c r="D3" s="16">
        <f>SUMIFS(_stats[assists_on_date],_stats[player_id],_players[[#This Row],[player_id]])</f>
        <v>3</v>
      </c>
      <c r="E3" s="16">
        <f>SUMIFS(_stats[wins_on_date],_stats[player_id],_players[[#This Row],[player_id]])</f>
        <v>41</v>
      </c>
      <c r="F3" s="17">
        <f>SUM(_players[[#This Row],[goals]:[wins]])</f>
        <v>71</v>
      </c>
    </row>
    <row r="4" spans="1:6" ht="15.75" x14ac:dyDescent="0.25">
      <c r="A4" s="27" t="s">
        <v>18</v>
      </c>
      <c r="B4" s="27" t="s">
        <v>18</v>
      </c>
      <c r="C4" s="11">
        <f>SUMIFS(_stats[goals_on_date],_stats[player_id],_players[[#This Row],[player_id]])</f>
        <v>18</v>
      </c>
      <c r="D4" s="11">
        <f>SUMIFS(_stats[assists_on_date],_stats[player_id],_players[[#This Row],[player_id]])</f>
        <v>11</v>
      </c>
      <c r="E4" s="11">
        <f>SUMIFS(_stats[wins_on_date],_stats[player_id],_players[[#This Row],[player_id]])</f>
        <v>41</v>
      </c>
      <c r="F4" s="12">
        <f>SUM(_players[[#This Row],[goals]:[wins]])</f>
        <v>70</v>
      </c>
    </row>
    <row r="5" spans="1:6" ht="15.75" x14ac:dyDescent="0.25">
      <c r="A5" s="26" t="s">
        <v>22</v>
      </c>
      <c r="B5" s="26" t="s">
        <v>22</v>
      </c>
      <c r="C5" s="21">
        <f>SUMIFS(_stats[goals_on_date],_stats[player_id],_players[[#This Row],[player_id]])</f>
        <v>7</v>
      </c>
      <c r="D5" s="21">
        <f>SUMIFS(_stats[assists_on_date],_stats[player_id],_players[[#This Row],[player_id]])</f>
        <v>13</v>
      </c>
      <c r="E5" s="21">
        <f>SUMIFS(_stats[wins_on_date],_stats[player_id],_players[[#This Row],[player_id]])</f>
        <v>43</v>
      </c>
      <c r="F5" s="22">
        <f>SUM(_players[[#This Row],[goals]:[wins]])</f>
        <v>63</v>
      </c>
    </row>
    <row r="6" spans="1:6" ht="15.75" x14ac:dyDescent="0.25">
      <c r="A6" s="27" t="s">
        <v>30</v>
      </c>
      <c r="B6" s="27" t="s">
        <v>30</v>
      </c>
      <c r="C6" s="11">
        <f>SUMIFS(_stats[goals_on_date],_stats[player_id],_players[[#This Row],[player_id]])</f>
        <v>17</v>
      </c>
      <c r="D6" s="11">
        <f>SUMIFS(_stats[assists_on_date],_stats[player_id],_players[[#This Row],[player_id]])</f>
        <v>12</v>
      </c>
      <c r="E6" s="11">
        <f>SUMIFS(_stats[wins_on_date],_stats[player_id],_players[[#This Row],[player_id]])</f>
        <v>30</v>
      </c>
      <c r="F6" s="12">
        <f>SUM(_players[[#This Row],[goals]:[wins]])</f>
        <v>59</v>
      </c>
    </row>
    <row r="7" spans="1:6" ht="15.75" x14ac:dyDescent="0.25">
      <c r="A7" s="27" t="s">
        <v>20</v>
      </c>
      <c r="B7" s="27" t="s">
        <v>20</v>
      </c>
      <c r="C7" s="16">
        <f>SUMIFS(_stats[goals_on_date],_stats[player_id],_players[[#This Row],[player_id]])</f>
        <v>8</v>
      </c>
      <c r="D7" s="16">
        <f>SUMIFS(_stats[assists_on_date],_stats[player_id],_players[[#This Row],[player_id]])</f>
        <v>5</v>
      </c>
      <c r="E7" s="16">
        <f>SUMIFS(_stats[wins_on_date],_stats[player_id],_players[[#This Row],[player_id]])</f>
        <v>45</v>
      </c>
      <c r="F7" s="17">
        <f>SUM(_players[[#This Row],[goals]:[wins]])</f>
        <v>58</v>
      </c>
    </row>
    <row r="8" spans="1:6" ht="15.75" x14ac:dyDescent="0.25">
      <c r="A8" s="27" t="s">
        <v>11</v>
      </c>
      <c r="B8" s="27" t="s">
        <v>11</v>
      </c>
      <c r="C8" s="16">
        <f>SUMIFS(_stats[goals_on_date],_stats[player_id],_players[[#This Row],[player_id]])</f>
        <v>2</v>
      </c>
      <c r="D8" s="16">
        <f>SUMIFS(_stats[assists_on_date],_stats[player_id],_players[[#This Row],[player_id]])</f>
        <v>3</v>
      </c>
      <c r="E8" s="16">
        <f>SUMIFS(_stats[wins_on_date],_stats[player_id],_players[[#This Row],[player_id]])</f>
        <v>40</v>
      </c>
      <c r="F8" s="17">
        <f>SUM(_players[[#This Row],[goals]:[wins]])</f>
        <v>45</v>
      </c>
    </row>
    <row r="9" spans="1:6" ht="15.75" x14ac:dyDescent="0.25">
      <c r="A9" s="28" t="s">
        <v>43</v>
      </c>
      <c r="B9" s="28" t="s">
        <v>43</v>
      </c>
      <c r="C9" s="11">
        <f>SUMIFS(_stats[goals_on_date],_stats[player_id],_players[[#This Row],[player_id]])</f>
        <v>10</v>
      </c>
      <c r="D9" s="11">
        <f>SUMIFS(_stats[assists_on_date],_stats[player_id],_players[[#This Row],[player_id]])</f>
        <v>3</v>
      </c>
      <c r="E9" s="11">
        <f>SUMIFS(_stats[wins_on_date],_stats[player_id],_players[[#This Row],[player_id]])</f>
        <v>32</v>
      </c>
      <c r="F9" s="12">
        <f>SUM(_players[[#This Row],[goals]:[wins]])</f>
        <v>45</v>
      </c>
    </row>
    <row r="10" spans="1:6" ht="15.75" x14ac:dyDescent="0.25">
      <c r="A10" s="25" t="s">
        <v>41</v>
      </c>
      <c r="B10" s="25" t="s">
        <v>41</v>
      </c>
      <c r="C10" s="21">
        <f>SUMIFS(_stats[goals_on_date],_stats[player_id],_players[[#This Row],[player_id]])</f>
        <v>10</v>
      </c>
      <c r="D10" s="21">
        <f>SUMIFS(_stats[assists_on_date],_stats[player_id],_players[[#This Row],[player_id]])</f>
        <v>10</v>
      </c>
      <c r="E10" s="21">
        <f>SUMIFS(_stats[wins_on_date],_stats[player_id],_players[[#This Row],[player_id]])</f>
        <v>20</v>
      </c>
      <c r="F10" s="22">
        <f>SUM(_players[[#This Row],[goals]:[wins]])</f>
        <v>40</v>
      </c>
    </row>
    <row r="11" spans="1:6" ht="15.75" x14ac:dyDescent="0.25">
      <c r="A11" s="36" t="s">
        <v>77</v>
      </c>
      <c r="B11" s="36" t="s">
        <v>77</v>
      </c>
      <c r="C11" s="11">
        <f>SUMIFS(_stats[goals_on_date],_stats[player_id],_players[[#This Row],[player_id]])</f>
        <v>7</v>
      </c>
      <c r="D11" s="11">
        <f>SUMIFS(_stats[assists_on_date],_stats[player_id],_players[[#This Row],[player_id]])</f>
        <v>7</v>
      </c>
      <c r="E11" s="11">
        <f>SUMIFS(_stats[wins_on_date],_stats[player_id],_players[[#This Row],[player_id]])</f>
        <v>22</v>
      </c>
      <c r="F11" s="12">
        <f>SUM(_players[[#This Row],[goals]:[wins]])</f>
        <v>36</v>
      </c>
    </row>
    <row r="12" spans="1:6" ht="15.75" x14ac:dyDescent="0.25">
      <c r="A12" s="27" t="s">
        <v>26</v>
      </c>
      <c r="B12" s="27" t="s">
        <v>26</v>
      </c>
      <c r="C12" s="11">
        <f>SUMIFS(_stats[goals_on_date],_stats[player_id],_players[[#This Row],[player_id]])</f>
        <v>1</v>
      </c>
      <c r="D12" s="11">
        <f>SUMIFS(_stats[assists_on_date],_stats[player_id],_players[[#This Row],[player_id]])</f>
        <v>3</v>
      </c>
      <c r="E12" s="11">
        <f>SUMIFS(_stats[wins_on_date],_stats[player_id],_players[[#This Row],[player_id]])</f>
        <v>29</v>
      </c>
      <c r="F12" s="12">
        <f>SUM(_players[[#This Row],[goals]:[wins]])</f>
        <v>33</v>
      </c>
    </row>
    <row r="13" spans="1:6" ht="15.75" x14ac:dyDescent="0.25">
      <c r="A13" s="27" t="s">
        <v>64</v>
      </c>
      <c r="B13" s="27" t="s">
        <v>64</v>
      </c>
      <c r="C13" s="11">
        <f>SUMIFS(_stats[goals_on_date],_stats[player_id],_players[[#This Row],[player_id]])</f>
        <v>4</v>
      </c>
      <c r="D13" s="11">
        <f>SUMIFS(_stats[assists_on_date],_stats[player_id],_players[[#This Row],[player_id]])</f>
        <v>11</v>
      </c>
      <c r="E13" s="11">
        <f>SUMIFS(_stats[wins_on_date],_stats[player_id],_players[[#This Row],[player_id]])</f>
        <v>18</v>
      </c>
      <c r="F13" s="12">
        <f>SUM(_players[[#This Row],[goals]:[wins]])</f>
        <v>33</v>
      </c>
    </row>
    <row r="14" spans="1:6" x14ac:dyDescent="0.25">
      <c r="A14" s="37" t="s">
        <v>69</v>
      </c>
      <c r="B14" s="37" t="s">
        <v>69</v>
      </c>
      <c r="C14" s="16">
        <f>SUMIFS(_stats[goals_on_date],_stats[player_id],_players[[#This Row],[player_id]])</f>
        <v>13</v>
      </c>
      <c r="D14" s="16">
        <f>SUMIFS(_stats[assists_on_date],_stats[player_id],_players[[#This Row],[player_id]])</f>
        <v>6</v>
      </c>
      <c r="E14" s="16">
        <f>SUMIFS(_stats[wins_on_date],_stats[player_id],_players[[#This Row],[player_id]])</f>
        <v>14</v>
      </c>
      <c r="F14" s="17">
        <f>SUM(_players[[#This Row],[goals]:[wins]])</f>
        <v>33</v>
      </c>
    </row>
    <row r="15" spans="1:6" ht="15.75" x14ac:dyDescent="0.25">
      <c r="A15" s="27" t="s">
        <v>12</v>
      </c>
      <c r="B15" s="27" t="s">
        <v>12</v>
      </c>
      <c r="C15" s="11">
        <f>SUMIFS(_stats[goals_on_date],_stats[player_id],_players[[#This Row],[player_id]])</f>
        <v>4</v>
      </c>
      <c r="D15" s="11">
        <f>SUMIFS(_stats[assists_on_date],_stats[player_id],_players[[#This Row],[player_id]])</f>
        <v>11</v>
      </c>
      <c r="E15" s="11">
        <f>SUMIFS(_stats[wins_on_date],_stats[player_id],_players[[#This Row],[player_id]])</f>
        <v>15</v>
      </c>
      <c r="F15" s="12">
        <f>SUM(_players[[#This Row],[goals]:[wins]])</f>
        <v>30</v>
      </c>
    </row>
    <row r="16" spans="1:6" ht="15.75" x14ac:dyDescent="0.25">
      <c r="A16" s="27" t="s">
        <v>15</v>
      </c>
      <c r="B16" s="27" t="s">
        <v>15</v>
      </c>
      <c r="C16" s="11">
        <f>SUMIFS(_stats[goals_on_date],_stats[player_id],_players[[#This Row],[player_id]])</f>
        <v>8</v>
      </c>
      <c r="D16" s="11">
        <f>SUMIFS(_stats[assists_on_date],_stats[player_id],_players[[#This Row],[player_id]])</f>
        <v>6</v>
      </c>
      <c r="E16" s="11">
        <f>SUMIFS(_stats[wins_on_date],_stats[player_id],_players[[#This Row],[player_id]])</f>
        <v>14</v>
      </c>
      <c r="F16" s="12">
        <f>SUM(_players[[#This Row],[goals]:[wins]])</f>
        <v>28</v>
      </c>
    </row>
    <row r="17" spans="1:6" x14ac:dyDescent="0.25">
      <c r="A17" s="37" t="s">
        <v>66</v>
      </c>
      <c r="B17" s="37" t="s">
        <v>66</v>
      </c>
      <c r="C17" s="16">
        <f>SUMIFS(_stats[goals_on_date],_stats[player_id],_players[[#This Row],[player_id]])</f>
        <v>2</v>
      </c>
      <c r="D17" s="16">
        <f>SUMIFS(_stats[assists_on_date],_stats[player_id],_players[[#This Row],[player_id]])</f>
        <v>9</v>
      </c>
      <c r="E17" s="16">
        <f>SUMIFS(_stats[wins_on_date],_stats[player_id],_players[[#This Row],[player_id]])</f>
        <v>16</v>
      </c>
      <c r="F17" s="17">
        <f>SUM(_players[[#This Row],[goals]:[wins]])</f>
        <v>27</v>
      </c>
    </row>
    <row r="18" spans="1:6" ht="15.75" x14ac:dyDescent="0.25">
      <c r="A18" s="27" t="s">
        <v>14</v>
      </c>
      <c r="B18" s="27" t="s">
        <v>14</v>
      </c>
      <c r="C18" s="16">
        <f>SUMIFS(_stats[goals_on_date],_stats[player_id],_players[[#This Row],[player_id]])</f>
        <v>7</v>
      </c>
      <c r="D18" s="16">
        <f>SUMIFS(_stats[assists_on_date],_stats[player_id],_players[[#This Row],[player_id]])</f>
        <v>3</v>
      </c>
      <c r="E18" s="16">
        <f>SUMIFS(_stats[wins_on_date],_stats[player_id],_players[[#This Row],[player_id]])</f>
        <v>14</v>
      </c>
      <c r="F18" s="17">
        <f>SUM(_players[[#This Row],[goals]:[wins]])</f>
        <v>24</v>
      </c>
    </row>
    <row r="19" spans="1:6" ht="15.75" x14ac:dyDescent="0.25">
      <c r="A19" s="28" t="s">
        <v>45</v>
      </c>
      <c r="B19" s="28" t="s">
        <v>45</v>
      </c>
      <c r="C19" s="11">
        <f>SUMIFS(_stats[goals_on_date],_stats[player_id],_players[[#This Row],[player_id]])</f>
        <v>2</v>
      </c>
      <c r="D19" s="11">
        <f>SUMIFS(_stats[assists_on_date],_stats[player_id],_players[[#This Row],[player_id]])</f>
        <v>5</v>
      </c>
      <c r="E19" s="11">
        <f>SUMIFS(_stats[wins_on_date],_stats[player_id],_players[[#This Row],[player_id]])</f>
        <v>17</v>
      </c>
      <c r="F19" s="12">
        <f>SUM(_players[[#This Row],[goals]:[wins]])</f>
        <v>24</v>
      </c>
    </row>
    <row r="20" spans="1:6" ht="15.75" x14ac:dyDescent="0.25">
      <c r="A20" s="29" t="s">
        <v>19</v>
      </c>
      <c r="B20" s="29" t="s">
        <v>19</v>
      </c>
      <c r="C20" s="11">
        <f>SUMIFS(_stats[goals_on_date],_stats[player_id],_players[[#This Row],[player_id]])</f>
        <v>3</v>
      </c>
      <c r="D20" s="11">
        <f>SUMIFS(_stats[assists_on_date],_stats[player_id],_players[[#This Row],[player_id]])</f>
        <v>6</v>
      </c>
      <c r="E20" s="11">
        <f>SUMIFS(_stats[wins_on_date],_stats[player_id],_players[[#This Row],[player_id]])</f>
        <v>14</v>
      </c>
      <c r="F20" s="12">
        <f>SUM(_players[[#This Row],[goals]:[wins]])</f>
        <v>23</v>
      </c>
    </row>
    <row r="21" spans="1:6" ht="15.75" x14ac:dyDescent="0.25">
      <c r="A21" s="32" t="s">
        <v>60</v>
      </c>
      <c r="B21" s="33" t="s">
        <v>60</v>
      </c>
      <c r="C21" s="16">
        <f>SUMIFS(_stats[goals_on_date],_stats[player_id],_players[[#This Row],[player_id]])</f>
        <v>4</v>
      </c>
      <c r="D21" s="16">
        <f>SUMIFS(_stats[assists_on_date],_stats[player_id],_players[[#This Row],[player_id]])</f>
        <v>3</v>
      </c>
      <c r="E21" s="16">
        <f>SUMIFS(_stats[wins_on_date],_stats[player_id],_players[[#This Row],[player_id]])</f>
        <v>16</v>
      </c>
      <c r="F21" s="17">
        <f>SUM(_players[[#This Row],[goals]:[wins]])</f>
        <v>23</v>
      </c>
    </row>
    <row r="22" spans="1:6" ht="15.75" x14ac:dyDescent="0.25">
      <c r="A22" s="33" t="s">
        <v>44</v>
      </c>
      <c r="B22" s="33" t="s">
        <v>44</v>
      </c>
      <c r="C22" s="16">
        <f>SUMIFS(_stats[goals_on_date],_stats[player_id],_players[[#This Row],[player_id]])</f>
        <v>3</v>
      </c>
      <c r="D22" s="16">
        <f>SUMIFS(_stats[assists_on_date],_stats[player_id],_players[[#This Row],[player_id]])</f>
        <v>1</v>
      </c>
      <c r="E22" s="16">
        <f>SUMIFS(_stats[wins_on_date],_stats[player_id],_players[[#This Row],[player_id]])</f>
        <v>19</v>
      </c>
      <c r="F22" s="17">
        <f>SUM(_players[[#This Row],[goals]:[wins]])</f>
        <v>23</v>
      </c>
    </row>
    <row r="23" spans="1:6" ht="15.75" x14ac:dyDescent="0.25">
      <c r="A23" s="29" t="s">
        <v>28</v>
      </c>
      <c r="B23" s="29" t="s">
        <v>28</v>
      </c>
      <c r="C23" s="11">
        <f>SUMIFS(_stats[goals_on_date],_stats[player_id],_players[[#This Row],[player_id]])</f>
        <v>3</v>
      </c>
      <c r="D23" s="11">
        <f>SUMIFS(_stats[assists_on_date],_stats[player_id],_players[[#This Row],[player_id]])</f>
        <v>1</v>
      </c>
      <c r="E23" s="11">
        <f>SUMIFS(_stats[wins_on_date],_stats[player_id],_players[[#This Row],[player_id]])</f>
        <v>19</v>
      </c>
      <c r="F23" s="12">
        <f>SUM(_players[[#This Row],[goals]:[wins]])</f>
        <v>23</v>
      </c>
    </row>
    <row r="24" spans="1:6" ht="15.75" x14ac:dyDescent="0.25">
      <c r="A24" s="33" t="s">
        <v>42</v>
      </c>
      <c r="B24" s="33" t="s">
        <v>42</v>
      </c>
      <c r="C24" s="11">
        <f>SUMIFS(_stats[goals_on_date],_stats[player_id],_players[[#This Row],[player_id]])</f>
        <v>3</v>
      </c>
      <c r="D24" s="11">
        <f>SUMIFS(_stats[assists_on_date],_stats[player_id],_players[[#This Row],[player_id]])</f>
        <v>4</v>
      </c>
      <c r="E24" s="11">
        <f>SUMIFS(_stats[wins_on_date],_stats[player_id],_players[[#This Row],[player_id]])</f>
        <v>16</v>
      </c>
      <c r="F24" s="12">
        <f>SUM(_players[[#This Row],[goals]:[wins]])</f>
        <v>23</v>
      </c>
    </row>
    <row r="25" spans="1:6" ht="15.75" x14ac:dyDescent="0.25">
      <c r="A25" s="29" t="s">
        <v>32</v>
      </c>
      <c r="B25" s="29" t="s">
        <v>32</v>
      </c>
      <c r="C25" s="11">
        <f>SUMIFS(_stats[goals_on_date],_stats[player_id],_players[[#This Row],[player_id]])</f>
        <v>0</v>
      </c>
      <c r="D25" s="11">
        <f>SUMIFS(_stats[assists_on_date],_stats[player_id],_players[[#This Row],[player_id]])</f>
        <v>0</v>
      </c>
      <c r="E25" s="11">
        <f>SUMIFS(_stats[wins_on_date],_stats[player_id],_players[[#This Row],[player_id]])</f>
        <v>22</v>
      </c>
      <c r="F25" s="12">
        <f>SUM(_players[[#This Row],[goals]:[wins]])</f>
        <v>22</v>
      </c>
    </row>
    <row r="26" spans="1:6" x14ac:dyDescent="0.25">
      <c r="A26" s="31" t="s">
        <v>62</v>
      </c>
      <c r="B26" s="31" t="s">
        <v>62</v>
      </c>
      <c r="C26" s="16">
        <f>SUMIFS(_stats[goals_on_date],_stats[player_id],_players[[#This Row],[player_id]])</f>
        <v>3</v>
      </c>
      <c r="D26" s="16">
        <f>SUMIFS(_stats[assists_on_date],_stats[player_id],_players[[#This Row],[player_id]])</f>
        <v>2</v>
      </c>
      <c r="E26" s="16">
        <f>SUMIFS(_stats[wins_on_date],_stats[player_id],_players[[#This Row],[player_id]])</f>
        <v>17</v>
      </c>
      <c r="F26" s="17">
        <f>SUM(_players[[#This Row],[goals]:[wins]])</f>
        <v>22</v>
      </c>
    </row>
    <row r="27" spans="1:6" ht="15.75" x14ac:dyDescent="0.25">
      <c r="A27" s="29" t="s">
        <v>27</v>
      </c>
      <c r="B27" s="29" t="s">
        <v>27</v>
      </c>
      <c r="C27" s="16">
        <f>SUMIFS(_stats[goals_on_date],_stats[player_id],_players[[#This Row],[player_id]])</f>
        <v>5</v>
      </c>
      <c r="D27" s="16">
        <f>SUMIFS(_stats[assists_on_date],_stats[player_id],_players[[#This Row],[player_id]])</f>
        <v>0</v>
      </c>
      <c r="E27" s="16">
        <f>SUMIFS(_stats[wins_on_date],_stats[player_id],_players[[#This Row],[player_id]])</f>
        <v>17</v>
      </c>
      <c r="F27" s="17">
        <f>SUM(_players[[#This Row],[goals]:[wins]])</f>
        <v>22</v>
      </c>
    </row>
    <row r="28" spans="1:6" x14ac:dyDescent="0.25">
      <c r="A28" s="31" t="s">
        <v>68</v>
      </c>
      <c r="B28" s="31" t="s">
        <v>68</v>
      </c>
      <c r="C28" s="16">
        <f>SUMIFS(_stats[goals_on_date],_stats[player_id],_players[[#This Row],[player_id]])</f>
        <v>2</v>
      </c>
      <c r="D28" s="16">
        <f>SUMIFS(_stats[assists_on_date],_stats[player_id],_players[[#This Row],[player_id]])</f>
        <v>5</v>
      </c>
      <c r="E28" s="16">
        <f>SUMIFS(_stats[wins_on_date],_stats[player_id],_players[[#This Row],[player_id]])</f>
        <v>15</v>
      </c>
      <c r="F28" s="17">
        <f>SUM(_players[[#This Row],[goals]:[wins]])</f>
        <v>22</v>
      </c>
    </row>
    <row r="29" spans="1:6" ht="15.75" x14ac:dyDescent="0.25">
      <c r="A29" s="33" t="s">
        <v>50</v>
      </c>
      <c r="B29" s="33" t="s">
        <v>50</v>
      </c>
      <c r="C29" s="11">
        <f>SUMIFS(_stats[goals_on_date],_stats[player_id],_players[[#This Row],[player_id]])</f>
        <v>1</v>
      </c>
      <c r="D29" s="11">
        <f>SUMIFS(_stats[assists_on_date],_stats[player_id],_players[[#This Row],[player_id]])</f>
        <v>3</v>
      </c>
      <c r="E29" s="11">
        <f>SUMIFS(_stats[wins_on_date],_stats[player_id],_players[[#This Row],[player_id]])</f>
        <v>17</v>
      </c>
      <c r="F29" s="12">
        <f>SUM(_players[[#This Row],[goals]:[wins]])</f>
        <v>21</v>
      </c>
    </row>
    <row r="30" spans="1:6" ht="15.75" x14ac:dyDescent="0.25">
      <c r="A30" s="29" t="s">
        <v>31</v>
      </c>
      <c r="B30" s="29" t="s">
        <v>31</v>
      </c>
      <c r="C30" s="11">
        <f>SUMIFS(_stats[goals_on_date],_stats[player_id],_players[[#This Row],[player_id]])</f>
        <v>6</v>
      </c>
      <c r="D30" s="11">
        <f>SUMIFS(_stats[assists_on_date],_stats[player_id],_players[[#This Row],[player_id]])</f>
        <v>2</v>
      </c>
      <c r="E30" s="11">
        <f>SUMIFS(_stats[wins_on_date],_stats[player_id],_players[[#This Row],[player_id]])</f>
        <v>12</v>
      </c>
      <c r="F30" s="12">
        <f>SUM(_players[[#This Row],[goals]:[wins]])</f>
        <v>20</v>
      </c>
    </row>
    <row r="31" spans="1:6" ht="15.75" x14ac:dyDescent="0.25">
      <c r="A31" s="33" t="s">
        <v>53</v>
      </c>
      <c r="B31" s="33" t="s">
        <v>53</v>
      </c>
      <c r="C31" s="11">
        <f>SUMIFS(_stats[goals_on_date],_stats[player_id],_players[[#This Row],[player_id]])</f>
        <v>0</v>
      </c>
      <c r="D31" s="11">
        <f>SUMIFS(_stats[assists_on_date],_stats[player_id],_players[[#This Row],[player_id]])</f>
        <v>3</v>
      </c>
      <c r="E31" s="11">
        <f>SUMIFS(_stats[wins_on_date],_stats[player_id],_players[[#This Row],[player_id]])</f>
        <v>17</v>
      </c>
      <c r="F31" s="12">
        <f>SUM(_players[[#This Row],[goals]:[wins]])</f>
        <v>20</v>
      </c>
    </row>
    <row r="32" spans="1:6" ht="15.75" x14ac:dyDescent="0.25">
      <c r="A32" s="29" t="s">
        <v>40</v>
      </c>
      <c r="B32" s="29" t="s">
        <v>40</v>
      </c>
      <c r="C32" s="16">
        <f>SUMIFS(_stats[goals_on_date],_stats[player_id],_players[[#This Row],[player_id]])</f>
        <v>2</v>
      </c>
      <c r="D32" s="16">
        <f>SUMIFS(_stats[assists_on_date],_stats[player_id],_players[[#This Row],[player_id]])</f>
        <v>0</v>
      </c>
      <c r="E32" s="16">
        <f>SUMIFS(_stats[wins_on_date],_stats[player_id],_players[[#This Row],[player_id]])</f>
        <v>18</v>
      </c>
      <c r="F32" s="17">
        <f>SUM(_players[[#This Row],[goals]:[wins]])</f>
        <v>20</v>
      </c>
    </row>
    <row r="33" spans="1:6" ht="15.75" x14ac:dyDescent="0.25">
      <c r="A33" s="29" t="s">
        <v>13</v>
      </c>
      <c r="B33" s="29" t="s">
        <v>13</v>
      </c>
      <c r="C33" s="16">
        <f>SUMIFS(_stats[goals_on_date],_stats[player_id],_players[[#This Row],[player_id]])</f>
        <v>0</v>
      </c>
      <c r="D33" s="16">
        <f>SUMIFS(_stats[assists_on_date],_stats[player_id],_players[[#This Row],[player_id]])</f>
        <v>2</v>
      </c>
      <c r="E33" s="16">
        <f>SUMIFS(_stats[wins_on_date],_stats[player_id],_players[[#This Row],[player_id]])</f>
        <v>18</v>
      </c>
      <c r="F33" s="17">
        <f>SUM(_players[[#This Row],[goals]:[wins]])</f>
        <v>20</v>
      </c>
    </row>
    <row r="34" spans="1:6" ht="15.75" x14ac:dyDescent="0.25">
      <c r="A34" s="29" t="s">
        <v>21</v>
      </c>
      <c r="B34" s="29" t="s">
        <v>21</v>
      </c>
      <c r="C34" s="11">
        <f>SUMIFS(_stats[goals_on_date],_stats[player_id],_players[[#This Row],[player_id]])</f>
        <v>5</v>
      </c>
      <c r="D34" s="11">
        <f>SUMIFS(_stats[assists_on_date],_stats[player_id],_players[[#This Row],[player_id]])</f>
        <v>1</v>
      </c>
      <c r="E34" s="11">
        <f>SUMIFS(_stats[wins_on_date],_stats[player_id],_players[[#This Row],[player_id]])</f>
        <v>13</v>
      </c>
      <c r="F34" s="12">
        <f>SUM(_players[[#This Row],[goals]:[wins]])</f>
        <v>19</v>
      </c>
    </row>
    <row r="35" spans="1:6" ht="15.75" x14ac:dyDescent="0.25">
      <c r="A35" s="29" t="s">
        <v>35</v>
      </c>
      <c r="B35" s="29" t="s">
        <v>35</v>
      </c>
      <c r="C35" s="11">
        <f>SUMIFS(_stats[goals_on_date],_stats[player_id],_players[[#This Row],[player_id]])</f>
        <v>2</v>
      </c>
      <c r="D35" s="11">
        <f>SUMIFS(_stats[assists_on_date],_stats[player_id],_players[[#This Row],[player_id]])</f>
        <v>0</v>
      </c>
      <c r="E35" s="11">
        <f>SUMIFS(_stats[wins_on_date],_stats[player_id],_players[[#This Row],[player_id]])</f>
        <v>17</v>
      </c>
      <c r="F35" s="12">
        <f>SUM(_players[[#This Row],[goals]:[wins]])</f>
        <v>19</v>
      </c>
    </row>
    <row r="36" spans="1:6" ht="15.75" x14ac:dyDescent="0.25">
      <c r="A36" s="29" t="s">
        <v>23</v>
      </c>
      <c r="B36" s="29" t="s">
        <v>23</v>
      </c>
      <c r="C36" s="11">
        <f>SUMIFS(_stats[goals_on_date],_stats[player_id],_players[[#This Row],[player_id]])</f>
        <v>0</v>
      </c>
      <c r="D36" s="11">
        <f>SUMIFS(_stats[assists_on_date],_stats[player_id],_players[[#This Row],[player_id]])</f>
        <v>0</v>
      </c>
      <c r="E36" s="11">
        <f>SUMIFS(_stats[wins_on_date],_stats[player_id],_players[[#This Row],[player_id]])</f>
        <v>17</v>
      </c>
      <c r="F36" s="12">
        <f>SUM(_players[[#This Row],[goals]:[wins]])</f>
        <v>17</v>
      </c>
    </row>
    <row r="37" spans="1:6" ht="15.75" x14ac:dyDescent="0.25">
      <c r="A37" s="29" t="s">
        <v>29</v>
      </c>
      <c r="B37" s="29" t="s">
        <v>29</v>
      </c>
      <c r="C37" s="11">
        <f>SUMIFS(_stats[goals_on_date],_stats[player_id],_players[[#This Row],[player_id]])</f>
        <v>0</v>
      </c>
      <c r="D37" s="11">
        <f>SUMIFS(_stats[assists_on_date],_stats[player_id],_players[[#This Row],[player_id]])</f>
        <v>2</v>
      </c>
      <c r="E37" s="11">
        <f>SUMIFS(_stats[wins_on_date],_stats[player_id],_players[[#This Row],[player_id]])</f>
        <v>14</v>
      </c>
      <c r="F37" s="12">
        <f>SUM(_players[[#This Row],[goals]:[wins]])</f>
        <v>16</v>
      </c>
    </row>
    <row r="38" spans="1:6" ht="15.75" x14ac:dyDescent="0.25">
      <c r="A38" s="29" t="s">
        <v>24</v>
      </c>
      <c r="B38" s="29" t="s">
        <v>24</v>
      </c>
      <c r="C38" s="11">
        <f>SUMIFS(_stats[goals_on_date],_stats[player_id],_players[[#This Row],[player_id]])</f>
        <v>1</v>
      </c>
      <c r="D38" s="11">
        <f>SUMIFS(_stats[assists_on_date],_stats[player_id],_players[[#This Row],[player_id]])</f>
        <v>5</v>
      </c>
      <c r="E38" s="11">
        <f>SUMIFS(_stats[wins_on_date],_stats[player_id],_players[[#This Row],[player_id]])</f>
        <v>9</v>
      </c>
      <c r="F38" s="12">
        <f>SUM(_players[[#This Row],[goals]:[wins]])</f>
        <v>15</v>
      </c>
    </row>
    <row r="39" spans="1:6" ht="15.75" x14ac:dyDescent="0.25">
      <c r="A39" s="33" t="s">
        <v>58</v>
      </c>
      <c r="B39" s="33" t="s">
        <v>58</v>
      </c>
      <c r="C39" s="11">
        <f>SUMIFS(_stats[goals_on_date],_stats[player_id],_players[[#This Row],[player_id]])</f>
        <v>2</v>
      </c>
      <c r="D39" s="11">
        <f>SUMIFS(_stats[assists_on_date],_stats[player_id],_players[[#This Row],[player_id]])</f>
        <v>3</v>
      </c>
      <c r="E39" s="11">
        <f>SUMIFS(_stats[wins_on_date],_stats[player_id],_players[[#This Row],[player_id]])</f>
        <v>10</v>
      </c>
      <c r="F39" s="12">
        <f>SUM(_players[[#This Row],[goals]:[wins]])</f>
        <v>15</v>
      </c>
    </row>
    <row r="40" spans="1:6" ht="15.75" x14ac:dyDescent="0.25">
      <c r="A40" s="33" t="s">
        <v>49</v>
      </c>
      <c r="B40" s="33" t="s">
        <v>49</v>
      </c>
      <c r="C40" s="11">
        <f>SUMIFS(_stats[goals_on_date],_stats[player_id],_players[[#This Row],[player_id]])</f>
        <v>5</v>
      </c>
      <c r="D40" s="11">
        <f>SUMIFS(_stats[assists_on_date],_stats[player_id],_players[[#This Row],[player_id]])</f>
        <v>2</v>
      </c>
      <c r="E40" s="11">
        <f>SUMIFS(_stats[wins_on_date],_stats[player_id],_players[[#This Row],[player_id]])</f>
        <v>7</v>
      </c>
      <c r="F40" s="12">
        <f>SUM(_players[[#This Row],[goals]:[wins]])</f>
        <v>14</v>
      </c>
    </row>
    <row r="41" spans="1:6" ht="15.75" x14ac:dyDescent="0.25">
      <c r="A41" s="29" t="s">
        <v>33</v>
      </c>
      <c r="B41" s="29" t="s">
        <v>33</v>
      </c>
      <c r="C41" s="11">
        <f>SUMIFS(_stats[goals_on_date],_stats[player_id],_players[[#This Row],[player_id]])</f>
        <v>1</v>
      </c>
      <c r="D41" s="11">
        <f>SUMIFS(_stats[assists_on_date],_stats[player_id],_players[[#This Row],[player_id]])</f>
        <v>0</v>
      </c>
      <c r="E41" s="11">
        <f>SUMIFS(_stats[wins_on_date],_stats[player_id],_players[[#This Row],[player_id]])</f>
        <v>12</v>
      </c>
      <c r="F41" s="12">
        <f>SUM(_players[[#This Row],[goals]:[wins]])</f>
        <v>13</v>
      </c>
    </row>
    <row r="42" spans="1:6" x14ac:dyDescent="0.25">
      <c r="A42" s="31" t="s">
        <v>65</v>
      </c>
      <c r="B42" s="31" t="s">
        <v>65</v>
      </c>
      <c r="C42" s="16">
        <f>SUMIFS(_stats[goals_on_date],_stats[player_id],_players[[#This Row],[player_id]])</f>
        <v>3</v>
      </c>
      <c r="D42" s="16">
        <f>SUMIFS(_stats[assists_on_date],_stats[player_id],_players[[#This Row],[player_id]])</f>
        <v>2</v>
      </c>
      <c r="E42" s="16">
        <f>SUMIFS(_stats[wins_on_date],_stats[player_id],_players[[#This Row],[player_id]])</f>
        <v>8</v>
      </c>
      <c r="F42" s="17">
        <f>SUM(_players[[#This Row],[goals]:[wins]])</f>
        <v>13</v>
      </c>
    </row>
    <row r="43" spans="1:6" ht="15.75" x14ac:dyDescent="0.25">
      <c r="A43" s="33" t="s">
        <v>48</v>
      </c>
      <c r="B43" s="33" t="s">
        <v>48</v>
      </c>
      <c r="C43" s="11">
        <f>SUMIFS(_stats[goals_on_date],_stats[player_id],_players[[#This Row],[player_id]])</f>
        <v>1</v>
      </c>
      <c r="D43" s="11">
        <f>SUMIFS(_stats[assists_on_date],_stats[player_id],_players[[#This Row],[player_id]])</f>
        <v>2</v>
      </c>
      <c r="E43" s="11">
        <f>SUMIFS(_stats[wins_on_date],_stats[player_id],_players[[#This Row],[player_id]])</f>
        <v>7</v>
      </c>
      <c r="F43" s="12">
        <f>SUM(_players[[#This Row],[goals]:[wins]])</f>
        <v>10</v>
      </c>
    </row>
    <row r="44" spans="1:6" ht="15.75" x14ac:dyDescent="0.25">
      <c r="A44" s="29" t="s">
        <v>17</v>
      </c>
      <c r="B44" s="29" t="s">
        <v>17</v>
      </c>
      <c r="C44" s="11">
        <f>SUMIFS(_stats[goals_on_date],_stats[player_id],_players[[#This Row],[player_id]])</f>
        <v>2</v>
      </c>
      <c r="D44" s="11">
        <f>SUMIFS(_stats[assists_on_date],_stats[player_id],_players[[#This Row],[player_id]])</f>
        <v>2</v>
      </c>
      <c r="E44" s="11">
        <f>SUMIFS(_stats[wins_on_date],_stats[player_id],_players[[#This Row],[player_id]])</f>
        <v>6</v>
      </c>
      <c r="F44" s="12">
        <f>SUM(_players[[#This Row],[goals]:[wins]])</f>
        <v>10</v>
      </c>
    </row>
    <row r="45" spans="1:6" ht="15.75" x14ac:dyDescent="0.25">
      <c r="A45" s="29" t="s">
        <v>39</v>
      </c>
      <c r="B45" s="29" t="s">
        <v>39</v>
      </c>
      <c r="C45" s="16">
        <f>SUMIFS(_stats[goals_on_date],_stats[player_id],_players[[#This Row],[player_id]])</f>
        <v>0</v>
      </c>
      <c r="D45" s="16">
        <f>SUMIFS(_stats[assists_on_date],_stats[player_id],_players[[#This Row],[player_id]])</f>
        <v>1</v>
      </c>
      <c r="E45" s="16">
        <f>SUMIFS(_stats[wins_on_date],_stats[player_id],_players[[#This Row],[player_id]])</f>
        <v>8</v>
      </c>
      <c r="F45" s="17">
        <f>SUM(_players[[#This Row],[goals]:[wins]])</f>
        <v>9</v>
      </c>
    </row>
    <row r="46" spans="1:6" ht="15.75" x14ac:dyDescent="0.25">
      <c r="A46" s="29" t="s">
        <v>25</v>
      </c>
      <c r="B46" s="29" t="s">
        <v>25</v>
      </c>
      <c r="C46" s="11">
        <f>SUMIFS(_stats[goals_on_date],_stats[player_id],_players[[#This Row],[player_id]])</f>
        <v>1</v>
      </c>
      <c r="D46" s="11">
        <f>SUMIFS(_stats[assists_on_date],_stats[player_id],_players[[#This Row],[player_id]])</f>
        <v>1</v>
      </c>
      <c r="E46" s="11">
        <f>SUMIFS(_stats[wins_on_date],_stats[player_id],_players[[#This Row],[player_id]])</f>
        <v>6</v>
      </c>
      <c r="F46" s="12">
        <f>SUM(_players[[#This Row],[goals]:[wins]])</f>
        <v>8</v>
      </c>
    </row>
    <row r="47" spans="1:6" ht="15.75" x14ac:dyDescent="0.25">
      <c r="A47" s="38" t="s">
        <v>79</v>
      </c>
      <c r="B47" s="38" t="s">
        <v>79</v>
      </c>
      <c r="C47" s="16">
        <f>SUMIFS(_stats[goals_on_date],_stats[player_id],_players[[#This Row],[player_id]])</f>
        <v>0</v>
      </c>
      <c r="D47" s="16">
        <f>SUMIFS(_stats[assists_on_date],_stats[player_id],_players[[#This Row],[player_id]])</f>
        <v>3</v>
      </c>
      <c r="E47" s="16">
        <f>SUMIFS(_stats[wins_on_date],_stats[player_id],_players[[#This Row],[player_id]])</f>
        <v>5</v>
      </c>
      <c r="F47" s="17">
        <f>SUM(_players[[#This Row],[goals]:[wins]])</f>
        <v>8</v>
      </c>
    </row>
    <row r="48" spans="1:6" ht="15.75" x14ac:dyDescent="0.25">
      <c r="A48" s="30" t="s">
        <v>71</v>
      </c>
      <c r="B48" s="30" t="s">
        <v>71</v>
      </c>
      <c r="C48" s="16">
        <f>SUMIFS(_stats[goals_on_date],_stats[player_id],_players[[#This Row],[player_id]])</f>
        <v>0</v>
      </c>
      <c r="D48" s="16">
        <f>SUMIFS(_stats[assists_on_date],_stats[player_id],_players[[#This Row],[player_id]])</f>
        <v>0</v>
      </c>
      <c r="E48" s="16">
        <f>SUMIFS(_stats[wins_on_date],_stats[player_id],_players[[#This Row],[player_id]])</f>
        <v>7</v>
      </c>
      <c r="F48" s="17">
        <f>SUM(_players[[#This Row],[goals]:[wins]])</f>
        <v>7</v>
      </c>
    </row>
    <row r="49" spans="1:6" ht="15.75" x14ac:dyDescent="0.25">
      <c r="A49" s="33" t="s">
        <v>55</v>
      </c>
      <c r="B49" s="33" t="s">
        <v>55</v>
      </c>
      <c r="C49" s="11">
        <f>SUMIFS(_stats[goals_on_date],_stats[player_id],_players[[#This Row],[player_id]])</f>
        <v>0</v>
      </c>
      <c r="D49" s="11">
        <f>SUMIFS(_stats[assists_on_date],_stats[player_id],_players[[#This Row],[player_id]])</f>
        <v>0</v>
      </c>
      <c r="E49" s="11">
        <f>SUMIFS(_stats[wins_on_date],_stats[player_id],_players[[#This Row],[player_id]])</f>
        <v>7</v>
      </c>
      <c r="F49" s="12">
        <f>SUM(_players[[#This Row],[goals]:[wins]])</f>
        <v>7</v>
      </c>
    </row>
    <row r="50" spans="1:6" ht="15.75" x14ac:dyDescent="0.25">
      <c r="A50" s="33" t="s">
        <v>51</v>
      </c>
      <c r="B50" s="33" t="s">
        <v>51</v>
      </c>
      <c r="C50" s="11">
        <f>SUMIFS(_stats[goals_on_date],_stats[player_id],_players[[#This Row],[player_id]])</f>
        <v>0</v>
      </c>
      <c r="D50" s="11">
        <f>SUMIFS(_stats[assists_on_date],_stats[player_id],_players[[#This Row],[player_id]])</f>
        <v>1</v>
      </c>
      <c r="E50" s="11">
        <f>SUMIFS(_stats[wins_on_date],_stats[player_id],_players[[#This Row],[player_id]])</f>
        <v>6</v>
      </c>
      <c r="F50" s="12">
        <f>SUM(_players[[#This Row],[goals]:[wins]])</f>
        <v>7</v>
      </c>
    </row>
    <row r="51" spans="1:6" ht="15.75" x14ac:dyDescent="0.25">
      <c r="A51" s="34" t="s">
        <v>36</v>
      </c>
      <c r="B51" s="34" t="s">
        <v>36</v>
      </c>
      <c r="C51" s="11">
        <f>SUMIFS(_stats[goals_on_date],_stats[player_id],_players[[#This Row],[player_id]])</f>
        <v>1</v>
      </c>
      <c r="D51" s="11">
        <f>SUMIFS(_stats[assists_on_date],_stats[player_id],_players[[#This Row],[player_id]])</f>
        <v>2</v>
      </c>
      <c r="E51" s="11">
        <f>SUMIFS(_stats[wins_on_date],_stats[player_id],_players[[#This Row],[player_id]])</f>
        <v>3</v>
      </c>
      <c r="F51" s="12">
        <f>SUM(_players[[#This Row],[goals]:[wins]])</f>
        <v>6</v>
      </c>
    </row>
    <row r="52" spans="1:6" ht="15.75" x14ac:dyDescent="0.25">
      <c r="A52" s="29" t="s">
        <v>38</v>
      </c>
      <c r="B52" s="29" t="s">
        <v>38</v>
      </c>
      <c r="C52" s="16">
        <f>SUMIFS(_stats[goals_on_date],_stats[player_id],_players[[#This Row],[player_id]])</f>
        <v>1</v>
      </c>
      <c r="D52" s="16">
        <f>SUMIFS(_stats[assists_on_date],_stats[player_id],_players[[#This Row],[player_id]])</f>
        <v>2</v>
      </c>
      <c r="E52" s="16">
        <f>SUMIFS(_stats[wins_on_date],_stats[player_id],_players[[#This Row],[player_id]])</f>
        <v>3</v>
      </c>
      <c r="F52" s="17">
        <f>SUM(_players[[#This Row],[goals]:[wins]])</f>
        <v>6</v>
      </c>
    </row>
    <row r="53" spans="1:6" x14ac:dyDescent="0.25">
      <c r="A53" s="31" t="s">
        <v>67</v>
      </c>
      <c r="B53" s="31" t="s">
        <v>67</v>
      </c>
      <c r="C53" s="16">
        <f>SUMIFS(_stats[goals_on_date],_stats[player_id],_players[[#This Row],[player_id]])</f>
        <v>0</v>
      </c>
      <c r="D53" s="16">
        <f>SUMIFS(_stats[assists_on_date],_stats[player_id],_players[[#This Row],[player_id]])</f>
        <v>0</v>
      </c>
      <c r="E53" s="16">
        <f>SUMIFS(_stats[wins_on_date],_stats[player_id],_players[[#This Row],[player_id]])</f>
        <v>6</v>
      </c>
      <c r="F53" s="17">
        <f>SUM(_players[[#This Row],[goals]:[wins]])</f>
        <v>6</v>
      </c>
    </row>
    <row r="54" spans="1:6" ht="15.75" x14ac:dyDescent="0.25">
      <c r="A54" s="33" t="s">
        <v>47</v>
      </c>
      <c r="B54" s="33" t="s">
        <v>47</v>
      </c>
      <c r="C54" s="7">
        <f>SUMIFS(_stats[goals_on_date],_stats[player_id],_players[[#This Row],[player_id]])</f>
        <v>2</v>
      </c>
      <c r="D54" s="7">
        <f>SUMIFS(_stats[assists_on_date],_stats[player_id],_players[[#This Row],[player_id]])</f>
        <v>0</v>
      </c>
      <c r="E54" s="7">
        <f>SUMIFS(_stats[wins_on_date],_stats[player_id],_players[[#This Row],[player_id]])</f>
        <v>4</v>
      </c>
      <c r="F54" s="8">
        <f>SUM(_players[[#This Row],[goals]:[wins]])</f>
        <v>6</v>
      </c>
    </row>
    <row r="55" spans="1:6" ht="15.75" x14ac:dyDescent="0.25">
      <c r="A55" s="38" t="s">
        <v>78</v>
      </c>
      <c r="B55" s="38" t="s">
        <v>78</v>
      </c>
      <c r="C55" s="10">
        <f>SUMIFS(_stats[goals_on_date],_stats[player_id],_players[[#This Row],[player_id]])</f>
        <v>0</v>
      </c>
      <c r="D55" s="10">
        <f>SUMIFS(_stats[assists_on_date],_stats[player_id],_players[[#This Row],[player_id]])</f>
        <v>1</v>
      </c>
      <c r="E55" s="10">
        <f>SUMIFS(_stats[wins_on_date],_stats[player_id],_players[[#This Row],[player_id]])</f>
        <v>5</v>
      </c>
      <c r="F55" s="18">
        <f>SUM(_players[[#This Row],[goals]:[wins]])</f>
        <v>6</v>
      </c>
    </row>
    <row r="56" spans="1:6" ht="15.75" x14ac:dyDescent="0.25">
      <c r="A56" s="38" t="s">
        <v>74</v>
      </c>
      <c r="B56" s="38" t="s">
        <v>74</v>
      </c>
      <c r="C56" s="10">
        <f>SUMIFS(_stats[goals_on_date],_stats[player_id],_players[[#This Row],[player_id]])</f>
        <v>0</v>
      </c>
      <c r="D56" s="10">
        <f>SUMIFS(_stats[assists_on_date],_stats[player_id],_players[[#This Row],[player_id]])</f>
        <v>2</v>
      </c>
      <c r="E56" s="10">
        <f>SUMIFS(_stats[wins_on_date],_stats[player_id],_players[[#This Row],[player_id]])</f>
        <v>3</v>
      </c>
      <c r="F56" s="18">
        <f>SUM(_players[[#This Row],[goals]:[wins]])</f>
        <v>5</v>
      </c>
    </row>
    <row r="57" spans="1:6" ht="15.75" x14ac:dyDescent="0.25">
      <c r="A57" s="38" t="s">
        <v>76</v>
      </c>
      <c r="B57" s="38" t="s">
        <v>76</v>
      </c>
      <c r="C57" s="10">
        <f>SUMIFS(_stats[goals_on_date],_stats[player_id],_players[[#This Row],[player_id]])</f>
        <v>0</v>
      </c>
      <c r="D57" s="10">
        <f>SUMIFS(_stats[assists_on_date],_stats[player_id],_players[[#This Row],[player_id]])</f>
        <v>0</v>
      </c>
      <c r="E57" s="10">
        <f>SUMIFS(_stats[wins_on_date],_stats[player_id],_players[[#This Row],[player_id]])</f>
        <v>5</v>
      </c>
      <c r="F57" s="18">
        <f>SUM(_players[[#This Row],[goals]:[wins]])</f>
        <v>5</v>
      </c>
    </row>
    <row r="58" spans="1:6" ht="15.75" x14ac:dyDescent="0.25">
      <c r="A58" s="29" t="s">
        <v>34</v>
      </c>
      <c r="B58" s="29" t="s">
        <v>34</v>
      </c>
      <c r="C58" s="7">
        <f>SUMIFS(_stats[goals_on_date],_stats[player_id],_players[[#This Row],[player_id]])</f>
        <v>1</v>
      </c>
      <c r="D58" s="7">
        <f>SUMIFS(_stats[assists_on_date],_stats[player_id],_players[[#This Row],[player_id]])</f>
        <v>0</v>
      </c>
      <c r="E58" s="7">
        <f>SUMIFS(_stats[wins_on_date],_stats[player_id],_players[[#This Row],[player_id]])</f>
        <v>3</v>
      </c>
      <c r="F58" s="8">
        <f>SUM(_players[[#This Row],[goals]:[wins]])</f>
        <v>4</v>
      </c>
    </row>
    <row r="59" spans="1:6" ht="15.75" x14ac:dyDescent="0.25">
      <c r="A59" s="29" t="s">
        <v>73</v>
      </c>
      <c r="B59" s="29" t="s">
        <v>73</v>
      </c>
      <c r="C59" s="10">
        <f>SUMIFS(_stats[goals_on_date],_stats[player_id],_players[[#This Row],[player_id]])</f>
        <v>0</v>
      </c>
      <c r="D59" s="10">
        <f>SUMIFS(_stats[assists_on_date],_stats[player_id],_players[[#This Row],[player_id]])</f>
        <v>0</v>
      </c>
      <c r="E59" s="10">
        <f>SUMIFS(_stats[wins_on_date],_stats[player_id],_players[[#This Row],[player_id]])</f>
        <v>4</v>
      </c>
      <c r="F59" s="18">
        <f>SUM(_players[[#This Row],[goals]:[wins]])</f>
        <v>4</v>
      </c>
    </row>
    <row r="60" spans="1:6" ht="15.75" x14ac:dyDescent="0.25">
      <c r="A60" s="39" t="s">
        <v>75</v>
      </c>
      <c r="B60" s="39" t="s">
        <v>75</v>
      </c>
      <c r="C60" s="10">
        <f>SUMIFS(_stats[goals_on_date],_stats[player_id],_players[[#This Row],[player_id]])</f>
        <v>2</v>
      </c>
      <c r="D60" s="10">
        <f>SUMIFS(_stats[assists_on_date],_stats[player_id],_players[[#This Row],[player_id]])</f>
        <v>1</v>
      </c>
      <c r="E60" s="10">
        <f>SUMIFS(_stats[wins_on_date],_stats[player_id],_players[[#This Row],[player_id]])</f>
        <v>1</v>
      </c>
      <c r="F60" s="18">
        <f>SUM(_players[[#This Row],[goals]:[wins]])</f>
        <v>4</v>
      </c>
    </row>
    <row r="61" spans="1:6" ht="15.75" x14ac:dyDescent="0.25">
      <c r="A61" s="30" t="s">
        <v>70</v>
      </c>
      <c r="B61" s="30" t="s">
        <v>70</v>
      </c>
      <c r="C61" s="10">
        <f>SUMIFS(_stats[goals_on_date],_stats[player_id],_players[[#This Row],[player_id]])</f>
        <v>0</v>
      </c>
      <c r="D61" s="10">
        <f>SUMIFS(_stats[assists_on_date],_stats[player_id],_players[[#This Row],[player_id]])</f>
        <v>0</v>
      </c>
      <c r="E61" s="10">
        <f>SUMIFS(_stats[wins_on_date],_stats[player_id],_players[[#This Row],[player_id]])</f>
        <v>3</v>
      </c>
      <c r="F61" s="18">
        <f>SUM(_players[[#This Row],[goals]:[wins]])</f>
        <v>3</v>
      </c>
    </row>
    <row r="62" spans="1:6" x14ac:dyDescent="0.25">
      <c r="A62" s="31" t="s">
        <v>72</v>
      </c>
      <c r="B62" s="31" t="s">
        <v>72</v>
      </c>
      <c r="C62" s="10">
        <f>SUMIFS(_stats[goals_on_date],_stats[player_id],_players[[#This Row],[player_id]])</f>
        <v>0</v>
      </c>
      <c r="D62" s="10">
        <f>SUMIFS(_stats[assists_on_date],_stats[player_id],_players[[#This Row],[player_id]])</f>
        <v>0</v>
      </c>
      <c r="E62" s="10">
        <f>SUMIFS(_stats[wins_on_date],_stats[player_id],_players[[#This Row],[player_id]])</f>
        <v>3</v>
      </c>
      <c r="F62" s="18">
        <f>SUM(_players[[#This Row],[goals]:[wins]])</f>
        <v>3</v>
      </c>
    </row>
    <row r="63" spans="1:6" ht="15.75" x14ac:dyDescent="0.25">
      <c r="A63" s="29" t="s">
        <v>52</v>
      </c>
      <c r="B63" s="29" t="s">
        <v>52</v>
      </c>
      <c r="C63" s="7">
        <f>SUMIFS(_stats[goals_on_date],_stats[player_id],_players[[#This Row],[player_id]])</f>
        <v>0</v>
      </c>
      <c r="D63" s="7">
        <f>SUMIFS(_stats[assists_on_date],_stats[player_id],_players[[#This Row],[player_id]])</f>
        <v>0</v>
      </c>
      <c r="E63" s="7">
        <f>SUMIFS(_stats[wins_on_date],_stats[player_id],_players[[#This Row],[player_id]])</f>
        <v>2</v>
      </c>
      <c r="F63" s="8">
        <f>SUM(_players[[#This Row],[goals]:[wins]])</f>
        <v>2</v>
      </c>
    </row>
    <row r="64" spans="1:6" ht="15.75" x14ac:dyDescent="0.25">
      <c r="A64" s="33" t="s">
        <v>54</v>
      </c>
      <c r="B64" s="33" t="s">
        <v>54</v>
      </c>
      <c r="C64" s="7">
        <f>SUMIFS(_stats[goals_on_date],_stats[player_id],_players[[#This Row],[player_id]])</f>
        <v>0</v>
      </c>
      <c r="D64" s="7">
        <f>SUMIFS(_stats[assists_on_date],_stats[player_id],_players[[#This Row],[player_id]])</f>
        <v>0</v>
      </c>
      <c r="E64" s="7">
        <f>SUMIFS(_stats[wins_on_date],_stats[player_id],_players[[#This Row],[player_id]])</f>
        <v>2</v>
      </c>
      <c r="F64" s="8">
        <f>SUM(_players[[#This Row],[goals]:[wins]])</f>
        <v>2</v>
      </c>
    </row>
    <row r="65" spans="1:6" ht="15.75" x14ac:dyDescent="0.25">
      <c r="A65" s="29" t="s">
        <v>56</v>
      </c>
      <c r="B65" s="29" t="s">
        <v>56</v>
      </c>
      <c r="C65" s="7">
        <f>SUMIFS(_stats[goals_on_date],_stats[player_id],_players[[#This Row],[player_id]])</f>
        <v>0</v>
      </c>
      <c r="D65" s="7">
        <f>SUMIFS(_stats[assists_on_date],_stats[player_id],_players[[#This Row],[player_id]])</f>
        <v>0</v>
      </c>
      <c r="E65" s="7">
        <f>SUMIFS(_stats[wins_on_date],_stats[player_id],_players[[#This Row],[player_id]])</f>
        <v>2</v>
      </c>
      <c r="F65" s="8">
        <f>SUM(_players[[#This Row],[goals]:[wins]])</f>
        <v>2</v>
      </c>
    </row>
    <row r="66" spans="1:6" ht="15.75" x14ac:dyDescent="0.25">
      <c r="A66" s="29" t="s">
        <v>37</v>
      </c>
      <c r="B66" s="29" t="s">
        <v>37</v>
      </c>
      <c r="C66" s="10">
        <f>SUMIFS(_stats[goals_on_date],_stats[player_id],_players[[#This Row],[player_id]])</f>
        <v>0</v>
      </c>
      <c r="D66" s="10">
        <f>SUMIFS(_stats[assists_on_date],_stats[player_id],_players[[#This Row],[player_id]])</f>
        <v>0</v>
      </c>
      <c r="E66" s="10">
        <f>SUMIFS(_stats[wins_on_date],_stats[player_id],_players[[#This Row],[player_id]])</f>
        <v>2</v>
      </c>
      <c r="F66" s="18">
        <f>SUM(_players[[#This Row],[goals]:[wins]])</f>
        <v>2</v>
      </c>
    </row>
    <row r="67" spans="1:6" ht="15.75" x14ac:dyDescent="0.25">
      <c r="A67" s="30" t="s">
        <v>57</v>
      </c>
      <c r="B67" s="30" t="s">
        <v>57</v>
      </c>
      <c r="C67" s="7">
        <f>SUMIFS(_stats[goals_on_date],_stats[player_id],_players[[#This Row],[player_id]])</f>
        <v>1</v>
      </c>
      <c r="D67" s="7">
        <f>SUMIFS(_stats[assists_on_date],_stats[player_id],_players[[#This Row],[player_id]])</f>
        <v>0</v>
      </c>
      <c r="E67" s="7">
        <f>SUMIFS(_stats[wins_on_date],_stats[player_id],_players[[#This Row],[player_id]])</f>
        <v>0</v>
      </c>
      <c r="F67" s="8">
        <f>SUM(_players[[#This Row],[goals]:[wins]])</f>
        <v>1</v>
      </c>
    </row>
    <row r="68" spans="1:6" x14ac:dyDescent="0.25">
      <c r="A68" s="31" t="s">
        <v>63</v>
      </c>
      <c r="B68" s="31" t="s">
        <v>63</v>
      </c>
      <c r="C68" s="10">
        <f>SUMIFS(_stats[goals_on_date],_stats[player_id],_players[[#This Row],[player_id]])</f>
        <v>0</v>
      </c>
      <c r="D68" s="10">
        <f>SUMIFS(_stats[assists_on_date],_stats[player_id],_players[[#This Row],[player_id]])</f>
        <v>0</v>
      </c>
      <c r="E68" s="10">
        <f>SUMIFS(_stats[wins_on_date],_stats[player_id],_players[[#This Row],[player_id]])</f>
        <v>1</v>
      </c>
      <c r="F68" s="18">
        <f>SUM(_players[[#This Row],[goals]:[wins]])</f>
        <v>1</v>
      </c>
    </row>
    <row r="69" spans="1:6" ht="15.75" x14ac:dyDescent="0.25">
      <c r="A69" s="30" t="s">
        <v>59</v>
      </c>
      <c r="B69" s="30" t="s">
        <v>59</v>
      </c>
      <c r="C69" s="10">
        <f>SUMIFS(_stats[goals_on_date],_stats[player_id],_players[[#This Row],[player_id]])</f>
        <v>0</v>
      </c>
      <c r="D69" s="10">
        <f>SUMIFS(_stats[assists_on_date],_stats[player_id],_players[[#This Row],[player_id]])</f>
        <v>0</v>
      </c>
      <c r="E69" s="10">
        <f>SUMIFS(_stats[wins_on_date],_stats[player_id],_players[[#This Row],[player_id]])</f>
        <v>0</v>
      </c>
      <c r="F69" s="18">
        <f>SUM(_players[[#This Row],[goals]:[wins]])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8AEB-ABD1-4C49-8E2B-03CDA458375D}">
  <sheetPr>
    <tabColor rgb="FFFFFF00"/>
  </sheetPr>
  <dimension ref="A1:G237"/>
  <sheetViews>
    <sheetView topLeftCell="A209" workbookViewId="0">
      <selection activeCell="F224" sqref="F224"/>
    </sheetView>
  </sheetViews>
  <sheetFormatPr defaultRowHeight="15" x14ac:dyDescent="0.25"/>
  <cols>
    <col min="2" max="2" width="15.7109375" customWidth="1"/>
    <col min="3" max="3" width="21.42578125" customWidth="1"/>
    <col min="4" max="4" width="22.28515625" customWidth="1"/>
    <col min="5" max="5" width="16" customWidth="1"/>
    <col min="6" max="6" width="17.140625" customWidth="1"/>
    <col min="7" max="7" width="15.5703125" customWidth="1"/>
  </cols>
  <sheetData>
    <row r="1" spans="1:7" x14ac:dyDescent="0.25">
      <c r="A1" s="1" t="s">
        <v>6</v>
      </c>
      <c r="B1" s="4" t="s">
        <v>7</v>
      </c>
      <c r="C1" s="4" t="s">
        <v>0</v>
      </c>
      <c r="D1" s="4" t="s">
        <v>1</v>
      </c>
      <c r="E1" s="4" t="s">
        <v>8</v>
      </c>
      <c r="F1" s="4" t="s">
        <v>9</v>
      </c>
      <c r="G1" s="5" t="s">
        <v>10</v>
      </c>
    </row>
    <row r="2" spans="1:7" x14ac:dyDescent="0.25">
      <c r="A2" s="6">
        <v>45806</v>
      </c>
      <c r="B2" s="7">
        <v>2</v>
      </c>
      <c r="C2" s="7" t="s">
        <v>23</v>
      </c>
      <c r="D2" s="7" t="str">
        <f>IFERROR(VLOOKUP(_stats[[#This Row],[player_id]],_players[[player_id]:[player_name]],2,0),"")</f>
        <v>Женя (кипер)</v>
      </c>
      <c r="E2" s="7">
        <v>0</v>
      </c>
      <c r="F2" s="8">
        <v>0</v>
      </c>
      <c r="G2" s="10">
        <f>SUMIFS(_teams[wins_on_date],_teams[date],_stats[[#This Row],[date]],_teams[team_number],_stats[[#This Row],[team_number]])</f>
        <v>2</v>
      </c>
    </row>
    <row r="3" spans="1:7" x14ac:dyDescent="0.25">
      <c r="A3" s="6">
        <v>45806</v>
      </c>
      <c r="B3" s="7">
        <v>1</v>
      </c>
      <c r="C3" s="7" t="s">
        <v>13</v>
      </c>
      <c r="D3" s="7" t="str">
        <f>IFERROR(VLOOKUP(_stats[[#This Row],[player_id]],_players[[player_id]:[player_name]],2,0),"")</f>
        <v>Толя Шлаев</v>
      </c>
      <c r="E3" s="7">
        <v>0</v>
      </c>
      <c r="F3" s="8">
        <v>2</v>
      </c>
      <c r="G3" s="10">
        <f>SUMIFS(_teams[wins_on_date],_teams[date],_stats[[#This Row],[date]],_teams[team_number],_stats[[#This Row],[team_number]])</f>
        <v>4</v>
      </c>
    </row>
    <row r="4" spans="1:7" x14ac:dyDescent="0.25">
      <c r="A4" s="6">
        <v>45806</v>
      </c>
      <c r="B4" s="7">
        <v>2</v>
      </c>
      <c r="C4" s="7" t="s">
        <v>17</v>
      </c>
      <c r="D4" s="7" t="str">
        <f>IFERROR(VLOOKUP(_stats[[#This Row],[player_id]],_players[[player_id]:[player_name]],2,0),"")</f>
        <v>Анатолий</v>
      </c>
      <c r="E4" s="7">
        <v>2</v>
      </c>
      <c r="F4" s="8">
        <v>0</v>
      </c>
      <c r="G4" s="10">
        <f>SUMIFS(_teams[wins_on_date],_teams[date],_stats[[#This Row],[date]],_teams[team_number],_stats[[#This Row],[team_number]])</f>
        <v>2</v>
      </c>
    </row>
    <row r="5" spans="1:7" x14ac:dyDescent="0.25">
      <c r="A5" s="6">
        <v>45806</v>
      </c>
      <c r="B5" s="7">
        <v>1</v>
      </c>
      <c r="C5" s="7" t="s">
        <v>11</v>
      </c>
      <c r="D5" s="7" t="str">
        <f>IFERROR(VLOOKUP(_stats[[#This Row],[player_id]],_players[[player_id]:[player_name]],2,0),"")</f>
        <v>Тёма</v>
      </c>
      <c r="E5" s="7">
        <v>0</v>
      </c>
      <c r="F5" s="8">
        <v>0</v>
      </c>
      <c r="G5" s="10">
        <f>SUMIFS(_teams[wins_on_date],_teams[date],_stats[[#This Row],[date]],_teams[team_number],_stats[[#This Row],[team_number]])</f>
        <v>4</v>
      </c>
    </row>
    <row r="6" spans="1:7" x14ac:dyDescent="0.25">
      <c r="A6" s="6">
        <v>45806</v>
      </c>
      <c r="B6" s="7">
        <v>2</v>
      </c>
      <c r="C6" s="7" t="s">
        <v>22</v>
      </c>
      <c r="D6" s="7" t="str">
        <f>IFERROR(VLOOKUP(_stats[[#This Row],[player_id]],_players[[player_id]:[player_name]],2,0),"")</f>
        <v>Влад</v>
      </c>
      <c r="E6" s="7">
        <v>1</v>
      </c>
      <c r="F6" s="8">
        <v>0</v>
      </c>
      <c r="G6" s="10">
        <f>SUMIFS(_teams[wins_on_date],_teams[date],_stats[[#This Row],[date]],_teams[team_number],_stats[[#This Row],[team_number]])</f>
        <v>2</v>
      </c>
    </row>
    <row r="7" spans="1:7" x14ac:dyDescent="0.25">
      <c r="A7" s="6">
        <v>45806</v>
      </c>
      <c r="B7" s="7">
        <v>1</v>
      </c>
      <c r="C7" s="7" t="s">
        <v>12</v>
      </c>
      <c r="D7" s="7" t="str">
        <f>IFERROR(VLOOKUP(_stats[[#This Row],[player_id]],_players[[player_id]:[player_name]],2,0),"")</f>
        <v>Максим Строцкий</v>
      </c>
      <c r="E7" s="7">
        <v>0</v>
      </c>
      <c r="F7" s="8">
        <v>3</v>
      </c>
      <c r="G7" s="10">
        <f>SUMIFS(_teams[wins_on_date],_teams[date],_stats[[#This Row],[date]],_teams[team_number],_stats[[#This Row],[team_number]])</f>
        <v>4</v>
      </c>
    </row>
    <row r="8" spans="1:7" x14ac:dyDescent="0.25">
      <c r="A8" s="6">
        <v>45806</v>
      </c>
      <c r="B8" s="7">
        <v>3</v>
      </c>
      <c r="C8" s="7" t="s">
        <v>21</v>
      </c>
      <c r="D8" s="7" t="str">
        <f>IFERROR(VLOOKUP(_stats[[#This Row],[player_id]],_players[[player_id]:[player_name]],2,0),"")</f>
        <v>Василий Улитин</v>
      </c>
      <c r="E8" s="7">
        <v>0</v>
      </c>
      <c r="F8" s="8">
        <v>0</v>
      </c>
      <c r="G8" s="10">
        <f>SUMIFS(_teams[wins_on_date],_teams[date],_stats[[#This Row],[date]],_teams[team_number],_stats[[#This Row],[team_number]])</f>
        <v>2</v>
      </c>
    </row>
    <row r="9" spans="1:7" x14ac:dyDescent="0.25">
      <c r="A9" s="6">
        <v>45806</v>
      </c>
      <c r="B9" s="7">
        <v>1</v>
      </c>
      <c r="C9" s="7" t="s">
        <v>14</v>
      </c>
      <c r="D9" s="7" t="str">
        <f>IFERROR(VLOOKUP(_stats[[#This Row],[player_id]],_players[[player_id]:[player_name]],2,0),"")</f>
        <v>Стас Семитко</v>
      </c>
      <c r="E9" s="7">
        <v>2</v>
      </c>
      <c r="F9" s="8">
        <v>1</v>
      </c>
      <c r="G9" s="10">
        <f>SUMIFS(_teams[wins_on_date],_teams[date],_stats[[#This Row],[date]],_teams[team_number],_stats[[#This Row],[team_number]])</f>
        <v>4</v>
      </c>
    </row>
    <row r="10" spans="1:7" x14ac:dyDescent="0.25">
      <c r="A10" s="6">
        <v>45806</v>
      </c>
      <c r="B10" s="7">
        <v>3</v>
      </c>
      <c r="C10" s="7" t="s">
        <v>64</v>
      </c>
      <c r="D10" s="7" t="str">
        <f>IFERROR(VLOOKUP(_stats[[#This Row],[player_id]],_players[[player_id]:[player_name]],2,0),"")</f>
        <v>Александр Костюнин</v>
      </c>
      <c r="E10" s="7">
        <v>0</v>
      </c>
      <c r="F10" s="8">
        <v>1</v>
      </c>
      <c r="G10" s="10">
        <f>SUMIFS(_teams[wins_on_date],_teams[date],_stats[[#This Row],[date]],_teams[team_number],_stats[[#This Row],[team_number]])</f>
        <v>2</v>
      </c>
    </row>
    <row r="11" spans="1:7" x14ac:dyDescent="0.25">
      <c r="A11" s="6">
        <v>45806</v>
      </c>
      <c r="B11" s="7">
        <v>3</v>
      </c>
      <c r="C11" s="7" t="s">
        <v>15</v>
      </c>
      <c r="D11" s="7" t="str">
        <f>IFERROR(VLOOKUP(_stats[[#This Row],[player_id]],_players[[player_id]:[player_name]],2,0),"")</f>
        <v>Вова</v>
      </c>
      <c r="E11" s="7">
        <v>2</v>
      </c>
      <c r="F11" s="8">
        <v>1</v>
      </c>
      <c r="G11" s="10">
        <f>SUMIFS(_teams[wins_on_date],_teams[date],_stats[[#This Row],[date]],_teams[team_number],_stats[[#This Row],[team_number]])</f>
        <v>2</v>
      </c>
    </row>
    <row r="12" spans="1:7" x14ac:dyDescent="0.25">
      <c r="A12" s="6">
        <v>45806</v>
      </c>
      <c r="B12" s="7">
        <v>1</v>
      </c>
      <c r="C12" s="7" t="s">
        <v>18</v>
      </c>
      <c r="D12" s="7" t="str">
        <f>IFERROR(VLOOKUP(_stats[[#This Row],[player_id]],_players[[player_id]:[player_name]],2,0),"")</f>
        <v>Костя</v>
      </c>
      <c r="E12" s="7">
        <v>2</v>
      </c>
      <c r="F12" s="8">
        <v>0</v>
      </c>
      <c r="G12" s="10">
        <f>SUMIFS(_teams[wins_on_date],_teams[date],_stats[[#This Row],[date]],_teams[team_number],_stats[[#This Row],[team_number]])</f>
        <v>4</v>
      </c>
    </row>
    <row r="13" spans="1:7" x14ac:dyDescent="0.25">
      <c r="A13" s="6">
        <v>45806</v>
      </c>
      <c r="B13" s="7">
        <v>1</v>
      </c>
      <c r="C13" s="7" t="s">
        <v>16</v>
      </c>
      <c r="D13" s="7" t="str">
        <f>IFERROR(VLOOKUP(_stats[[#This Row],[player_id]],_players[[player_id]:[player_name]],2,0),"")</f>
        <v>Сергей</v>
      </c>
      <c r="E13" s="7">
        <v>5</v>
      </c>
      <c r="F13" s="8">
        <v>1</v>
      </c>
      <c r="G13" s="10">
        <f>SUMIFS(_teams[wins_on_date],_teams[date],_stats[[#This Row],[date]],_teams[team_number],_stats[[#This Row],[team_number]])</f>
        <v>4</v>
      </c>
    </row>
    <row r="14" spans="1:7" x14ac:dyDescent="0.25">
      <c r="A14" s="6">
        <v>45806</v>
      </c>
      <c r="B14" s="7">
        <v>3</v>
      </c>
      <c r="C14" s="7" t="s">
        <v>37</v>
      </c>
      <c r="D14" s="7" t="str">
        <f>IFERROR(VLOOKUP(_stats[[#This Row],[player_id]],_players[[player_id]:[player_name]],2,0),"")</f>
        <v>Руслан (от Сергея)</v>
      </c>
      <c r="E14" s="7">
        <v>0</v>
      </c>
      <c r="F14" s="8">
        <v>0</v>
      </c>
      <c r="G14" s="10">
        <f>SUMIFS(_teams[wins_on_date],_teams[date],_stats[[#This Row],[date]],_teams[team_number],_stats[[#This Row],[team_number]])</f>
        <v>2</v>
      </c>
    </row>
    <row r="15" spans="1:7" x14ac:dyDescent="0.25">
      <c r="A15" s="6">
        <v>45806</v>
      </c>
      <c r="B15" s="7">
        <v>2</v>
      </c>
      <c r="C15" s="7" t="s">
        <v>19</v>
      </c>
      <c r="D15" s="7" t="str">
        <f>IFERROR(VLOOKUP(_stats[[#This Row],[player_id]],_players[[player_id]:[player_name]],2,0),"")</f>
        <v>Расул</v>
      </c>
      <c r="E15" s="7">
        <v>0</v>
      </c>
      <c r="F15" s="8">
        <v>2</v>
      </c>
      <c r="G15" s="10">
        <f>SUMIFS(_teams[wins_on_date],_teams[date],_stats[[#This Row],[date]],_teams[team_number],_stats[[#This Row],[team_number]])</f>
        <v>2</v>
      </c>
    </row>
    <row r="16" spans="1:7" x14ac:dyDescent="0.25">
      <c r="A16" s="6">
        <v>45806</v>
      </c>
      <c r="B16" s="7">
        <v>2</v>
      </c>
      <c r="C16" s="7" t="s">
        <v>38</v>
      </c>
      <c r="D16" s="7" t="str">
        <f>IFERROR(VLOOKUP(_stats[[#This Row],[player_id]],_players[[player_id]:[player_name]],2,0),"")</f>
        <v>Стас (от Расула)</v>
      </c>
      <c r="E16" s="7">
        <v>1</v>
      </c>
      <c r="F16" s="8">
        <v>2</v>
      </c>
      <c r="G16" s="10">
        <f>SUMIFS(_teams[wins_on_date],_teams[date],_stats[[#This Row],[date]],_teams[team_number],_stats[[#This Row],[team_number]])</f>
        <v>2</v>
      </c>
    </row>
    <row r="17" spans="1:7" x14ac:dyDescent="0.25">
      <c r="A17" s="6">
        <v>45806</v>
      </c>
      <c r="B17" s="7">
        <v>3</v>
      </c>
      <c r="C17" s="7" t="s">
        <v>20</v>
      </c>
      <c r="D17" s="7" t="str">
        <f>IFERROR(VLOOKUP(_stats[[#This Row],[player_id]],_players[[player_id]:[player_name]],2,0),"")</f>
        <v>Сергей Крюков</v>
      </c>
      <c r="E17" s="7">
        <v>1</v>
      </c>
      <c r="F17" s="8">
        <v>1</v>
      </c>
      <c r="G17" s="10">
        <f>SUMIFS(_teams[wins_on_date],_teams[date],_stats[[#This Row],[date]],_teams[team_number],_stats[[#This Row],[team_number]])</f>
        <v>2</v>
      </c>
    </row>
    <row r="18" spans="1:7" x14ac:dyDescent="0.25">
      <c r="A18" s="6">
        <v>45806</v>
      </c>
      <c r="B18" s="7">
        <v>2</v>
      </c>
      <c r="C18" s="7" t="s">
        <v>36</v>
      </c>
      <c r="D18" s="7" t="str">
        <f>IFERROR(VLOOKUP(_stats[[#This Row],[player_id]],_players[[player_id]:[player_name]],2,0),"")</f>
        <v>Месси (от Расула)</v>
      </c>
      <c r="E18" s="7">
        <v>1</v>
      </c>
      <c r="F18" s="8">
        <v>2</v>
      </c>
      <c r="G18" s="10">
        <f>SUMIFS(_teams[wins_on_date],_teams[date],_stats[[#This Row],[date]],_teams[team_number],_stats[[#This Row],[team_number]])</f>
        <v>2</v>
      </c>
    </row>
    <row r="19" spans="1:7" x14ac:dyDescent="0.25">
      <c r="A19" s="6">
        <v>45809</v>
      </c>
      <c r="B19" s="7">
        <v>1</v>
      </c>
      <c r="C19" s="7" t="s">
        <v>29</v>
      </c>
      <c r="D19" s="7" t="str">
        <f>IFERROR(VLOOKUP(_stats[[#This Row],[player_id]],_players[[player_id]:[player_name]],2,0),"")</f>
        <v>Никита</v>
      </c>
      <c r="E19" s="7">
        <v>0</v>
      </c>
      <c r="F19" s="8">
        <v>1</v>
      </c>
      <c r="G19" s="10">
        <f>SUMIFS(_teams[wins_on_date],_teams[date],_stats[[#This Row],[date]],_teams[team_number],_stats[[#This Row],[team_number]])</f>
        <v>3</v>
      </c>
    </row>
    <row r="20" spans="1:7" x14ac:dyDescent="0.25">
      <c r="A20" s="6">
        <v>45809</v>
      </c>
      <c r="B20" s="7">
        <v>3</v>
      </c>
      <c r="C20" s="7" t="s">
        <v>28</v>
      </c>
      <c r="D20" s="7" t="str">
        <f>IFERROR(VLOOKUP(_stats[[#This Row],[player_id]],_players[[player_id]:[player_name]],2,0),"")</f>
        <v>Миша</v>
      </c>
      <c r="E20" s="7">
        <v>0</v>
      </c>
      <c r="F20" s="8">
        <v>0</v>
      </c>
      <c r="G20" s="10">
        <f>SUMIFS(_teams[wins_on_date],_teams[date],_stats[[#This Row],[date]],_teams[team_number],_stats[[#This Row],[team_number]])</f>
        <v>1</v>
      </c>
    </row>
    <row r="21" spans="1:7" x14ac:dyDescent="0.25">
      <c r="A21" s="6">
        <v>45809</v>
      </c>
      <c r="B21" s="7">
        <v>2</v>
      </c>
      <c r="C21" s="7" t="s">
        <v>31</v>
      </c>
      <c r="D21" s="7" t="str">
        <f>IFERROR(VLOOKUP(_stats[[#This Row],[player_id]],_players[[player_id]:[player_name]],2,0),"")</f>
        <v>Алексей Королев</v>
      </c>
      <c r="E21" s="7">
        <v>4</v>
      </c>
      <c r="F21" s="8">
        <v>1</v>
      </c>
      <c r="G21" s="10">
        <f>SUMIFS(_teams[wins_on_date],_teams[date],_stats[[#This Row],[date]],_teams[team_number],_stats[[#This Row],[team_number]])</f>
        <v>5</v>
      </c>
    </row>
    <row r="22" spans="1:7" x14ac:dyDescent="0.25">
      <c r="A22" s="6">
        <v>45809</v>
      </c>
      <c r="B22" s="7">
        <v>3</v>
      </c>
      <c r="C22" s="10" t="s">
        <v>25</v>
      </c>
      <c r="D22" s="15" t="str">
        <f>IFERROR(VLOOKUP(_stats[[#This Row],[player_id]],_players[[player_id]:[player_name]],2,0),"")</f>
        <v>Bu (Рыжий)</v>
      </c>
      <c r="E22" s="7">
        <v>0</v>
      </c>
      <c r="F22" s="8">
        <v>0</v>
      </c>
      <c r="G22" s="10">
        <f>SUMIFS(_teams[wins_on_date],_teams[date],_stats[[#This Row],[date]],_teams[team_number],_stats[[#This Row],[team_number]])</f>
        <v>1</v>
      </c>
    </row>
    <row r="23" spans="1:7" x14ac:dyDescent="0.25">
      <c r="A23" s="6">
        <v>45809</v>
      </c>
      <c r="B23" s="7">
        <v>1</v>
      </c>
      <c r="C23" s="7" t="s">
        <v>15</v>
      </c>
      <c r="D23" s="7" t="str">
        <f>IFERROR(VLOOKUP(_stats[[#This Row],[player_id]],_players[[player_id]:[player_name]],2,0),"")</f>
        <v>Вова</v>
      </c>
      <c r="E23" s="7">
        <v>1</v>
      </c>
      <c r="F23" s="8">
        <v>0</v>
      </c>
      <c r="G23" s="10">
        <f>SUMIFS(_teams[wins_on_date],_teams[date],_stats[[#This Row],[date]],_teams[team_number],_stats[[#This Row],[team_number]])</f>
        <v>3</v>
      </c>
    </row>
    <row r="24" spans="1:7" x14ac:dyDescent="0.25">
      <c r="A24" s="6">
        <v>45809</v>
      </c>
      <c r="B24" s="7">
        <v>3</v>
      </c>
      <c r="C24" s="7" t="s">
        <v>30</v>
      </c>
      <c r="D24" s="7" t="str">
        <f>IFERROR(VLOOKUP(_stats[[#This Row],[player_id]],_players[[player_id]:[player_name]],2,0),"")</f>
        <v>Александр Травкин</v>
      </c>
      <c r="E24" s="7">
        <v>0</v>
      </c>
      <c r="F24" s="8">
        <v>0</v>
      </c>
      <c r="G24" s="10">
        <f>SUMIFS(_teams[wins_on_date],_teams[date],_stats[[#This Row],[date]],_teams[team_number],_stats[[#This Row],[team_number]])</f>
        <v>1</v>
      </c>
    </row>
    <row r="25" spans="1:7" x14ac:dyDescent="0.25">
      <c r="A25" s="6">
        <v>45809</v>
      </c>
      <c r="B25" s="7">
        <v>2</v>
      </c>
      <c r="C25" s="7" t="s">
        <v>26</v>
      </c>
      <c r="D25" s="7" t="str">
        <f>IFERROR(VLOOKUP(_stats[[#This Row],[player_id]],_players[[player_id]:[player_name]],2,0),"")</f>
        <v>Олег Шишкин</v>
      </c>
      <c r="E25" s="7">
        <v>0</v>
      </c>
      <c r="F25" s="8">
        <v>1</v>
      </c>
      <c r="G25" s="10">
        <f>SUMIFS(_teams[wins_on_date],_teams[date],_stats[[#This Row],[date]],_teams[team_number],_stats[[#This Row],[team_number]])</f>
        <v>5</v>
      </c>
    </row>
    <row r="26" spans="1:7" x14ac:dyDescent="0.25">
      <c r="A26" s="6">
        <v>45809</v>
      </c>
      <c r="B26" s="7">
        <v>1</v>
      </c>
      <c r="C26" s="7" t="s">
        <v>23</v>
      </c>
      <c r="D26" s="7" t="str">
        <f>IFERROR(VLOOKUP(_stats[[#This Row],[player_id]],_players[[player_id]:[player_name]],2,0),"")</f>
        <v>Женя (кипер)</v>
      </c>
      <c r="E26" s="7">
        <v>0</v>
      </c>
      <c r="F26" s="8">
        <v>0</v>
      </c>
      <c r="G26" s="10">
        <f>SUMIFS(_teams[wins_on_date],_teams[date],_stats[[#This Row],[date]],_teams[team_number],_stats[[#This Row],[team_number]])</f>
        <v>3</v>
      </c>
    </row>
    <row r="27" spans="1:7" x14ac:dyDescent="0.25">
      <c r="A27" s="6">
        <v>45809</v>
      </c>
      <c r="B27" s="7">
        <v>3</v>
      </c>
      <c r="C27" s="7" t="s">
        <v>16</v>
      </c>
      <c r="D27" s="7" t="str">
        <f>IFERROR(VLOOKUP(_stats[[#This Row],[player_id]],_players[[player_id]:[player_name]],2,0),"")</f>
        <v>Сергей</v>
      </c>
      <c r="E27" s="7">
        <v>0</v>
      </c>
      <c r="F27" s="8">
        <v>0</v>
      </c>
      <c r="G27" s="10">
        <f>SUMIFS(_teams[wins_on_date],_teams[date],_stats[[#This Row],[date]],_teams[team_number],_stats[[#This Row],[team_number]])</f>
        <v>1</v>
      </c>
    </row>
    <row r="28" spans="1:7" x14ac:dyDescent="0.25">
      <c r="A28" s="6">
        <v>45809</v>
      </c>
      <c r="B28" s="7">
        <v>2</v>
      </c>
      <c r="C28" s="7" t="s">
        <v>22</v>
      </c>
      <c r="D28" s="7" t="str">
        <f>IFERROR(VLOOKUP(_stats[[#This Row],[player_id]],_players[[player_id]:[player_name]],2,0),"")</f>
        <v>Влад</v>
      </c>
      <c r="E28" s="7">
        <v>1</v>
      </c>
      <c r="F28" s="8">
        <v>0</v>
      </c>
      <c r="G28" s="10">
        <f>SUMIFS(_teams[wins_on_date],_teams[date],_stats[[#This Row],[date]],_teams[team_number],_stats[[#This Row],[team_number]])</f>
        <v>5</v>
      </c>
    </row>
    <row r="29" spans="1:7" x14ac:dyDescent="0.25">
      <c r="A29" s="6">
        <v>45809</v>
      </c>
      <c r="B29" s="7">
        <v>2</v>
      </c>
      <c r="C29" s="7" t="s">
        <v>12</v>
      </c>
      <c r="D29" s="7" t="str">
        <f>IFERROR(VLOOKUP(_stats[[#This Row],[player_id]],_players[[player_id]:[player_name]],2,0),"")</f>
        <v>Максим Строцкий</v>
      </c>
      <c r="E29" s="7">
        <v>2</v>
      </c>
      <c r="F29" s="8">
        <v>3</v>
      </c>
      <c r="G29" s="10">
        <f>SUMIFS(_teams[wins_on_date],_teams[date],_stats[[#This Row],[date]],_teams[team_number],_stats[[#This Row],[team_number]])</f>
        <v>5</v>
      </c>
    </row>
    <row r="30" spans="1:7" x14ac:dyDescent="0.25">
      <c r="A30" s="6">
        <v>45809</v>
      </c>
      <c r="B30" s="7">
        <v>1</v>
      </c>
      <c r="C30" s="7" t="s">
        <v>19</v>
      </c>
      <c r="D30" s="7" t="str">
        <f>IFERROR(VLOOKUP(_stats[[#This Row],[player_id]],_players[[player_id]:[player_name]],2,0),"")</f>
        <v>Расул</v>
      </c>
      <c r="E30" s="7">
        <v>1</v>
      </c>
      <c r="F30" s="8">
        <v>0</v>
      </c>
      <c r="G30" s="10">
        <f>SUMIFS(_teams[wins_on_date],_teams[date],_stats[[#This Row],[date]],_teams[team_number],_stats[[#This Row],[team_number]])</f>
        <v>3</v>
      </c>
    </row>
    <row r="31" spans="1:7" x14ac:dyDescent="0.25">
      <c r="A31" s="6">
        <v>45809</v>
      </c>
      <c r="B31" s="7">
        <v>2</v>
      </c>
      <c r="C31" s="7" t="s">
        <v>20</v>
      </c>
      <c r="D31" s="7" t="str">
        <f>IFERROR(VLOOKUP(_stats[[#This Row],[player_id]],_players[[player_id]:[player_name]],2,0),"")</f>
        <v>Сергей Крюков</v>
      </c>
      <c r="E31" s="7">
        <v>0</v>
      </c>
      <c r="F31" s="8">
        <v>1</v>
      </c>
      <c r="G31" s="10">
        <f>SUMIFS(_teams[wins_on_date],_teams[date],_stats[[#This Row],[date]],_teams[team_number],_stats[[#This Row],[team_number]])</f>
        <v>5</v>
      </c>
    </row>
    <row r="32" spans="1:7" x14ac:dyDescent="0.25">
      <c r="A32" s="6">
        <v>45809</v>
      </c>
      <c r="B32" s="7">
        <v>1</v>
      </c>
      <c r="C32" s="7" t="s">
        <v>33</v>
      </c>
      <c r="D32" s="7" t="str">
        <f>IFERROR(VLOOKUP(_stats[[#This Row],[player_id]],_players[[player_id]:[player_name]],2,0),"")</f>
        <v>Рома Сурнин</v>
      </c>
      <c r="E32" s="7">
        <v>0</v>
      </c>
      <c r="F32" s="8">
        <v>0</v>
      </c>
      <c r="G32" s="10">
        <f>SUMIFS(_teams[wins_on_date],_teams[date],_stats[[#This Row],[date]],_teams[team_number],_stats[[#This Row],[team_number]])</f>
        <v>3</v>
      </c>
    </row>
    <row r="33" spans="1:7" x14ac:dyDescent="0.25">
      <c r="A33" s="6">
        <v>45809</v>
      </c>
      <c r="B33" s="7">
        <v>2</v>
      </c>
      <c r="C33" s="7" t="s">
        <v>35</v>
      </c>
      <c r="D33" s="7" t="str">
        <f>IFERROR(VLOOKUP(_stats[[#This Row],[player_id]],_players[[player_id]:[player_name]],2,0),"")</f>
        <v>Дядя Руслан</v>
      </c>
      <c r="E33" s="7">
        <v>0</v>
      </c>
      <c r="F33" s="8">
        <v>0</v>
      </c>
      <c r="G33" s="10">
        <f>SUMIFS(_teams[wins_on_date],_teams[date],_stats[[#This Row],[date]],_teams[team_number],_stats[[#This Row],[team_number]])</f>
        <v>5</v>
      </c>
    </row>
    <row r="34" spans="1:7" x14ac:dyDescent="0.25">
      <c r="A34" s="6">
        <v>45809</v>
      </c>
      <c r="B34" s="7">
        <v>3</v>
      </c>
      <c r="C34" s="7" t="s">
        <v>24</v>
      </c>
      <c r="D34" s="7" t="str">
        <f>IFERROR(VLOOKUP(_stats[[#This Row],[player_id]],_players[[player_id]:[player_name]],2,0),"")</f>
        <v>Женя Одушкин</v>
      </c>
      <c r="E34" s="7">
        <v>0</v>
      </c>
      <c r="F34" s="8">
        <v>0</v>
      </c>
      <c r="G34" s="10">
        <f>SUMIFS(_teams[wins_on_date],_teams[date],_stats[[#This Row],[date]],_teams[team_number],_stats[[#This Row],[team_number]])</f>
        <v>1</v>
      </c>
    </row>
    <row r="35" spans="1:7" x14ac:dyDescent="0.25">
      <c r="A35" s="6">
        <v>45809</v>
      </c>
      <c r="B35" s="7">
        <v>1</v>
      </c>
      <c r="C35" s="7" t="s">
        <v>39</v>
      </c>
      <c r="D35" s="7" t="str">
        <f>IFERROR(VLOOKUP(_stats[[#This Row],[player_id]],_players[[player_id]:[player_name]],2,0),"")</f>
        <v>Эд (Сэм)</v>
      </c>
      <c r="E35" s="7">
        <v>0</v>
      </c>
      <c r="F35" s="8">
        <v>1</v>
      </c>
      <c r="G35" s="10">
        <f>SUMIFS(_teams[wins_on_date],_teams[date],_stats[[#This Row],[date]],_teams[team_number],_stats[[#This Row],[team_number]])</f>
        <v>3</v>
      </c>
    </row>
    <row r="36" spans="1:7" x14ac:dyDescent="0.25">
      <c r="A36" s="6">
        <v>45809</v>
      </c>
      <c r="B36" s="7">
        <v>1</v>
      </c>
      <c r="C36" s="7" t="s">
        <v>27</v>
      </c>
      <c r="D36" s="7" t="str">
        <f>IFERROR(VLOOKUP(_stats[[#This Row],[player_id]],_players[[player_id]:[player_name]],2,0),"")</f>
        <v>Рубик</v>
      </c>
      <c r="E36" s="7">
        <v>0</v>
      </c>
      <c r="F36" s="8">
        <v>0</v>
      </c>
      <c r="G36" s="10">
        <f>SUMIFS(_teams[wins_on_date],_teams[date],_stats[[#This Row],[date]],_teams[team_number],_stats[[#This Row],[team_number]])</f>
        <v>3</v>
      </c>
    </row>
    <row r="37" spans="1:7" x14ac:dyDescent="0.25">
      <c r="A37" s="6">
        <v>45809</v>
      </c>
      <c r="B37" s="7">
        <v>1</v>
      </c>
      <c r="C37" s="7" t="s">
        <v>73</v>
      </c>
      <c r="D37" s="7" t="str">
        <f>IFERROR(VLOOKUP(_stats[[#This Row],[player_id]],_players[[player_id]:[player_name]],2,0),"")</f>
        <v>Мирали (Руб +1)</v>
      </c>
      <c r="E37" s="7">
        <v>0</v>
      </c>
      <c r="F37" s="8">
        <v>0</v>
      </c>
      <c r="G37" s="10">
        <f>SUMIFS(_teams[wins_on_date],_teams[date],_stats[[#This Row],[date]],_teams[team_number],_stats[[#This Row],[team_number]])</f>
        <v>3</v>
      </c>
    </row>
    <row r="38" spans="1:7" x14ac:dyDescent="0.25">
      <c r="A38" s="6">
        <v>45809</v>
      </c>
      <c r="B38" s="7">
        <v>3</v>
      </c>
      <c r="C38" s="7" t="s">
        <v>32</v>
      </c>
      <c r="D38" s="7" t="str">
        <f>IFERROR(VLOOKUP(_stats[[#This Row],[player_id]],_players[[player_id]:[player_name]],2,0),"")</f>
        <v>Артем Ширяев</v>
      </c>
      <c r="E38" s="7">
        <v>0</v>
      </c>
      <c r="F38" s="8">
        <v>0</v>
      </c>
      <c r="G38" s="10">
        <f>SUMIFS(_teams[wins_on_date],_teams[date],_stats[[#This Row],[date]],_teams[team_number],_stats[[#This Row],[team_number]])</f>
        <v>1</v>
      </c>
    </row>
    <row r="39" spans="1:7" x14ac:dyDescent="0.25">
      <c r="A39" s="6">
        <v>45809</v>
      </c>
      <c r="B39" s="7">
        <v>3</v>
      </c>
      <c r="C39" s="7" t="s">
        <v>34</v>
      </c>
      <c r="D39" s="7" t="str">
        <f>IFERROR(VLOOKUP(_stats[[#This Row],[player_id]],_players[[player_id]:[player_name]],2,0),"")</f>
        <v>Ваня</v>
      </c>
      <c r="E39" s="7">
        <v>0</v>
      </c>
      <c r="F39" s="8">
        <v>0</v>
      </c>
      <c r="G39" s="10">
        <f>SUMIFS(_teams[wins_on_date],_teams[date],_stats[[#This Row],[date]],_teams[team_number],_stats[[#This Row],[team_number]])</f>
        <v>1</v>
      </c>
    </row>
    <row r="40" spans="1:7" x14ac:dyDescent="0.25">
      <c r="A40" s="6">
        <v>45809</v>
      </c>
      <c r="B40" s="7">
        <v>2</v>
      </c>
      <c r="C40" s="7" t="s">
        <v>40</v>
      </c>
      <c r="D40" s="7" t="str">
        <f>IFERROR(VLOOKUP(_stats[[#This Row],[player_id]],_players[[player_id]:[player_name]],2,0),"")</f>
        <v>Эльдар</v>
      </c>
      <c r="E40" s="7">
        <v>1</v>
      </c>
      <c r="F40" s="8">
        <v>0</v>
      </c>
      <c r="G40" s="10">
        <f>SUMIFS(_teams[wins_on_date],_teams[date],_stats[[#This Row],[date]],_teams[team_number],_stats[[#This Row],[team_number]])</f>
        <v>5</v>
      </c>
    </row>
    <row r="41" spans="1:7" x14ac:dyDescent="0.25">
      <c r="A41" s="6">
        <v>45813</v>
      </c>
      <c r="B41" s="7">
        <v>3</v>
      </c>
      <c r="C41" s="7" t="s">
        <v>43</v>
      </c>
      <c r="D41" s="7" t="str">
        <f>IFERROR(VLOOKUP(_stats[[#This Row],[player_id]],_players[[player_id]:[player_name]],2,0),"")</f>
        <v>Нурик</v>
      </c>
      <c r="E41" s="7">
        <v>0</v>
      </c>
      <c r="F41" s="8">
        <v>0</v>
      </c>
      <c r="G41" s="10">
        <f>SUMIFS(_teams[wins_on_date],_teams[date],_stats[[#This Row],[date]],_teams[team_number],_stats[[#This Row],[team_number]])</f>
        <v>7</v>
      </c>
    </row>
    <row r="42" spans="1:7" x14ac:dyDescent="0.25">
      <c r="A42" s="6">
        <v>45813</v>
      </c>
      <c r="B42" s="7">
        <v>2</v>
      </c>
      <c r="C42" s="7" t="s">
        <v>44</v>
      </c>
      <c r="D42" s="7" t="str">
        <f>IFERROR(VLOOKUP(_stats[[#This Row],[player_id]],_players[[player_id]:[player_name]],2,0),"")</f>
        <v>Эля</v>
      </c>
      <c r="E42" s="7">
        <v>2</v>
      </c>
      <c r="F42" s="8">
        <v>1</v>
      </c>
      <c r="G42" s="10">
        <f>SUMIFS(_teams[wins_on_date],_teams[date],_stats[[#This Row],[date]],_teams[team_number],_stats[[#This Row],[team_number]])</f>
        <v>7</v>
      </c>
    </row>
    <row r="43" spans="1:7" x14ac:dyDescent="0.25">
      <c r="A43" s="6">
        <v>45813</v>
      </c>
      <c r="B43" s="7">
        <v>3</v>
      </c>
      <c r="C43" s="7" t="s">
        <v>14</v>
      </c>
      <c r="D43" s="7" t="str">
        <f>IFERROR(VLOOKUP(_stats[[#This Row],[player_id]],_players[[player_id]:[player_name]],2,0),"")</f>
        <v>Стас Семитко</v>
      </c>
      <c r="E43" s="7">
        <v>3</v>
      </c>
      <c r="F43" s="8">
        <v>1</v>
      </c>
      <c r="G43" s="10">
        <f>SUMIFS(_teams[wins_on_date],_teams[date],_stats[[#This Row],[date]],_teams[team_number],_stats[[#This Row],[team_number]])</f>
        <v>7</v>
      </c>
    </row>
    <row r="44" spans="1:7" x14ac:dyDescent="0.25">
      <c r="A44" s="6">
        <v>45813</v>
      </c>
      <c r="B44" s="7">
        <v>1</v>
      </c>
      <c r="C44" s="7" t="s">
        <v>19</v>
      </c>
      <c r="D44" s="7" t="str">
        <f>IFERROR(VLOOKUP(_stats[[#This Row],[player_id]],_players[[player_id]:[player_name]],2,0),"")</f>
        <v>Расул</v>
      </c>
      <c r="E44" s="7">
        <v>0</v>
      </c>
      <c r="F44" s="8">
        <v>1</v>
      </c>
      <c r="G44" s="10">
        <f>SUMIFS(_teams[wins_on_date],_teams[date],_stats[[#This Row],[date]],_teams[team_number],_stats[[#This Row],[team_number]])</f>
        <v>1</v>
      </c>
    </row>
    <row r="45" spans="1:7" x14ac:dyDescent="0.25">
      <c r="A45" s="6">
        <v>45813</v>
      </c>
      <c r="B45" s="7">
        <v>3</v>
      </c>
      <c r="C45" s="7" t="s">
        <v>21</v>
      </c>
      <c r="D45" s="7" t="str">
        <f>IFERROR(VLOOKUP(_stats[[#This Row],[player_id]],_players[[player_id]:[player_name]],2,0),"")</f>
        <v>Василий Улитин</v>
      </c>
      <c r="E45" s="7">
        <v>3</v>
      </c>
      <c r="F45" s="8">
        <v>1</v>
      </c>
      <c r="G45" s="10">
        <f>SUMIFS(_teams[wins_on_date],_teams[date],_stats[[#This Row],[date]],_teams[team_number],_stats[[#This Row],[team_number]])</f>
        <v>7</v>
      </c>
    </row>
    <row r="46" spans="1:7" x14ac:dyDescent="0.25">
      <c r="A46" s="6">
        <v>45813</v>
      </c>
      <c r="B46" s="7">
        <v>3</v>
      </c>
      <c r="C46" s="7" t="s">
        <v>11</v>
      </c>
      <c r="D46" s="7" t="str">
        <f>IFERROR(VLOOKUP(_stats[[#This Row],[player_id]],_players[[player_id]:[player_name]],2,0),"")</f>
        <v>Тёма</v>
      </c>
      <c r="E46" s="7">
        <v>0</v>
      </c>
      <c r="F46" s="8">
        <v>2</v>
      </c>
      <c r="G46" s="10">
        <f>SUMIFS(_teams[wins_on_date],_teams[date],_stats[[#This Row],[date]],_teams[team_number],_stats[[#This Row],[team_number]])</f>
        <v>7</v>
      </c>
    </row>
    <row r="47" spans="1:7" x14ac:dyDescent="0.25">
      <c r="A47" s="6">
        <v>45813</v>
      </c>
      <c r="B47" s="7">
        <v>1</v>
      </c>
      <c r="C47" s="7" t="s">
        <v>29</v>
      </c>
      <c r="D47" s="7" t="str">
        <f>IFERROR(VLOOKUP(_stats[[#This Row],[player_id]],_players[[player_id]:[player_name]],2,0),"")</f>
        <v>Никита</v>
      </c>
      <c r="E47" s="7">
        <v>0</v>
      </c>
      <c r="F47" s="8">
        <v>0</v>
      </c>
      <c r="G47" s="10">
        <f>SUMIFS(_teams[wins_on_date],_teams[date],_stats[[#This Row],[date]],_teams[team_number],_stats[[#This Row],[team_number]])</f>
        <v>1</v>
      </c>
    </row>
    <row r="48" spans="1:7" x14ac:dyDescent="0.25">
      <c r="A48" s="6">
        <v>45813</v>
      </c>
      <c r="B48" s="7">
        <v>1</v>
      </c>
      <c r="C48" s="7" t="s">
        <v>23</v>
      </c>
      <c r="D48" s="7" t="str">
        <f>IFERROR(VLOOKUP(_stats[[#This Row],[player_id]],_players[[player_id]:[player_name]],2,0),"")</f>
        <v>Женя (кипер)</v>
      </c>
      <c r="E48" s="7">
        <v>0</v>
      </c>
      <c r="F48" s="8">
        <v>0</v>
      </c>
      <c r="G48" s="10">
        <f>SUMIFS(_teams[wins_on_date],_teams[date],_stats[[#This Row],[date]],_teams[team_number],_stats[[#This Row],[team_number]])</f>
        <v>1</v>
      </c>
    </row>
    <row r="49" spans="1:7" x14ac:dyDescent="0.25">
      <c r="A49" s="6">
        <v>45813</v>
      </c>
      <c r="B49" s="7">
        <v>3</v>
      </c>
      <c r="C49" s="7" t="s">
        <v>45</v>
      </c>
      <c r="D49" s="7" t="str">
        <f>IFERROR(VLOOKUP(_stats[[#This Row],[player_id]],_players[[player_id]:[player_name]],2,0),"")</f>
        <v>Кирилл Попов</v>
      </c>
      <c r="E49" s="7">
        <v>1</v>
      </c>
      <c r="F49" s="8">
        <v>2</v>
      </c>
      <c r="G49" s="10">
        <f>SUMIFS(_teams[wins_on_date],_teams[date],_stats[[#This Row],[date]],_teams[team_number],_stats[[#This Row],[team_number]])</f>
        <v>7</v>
      </c>
    </row>
    <row r="50" spans="1:7" x14ac:dyDescent="0.25">
      <c r="A50" s="6">
        <v>45813</v>
      </c>
      <c r="B50" s="7">
        <v>2</v>
      </c>
      <c r="C50" s="7" t="s">
        <v>18</v>
      </c>
      <c r="D50" s="7" t="str">
        <f>IFERROR(VLOOKUP(_stats[[#This Row],[player_id]],_players[[player_id]:[player_name]],2,0),"")</f>
        <v>Костя</v>
      </c>
      <c r="E50" s="7">
        <v>1</v>
      </c>
      <c r="F50" s="8">
        <v>1</v>
      </c>
      <c r="G50" s="10">
        <f>SUMIFS(_teams[wins_on_date],_teams[date],_stats[[#This Row],[date]],_teams[team_number],_stats[[#This Row],[team_number]])</f>
        <v>7</v>
      </c>
    </row>
    <row r="51" spans="1:7" x14ac:dyDescent="0.25">
      <c r="A51" s="6">
        <v>45813</v>
      </c>
      <c r="B51" s="7">
        <v>2</v>
      </c>
      <c r="C51" s="7" t="s">
        <v>22</v>
      </c>
      <c r="D51" s="7" t="str">
        <f>IFERROR(VLOOKUP(_stats[[#This Row],[player_id]],_players[[player_id]:[player_name]],2,0),"")</f>
        <v>Влад</v>
      </c>
      <c r="E51" s="7">
        <v>0</v>
      </c>
      <c r="F51" s="8">
        <v>1</v>
      </c>
      <c r="G51" s="10">
        <f>SUMIFS(_teams[wins_on_date],_teams[date],_stats[[#This Row],[date]],_teams[team_number],_stats[[#This Row],[team_number]])</f>
        <v>7</v>
      </c>
    </row>
    <row r="52" spans="1:7" x14ac:dyDescent="0.25">
      <c r="A52" s="6">
        <v>45813</v>
      </c>
      <c r="B52" s="7">
        <v>2</v>
      </c>
      <c r="C52" s="7" t="s">
        <v>46</v>
      </c>
      <c r="D52" s="7" t="str">
        <f>IFERROR(VLOOKUP(_stats[[#This Row],[player_id]],_players[[player_id]:[player_name]],2,0),"")</f>
        <v>Паша</v>
      </c>
      <c r="E52" s="7">
        <v>4</v>
      </c>
      <c r="F52" s="8">
        <v>5</v>
      </c>
      <c r="G52" s="10">
        <f>SUMIFS(_teams[wins_on_date],_teams[date],_stats[[#This Row],[date]],_teams[team_number],_stats[[#This Row],[team_number]])</f>
        <v>7</v>
      </c>
    </row>
    <row r="53" spans="1:7" x14ac:dyDescent="0.25">
      <c r="A53" s="6">
        <v>45813</v>
      </c>
      <c r="B53" s="7">
        <v>2</v>
      </c>
      <c r="C53" s="7" t="s">
        <v>20</v>
      </c>
      <c r="D53" s="7" t="str">
        <f>IFERROR(VLOOKUP(_stats[[#This Row],[player_id]],_players[[player_id]:[player_name]],2,0),"")</f>
        <v>Сергей Крюков</v>
      </c>
      <c r="E53" s="7">
        <v>0</v>
      </c>
      <c r="F53" s="8">
        <v>0</v>
      </c>
      <c r="G53" s="10">
        <f>SUMIFS(_teams[wins_on_date],_teams[date],_stats[[#This Row],[date]],_teams[team_number],_stats[[#This Row],[team_number]])</f>
        <v>7</v>
      </c>
    </row>
    <row r="54" spans="1:7" x14ac:dyDescent="0.25">
      <c r="A54" s="6">
        <v>45813</v>
      </c>
      <c r="B54" s="7">
        <v>1</v>
      </c>
      <c r="C54" s="7" t="s">
        <v>38</v>
      </c>
      <c r="D54" s="7" t="str">
        <f>IFERROR(VLOOKUP(_stats[[#This Row],[player_id]],_players[[player_id]:[player_name]],2,0),"")</f>
        <v>Стас (от Расула)</v>
      </c>
      <c r="E54" s="7">
        <v>0</v>
      </c>
      <c r="F54" s="8">
        <v>0</v>
      </c>
      <c r="G54" s="10">
        <f>SUMIFS(_teams[wins_on_date],_teams[date],_stats[[#This Row],[date]],_teams[team_number],_stats[[#This Row],[team_number]])</f>
        <v>1</v>
      </c>
    </row>
    <row r="55" spans="1:7" x14ac:dyDescent="0.25">
      <c r="A55" s="6">
        <v>45813</v>
      </c>
      <c r="B55" s="7">
        <v>1</v>
      </c>
      <c r="C55" s="7" t="s">
        <v>47</v>
      </c>
      <c r="D55" s="7" t="str">
        <f>IFERROR(VLOOKUP(_stats[[#This Row],[player_id]],_players[[player_id]:[player_name]],2,0),"")</f>
        <v>Игорь (Ник +1)</v>
      </c>
      <c r="E55" s="7">
        <v>1</v>
      </c>
      <c r="F55" s="8">
        <v>0</v>
      </c>
      <c r="G55" s="10">
        <f>SUMIFS(_teams[wins_on_date],_teams[date],_stats[[#This Row],[date]],_teams[team_number],_stats[[#This Row],[team_number]])</f>
        <v>1</v>
      </c>
    </row>
    <row r="56" spans="1:7" x14ac:dyDescent="0.25">
      <c r="A56" s="6">
        <v>45813</v>
      </c>
      <c r="B56" s="7">
        <v>3</v>
      </c>
      <c r="C56" s="7" t="s">
        <v>28</v>
      </c>
      <c r="D56" s="7" t="str">
        <f>IFERROR(VLOOKUP(_stats[[#This Row],[player_id]],_players[[player_id]:[player_name]],2,0),"")</f>
        <v>Миша</v>
      </c>
      <c r="E56" s="7">
        <v>1</v>
      </c>
      <c r="F56" s="8">
        <v>1</v>
      </c>
      <c r="G56" s="10">
        <f>SUMIFS(_teams[wins_on_date],_teams[date],_stats[[#This Row],[date]],_teams[team_number],_stats[[#This Row],[team_number]])</f>
        <v>7</v>
      </c>
    </row>
    <row r="57" spans="1:7" x14ac:dyDescent="0.25">
      <c r="A57" s="6">
        <v>45813</v>
      </c>
      <c r="B57" s="7">
        <v>1</v>
      </c>
      <c r="C57" s="7" t="s">
        <v>42</v>
      </c>
      <c r="D57" s="7" t="str">
        <f>IFERROR(VLOOKUP(_stats[[#This Row],[player_id]],_players[[player_id]:[player_name]],2,0),"")</f>
        <v>Атай</v>
      </c>
      <c r="E57" s="7">
        <v>0</v>
      </c>
      <c r="F57" s="8">
        <v>0</v>
      </c>
      <c r="G57" s="10">
        <f>SUMIFS(_teams[wins_on_date],_teams[date],_stats[[#This Row],[date]],_teams[team_number],_stats[[#This Row],[team_number]])</f>
        <v>1</v>
      </c>
    </row>
    <row r="58" spans="1:7" x14ac:dyDescent="0.25">
      <c r="A58" s="6">
        <v>45813</v>
      </c>
      <c r="B58" s="7">
        <v>2</v>
      </c>
      <c r="C58" s="7" t="s">
        <v>41</v>
      </c>
      <c r="D58" s="7" t="str">
        <f>IFERROR(VLOOKUP(_stats[[#This Row],[player_id]],_players[[player_id]:[player_name]],2,0),"")</f>
        <v>Илшат</v>
      </c>
      <c r="E58" s="7">
        <v>5</v>
      </c>
      <c r="F58" s="8">
        <v>2</v>
      </c>
      <c r="G58" s="10">
        <f>SUMIFS(_teams[wins_on_date],_teams[date],_stats[[#This Row],[date]],_teams[team_number],_stats[[#This Row],[team_number]])</f>
        <v>7</v>
      </c>
    </row>
    <row r="59" spans="1:7" x14ac:dyDescent="0.25">
      <c r="A59" s="6">
        <v>45813</v>
      </c>
      <c r="B59" s="7">
        <v>3</v>
      </c>
      <c r="C59" s="9" t="s">
        <v>26</v>
      </c>
      <c r="D59" s="7" t="str">
        <f>IFERROR(VLOOKUP(_stats[[#This Row],[player_id]],_players[[player_id]:[player_name]],2,0),"")</f>
        <v>Олег Шишкин</v>
      </c>
      <c r="E59" s="7">
        <v>0</v>
      </c>
      <c r="F59" s="8">
        <v>1</v>
      </c>
      <c r="G59" s="10">
        <f>SUMIFS(_teams[wins_on_date],_teams[date],_stats[[#This Row],[date]],_teams[team_number],_stats[[#This Row],[team_number]])</f>
        <v>7</v>
      </c>
    </row>
    <row r="60" spans="1:7" x14ac:dyDescent="0.25">
      <c r="A60" s="23">
        <v>45813</v>
      </c>
      <c r="B60" s="7">
        <v>1</v>
      </c>
      <c r="C60" s="7" t="s">
        <v>36</v>
      </c>
      <c r="D60" s="7" t="str">
        <f>IFERROR(VLOOKUP(_stats[[#This Row],[player_id]],_players[[player_id]:[player_name]],2,0),"")</f>
        <v>Месси (от Расула)</v>
      </c>
      <c r="E60" s="7">
        <v>0</v>
      </c>
      <c r="F60" s="8">
        <v>0</v>
      </c>
      <c r="G60" s="10">
        <f>SUMIFS(_teams[wins_on_date],_teams[date],_stats[[#This Row],[date]],_teams[team_number],_stats[[#This Row],[team_number]])</f>
        <v>1</v>
      </c>
    </row>
    <row r="61" spans="1:7" x14ac:dyDescent="0.25">
      <c r="A61" s="23">
        <v>45816</v>
      </c>
      <c r="B61" s="11">
        <v>2</v>
      </c>
      <c r="C61" s="11" t="s">
        <v>20</v>
      </c>
      <c r="D61" s="16" t="str">
        <f>IFERROR(VLOOKUP(_stats[[#This Row],[player_id]],_players[[player_id]:[player_name]],2,0),"")</f>
        <v>Сергей Крюков</v>
      </c>
      <c r="E61" s="11">
        <v>1</v>
      </c>
      <c r="F61" s="11">
        <v>1</v>
      </c>
      <c r="G61" s="10">
        <f>SUMIFS(_teams[wins_on_date],_teams[date],_stats[[#This Row],[date]],_teams[team_number],_stats[[#This Row],[team_number]])</f>
        <v>4</v>
      </c>
    </row>
    <row r="62" spans="1:7" x14ac:dyDescent="0.25">
      <c r="A62" s="23">
        <v>45816</v>
      </c>
      <c r="B62" s="11">
        <v>1</v>
      </c>
      <c r="C62" s="11" t="s">
        <v>32</v>
      </c>
      <c r="D62" s="16" t="str">
        <f>IFERROR(VLOOKUP(_stats[[#This Row],[player_id]],_players[[player_id]:[player_name]],2,0),"")</f>
        <v>Артем Ширяев</v>
      </c>
      <c r="E62" s="11">
        <v>0</v>
      </c>
      <c r="F62" s="11">
        <v>0</v>
      </c>
      <c r="G62" s="10">
        <f>SUMIFS(_teams[wins_on_date],_teams[date],_stats[[#This Row],[date]],_teams[team_number],_stats[[#This Row],[team_number]])</f>
        <v>6</v>
      </c>
    </row>
    <row r="63" spans="1:7" x14ac:dyDescent="0.25">
      <c r="A63" s="23">
        <v>45816</v>
      </c>
      <c r="B63" s="11">
        <v>1</v>
      </c>
      <c r="C63" s="11" t="s">
        <v>41</v>
      </c>
      <c r="D63" s="16" t="str">
        <f>IFERROR(VLOOKUP(_stats[[#This Row],[player_id]],_players[[player_id]:[player_name]],2,0),"")</f>
        <v>Илшат</v>
      </c>
      <c r="E63" s="11">
        <v>3</v>
      </c>
      <c r="F63" s="11">
        <v>3</v>
      </c>
      <c r="G63" s="10">
        <f>SUMIFS(_teams[wins_on_date],_teams[date],_stats[[#This Row],[date]],_teams[team_number],_stats[[#This Row],[team_number]])</f>
        <v>6</v>
      </c>
    </row>
    <row r="64" spans="1:7" x14ac:dyDescent="0.25">
      <c r="A64" s="23">
        <v>45816</v>
      </c>
      <c r="B64" s="11">
        <v>2</v>
      </c>
      <c r="C64" s="11" t="s">
        <v>15</v>
      </c>
      <c r="D64" s="16" t="str">
        <f>IFERROR(VLOOKUP(_stats[[#This Row],[player_id]],_players[[player_id]:[player_name]],2,0),"")</f>
        <v>Вова</v>
      </c>
      <c r="E64" s="11">
        <v>1</v>
      </c>
      <c r="F64" s="11">
        <v>2</v>
      </c>
      <c r="G64" s="10">
        <f>SUMIFS(_teams[wins_on_date],_teams[date],_stats[[#This Row],[date]],_teams[team_number],_stats[[#This Row],[team_number]])</f>
        <v>4</v>
      </c>
    </row>
    <row r="65" spans="1:7" x14ac:dyDescent="0.25">
      <c r="A65" s="23">
        <v>45816</v>
      </c>
      <c r="B65" s="11">
        <v>2</v>
      </c>
      <c r="C65" s="11" t="s">
        <v>29</v>
      </c>
      <c r="D65" s="16" t="str">
        <f>IFERROR(VLOOKUP(_stats[[#This Row],[player_id]],_players[[player_id]:[player_name]],2,0),"")</f>
        <v>Никита</v>
      </c>
      <c r="E65" s="11">
        <v>0</v>
      </c>
      <c r="F65" s="11">
        <v>0</v>
      </c>
      <c r="G65" s="10">
        <f>SUMIFS(_teams[wins_on_date],_teams[date],_stats[[#This Row],[date]],_teams[team_number],_stats[[#This Row],[team_number]])</f>
        <v>4</v>
      </c>
    </row>
    <row r="66" spans="1:7" x14ac:dyDescent="0.25">
      <c r="A66" s="23">
        <v>45816</v>
      </c>
      <c r="B66" s="11">
        <v>1</v>
      </c>
      <c r="C66" s="11" t="s">
        <v>26</v>
      </c>
      <c r="D66" s="16" t="str">
        <f>IFERROR(VLOOKUP(_stats[[#This Row],[player_id]],_players[[player_id]:[player_name]],2,0),"")</f>
        <v>Олег Шишкин</v>
      </c>
      <c r="E66" s="11">
        <v>0</v>
      </c>
      <c r="F66" s="11">
        <v>0</v>
      </c>
      <c r="G66" s="10">
        <f>SUMIFS(_teams[wins_on_date],_teams[date],_stats[[#This Row],[date]],_teams[team_number],_stats[[#This Row],[team_number]])</f>
        <v>6</v>
      </c>
    </row>
    <row r="67" spans="1:7" x14ac:dyDescent="0.25">
      <c r="A67" s="23">
        <v>45816</v>
      </c>
      <c r="B67" s="11">
        <v>1</v>
      </c>
      <c r="C67" s="11" t="s">
        <v>22</v>
      </c>
      <c r="D67" s="16" t="str">
        <f>IFERROR(VLOOKUP(_stats[[#This Row],[player_id]],_players[[player_id]:[player_name]],2,0),"")</f>
        <v>Влад</v>
      </c>
      <c r="E67" s="11">
        <v>1</v>
      </c>
      <c r="F67" s="11">
        <v>2</v>
      </c>
      <c r="G67" s="10">
        <f>SUMIFS(_teams[wins_on_date],_teams[date],_stats[[#This Row],[date]],_teams[team_number],_stats[[#This Row],[team_number]])</f>
        <v>6</v>
      </c>
    </row>
    <row r="68" spans="1:7" x14ac:dyDescent="0.25">
      <c r="A68" s="23">
        <v>45816</v>
      </c>
      <c r="B68" s="11">
        <v>2</v>
      </c>
      <c r="C68" s="11" t="s">
        <v>50</v>
      </c>
      <c r="D68" s="16" t="str">
        <f>IFERROR(VLOOKUP(_stats[[#This Row],[player_id]],_players[[player_id]:[player_name]],2,0),"")</f>
        <v>Витя</v>
      </c>
      <c r="E68" s="11">
        <v>1</v>
      </c>
      <c r="F68" s="11">
        <v>1</v>
      </c>
      <c r="G68" s="10">
        <f>SUMIFS(_teams[wins_on_date],_teams[date],_stats[[#This Row],[date]],_teams[team_number],_stats[[#This Row],[team_number]])</f>
        <v>4</v>
      </c>
    </row>
    <row r="69" spans="1:7" x14ac:dyDescent="0.25">
      <c r="A69" s="23">
        <v>45816</v>
      </c>
      <c r="B69" s="11">
        <v>1</v>
      </c>
      <c r="C69" s="11" t="s">
        <v>11</v>
      </c>
      <c r="D69" s="16" t="str">
        <f>IFERROR(VLOOKUP(_stats[[#This Row],[player_id]],_players[[player_id]:[player_name]],2,0),"")</f>
        <v>Тёма</v>
      </c>
      <c r="E69" s="11">
        <v>0</v>
      </c>
      <c r="F69" s="11">
        <v>0</v>
      </c>
      <c r="G69" s="10">
        <f>SUMIFS(_teams[wins_on_date],_teams[date],_stats[[#This Row],[date]],_teams[team_number],_stats[[#This Row],[team_number]])</f>
        <v>6</v>
      </c>
    </row>
    <row r="70" spans="1:7" x14ac:dyDescent="0.25">
      <c r="A70" s="23">
        <v>45816</v>
      </c>
      <c r="B70" s="11">
        <v>2</v>
      </c>
      <c r="C70" s="11" t="s">
        <v>46</v>
      </c>
      <c r="D70" s="16" t="str">
        <f>IFERROR(VLOOKUP(_stats[[#This Row],[player_id]],_players[[player_id]:[player_name]],2,0),"")</f>
        <v>Паша</v>
      </c>
      <c r="E70" s="11">
        <v>4</v>
      </c>
      <c r="F70" s="11">
        <v>2</v>
      </c>
      <c r="G70" s="10">
        <f>SUMIFS(_teams[wins_on_date],_teams[date],_stats[[#This Row],[date]],_teams[team_number],_stats[[#This Row],[team_number]])</f>
        <v>4</v>
      </c>
    </row>
    <row r="71" spans="1:7" x14ac:dyDescent="0.25">
      <c r="A71" s="23">
        <v>45816</v>
      </c>
      <c r="B71" s="11">
        <v>2</v>
      </c>
      <c r="C71" s="11" t="s">
        <v>23</v>
      </c>
      <c r="D71" s="16" t="str">
        <f>IFERROR(VLOOKUP(_stats[[#This Row],[player_id]],_players[[player_id]:[player_name]],2,0),"")</f>
        <v>Женя (кипер)</v>
      </c>
      <c r="E71" s="11">
        <v>0</v>
      </c>
      <c r="F71" s="11">
        <v>0</v>
      </c>
      <c r="G71" s="10">
        <f>SUMIFS(_teams[wins_on_date],_teams[date],_stats[[#This Row],[date]],_teams[team_number],_stats[[#This Row],[team_number]])</f>
        <v>4</v>
      </c>
    </row>
    <row r="72" spans="1:7" x14ac:dyDescent="0.25">
      <c r="A72" s="23">
        <v>45816</v>
      </c>
      <c r="B72" s="11">
        <v>3</v>
      </c>
      <c r="C72" s="11" t="s">
        <v>48</v>
      </c>
      <c r="D72" s="16" t="str">
        <f>IFERROR(VLOOKUP(_stats[[#This Row],[player_id]],_players[[player_id]:[player_name]],2,0),"")</f>
        <v>Андрей (АК+1)</v>
      </c>
      <c r="E72" s="11">
        <v>0</v>
      </c>
      <c r="F72" s="11">
        <v>1</v>
      </c>
      <c r="G72" s="10">
        <f>SUMIFS(_teams[wins_on_date],_teams[date],_stats[[#This Row],[date]],_teams[team_number],_stats[[#This Row],[team_number]])</f>
        <v>2</v>
      </c>
    </row>
    <row r="73" spans="1:7" x14ac:dyDescent="0.25">
      <c r="A73" s="23">
        <v>45816</v>
      </c>
      <c r="B73" s="11">
        <v>3</v>
      </c>
      <c r="C73" s="11" t="s">
        <v>49</v>
      </c>
      <c r="D73" s="16" t="str">
        <f>IFERROR(VLOOKUP(_stats[[#This Row],[player_id]],_players[[player_id]:[player_name]],2,0),"")</f>
        <v>Ваня (АК+1)</v>
      </c>
      <c r="E73" s="11">
        <v>2</v>
      </c>
      <c r="F73" s="11">
        <v>0</v>
      </c>
      <c r="G73" s="10">
        <f>SUMIFS(_teams[wins_on_date],_teams[date],_stats[[#This Row],[date]],_teams[team_number],_stats[[#This Row],[team_number]])</f>
        <v>2</v>
      </c>
    </row>
    <row r="74" spans="1:7" x14ac:dyDescent="0.25">
      <c r="A74" s="23">
        <v>45816</v>
      </c>
      <c r="B74" s="11">
        <v>3</v>
      </c>
      <c r="C74" s="11" t="s">
        <v>55</v>
      </c>
      <c r="D74" s="16" t="str">
        <f>IFERROR(VLOOKUP(_stats[[#This Row],[player_id]],_players[[player_id]:[player_name]],2,0),"")</f>
        <v>Кирилл (АК+1)</v>
      </c>
      <c r="E74" s="11">
        <v>0</v>
      </c>
      <c r="F74" s="11">
        <v>0</v>
      </c>
      <c r="G74" s="10">
        <f>SUMIFS(_teams[wins_on_date],_teams[date],_stats[[#This Row],[date]],_teams[team_number],_stats[[#This Row],[team_number]])</f>
        <v>2</v>
      </c>
    </row>
    <row r="75" spans="1:7" x14ac:dyDescent="0.25">
      <c r="A75" s="23">
        <v>45816</v>
      </c>
      <c r="B75" s="11">
        <v>3</v>
      </c>
      <c r="C75" s="11" t="s">
        <v>54</v>
      </c>
      <c r="D75" s="16" t="str">
        <f>IFERROR(VLOOKUP(_stats[[#This Row],[player_id]],_players[[player_id]:[player_name]],2,0),"")</f>
        <v>Илья (АК+1)</v>
      </c>
      <c r="E75" s="11">
        <v>0</v>
      </c>
      <c r="F75" s="11">
        <v>0</v>
      </c>
      <c r="G75" s="10">
        <f>SUMIFS(_teams[wins_on_date],_teams[date],_stats[[#This Row],[date]],_teams[team_number],_stats[[#This Row],[team_number]])</f>
        <v>2</v>
      </c>
    </row>
    <row r="76" spans="1:7" x14ac:dyDescent="0.25">
      <c r="A76" s="23">
        <v>45816</v>
      </c>
      <c r="B76" s="11">
        <v>3</v>
      </c>
      <c r="C76" s="11" t="s">
        <v>58</v>
      </c>
      <c r="D76" s="16" t="str">
        <f>IFERROR(VLOOKUP(_stats[[#This Row],[player_id]],_players[[player_id]:[player_name]],2,0),"")</f>
        <v>Рамиль (АК+1)</v>
      </c>
      <c r="E76" s="11">
        <v>0</v>
      </c>
      <c r="F76" s="11">
        <v>0</v>
      </c>
      <c r="G76" s="10">
        <f>SUMIFS(_teams[wins_on_date],_teams[date],_stats[[#This Row],[date]],_teams[team_number],_stats[[#This Row],[team_number]])</f>
        <v>2</v>
      </c>
    </row>
    <row r="77" spans="1:7" x14ac:dyDescent="0.25">
      <c r="A77" s="23">
        <v>45816</v>
      </c>
      <c r="B77" s="11">
        <v>2</v>
      </c>
      <c r="C77" s="11" t="s">
        <v>33</v>
      </c>
      <c r="D77" s="16" t="str">
        <f>IFERROR(VLOOKUP(_stats[[#This Row],[player_id]],_players[[player_id]:[player_name]],2,0),"")</f>
        <v>Рома Сурнин</v>
      </c>
      <c r="E77" s="11">
        <v>1</v>
      </c>
      <c r="F77" s="11">
        <v>0</v>
      </c>
      <c r="G77" s="10">
        <f>SUMIFS(_teams[wins_on_date],_teams[date],_stats[[#This Row],[date]],_teams[team_number],_stats[[#This Row],[team_number]])</f>
        <v>4</v>
      </c>
    </row>
    <row r="78" spans="1:7" x14ac:dyDescent="0.25">
      <c r="A78" s="23">
        <v>45816</v>
      </c>
      <c r="B78" s="11">
        <v>4</v>
      </c>
      <c r="C78" s="11" t="s">
        <v>57</v>
      </c>
      <c r="D78" s="16" t="str">
        <f>IFERROR(VLOOKUP(_stats[[#This Row],[player_id]],_players[[player_id]:[player_name]],2,0),"")</f>
        <v>Нурали (Руб)</v>
      </c>
      <c r="E78" s="11">
        <v>1</v>
      </c>
      <c r="F78" s="11">
        <v>0</v>
      </c>
      <c r="G78" s="10">
        <f>SUMIFS(_teams[wins_on_date],_teams[date],_stats[[#This Row],[date]],_teams[team_number],_stats[[#This Row],[team_number]])</f>
        <v>0</v>
      </c>
    </row>
    <row r="79" spans="1:7" x14ac:dyDescent="0.25">
      <c r="A79" s="23">
        <v>45816</v>
      </c>
      <c r="B79" s="11">
        <v>4</v>
      </c>
      <c r="C79" s="11" t="s">
        <v>59</v>
      </c>
      <c r="D79" s="16" t="str">
        <f>IFERROR(VLOOKUP(_stats[[#This Row],[player_id]],_players[[player_id]:[player_name]],2,0),"")</f>
        <v>Сома (Руб)</v>
      </c>
      <c r="E79" s="11">
        <v>0</v>
      </c>
      <c r="F79" s="11">
        <v>0</v>
      </c>
      <c r="G79" s="10">
        <f>SUMIFS(_teams[wins_on_date],_teams[date],_stats[[#This Row],[date]],_teams[team_number],_stats[[#This Row],[team_number]])</f>
        <v>0</v>
      </c>
    </row>
    <row r="80" spans="1:7" x14ac:dyDescent="0.25">
      <c r="A80" s="23">
        <v>45816</v>
      </c>
      <c r="B80" s="11">
        <v>2</v>
      </c>
      <c r="C80" s="11" t="s">
        <v>27</v>
      </c>
      <c r="D80" s="16" t="str">
        <f>IFERROR(VLOOKUP(_stats[[#This Row],[player_id]],_players[[player_id]:[player_name]],2,0),"")</f>
        <v>Рубик</v>
      </c>
      <c r="E80" s="11">
        <v>2</v>
      </c>
      <c r="F80" s="11">
        <v>0</v>
      </c>
      <c r="G80" s="10">
        <f>SUMIFS(_teams[wins_on_date],_teams[date],_stats[[#This Row],[date]],_teams[team_number],_stats[[#This Row],[team_number]])</f>
        <v>4</v>
      </c>
    </row>
    <row r="81" spans="1:7" x14ac:dyDescent="0.25">
      <c r="A81" s="23">
        <v>45816</v>
      </c>
      <c r="B81" s="11">
        <v>4</v>
      </c>
      <c r="C81" s="11" t="s">
        <v>51</v>
      </c>
      <c r="D81" s="16" t="str">
        <f>IFERROR(VLOOKUP(_stats[[#This Row],[player_id]],_players[[player_id]:[player_name]],2,0),"")</f>
        <v>Дима (Руб)</v>
      </c>
      <c r="E81" s="11">
        <v>0</v>
      </c>
      <c r="F81" s="11">
        <v>1</v>
      </c>
      <c r="G81" s="10">
        <f>SUMIFS(_teams[wins_on_date],_teams[date],_stats[[#This Row],[date]],_teams[team_number],_stats[[#This Row],[team_number]])</f>
        <v>0</v>
      </c>
    </row>
    <row r="82" spans="1:7" x14ac:dyDescent="0.25">
      <c r="A82" s="23">
        <v>45816</v>
      </c>
      <c r="B82" s="11">
        <v>1</v>
      </c>
      <c r="C82" s="11" t="s">
        <v>60</v>
      </c>
      <c r="D82" s="16" t="str">
        <f>IFERROR(VLOOKUP(_stats[[#This Row],[player_id]],_players[[player_id]:[player_name]],2,0),"")</f>
        <v>Юра Пименов</v>
      </c>
      <c r="E82" s="11">
        <v>0</v>
      </c>
      <c r="F82" s="11">
        <v>0</v>
      </c>
      <c r="G82" s="10">
        <f>SUMIFS(_teams[wins_on_date],_teams[date],_stats[[#This Row],[date]],_teams[team_number],_stats[[#This Row],[team_number]])</f>
        <v>6</v>
      </c>
    </row>
    <row r="83" spans="1:7" x14ac:dyDescent="0.25">
      <c r="A83" s="23">
        <v>45816</v>
      </c>
      <c r="B83" s="11">
        <v>1</v>
      </c>
      <c r="C83" s="11" t="s">
        <v>53</v>
      </c>
      <c r="D83" s="16" t="str">
        <f>IFERROR(VLOOKUP(_stats[[#This Row],[player_id]],_players[[player_id]:[player_name]],2,0),"")</f>
        <v>Игорь Фомичев</v>
      </c>
      <c r="E83" s="11">
        <v>0</v>
      </c>
      <c r="F83" s="11">
        <v>0</v>
      </c>
      <c r="G83" s="10">
        <f>SUMIFS(_teams[wins_on_date],_teams[date],_stats[[#This Row],[date]],_teams[team_number],_stats[[#This Row],[team_number]])</f>
        <v>6</v>
      </c>
    </row>
    <row r="84" spans="1:7" x14ac:dyDescent="0.25">
      <c r="A84" s="23">
        <v>45816</v>
      </c>
      <c r="B84" s="11">
        <v>3</v>
      </c>
      <c r="C84" s="11" t="s">
        <v>18</v>
      </c>
      <c r="D84" s="16" t="str">
        <f>IFERROR(VLOOKUP(_stats[[#This Row],[player_id]],_players[[player_id]:[player_name]],2,0),"")</f>
        <v>Костя</v>
      </c>
      <c r="E84" s="11">
        <v>1</v>
      </c>
      <c r="F84" s="11">
        <v>1</v>
      </c>
      <c r="G84" s="10">
        <f>SUMIFS(_teams[wins_on_date],_teams[date],_stats[[#This Row],[date]],_teams[team_number],_stats[[#This Row],[team_number]])</f>
        <v>2</v>
      </c>
    </row>
    <row r="85" spans="1:7" x14ac:dyDescent="0.25">
      <c r="A85" s="23">
        <v>45816</v>
      </c>
      <c r="B85" s="11">
        <v>3</v>
      </c>
      <c r="C85" s="11" t="s">
        <v>61</v>
      </c>
      <c r="D85" s="16" t="str">
        <f>IFERROR(VLOOKUP(_stats[[#This Row],[player_id]],_players[[player_id]:[player_name]],2,0),"")</f>
        <v>Миша (АК+1)</v>
      </c>
      <c r="E85" s="11">
        <v>0</v>
      </c>
      <c r="F85" s="11">
        <v>0</v>
      </c>
      <c r="G85" s="10">
        <f>SUMIFS(_teams[wins_on_date],_teams[date],_stats[[#This Row],[date]],_teams[team_number],_stats[[#This Row],[team_number]])</f>
        <v>2</v>
      </c>
    </row>
    <row r="86" spans="1:7" x14ac:dyDescent="0.25">
      <c r="A86" s="23">
        <v>45816</v>
      </c>
      <c r="B86" s="11">
        <v>3</v>
      </c>
      <c r="C86" s="11" t="s">
        <v>52</v>
      </c>
      <c r="D86" s="16" t="str">
        <f>IFERROR(VLOOKUP(_stats[[#This Row],[player_id]],_players[[player_id]:[player_name]],2,0),"")</f>
        <v>Егор (АК+1)</v>
      </c>
      <c r="E86" s="11">
        <v>0</v>
      </c>
      <c r="F86" s="11">
        <v>0</v>
      </c>
      <c r="G86" s="10">
        <f>SUMIFS(_teams[wins_on_date],_teams[date],_stats[[#This Row],[date]],_teams[team_number],_stats[[#This Row],[team_number]])</f>
        <v>2</v>
      </c>
    </row>
    <row r="87" spans="1:7" x14ac:dyDescent="0.25">
      <c r="A87" s="23">
        <v>45816</v>
      </c>
      <c r="B87" s="11">
        <v>3</v>
      </c>
      <c r="C87" s="11" t="s">
        <v>34</v>
      </c>
      <c r="D87" s="16" t="str">
        <f>IFERROR(VLOOKUP(_stats[[#This Row],[player_id]],_players[[player_id]:[player_name]],2,0),"")</f>
        <v>Ваня</v>
      </c>
      <c r="E87" s="11">
        <v>1</v>
      </c>
      <c r="F87" s="11">
        <v>0</v>
      </c>
      <c r="G87" s="10">
        <f>SUMIFS(_teams[wins_on_date],_teams[date],_stats[[#This Row],[date]],_teams[team_number],_stats[[#This Row],[team_number]])</f>
        <v>2</v>
      </c>
    </row>
    <row r="88" spans="1:7" x14ac:dyDescent="0.25">
      <c r="A88" s="23">
        <v>45816</v>
      </c>
      <c r="B88" s="11">
        <v>2</v>
      </c>
      <c r="C88" s="11" t="s">
        <v>30</v>
      </c>
      <c r="D88" s="16" t="str">
        <f>IFERROR(VLOOKUP(_stats[[#This Row],[player_id]],_players[[player_id]:[player_name]],2,0),"")</f>
        <v>Александр Травкин</v>
      </c>
      <c r="E88" s="11">
        <v>2</v>
      </c>
      <c r="F88" s="11">
        <v>3</v>
      </c>
      <c r="G88" s="10">
        <f>SUMIFS(_teams[wins_on_date],_teams[date],_stats[[#This Row],[date]],_teams[team_number],_stats[[#This Row],[team_number]])</f>
        <v>4</v>
      </c>
    </row>
    <row r="89" spans="1:7" x14ac:dyDescent="0.25">
      <c r="A89" s="23">
        <v>45816</v>
      </c>
      <c r="B89" s="11">
        <v>2</v>
      </c>
      <c r="C89" s="11" t="s">
        <v>77</v>
      </c>
      <c r="D89" s="16" t="str">
        <f>IFERROR(VLOOKUP(_stats[[#This Row],[player_id]],_players[[player_id]:[player_name]],2,0),"")</f>
        <v>Даниил</v>
      </c>
      <c r="E89" s="11">
        <v>1</v>
      </c>
      <c r="F89" s="11">
        <v>0</v>
      </c>
      <c r="G89" s="10">
        <f>SUMIFS(_teams[wins_on_date],_teams[date],_stats[[#This Row],[date]],_teams[team_number],_stats[[#This Row],[team_number]])</f>
        <v>4</v>
      </c>
    </row>
    <row r="90" spans="1:7" x14ac:dyDescent="0.25">
      <c r="A90" s="23">
        <v>45820</v>
      </c>
      <c r="B90" s="7">
        <v>3</v>
      </c>
      <c r="C90" s="7" t="s">
        <v>30</v>
      </c>
      <c r="D90" s="10" t="str">
        <f>IFERROR(VLOOKUP(_stats[[#This Row],[player_id]],_players[[player_id]:[player_name]],2,0),"")</f>
        <v>Александр Травкин</v>
      </c>
      <c r="E90" s="7">
        <v>2</v>
      </c>
      <c r="F90" s="8">
        <v>1</v>
      </c>
      <c r="G90" s="10">
        <f>SUMIFS(_teams[wins_on_date],_teams[date],_stats[[#This Row],[date]],_teams[team_number],_stats[[#This Row],[team_number]])</f>
        <v>1</v>
      </c>
    </row>
    <row r="91" spans="1:7" x14ac:dyDescent="0.25">
      <c r="A91" s="6">
        <v>45820</v>
      </c>
      <c r="B91" s="7">
        <v>2</v>
      </c>
      <c r="C91" s="7" t="s">
        <v>62</v>
      </c>
      <c r="D91" s="10" t="str">
        <f>IFERROR(VLOOKUP(_stats[[#This Row],[player_id]],_players[[player_id]:[player_name]],2,0),"")</f>
        <v>Артем Зэф</v>
      </c>
      <c r="E91" s="7">
        <v>2</v>
      </c>
      <c r="F91" s="8">
        <v>1</v>
      </c>
      <c r="G91" s="10">
        <f>SUMIFS(_teams[wins_on_date],_teams[date],_stats[[#This Row],[date]],_teams[team_number],_stats[[#This Row],[team_number]])</f>
        <v>5</v>
      </c>
    </row>
    <row r="92" spans="1:7" x14ac:dyDescent="0.25">
      <c r="A92" s="6">
        <v>45820</v>
      </c>
      <c r="B92" s="7">
        <v>1</v>
      </c>
      <c r="C92" s="7" t="s">
        <v>64</v>
      </c>
      <c r="D92" s="10" t="str">
        <f>IFERROR(VLOOKUP(_stats[[#This Row],[player_id]],_players[[player_id]:[player_name]],2,0),"")</f>
        <v>Александр Костюнин</v>
      </c>
      <c r="E92" s="7">
        <v>0</v>
      </c>
      <c r="F92" s="8">
        <v>5</v>
      </c>
      <c r="G92" s="10">
        <f>SUMIFS(_teams[wins_on_date],_teams[date],_stats[[#This Row],[date]],_teams[team_number],_stats[[#This Row],[team_number]])</f>
        <v>6</v>
      </c>
    </row>
    <row r="93" spans="1:7" x14ac:dyDescent="0.25">
      <c r="A93" s="6">
        <v>45820</v>
      </c>
      <c r="B93" s="7">
        <v>2</v>
      </c>
      <c r="C93" s="7" t="s">
        <v>46</v>
      </c>
      <c r="D93" s="10" t="str">
        <f>IFERROR(VLOOKUP(_stats[[#This Row],[player_id]],_players[[player_id]:[player_name]],2,0),"")</f>
        <v>Паша</v>
      </c>
      <c r="E93" s="7">
        <v>4</v>
      </c>
      <c r="F93" s="8">
        <v>0</v>
      </c>
      <c r="G93" s="10">
        <f>SUMIFS(_teams[wins_on_date],_teams[date],_stats[[#This Row],[date]],_teams[team_number],_stats[[#This Row],[team_number]])</f>
        <v>5</v>
      </c>
    </row>
    <row r="94" spans="1:7" x14ac:dyDescent="0.25">
      <c r="A94" s="6">
        <v>45820</v>
      </c>
      <c r="B94" s="7">
        <v>1</v>
      </c>
      <c r="C94" s="7" t="s">
        <v>16</v>
      </c>
      <c r="D94" s="10" t="str">
        <f>IFERROR(VLOOKUP(_stats[[#This Row],[player_id]],_players[[player_id]:[player_name]],2,0),"")</f>
        <v>Сергей</v>
      </c>
      <c r="E94" s="7">
        <v>6</v>
      </c>
      <c r="F94" s="8">
        <v>0</v>
      </c>
      <c r="G94" s="10">
        <f>SUMIFS(_teams[wins_on_date],_teams[date],_stats[[#This Row],[date]],_teams[team_number],_stats[[#This Row],[team_number]])</f>
        <v>6</v>
      </c>
    </row>
    <row r="95" spans="1:7" x14ac:dyDescent="0.25">
      <c r="A95" s="6">
        <v>45820</v>
      </c>
      <c r="B95" s="7">
        <v>2</v>
      </c>
      <c r="C95" s="7" t="s">
        <v>25</v>
      </c>
      <c r="D95" s="10" t="str">
        <f>IFERROR(VLOOKUP(_stats[[#This Row],[player_id]],_players[[player_id]:[player_name]],2,0),"")</f>
        <v>Bu (Рыжий)</v>
      </c>
      <c r="E95" s="7">
        <v>1</v>
      </c>
      <c r="F95" s="8">
        <v>1</v>
      </c>
      <c r="G95" s="10">
        <f>SUMIFS(_teams[wins_on_date],_teams[date],_stats[[#This Row],[date]],_teams[team_number],_stats[[#This Row],[team_number]])</f>
        <v>5</v>
      </c>
    </row>
    <row r="96" spans="1:7" x14ac:dyDescent="0.25">
      <c r="A96" s="6">
        <v>45820</v>
      </c>
      <c r="B96" s="7">
        <v>2</v>
      </c>
      <c r="C96" s="7" t="s">
        <v>11</v>
      </c>
      <c r="D96" s="10" t="str">
        <f>IFERROR(VLOOKUP(_stats[[#This Row],[player_id]],_players[[player_id]:[player_name]],2,0),"")</f>
        <v>Тёма</v>
      </c>
      <c r="E96" s="7">
        <v>2</v>
      </c>
      <c r="F96" s="8">
        <v>1</v>
      </c>
      <c r="G96" s="10">
        <f>SUMIFS(_teams[wins_on_date],_teams[date],_stats[[#This Row],[date]],_teams[team_number],_stats[[#This Row],[team_number]])</f>
        <v>5</v>
      </c>
    </row>
    <row r="97" spans="1:7" x14ac:dyDescent="0.25">
      <c r="A97" s="6">
        <v>45820</v>
      </c>
      <c r="B97" s="7">
        <v>3</v>
      </c>
      <c r="C97" s="7" t="s">
        <v>44</v>
      </c>
      <c r="D97" s="10" t="str">
        <f>IFERROR(VLOOKUP(_stats[[#This Row],[player_id]],_players[[player_id]:[player_name]],2,0),"")</f>
        <v>Эля</v>
      </c>
      <c r="E97" s="7">
        <v>0</v>
      </c>
      <c r="F97" s="8">
        <v>0</v>
      </c>
      <c r="G97" s="10">
        <f>SUMIFS(_teams[wins_on_date],_teams[date],_stats[[#This Row],[date]],_teams[team_number],_stats[[#This Row],[team_number]])</f>
        <v>1</v>
      </c>
    </row>
    <row r="98" spans="1:7" x14ac:dyDescent="0.25">
      <c r="A98" s="6">
        <v>45820</v>
      </c>
      <c r="B98" s="7">
        <v>1</v>
      </c>
      <c r="C98" s="7" t="s">
        <v>45</v>
      </c>
      <c r="D98" s="10" t="str">
        <f>IFERROR(VLOOKUP(_stats[[#This Row],[player_id]],_players[[player_id]:[player_name]],2,0),"")</f>
        <v>Кирилл Попов</v>
      </c>
      <c r="E98" s="7">
        <v>0</v>
      </c>
      <c r="F98" s="8">
        <v>2</v>
      </c>
      <c r="G98" s="10">
        <f>SUMIFS(_teams[wins_on_date],_teams[date],_stats[[#This Row],[date]],_teams[team_number],_stats[[#This Row],[team_number]])</f>
        <v>6</v>
      </c>
    </row>
    <row r="99" spans="1:7" x14ac:dyDescent="0.25">
      <c r="A99" s="6">
        <v>45820</v>
      </c>
      <c r="B99" s="7">
        <v>1</v>
      </c>
      <c r="C99" s="7" t="s">
        <v>18</v>
      </c>
      <c r="D99" s="10" t="str">
        <f>IFERROR(VLOOKUP(_stats[[#This Row],[player_id]],_players[[player_id]:[player_name]],2,0),"")</f>
        <v>Костя</v>
      </c>
      <c r="E99" s="7">
        <v>4</v>
      </c>
      <c r="F99" s="8">
        <v>2</v>
      </c>
      <c r="G99" s="10">
        <f>SUMIFS(_teams[wins_on_date],_teams[date],_stats[[#This Row],[date]],_teams[team_number],_stats[[#This Row],[team_number]])</f>
        <v>6</v>
      </c>
    </row>
    <row r="100" spans="1:7" x14ac:dyDescent="0.25">
      <c r="A100" s="6">
        <v>45820</v>
      </c>
      <c r="B100" s="7">
        <v>2</v>
      </c>
      <c r="C100" s="7" t="s">
        <v>22</v>
      </c>
      <c r="D100" s="10" t="str">
        <f>IFERROR(VLOOKUP(_stats[[#This Row],[player_id]],_players[[player_id]:[player_name]],2,0),"")</f>
        <v>Влад</v>
      </c>
      <c r="E100" s="7">
        <v>0</v>
      </c>
      <c r="F100" s="8">
        <v>6</v>
      </c>
      <c r="G100" s="10">
        <f>SUMIFS(_teams[wins_on_date],_teams[date],_stats[[#This Row],[date]],_teams[team_number],_stats[[#This Row],[team_number]])</f>
        <v>5</v>
      </c>
    </row>
    <row r="101" spans="1:7" x14ac:dyDescent="0.25">
      <c r="A101" s="6">
        <v>45820</v>
      </c>
      <c r="B101" s="7">
        <v>3</v>
      </c>
      <c r="C101" s="7" t="s">
        <v>12</v>
      </c>
      <c r="D101" s="10" t="str">
        <f>IFERROR(VLOOKUP(_stats[[#This Row],[player_id]],_players[[player_id]:[player_name]],2,0),"")</f>
        <v>Максим Строцкий</v>
      </c>
      <c r="E101" s="7">
        <v>1</v>
      </c>
      <c r="F101" s="8">
        <v>4</v>
      </c>
      <c r="G101" s="10">
        <f>SUMIFS(_teams[wins_on_date],_teams[date],_stats[[#This Row],[date]],_teams[team_number],_stats[[#This Row],[team_number]])</f>
        <v>1</v>
      </c>
    </row>
    <row r="102" spans="1:7" x14ac:dyDescent="0.25">
      <c r="A102" s="6">
        <v>45820</v>
      </c>
      <c r="B102" s="7">
        <v>1</v>
      </c>
      <c r="C102" s="7" t="s">
        <v>20</v>
      </c>
      <c r="D102" s="10" t="str">
        <f>IFERROR(VLOOKUP(_stats[[#This Row],[player_id]],_players[[player_id]:[player_name]],2,0),"")</f>
        <v>Сергей Крюков</v>
      </c>
      <c r="E102" s="7">
        <v>1</v>
      </c>
      <c r="F102" s="8">
        <v>0</v>
      </c>
      <c r="G102" s="10">
        <f>SUMIFS(_teams[wins_on_date],_teams[date],_stats[[#This Row],[date]],_teams[team_number],_stats[[#This Row],[team_number]])</f>
        <v>6</v>
      </c>
    </row>
    <row r="103" spans="1:7" x14ac:dyDescent="0.25">
      <c r="A103" s="6">
        <v>45820</v>
      </c>
      <c r="B103" s="7">
        <v>3</v>
      </c>
      <c r="C103" s="7" t="s">
        <v>42</v>
      </c>
      <c r="D103" s="10" t="str">
        <f>IFERROR(VLOOKUP(_stats[[#This Row],[player_id]],_players[[player_id]:[player_name]],2,0),"")</f>
        <v>Атай</v>
      </c>
      <c r="E103" s="19">
        <v>1</v>
      </c>
      <c r="F103" s="20">
        <v>0</v>
      </c>
      <c r="G103" s="10">
        <f>SUMIFS(_teams[wins_on_date],_teams[date],_stats[[#This Row],[date]],_teams[team_number],_stats[[#This Row],[team_number]])</f>
        <v>1</v>
      </c>
    </row>
    <row r="104" spans="1:7" x14ac:dyDescent="0.25">
      <c r="A104" s="6">
        <v>45820</v>
      </c>
      <c r="B104" s="7">
        <v>3</v>
      </c>
      <c r="C104" s="7" t="s">
        <v>63</v>
      </c>
      <c r="D104" s="10" t="str">
        <f>IFERROR(VLOOKUP(_stats[[#This Row],[player_id]],_players[[player_id]:[player_name]],2,0),"")</f>
        <v>Ваня (Рыжий +1)</v>
      </c>
      <c r="E104" s="7">
        <v>0</v>
      </c>
      <c r="F104" s="8">
        <v>0</v>
      </c>
      <c r="G104" s="10">
        <f>SUMIFS(_teams[wins_on_date],_teams[date],_stats[[#This Row],[date]],_teams[team_number],_stats[[#This Row],[team_number]])</f>
        <v>1</v>
      </c>
    </row>
    <row r="105" spans="1:7" x14ac:dyDescent="0.25">
      <c r="A105" s="6">
        <v>45823</v>
      </c>
      <c r="B105" s="7">
        <v>2</v>
      </c>
      <c r="C105" s="7" t="s">
        <v>65</v>
      </c>
      <c r="D105" s="10" t="str">
        <f>IFERROR(VLOOKUP(_stats[[#This Row],[player_id]],_players[[player_id]:[player_name]],2,0),"")</f>
        <v>Дима Сахаров</v>
      </c>
      <c r="E105" s="7">
        <v>3</v>
      </c>
      <c r="F105" s="8">
        <v>2</v>
      </c>
      <c r="G105" s="10">
        <f>SUMIFS(_teams[wins_on_date],_teams[date],_stats[[#This Row],[date]],_teams[team_number],_stats[[#This Row],[team_number]])</f>
        <v>4</v>
      </c>
    </row>
    <row r="106" spans="1:7" x14ac:dyDescent="0.25">
      <c r="A106" s="6">
        <v>45823</v>
      </c>
      <c r="B106" s="7">
        <v>2</v>
      </c>
      <c r="C106" s="7" t="s">
        <v>18</v>
      </c>
      <c r="D106" s="10" t="str">
        <f>IFERROR(VLOOKUP(_stats[[#This Row],[player_id]],_players[[player_id]:[player_name]],2,0),"")</f>
        <v>Костя</v>
      </c>
      <c r="E106" s="7">
        <v>5</v>
      </c>
      <c r="F106" s="8">
        <v>2</v>
      </c>
      <c r="G106" s="10">
        <f>SUMIFS(_teams[wins_on_date],_teams[date],_stats[[#This Row],[date]],_teams[team_number],_stats[[#This Row],[team_number]])</f>
        <v>4</v>
      </c>
    </row>
    <row r="107" spans="1:7" x14ac:dyDescent="0.25">
      <c r="A107" s="6">
        <v>45823</v>
      </c>
      <c r="B107" s="7">
        <v>1</v>
      </c>
      <c r="C107" s="7" t="s">
        <v>31</v>
      </c>
      <c r="D107" s="10" t="str">
        <f>IFERROR(VLOOKUP(_stats[[#This Row],[player_id]],_players[[player_id]:[player_name]],2,0),"")</f>
        <v>Алексей Королев</v>
      </c>
      <c r="E107" s="7">
        <v>2</v>
      </c>
      <c r="F107" s="8">
        <v>1</v>
      </c>
      <c r="G107" s="10">
        <f>SUMIFS(_teams[wins_on_date],_teams[date],_stats[[#This Row],[date]],_teams[team_number],_stats[[#This Row],[team_number]])</f>
        <v>7</v>
      </c>
    </row>
    <row r="108" spans="1:7" x14ac:dyDescent="0.25">
      <c r="A108" s="6">
        <v>45823</v>
      </c>
      <c r="B108" s="7">
        <v>2</v>
      </c>
      <c r="C108" s="7" t="s">
        <v>60</v>
      </c>
      <c r="D108" s="10" t="str">
        <f>IFERROR(VLOOKUP(_stats[[#This Row],[player_id]],_players[[player_id]:[player_name]],2,0),"")</f>
        <v>Юра Пименов</v>
      </c>
      <c r="E108" s="7">
        <v>2</v>
      </c>
      <c r="F108" s="8">
        <v>0</v>
      </c>
      <c r="G108" s="10">
        <f>SUMIFS(_teams[wins_on_date],_teams[date],_stats[[#This Row],[date]],_teams[team_number],_stats[[#This Row],[team_number]])</f>
        <v>4</v>
      </c>
    </row>
    <row r="109" spans="1:7" x14ac:dyDescent="0.25">
      <c r="A109" s="6">
        <v>45823</v>
      </c>
      <c r="B109" s="7">
        <v>2</v>
      </c>
      <c r="C109" s="7" t="s">
        <v>53</v>
      </c>
      <c r="D109" s="10" t="str">
        <f>IFERROR(VLOOKUP(_stats[[#This Row],[player_id]],_players[[player_id]:[player_name]],2,0),"")</f>
        <v>Игорь Фомичев</v>
      </c>
      <c r="E109" s="7">
        <v>0</v>
      </c>
      <c r="F109" s="8">
        <v>1</v>
      </c>
      <c r="G109" s="10">
        <f>SUMIFS(_teams[wins_on_date],_teams[date],_stats[[#This Row],[date]],_teams[team_number],_stats[[#This Row],[team_number]])</f>
        <v>4</v>
      </c>
    </row>
    <row r="110" spans="1:7" x14ac:dyDescent="0.25">
      <c r="A110" s="6">
        <v>45823</v>
      </c>
      <c r="B110" s="7">
        <v>3</v>
      </c>
      <c r="C110" s="7" t="s">
        <v>22</v>
      </c>
      <c r="D110" s="10" t="str">
        <f>IFERROR(VLOOKUP(_stats[[#This Row],[player_id]],_players[[player_id]:[player_name]],2,0),"")</f>
        <v>Влад</v>
      </c>
      <c r="E110" s="7">
        <v>1</v>
      </c>
      <c r="F110" s="8">
        <v>2</v>
      </c>
      <c r="G110" s="10">
        <f>SUMIFS(_teams[wins_on_date],_teams[date],_stats[[#This Row],[date]],_teams[team_number],_stats[[#This Row],[team_number]])</f>
        <v>5</v>
      </c>
    </row>
    <row r="111" spans="1:7" x14ac:dyDescent="0.25">
      <c r="A111" s="6">
        <v>45823</v>
      </c>
      <c r="B111" s="7">
        <v>1</v>
      </c>
      <c r="C111" s="7" t="s">
        <v>44</v>
      </c>
      <c r="D111" s="10" t="str">
        <f>IFERROR(VLOOKUP(_stats[[#This Row],[player_id]],_players[[player_id]:[player_name]],2,0),"")</f>
        <v>Эля</v>
      </c>
      <c r="E111" s="7">
        <v>0</v>
      </c>
      <c r="F111" s="8">
        <v>0</v>
      </c>
      <c r="G111" s="10">
        <f>SUMIFS(_teams[wins_on_date],_teams[date],_stats[[#This Row],[date]],_teams[team_number],_stats[[#This Row],[team_number]])</f>
        <v>7</v>
      </c>
    </row>
    <row r="112" spans="1:7" x14ac:dyDescent="0.25">
      <c r="A112" s="6">
        <v>45823</v>
      </c>
      <c r="B112" s="7">
        <v>1</v>
      </c>
      <c r="C112" s="7" t="s">
        <v>26</v>
      </c>
      <c r="D112" s="10" t="str">
        <f>IFERROR(VLOOKUP(_stats[[#This Row],[player_id]],_players[[player_id]:[player_name]],2,0),"")</f>
        <v>Олег Шишкин</v>
      </c>
      <c r="E112" s="7">
        <v>0</v>
      </c>
      <c r="F112" s="8">
        <v>1</v>
      </c>
      <c r="G112" s="10">
        <f>SUMIFS(_teams[wins_on_date],_teams[date],_stats[[#This Row],[date]],_teams[team_number],_stats[[#This Row],[team_number]])</f>
        <v>7</v>
      </c>
    </row>
    <row r="113" spans="1:7" x14ac:dyDescent="0.25">
      <c r="A113" s="6">
        <v>45823</v>
      </c>
      <c r="B113" s="7">
        <v>1</v>
      </c>
      <c r="C113" s="7" t="s">
        <v>43</v>
      </c>
      <c r="D113" s="10" t="str">
        <f>IFERROR(VLOOKUP(_stats[[#This Row],[player_id]],_players[[player_id]:[player_name]],2,0),"")</f>
        <v>Нурик</v>
      </c>
      <c r="E113" s="7">
        <v>3</v>
      </c>
      <c r="F113" s="8">
        <v>3</v>
      </c>
      <c r="G113" s="10">
        <f>SUMIFS(_teams[wins_on_date],_teams[date],_stats[[#This Row],[date]],_teams[team_number],_stats[[#This Row],[team_number]])</f>
        <v>7</v>
      </c>
    </row>
    <row r="114" spans="1:7" x14ac:dyDescent="0.25">
      <c r="A114" s="6">
        <v>45823</v>
      </c>
      <c r="B114" s="7">
        <v>3</v>
      </c>
      <c r="C114" s="7" t="s">
        <v>62</v>
      </c>
      <c r="D114" s="10" t="str">
        <f>IFERROR(VLOOKUP(_stats[[#This Row],[player_id]],_players[[player_id]:[player_name]],2,0),"")</f>
        <v>Артем Зэф</v>
      </c>
      <c r="E114" s="7">
        <v>0</v>
      </c>
      <c r="F114" s="8">
        <v>0</v>
      </c>
      <c r="G114" s="10">
        <f>SUMIFS(_teams[wins_on_date],_teams[date],_stats[[#This Row],[date]],_teams[team_number],_stats[[#This Row],[team_number]])</f>
        <v>5</v>
      </c>
    </row>
    <row r="115" spans="1:7" x14ac:dyDescent="0.25">
      <c r="A115" s="6">
        <v>45823</v>
      </c>
      <c r="B115" s="7">
        <v>1</v>
      </c>
      <c r="C115" s="7" t="s">
        <v>46</v>
      </c>
      <c r="D115" s="10" t="str">
        <f>IFERROR(VLOOKUP(_stats[[#This Row],[player_id]],_players[[player_id]:[player_name]],2,0),"")</f>
        <v>Паша</v>
      </c>
      <c r="E115" s="7">
        <v>6</v>
      </c>
      <c r="F115" s="8">
        <v>4</v>
      </c>
      <c r="G115" s="10">
        <f>SUMIFS(_teams[wins_on_date],_teams[date],_stats[[#This Row],[date]],_teams[team_number],_stats[[#This Row],[team_number]])</f>
        <v>7</v>
      </c>
    </row>
    <row r="116" spans="1:7" x14ac:dyDescent="0.25">
      <c r="A116" s="6">
        <v>45823</v>
      </c>
      <c r="B116" s="7">
        <v>2</v>
      </c>
      <c r="C116" s="7" t="s">
        <v>23</v>
      </c>
      <c r="D116" s="10" t="str">
        <f>IFERROR(VLOOKUP(_stats[[#This Row],[player_id]],_players[[player_id]:[player_name]],2,0),"")</f>
        <v>Женя (кипер)</v>
      </c>
      <c r="E116" s="7">
        <v>0</v>
      </c>
      <c r="F116" s="8">
        <v>0</v>
      </c>
      <c r="G116" s="10">
        <f>SUMIFS(_teams[wins_on_date],_teams[date],_stats[[#This Row],[date]],_teams[team_number],_stats[[#This Row],[team_number]])</f>
        <v>4</v>
      </c>
    </row>
    <row r="117" spans="1:7" x14ac:dyDescent="0.25">
      <c r="A117" s="6">
        <v>45823</v>
      </c>
      <c r="B117" s="7">
        <v>3</v>
      </c>
      <c r="C117" s="7" t="s">
        <v>20</v>
      </c>
      <c r="D117" s="10" t="str">
        <f>IFERROR(VLOOKUP(_stats[[#This Row],[player_id]],_players[[player_id]:[player_name]],2,0),"")</f>
        <v>Сергей Крюков</v>
      </c>
      <c r="E117" s="7">
        <v>1</v>
      </c>
      <c r="F117" s="8">
        <v>1</v>
      </c>
      <c r="G117" s="10">
        <f>SUMIFS(_teams[wins_on_date],_teams[date],_stats[[#This Row],[date]],_teams[team_number],_stats[[#This Row],[team_number]])</f>
        <v>5</v>
      </c>
    </row>
    <row r="118" spans="1:7" x14ac:dyDescent="0.25">
      <c r="A118" s="6">
        <v>45823</v>
      </c>
      <c r="B118" s="7">
        <v>1</v>
      </c>
      <c r="C118" s="7" t="s">
        <v>66</v>
      </c>
      <c r="D118" s="10" t="str">
        <f>IFERROR(VLOOKUP(_stats[[#This Row],[player_id]],_players[[player_id]:[player_name]],2,0),"")</f>
        <v>Назар (Женя +1)</v>
      </c>
      <c r="E118" s="7">
        <v>0</v>
      </c>
      <c r="F118" s="8">
        <v>4</v>
      </c>
      <c r="G118" s="10">
        <f>SUMIFS(_teams[wins_on_date],_teams[date],_stats[[#This Row],[date]],_teams[team_number],_stats[[#This Row],[team_number]])</f>
        <v>7</v>
      </c>
    </row>
    <row r="119" spans="1:7" x14ac:dyDescent="0.25">
      <c r="A119" s="6">
        <v>45823</v>
      </c>
      <c r="B119" s="7">
        <v>3</v>
      </c>
      <c r="C119" s="7" t="s">
        <v>33</v>
      </c>
      <c r="D119" s="10" t="str">
        <f>IFERROR(VLOOKUP(_stats[[#This Row],[player_id]],_players[[player_id]:[player_name]],2,0),"")</f>
        <v>Рома Сурнин</v>
      </c>
      <c r="E119" s="7">
        <v>0</v>
      </c>
      <c r="F119" s="8">
        <v>0</v>
      </c>
      <c r="G119" s="10">
        <f>SUMIFS(_teams[wins_on_date],_teams[date],_stats[[#This Row],[date]],_teams[team_number],_stats[[#This Row],[team_number]])</f>
        <v>5</v>
      </c>
    </row>
    <row r="120" spans="1:7" x14ac:dyDescent="0.25">
      <c r="A120" s="6">
        <v>45823</v>
      </c>
      <c r="B120" s="7">
        <v>3</v>
      </c>
      <c r="C120" s="7" t="s">
        <v>30</v>
      </c>
      <c r="D120" s="10" t="str">
        <f>IFERROR(VLOOKUP(_stats[[#This Row],[player_id]],_players[[player_id]:[player_name]],2,0),"")</f>
        <v>Александр Травкин</v>
      </c>
      <c r="E120" s="7">
        <v>5</v>
      </c>
      <c r="F120" s="8">
        <v>2</v>
      </c>
      <c r="G120" s="10">
        <f>SUMIFS(_teams[wins_on_date],_teams[date],_stats[[#This Row],[date]],_teams[team_number],_stats[[#This Row],[team_number]])</f>
        <v>5</v>
      </c>
    </row>
    <row r="121" spans="1:7" x14ac:dyDescent="0.25">
      <c r="A121" s="6">
        <v>45823</v>
      </c>
      <c r="B121" s="7">
        <v>3</v>
      </c>
      <c r="C121" s="7" t="s">
        <v>77</v>
      </c>
      <c r="D121" s="10" t="str">
        <f>IFERROR(VLOOKUP(_stats[[#This Row],[player_id]],_players[[player_id]:[player_name]],2,0),"")</f>
        <v>Даниил</v>
      </c>
      <c r="E121" s="7">
        <v>2</v>
      </c>
      <c r="F121" s="8">
        <v>2</v>
      </c>
      <c r="G121" s="10">
        <f>SUMIFS(_teams[wins_on_date],_teams[date],_stats[[#This Row],[date]],_teams[team_number],_stats[[#This Row],[team_number]])</f>
        <v>5</v>
      </c>
    </row>
    <row r="122" spans="1:7" x14ac:dyDescent="0.25">
      <c r="A122" s="6">
        <v>45823</v>
      </c>
      <c r="B122" s="7">
        <v>1</v>
      </c>
      <c r="C122" s="7" t="s">
        <v>32</v>
      </c>
      <c r="D122" s="10" t="str">
        <f>IFERROR(VLOOKUP(_stats[[#This Row],[player_id]],_players[[player_id]:[player_name]],2,0),"")</f>
        <v>Артем Ширяев</v>
      </c>
      <c r="E122" s="7">
        <v>0</v>
      </c>
      <c r="F122" s="8">
        <v>0</v>
      </c>
      <c r="G122" s="10">
        <f>SUMIFS(_teams[wins_on_date],_teams[date],_stats[[#This Row],[date]],_teams[team_number],_stats[[#This Row],[team_number]])</f>
        <v>7</v>
      </c>
    </row>
    <row r="123" spans="1:7" x14ac:dyDescent="0.25">
      <c r="A123" s="6">
        <v>45823</v>
      </c>
      <c r="B123" s="7">
        <v>2</v>
      </c>
      <c r="C123" s="7" t="s">
        <v>35</v>
      </c>
      <c r="D123" s="10" t="str">
        <f>IFERROR(VLOOKUP(_stats[[#This Row],[player_id]],_players[[player_id]:[player_name]],2,0),"")</f>
        <v>Дядя Руслан</v>
      </c>
      <c r="E123" s="7">
        <v>0</v>
      </c>
      <c r="F123" s="8">
        <v>0</v>
      </c>
      <c r="G123" s="10">
        <f>SUMIFS(_teams[wins_on_date],_teams[date],_stats[[#This Row],[date]],_teams[team_number],_stats[[#This Row],[team_number]])</f>
        <v>4</v>
      </c>
    </row>
    <row r="124" spans="1:7" x14ac:dyDescent="0.25">
      <c r="A124" s="6">
        <v>45823</v>
      </c>
      <c r="B124" s="7">
        <v>1</v>
      </c>
      <c r="C124" s="7" t="s">
        <v>16</v>
      </c>
      <c r="D124" s="10" t="str">
        <f>IFERROR(VLOOKUP(_stats[[#This Row],[player_id]],_players[[player_id]:[player_name]],2,0),"")</f>
        <v>Сергей</v>
      </c>
      <c r="E124" s="7">
        <v>2</v>
      </c>
      <c r="F124" s="8">
        <v>0</v>
      </c>
      <c r="G124" s="10">
        <f>SUMIFS(_teams[wins_on_date],_teams[date],_stats[[#This Row],[date]],_teams[team_number],_stats[[#This Row],[team_number]])</f>
        <v>7</v>
      </c>
    </row>
    <row r="125" spans="1:7" x14ac:dyDescent="0.25">
      <c r="A125" s="6">
        <v>45827</v>
      </c>
      <c r="B125" s="7">
        <v>3</v>
      </c>
      <c r="C125" s="7" t="s">
        <v>65</v>
      </c>
      <c r="D125" s="10" t="str">
        <f>IFERROR(VLOOKUP(_stats[[#This Row],[player_id]],_players[[player_id]:[player_name]],2,0),"")</f>
        <v>Дима Сахаров</v>
      </c>
      <c r="E125" s="7">
        <v>0</v>
      </c>
      <c r="F125" s="8">
        <v>0</v>
      </c>
      <c r="G125" s="10">
        <f>SUMIFS(_teams[wins_on_date],_teams[date],_stats[[#This Row],[date]],_teams[team_number],_stats[[#This Row],[team_number]])</f>
        <v>4</v>
      </c>
    </row>
    <row r="126" spans="1:7" x14ac:dyDescent="0.25">
      <c r="A126" s="6">
        <v>45827</v>
      </c>
      <c r="B126" s="7">
        <v>2</v>
      </c>
      <c r="C126" s="7" t="s">
        <v>42</v>
      </c>
      <c r="D126" s="10" t="str">
        <f>IFERROR(VLOOKUP(_stats[[#This Row],[player_id]],_players[[player_id]:[player_name]],2,0),"")</f>
        <v>Атай</v>
      </c>
      <c r="E126" s="7">
        <v>1</v>
      </c>
      <c r="F126" s="8">
        <v>1</v>
      </c>
      <c r="G126" s="10">
        <f>SUMIFS(_teams[wins_on_date],_teams[date],_stats[[#This Row],[date]],_teams[team_number],_stats[[#This Row],[team_number]])</f>
        <v>4</v>
      </c>
    </row>
    <row r="127" spans="1:7" x14ac:dyDescent="0.25">
      <c r="A127" s="6">
        <v>45827</v>
      </c>
      <c r="B127" s="7">
        <v>2</v>
      </c>
      <c r="C127" s="7" t="s">
        <v>67</v>
      </c>
      <c r="D127" s="10" t="str">
        <f>IFERROR(VLOOKUP(_stats[[#This Row],[player_id]],_players[[player_id]:[player_name]],2,0),"")</f>
        <v>Гриша</v>
      </c>
      <c r="E127" s="7">
        <v>0</v>
      </c>
      <c r="F127" s="8">
        <v>0</v>
      </c>
      <c r="G127" s="10">
        <f>SUMIFS(_teams[wins_on_date],_teams[date],_stats[[#This Row],[date]],_teams[team_number],_stats[[#This Row],[team_number]])</f>
        <v>4</v>
      </c>
    </row>
    <row r="128" spans="1:7" x14ac:dyDescent="0.25">
      <c r="A128" s="6">
        <v>45827</v>
      </c>
      <c r="B128" s="7">
        <v>1</v>
      </c>
      <c r="C128" s="7" t="s">
        <v>69</v>
      </c>
      <c r="D128" s="10" t="str">
        <f>IFERROR(VLOOKUP(_stats[[#This Row],[player_id]],_players[[player_id]:[player_name]],2,0),"")</f>
        <v>Муслим (от Расула)</v>
      </c>
      <c r="E128" s="7">
        <v>2</v>
      </c>
      <c r="F128" s="8">
        <v>3</v>
      </c>
      <c r="G128" s="10">
        <f>SUMIFS(_teams[wins_on_date],_teams[date],_stats[[#This Row],[date]],_teams[team_number],_stats[[#This Row],[team_number]])</f>
        <v>3</v>
      </c>
    </row>
    <row r="129" spans="1:7" x14ac:dyDescent="0.25">
      <c r="A129" s="6">
        <v>45827</v>
      </c>
      <c r="B129" s="7">
        <v>3</v>
      </c>
      <c r="C129" s="7" t="s">
        <v>43</v>
      </c>
      <c r="D129" s="10" t="str">
        <f>IFERROR(VLOOKUP(_stats[[#This Row],[player_id]],_players[[player_id]:[player_name]],2,0),"")</f>
        <v>Нурик</v>
      </c>
      <c r="E129" s="7">
        <v>1</v>
      </c>
      <c r="F129" s="8">
        <v>0</v>
      </c>
      <c r="G129" s="10">
        <f>SUMIFS(_teams[wins_on_date],_teams[date],_stats[[#This Row],[date]],_teams[team_number],_stats[[#This Row],[team_number]])</f>
        <v>4</v>
      </c>
    </row>
    <row r="130" spans="1:7" x14ac:dyDescent="0.25">
      <c r="A130" s="6">
        <v>45827</v>
      </c>
      <c r="B130" s="7">
        <v>3</v>
      </c>
      <c r="C130" s="7" t="s">
        <v>32</v>
      </c>
      <c r="D130" s="10" t="str">
        <f>IFERROR(VLOOKUP(_stats[[#This Row],[player_id]],_players[[player_id]:[player_name]],2,0),"")</f>
        <v>Артем Ширяев</v>
      </c>
      <c r="E130" s="7">
        <v>0</v>
      </c>
      <c r="F130" s="8">
        <v>0</v>
      </c>
      <c r="G130" s="10">
        <f>SUMIFS(_teams[wins_on_date],_teams[date],_stats[[#This Row],[date]],_teams[team_number],_stats[[#This Row],[team_number]])</f>
        <v>4</v>
      </c>
    </row>
    <row r="131" spans="1:7" x14ac:dyDescent="0.25">
      <c r="A131" s="6">
        <v>45827</v>
      </c>
      <c r="B131" s="7">
        <v>3</v>
      </c>
      <c r="C131" s="7" t="s">
        <v>68</v>
      </c>
      <c r="D131" s="10" t="str">
        <f>IFERROR(VLOOKUP(_stats[[#This Row],[player_id]],_players[[player_id]:[player_name]],2,0),"")</f>
        <v>Иван</v>
      </c>
      <c r="E131" s="7">
        <v>1</v>
      </c>
      <c r="F131" s="8">
        <v>1</v>
      </c>
      <c r="G131" s="10">
        <f>SUMIFS(_teams[wins_on_date],_teams[date],_stats[[#This Row],[date]],_teams[team_number],_stats[[#This Row],[team_number]])</f>
        <v>4</v>
      </c>
    </row>
    <row r="132" spans="1:7" x14ac:dyDescent="0.25">
      <c r="A132" s="6">
        <v>45827</v>
      </c>
      <c r="B132" s="7">
        <v>1</v>
      </c>
      <c r="C132" s="7" t="s">
        <v>26</v>
      </c>
      <c r="D132" s="10" t="str">
        <f>IFERROR(VLOOKUP(_stats[[#This Row],[player_id]],_players[[player_id]:[player_name]],2,0),"")</f>
        <v>Олег Шишкин</v>
      </c>
      <c r="E132" s="7">
        <v>1</v>
      </c>
      <c r="F132" s="8">
        <v>0</v>
      </c>
      <c r="G132" s="10">
        <f>SUMIFS(_teams[wins_on_date],_teams[date],_stats[[#This Row],[date]],_teams[team_number],_stats[[#This Row],[team_number]])</f>
        <v>3</v>
      </c>
    </row>
    <row r="133" spans="1:7" x14ac:dyDescent="0.25">
      <c r="A133" s="6">
        <v>45827</v>
      </c>
      <c r="B133" s="7">
        <v>3</v>
      </c>
      <c r="C133" s="7" t="s">
        <v>11</v>
      </c>
      <c r="D133" s="10" t="str">
        <f>IFERROR(VLOOKUP(_stats[[#This Row],[player_id]],_players[[player_id]:[player_name]],2,0),"")</f>
        <v>Тёма</v>
      </c>
      <c r="E133" s="7">
        <v>0</v>
      </c>
      <c r="F133" s="8">
        <v>0</v>
      </c>
      <c r="G133" s="10">
        <f>SUMIFS(_teams[wins_on_date],_teams[date],_stats[[#This Row],[date]],_teams[team_number],_stats[[#This Row],[team_number]])</f>
        <v>4</v>
      </c>
    </row>
    <row r="134" spans="1:7" x14ac:dyDescent="0.25">
      <c r="A134" s="6">
        <v>45827</v>
      </c>
      <c r="B134" s="7">
        <v>2</v>
      </c>
      <c r="C134" s="7" t="s">
        <v>16</v>
      </c>
      <c r="D134" s="10" t="str">
        <f>IFERROR(VLOOKUP(_stats[[#This Row],[player_id]],_players[[player_id]:[player_name]],2,0),"")</f>
        <v>Сергей</v>
      </c>
      <c r="E134" s="7">
        <v>2</v>
      </c>
      <c r="F134" s="8">
        <v>0</v>
      </c>
      <c r="G134" s="10">
        <f>SUMIFS(_teams[wins_on_date],_teams[date],_stats[[#This Row],[date]],_teams[team_number],_stats[[#This Row],[team_number]])</f>
        <v>4</v>
      </c>
    </row>
    <row r="135" spans="1:7" x14ac:dyDescent="0.25">
      <c r="A135" s="6">
        <v>45827</v>
      </c>
      <c r="B135" s="7">
        <v>2</v>
      </c>
      <c r="C135" s="7" t="s">
        <v>22</v>
      </c>
      <c r="D135" s="10" t="str">
        <f>IFERROR(VLOOKUP(_stats[[#This Row],[player_id]],_players[[player_id]:[player_name]],2,0),"")</f>
        <v>Влад</v>
      </c>
      <c r="E135" s="7">
        <v>0</v>
      </c>
      <c r="F135" s="8">
        <v>1</v>
      </c>
      <c r="G135" s="10">
        <f>SUMIFS(_teams[wins_on_date],_teams[date],_stats[[#This Row],[date]],_teams[team_number],_stats[[#This Row],[team_number]])</f>
        <v>4</v>
      </c>
    </row>
    <row r="136" spans="1:7" x14ac:dyDescent="0.25">
      <c r="A136" s="6">
        <v>45827</v>
      </c>
      <c r="B136" s="7">
        <v>3</v>
      </c>
      <c r="C136" s="7" t="s">
        <v>18</v>
      </c>
      <c r="D136" s="10" t="str">
        <f>IFERROR(VLOOKUP(_stats[[#This Row],[player_id]],_players[[player_id]:[player_name]],2,0),"")</f>
        <v>Костя</v>
      </c>
      <c r="E136" s="7">
        <v>1</v>
      </c>
      <c r="F136" s="8">
        <v>1</v>
      </c>
      <c r="G136" s="10">
        <f>SUMIFS(_teams[wins_on_date],_teams[date],_stats[[#This Row],[date]],_teams[team_number],_stats[[#This Row],[team_number]])</f>
        <v>4</v>
      </c>
    </row>
    <row r="137" spans="1:7" x14ac:dyDescent="0.25">
      <c r="A137" s="6">
        <v>45827</v>
      </c>
      <c r="B137" s="7">
        <v>1</v>
      </c>
      <c r="C137" s="7" t="s">
        <v>12</v>
      </c>
      <c r="D137" s="10" t="str">
        <f>IFERROR(VLOOKUP(_stats[[#This Row],[player_id]],_players[[player_id]:[player_name]],2,0),"")</f>
        <v>Максим Строцкий</v>
      </c>
      <c r="E137" s="7">
        <v>0</v>
      </c>
      <c r="F137" s="8">
        <v>0</v>
      </c>
      <c r="G137" s="10">
        <f>SUMIFS(_teams[wins_on_date],_teams[date],_stats[[#This Row],[date]],_teams[team_number],_stats[[#This Row],[team_number]])</f>
        <v>3</v>
      </c>
    </row>
    <row r="138" spans="1:7" x14ac:dyDescent="0.25">
      <c r="A138" s="6">
        <v>45827</v>
      </c>
      <c r="B138" s="7">
        <v>2</v>
      </c>
      <c r="C138" s="7" t="s">
        <v>45</v>
      </c>
      <c r="D138" s="10" t="str">
        <f>IFERROR(VLOOKUP(_stats[[#This Row],[player_id]],_players[[player_id]:[player_name]],2,0),"")</f>
        <v>Кирилл Попов</v>
      </c>
      <c r="E138" s="7">
        <v>1</v>
      </c>
      <c r="F138" s="8">
        <v>1</v>
      </c>
      <c r="G138" s="10">
        <f>SUMIFS(_teams[wins_on_date],_teams[date],_stats[[#This Row],[date]],_teams[team_number],_stats[[#This Row],[team_number]])</f>
        <v>4</v>
      </c>
    </row>
    <row r="139" spans="1:7" x14ac:dyDescent="0.25">
      <c r="A139" s="6">
        <v>45827</v>
      </c>
      <c r="B139" s="7">
        <v>2</v>
      </c>
      <c r="C139" s="7" t="s">
        <v>64</v>
      </c>
      <c r="D139" s="10" t="str">
        <f>IFERROR(VLOOKUP(_stats[[#This Row],[player_id]],_players[[player_id]:[player_name]],2,0),"")</f>
        <v>Александр Костюнин</v>
      </c>
      <c r="E139" s="7">
        <v>3</v>
      </c>
      <c r="F139" s="8">
        <v>3</v>
      </c>
      <c r="G139" s="10">
        <f>SUMIFS(_teams[wins_on_date],_teams[date],_stats[[#This Row],[date]],_teams[team_number],_stats[[#This Row],[team_number]])</f>
        <v>4</v>
      </c>
    </row>
    <row r="140" spans="1:7" x14ac:dyDescent="0.25">
      <c r="A140" s="6">
        <v>45827</v>
      </c>
      <c r="B140" s="7">
        <v>1</v>
      </c>
      <c r="C140" s="7" t="s">
        <v>41</v>
      </c>
      <c r="D140" s="10" t="str">
        <f>IFERROR(VLOOKUP(_stats[[#This Row],[player_id]],_players[[player_id]:[player_name]],2,0),"")</f>
        <v>Илшат</v>
      </c>
      <c r="E140" s="7">
        <v>1</v>
      </c>
      <c r="F140" s="8">
        <v>1</v>
      </c>
      <c r="G140" s="10">
        <f>SUMIFS(_teams[wins_on_date],_teams[date],_stats[[#This Row],[date]],_teams[team_number],_stats[[#This Row],[team_number]])</f>
        <v>3</v>
      </c>
    </row>
    <row r="141" spans="1:7" x14ac:dyDescent="0.25">
      <c r="A141" s="6">
        <v>45827</v>
      </c>
      <c r="B141" s="7">
        <v>1</v>
      </c>
      <c r="C141" s="7" t="s">
        <v>20</v>
      </c>
      <c r="D141" s="10" t="str">
        <f>IFERROR(VLOOKUP(_stats[[#This Row],[player_id]],_players[[player_id]:[player_name]],2,0),"")</f>
        <v>Сергей Крюков</v>
      </c>
      <c r="E141" s="7">
        <v>1</v>
      </c>
      <c r="F141" s="8">
        <v>0</v>
      </c>
      <c r="G141" s="10">
        <f>SUMIFS(_teams[wins_on_date],_teams[date],_stats[[#This Row],[date]],_teams[team_number],_stats[[#This Row],[team_number]])</f>
        <v>3</v>
      </c>
    </row>
    <row r="142" spans="1:7" x14ac:dyDescent="0.25">
      <c r="A142" s="6">
        <v>45827</v>
      </c>
      <c r="B142" s="7">
        <v>1</v>
      </c>
      <c r="C142" s="7" t="s">
        <v>14</v>
      </c>
      <c r="D142" s="10" t="str">
        <f>IFERROR(VLOOKUP(_stats[[#This Row],[player_id]],_players[[player_id]:[player_name]],2,0),"")</f>
        <v>Стас Семитко</v>
      </c>
      <c r="E142" s="7">
        <v>2</v>
      </c>
      <c r="F142" s="8">
        <v>1</v>
      </c>
      <c r="G142" s="10">
        <f>SUMIFS(_teams[wins_on_date],_teams[date],_stats[[#This Row],[date]],_teams[team_number],_stats[[#This Row],[team_number]])</f>
        <v>3</v>
      </c>
    </row>
    <row r="143" spans="1:7" x14ac:dyDescent="0.25">
      <c r="A143" s="6">
        <v>45830</v>
      </c>
      <c r="B143" s="7">
        <v>2</v>
      </c>
      <c r="C143" s="7" t="s">
        <v>42</v>
      </c>
      <c r="D143" s="10" t="str">
        <f>IFERROR(VLOOKUP(_stats[[#This Row],[player_id]],_players[[player_id]:[player_name]],2,0),"")</f>
        <v>Атай</v>
      </c>
      <c r="E143" s="7">
        <v>0</v>
      </c>
      <c r="F143" s="8">
        <v>1</v>
      </c>
      <c r="G143" s="10">
        <f>SUMIFS(_teams[wins_on_date],_teams[date],_stats[[#This Row],[date]],_teams[team_number],_stats[[#This Row],[team_number]])</f>
        <v>3</v>
      </c>
    </row>
    <row r="144" spans="1:7" x14ac:dyDescent="0.25">
      <c r="A144" s="6">
        <v>45830</v>
      </c>
      <c r="B144" s="7">
        <v>3</v>
      </c>
      <c r="C144" s="7" t="s">
        <v>67</v>
      </c>
      <c r="D144" s="10" t="str">
        <f>IFERROR(VLOOKUP(_stats[[#This Row],[player_id]],_players[[player_id]:[player_name]],2,0),"")</f>
        <v>Гриша</v>
      </c>
      <c r="E144" s="7">
        <v>0</v>
      </c>
      <c r="F144" s="8">
        <v>0</v>
      </c>
      <c r="G144" s="10">
        <f>SUMIFS(_teams[wins_on_date],_teams[date],_stats[[#This Row],[date]],_teams[team_number],_stats[[#This Row],[team_number]])</f>
        <v>2</v>
      </c>
    </row>
    <row r="145" spans="1:7" x14ac:dyDescent="0.25">
      <c r="A145" s="6">
        <v>45830</v>
      </c>
      <c r="B145" s="7">
        <v>3</v>
      </c>
      <c r="C145" s="7" t="s">
        <v>43</v>
      </c>
      <c r="D145" s="10" t="str">
        <f>IFERROR(VLOOKUP(_stats[[#This Row],[player_id]],_players[[player_id]:[player_name]],2,0),"")</f>
        <v>Нурик</v>
      </c>
      <c r="E145" s="7">
        <v>2</v>
      </c>
      <c r="F145" s="8">
        <v>0</v>
      </c>
      <c r="G145" s="10">
        <f>SUMIFS(_teams[wins_on_date],_teams[date],_stats[[#This Row],[date]],_teams[team_number],_stats[[#This Row],[team_number]])</f>
        <v>2</v>
      </c>
    </row>
    <row r="146" spans="1:7" x14ac:dyDescent="0.25">
      <c r="A146" s="6">
        <v>45830</v>
      </c>
      <c r="B146" s="7">
        <v>2</v>
      </c>
      <c r="C146" s="7" t="s">
        <v>28</v>
      </c>
      <c r="D146" s="10" t="str">
        <f>IFERROR(VLOOKUP(_stats[[#This Row],[player_id]],_players[[player_id]:[player_name]],2,0),"")</f>
        <v>Миша</v>
      </c>
      <c r="E146" s="7">
        <v>0</v>
      </c>
      <c r="F146" s="8">
        <v>0</v>
      </c>
      <c r="G146" s="10">
        <f>SUMIFS(_teams[wins_on_date],_teams[date],_stats[[#This Row],[date]],_teams[team_number],_stats[[#This Row],[team_number]])</f>
        <v>3</v>
      </c>
    </row>
    <row r="147" spans="1:7" x14ac:dyDescent="0.25">
      <c r="A147" s="6">
        <v>45830</v>
      </c>
      <c r="B147" s="7">
        <v>2</v>
      </c>
      <c r="C147" s="7" t="s">
        <v>60</v>
      </c>
      <c r="D147" s="10" t="str">
        <f>IFERROR(VLOOKUP(_stats[[#This Row],[player_id]],_players[[player_id]:[player_name]],2,0),"")</f>
        <v>Юра Пименов</v>
      </c>
      <c r="E147" s="7">
        <v>0</v>
      </c>
      <c r="F147" s="8">
        <v>1</v>
      </c>
      <c r="G147" s="10">
        <f>SUMIFS(_teams[wins_on_date],_teams[date],_stats[[#This Row],[date]],_teams[team_number],_stats[[#This Row],[team_number]])</f>
        <v>3</v>
      </c>
    </row>
    <row r="148" spans="1:7" x14ac:dyDescent="0.25">
      <c r="A148" s="6">
        <v>45830</v>
      </c>
      <c r="B148" s="7">
        <v>2</v>
      </c>
      <c r="C148" s="7" t="s">
        <v>23</v>
      </c>
      <c r="D148" s="10" t="str">
        <f>IFERROR(VLOOKUP(_stats[[#This Row],[player_id]],_players[[player_id]:[player_name]],2,0),"")</f>
        <v>Женя (кипер)</v>
      </c>
      <c r="E148" s="7">
        <v>0</v>
      </c>
      <c r="F148" s="8">
        <v>0</v>
      </c>
      <c r="G148" s="10">
        <f>SUMIFS(_teams[wins_on_date],_teams[date],_stats[[#This Row],[date]],_teams[team_number],_stats[[#This Row],[team_number]])</f>
        <v>3</v>
      </c>
    </row>
    <row r="149" spans="1:7" x14ac:dyDescent="0.25">
      <c r="A149" s="6">
        <v>45830</v>
      </c>
      <c r="B149" s="7">
        <v>3</v>
      </c>
      <c r="C149" s="7" t="s">
        <v>18</v>
      </c>
      <c r="D149" s="10" t="str">
        <f>IFERROR(VLOOKUP(_stats[[#This Row],[player_id]],_players[[player_id]:[player_name]],2,0),"")</f>
        <v>Костя</v>
      </c>
      <c r="E149" s="7">
        <v>0</v>
      </c>
      <c r="F149" s="8">
        <v>3</v>
      </c>
      <c r="G149" s="10">
        <f>SUMIFS(_teams[wins_on_date],_teams[date],_stats[[#This Row],[date]],_teams[team_number],_stats[[#This Row],[team_number]])</f>
        <v>2</v>
      </c>
    </row>
    <row r="150" spans="1:7" x14ac:dyDescent="0.25">
      <c r="A150" s="6">
        <v>45830</v>
      </c>
      <c r="B150" s="7">
        <v>3</v>
      </c>
      <c r="C150" s="7" t="s">
        <v>11</v>
      </c>
      <c r="D150" s="10" t="str">
        <f>IFERROR(VLOOKUP(_stats[[#This Row],[player_id]],_players[[player_id]:[player_name]],2,0),"")</f>
        <v>Тёма</v>
      </c>
      <c r="E150" s="7">
        <v>0</v>
      </c>
      <c r="F150" s="8">
        <v>0</v>
      </c>
      <c r="G150" s="10">
        <f>SUMIFS(_teams[wins_on_date],_teams[date],_stats[[#This Row],[date]],_teams[team_number],_stats[[#This Row],[team_number]])</f>
        <v>2</v>
      </c>
    </row>
    <row r="151" spans="1:7" x14ac:dyDescent="0.25">
      <c r="A151" s="6">
        <v>45830</v>
      </c>
      <c r="B151" s="7">
        <v>3</v>
      </c>
      <c r="C151" s="7" t="s">
        <v>68</v>
      </c>
      <c r="D151" s="10" t="str">
        <f>IFERROR(VLOOKUP(_stats[[#This Row],[player_id]],_players[[player_id]:[player_name]],2,0),"")</f>
        <v>Иван</v>
      </c>
      <c r="E151" s="7">
        <v>0</v>
      </c>
      <c r="F151" s="8">
        <v>2</v>
      </c>
      <c r="G151" s="10">
        <f>SUMIFS(_teams[wins_on_date],_teams[date],_stats[[#This Row],[date]],_teams[team_number],_stats[[#This Row],[team_number]])</f>
        <v>2</v>
      </c>
    </row>
    <row r="152" spans="1:7" x14ac:dyDescent="0.25">
      <c r="A152" s="6">
        <v>45830</v>
      </c>
      <c r="B152" s="7">
        <v>1</v>
      </c>
      <c r="C152" s="7" t="s">
        <v>13</v>
      </c>
      <c r="D152" s="10" t="str">
        <f>IFERROR(VLOOKUP(_stats[[#This Row],[player_id]],_players[[player_id]:[player_name]],2,0),"")</f>
        <v>Толя Шлаев</v>
      </c>
      <c r="E152" s="7">
        <v>0</v>
      </c>
      <c r="F152" s="8">
        <v>0</v>
      </c>
      <c r="G152" s="10">
        <f>SUMIFS(_teams[wins_on_date],_teams[date],_stats[[#This Row],[date]],_teams[team_number],_stats[[#This Row],[team_number]])</f>
        <v>7</v>
      </c>
    </row>
    <row r="153" spans="1:7" x14ac:dyDescent="0.25">
      <c r="A153" s="6">
        <v>45830</v>
      </c>
      <c r="B153" s="7">
        <v>1</v>
      </c>
      <c r="C153" s="7" t="s">
        <v>16</v>
      </c>
      <c r="D153" s="10" t="str">
        <f>IFERROR(VLOOKUP(_stats[[#This Row],[player_id]],_players[[player_id]:[player_name]],2,0),"")</f>
        <v>Сергей</v>
      </c>
      <c r="E153" s="7">
        <v>6</v>
      </c>
      <c r="F153" s="8">
        <v>1</v>
      </c>
      <c r="G153" s="10">
        <f>SUMIFS(_teams[wins_on_date],_teams[date],_stats[[#This Row],[date]],_teams[team_number],_stats[[#This Row],[team_number]])</f>
        <v>7</v>
      </c>
    </row>
    <row r="154" spans="1:7" x14ac:dyDescent="0.25">
      <c r="A154" s="6">
        <v>45830</v>
      </c>
      <c r="B154" s="7">
        <v>2</v>
      </c>
      <c r="C154" s="7" t="s">
        <v>46</v>
      </c>
      <c r="D154" s="10" t="str">
        <f>IFERROR(VLOOKUP(_stats[[#This Row],[player_id]],_players[[player_id]:[player_name]],2,0),"")</f>
        <v>Паша</v>
      </c>
      <c r="E154" s="7">
        <v>2</v>
      </c>
      <c r="F154" s="8">
        <v>1</v>
      </c>
      <c r="G154" s="10">
        <f>SUMIFS(_teams[wins_on_date],_teams[date],_stats[[#This Row],[date]],_teams[team_number],_stats[[#This Row],[team_number]])</f>
        <v>3</v>
      </c>
    </row>
    <row r="155" spans="1:7" x14ac:dyDescent="0.25">
      <c r="A155" s="6">
        <v>45830</v>
      </c>
      <c r="B155" s="7">
        <v>3</v>
      </c>
      <c r="C155" s="7" t="s">
        <v>12</v>
      </c>
      <c r="D155" s="10" t="str">
        <f>IFERROR(VLOOKUP(_stats[[#This Row],[player_id]],_players[[player_id]:[player_name]],2,0),"")</f>
        <v>Максим Строцкий</v>
      </c>
      <c r="E155" s="7">
        <v>1</v>
      </c>
      <c r="F155" s="8">
        <v>1</v>
      </c>
      <c r="G155" s="10">
        <f>SUMIFS(_teams[wins_on_date],_teams[date],_stats[[#This Row],[date]],_teams[team_number],_stats[[#This Row],[team_number]])</f>
        <v>2</v>
      </c>
    </row>
    <row r="156" spans="1:7" x14ac:dyDescent="0.25">
      <c r="A156" s="6">
        <v>45830</v>
      </c>
      <c r="B156" s="7">
        <v>3</v>
      </c>
      <c r="C156" s="7" t="s">
        <v>20</v>
      </c>
      <c r="D156" s="10" t="str">
        <f>IFERROR(VLOOKUP(_stats[[#This Row],[player_id]],_players[[player_id]:[player_name]],2,0),"")</f>
        <v>Сергей Крюков</v>
      </c>
      <c r="E156" s="7">
        <v>1</v>
      </c>
      <c r="F156" s="8">
        <v>1</v>
      </c>
      <c r="G156" s="10">
        <f>SUMIFS(_teams[wins_on_date],_teams[date],_stats[[#This Row],[date]],_teams[team_number],_stats[[#This Row],[team_number]])</f>
        <v>2</v>
      </c>
    </row>
    <row r="157" spans="1:7" x14ac:dyDescent="0.25">
      <c r="A157" s="6">
        <v>45830</v>
      </c>
      <c r="B157" s="7">
        <v>2</v>
      </c>
      <c r="C157" s="7" t="s">
        <v>70</v>
      </c>
      <c r="D157" s="10" t="str">
        <f>IFERROR(VLOOKUP(_stats[[#This Row],[player_id]],_players[[player_id]:[player_name]],2,0),"")</f>
        <v>Макс (Миша +1)</v>
      </c>
      <c r="E157" s="7">
        <v>0</v>
      </c>
      <c r="F157" s="8">
        <v>0</v>
      </c>
      <c r="G157" s="10">
        <f>SUMIFS(_teams[wins_on_date],_teams[date],_stats[[#This Row],[date]],_teams[team_number],_stats[[#This Row],[team_number]])</f>
        <v>3</v>
      </c>
    </row>
    <row r="158" spans="1:7" x14ac:dyDescent="0.25">
      <c r="A158" s="6">
        <v>45830</v>
      </c>
      <c r="B158" s="7">
        <v>1</v>
      </c>
      <c r="C158" s="7" t="s">
        <v>53</v>
      </c>
      <c r="D158" s="10" t="str">
        <f>IFERROR(VLOOKUP(_stats[[#This Row],[player_id]],_players[[player_id]:[player_name]],2,0),"")</f>
        <v>Игорь Фомичев</v>
      </c>
      <c r="E158" s="7">
        <v>0</v>
      </c>
      <c r="F158" s="8">
        <v>2</v>
      </c>
      <c r="G158" s="10">
        <f>SUMIFS(_teams[wins_on_date],_teams[date],_stats[[#This Row],[date]],_teams[team_number],_stats[[#This Row],[team_number]])</f>
        <v>7</v>
      </c>
    </row>
    <row r="159" spans="1:7" x14ac:dyDescent="0.25">
      <c r="A159" s="6">
        <v>45830</v>
      </c>
      <c r="B159" s="7">
        <v>3</v>
      </c>
      <c r="C159" s="7" t="s">
        <v>19</v>
      </c>
      <c r="D159" s="10" t="str">
        <f>IFERROR(VLOOKUP(_stats[[#This Row],[player_id]],_players[[player_id]:[player_name]],2,0),"")</f>
        <v>Расул</v>
      </c>
      <c r="E159" s="7">
        <v>1</v>
      </c>
      <c r="F159" s="8">
        <v>0</v>
      </c>
      <c r="G159" s="10">
        <f>SUMIFS(_teams[wins_on_date],_teams[date],_stats[[#This Row],[date]],_teams[team_number],_stats[[#This Row],[team_number]])</f>
        <v>2</v>
      </c>
    </row>
    <row r="160" spans="1:7" x14ac:dyDescent="0.25">
      <c r="A160" s="6">
        <v>45830</v>
      </c>
      <c r="B160" s="7">
        <v>3</v>
      </c>
      <c r="C160" s="7" t="s">
        <v>69</v>
      </c>
      <c r="D160" s="10" t="str">
        <f>IFERROR(VLOOKUP(_stats[[#This Row],[player_id]],_players[[player_id]:[player_name]],2,0),"")</f>
        <v>Муслим (от Расула)</v>
      </c>
      <c r="E160" s="7">
        <v>3</v>
      </c>
      <c r="F160" s="8">
        <v>0</v>
      </c>
      <c r="G160" s="10">
        <f>SUMIFS(_teams[wins_on_date],_teams[date],_stats[[#This Row],[date]],_teams[team_number],_stats[[#This Row],[team_number]])</f>
        <v>2</v>
      </c>
    </row>
    <row r="161" spans="1:7" x14ac:dyDescent="0.25">
      <c r="A161" s="6">
        <v>45830</v>
      </c>
      <c r="B161" s="7">
        <v>1</v>
      </c>
      <c r="C161" s="7" t="s">
        <v>27</v>
      </c>
      <c r="D161" s="10" t="str">
        <f>IFERROR(VLOOKUP(_stats[[#This Row],[player_id]],_players[[player_id]:[player_name]],2,0),"")</f>
        <v>Рубик</v>
      </c>
      <c r="E161" s="7">
        <v>1</v>
      </c>
      <c r="F161" s="8">
        <v>0</v>
      </c>
      <c r="G161" s="10">
        <f>SUMIFS(_teams[wins_on_date],_teams[date],_stats[[#This Row],[date]],_teams[team_number],_stats[[#This Row],[team_number]])</f>
        <v>7</v>
      </c>
    </row>
    <row r="162" spans="1:7" x14ac:dyDescent="0.25">
      <c r="A162" s="6">
        <v>45830</v>
      </c>
      <c r="B162" s="7">
        <v>1</v>
      </c>
      <c r="C162" s="7" t="s">
        <v>71</v>
      </c>
      <c r="D162" s="10" t="str">
        <f>IFERROR(VLOOKUP(_stats[[#This Row],[player_id]],_players[[player_id]:[player_name]],2,0),"")</f>
        <v>Эдик (Руб +1)</v>
      </c>
      <c r="E162" s="7">
        <v>0</v>
      </c>
      <c r="F162" s="8">
        <v>0</v>
      </c>
      <c r="G162" s="10">
        <f>SUMIFS(_teams[wins_on_date],_teams[date],_stats[[#This Row],[date]],_teams[team_number],_stats[[#This Row],[team_number]])</f>
        <v>7</v>
      </c>
    </row>
    <row r="163" spans="1:7" x14ac:dyDescent="0.25">
      <c r="A163" s="6">
        <v>45830</v>
      </c>
      <c r="B163" s="7">
        <v>2</v>
      </c>
      <c r="C163" s="7" t="s">
        <v>66</v>
      </c>
      <c r="D163" s="10" t="str">
        <f>IFERROR(VLOOKUP(_stats[[#This Row],[player_id]],_players[[player_id]:[player_name]],2,0),"")</f>
        <v>Назар (Женя +1)</v>
      </c>
      <c r="E163" s="7">
        <v>1</v>
      </c>
      <c r="F163" s="8">
        <v>1</v>
      </c>
      <c r="G163" s="10">
        <f>SUMIFS(_teams[wins_on_date],_teams[date],_stats[[#This Row],[date]],_teams[team_number],_stats[[#This Row],[team_number]])</f>
        <v>3</v>
      </c>
    </row>
    <row r="164" spans="1:7" x14ac:dyDescent="0.25">
      <c r="A164" s="6">
        <v>45830</v>
      </c>
      <c r="B164" s="7">
        <v>1</v>
      </c>
      <c r="C164" s="7" t="s">
        <v>24</v>
      </c>
      <c r="D164" s="10" t="str">
        <f>IFERROR(VLOOKUP(_stats[[#This Row],[player_id]],_players[[player_id]:[player_name]],2,0),"")</f>
        <v>Женя Одушкин</v>
      </c>
      <c r="E164" s="7">
        <v>1</v>
      </c>
      <c r="F164" s="8">
        <v>4</v>
      </c>
      <c r="G164" s="10">
        <f>SUMIFS(_teams[wins_on_date],_teams[date],_stats[[#This Row],[date]],_teams[team_number],_stats[[#This Row],[team_number]])</f>
        <v>7</v>
      </c>
    </row>
    <row r="165" spans="1:7" x14ac:dyDescent="0.25">
      <c r="A165" s="6">
        <v>45830</v>
      </c>
      <c r="B165" s="7">
        <v>1</v>
      </c>
      <c r="C165" s="7" t="s">
        <v>40</v>
      </c>
      <c r="D165" s="10" t="str">
        <f>IFERROR(VLOOKUP(_stats[[#This Row],[player_id]],_players[[player_id]:[player_name]],2,0),"")</f>
        <v>Эльдар</v>
      </c>
      <c r="E165" s="7">
        <v>0</v>
      </c>
      <c r="F165" s="8">
        <v>0</v>
      </c>
      <c r="G165" s="10">
        <f>SUMIFS(_teams[wins_on_date],_teams[date],_stats[[#This Row],[date]],_teams[team_number],_stats[[#This Row],[team_number]])</f>
        <v>7</v>
      </c>
    </row>
    <row r="166" spans="1:7" x14ac:dyDescent="0.25">
      <c r="A166" s="6">
        <v>45830</v>
      </c>
      <c r="B166" s="7">
        <v>2</v>
      </c>
      <c r="C166" s="7" t="s">
        <v>58</v>
      </c>
      <c r="D166" s="10" t="str">
        <f>IFERROR(VLOOKUP(_stats[[#This Row],[player_id]],_players[[player_id]:[player_name]],2,0),"")</f>
        <v>Рамиль (АК+1)</v>
      </c>
      <c r="E166" s="7">
        <v>1</v>
      </c>
      <c r="F166" s="8">
        <v>2</v>
      </c>
      <c r="G166" s="10">
        <f>SUMIFS(_teams[wins_on_date],_teams[date],_stats[[#This Row],[date]],_teams[team_number],_stats[[#This Row],[team_number]])</f>
        <v>3</v>
      </c>
    </row>
    <row r="167" spans="1:7" x14ac:dyDescent="0.25">
      <c r="A167" s="6">
        <v>45830</v>
      </c>
      <c r="B167" s="7">
        <v>1</v>
      </c>
      <c r="C167" s="7" t="s">
        <v>30</v>
      </c>
      <c r="D167" s="10" t="str">
        <f>IFERROR(VLOOKUP(_stats[[#This Row],[player_id]],_players[[player_id]:[player_name]],2,0),"")</f>
        <v>Александр Травкин</v>
      </c>
      <c r="E167" s="7">
        <v>5</v>
      </c>
      <c r="F167" s="8">
        <v>2</v>
      </c>
      <c r="G167" s="10">
        <f>SUMIFS(_teams[wins_on_date],_teams[date],_stats[[#This Row],[date]],_teams[team_number],_stats[[#This Row],[team_number]])</f>
        <v>7</v>
      </c>
    </row>
    <row r="168" spans="1:7" x14ac:dyDescent="0.25">
      <c r="A168" s="6">
        <v>45830</v>
      </c>
      <c r="B168" s="7">
        <v>1</v>
      </c>
      <c r="C168" s="7" t="s">
        <v>77</v>
      </c>
      <c r="D168" s="10" t="str">
        <f>IFERROR(VLOOKUP(_stats[[#This Row],[player_id]],_players[[player_id]:[player_name]],2,0),"")</f>
        <v>Даниил</v>
      </c>
      <c r="E168" s="7">
        <v>1</v>
      </c>
      <c r="F168" s="8">
        <v>2</v>
      </c>
      <c r="G168" s="10">
        <f>SUMIFS(_teams[wins_on_date],_teams[date],_stats[[#This Row],[date]],_teams[team_number],_stats[[#This Row],[team_number]])</f>
        <v>7</v>
      </c>
    </row>
    <row r="169" spans="1:7" x14ac:dyDescent="0.25">
      <c r="A169" s="6">
        <v>45830</v>
      </c>
      <c r="B169" s="7">
        <v>2</v>
      </c>
      <c r="C169" s="7" t="s">
        <v>35</v>
      </c>
      <c r="D169" s="10" t="str">
        <f>IFERROR(VLOOKUP(_stats[[#This Row],[player_id]],_players[[player_id]:[player_name]],2,0),"")</f>
        <v>Дядя Руслан</v>
      </c>
      <c r="E169" s="7">
        <v>2</v>
      </c>
      <c r="F169" s="8">
        <v>0</v>
      </c>
      <c r="G169" s="10">
        <f>SUMIFS(_teams[wins_on_date],_teams[date],_stats[[#This Row],[date]],_teams[team_number],_stats[[#This Row],[team_number]])</f>
        <v>3</v>
      </c>
    </row>
    <row r="170" spans="1:7" x14ac:dyDescent="0.25">
      <c r="A170" s="6">
        <v>45834</v>
      </c>
      <c r="B170" s="7">
        <v>1</v>
      </c>
      <c r="C170" s="7" t="s">
        <v>20</v>
      </c>
      <c r="D170" s="10" t="str">
        <f>IFERROR(VLOOKUP(_stats[[#This Row],[player_id]],_players[[player_id]:[player_name]],2,0),"")</f>
        <v>Сергей Крюков</v>
      </c>
      <c r="E170" s="7">
        <v>1</v>
      </c>
      <c r="F170" s="8">
        <v>0</v>
      </c>
      <c r="G170" s="10">
        <f>SUMIFS(_teams[wins_on_date],_teams[date],_stats[[#This Row],[date]],_teams[team_number],_stats[[#This Row],[team_number]])</f>
        <v>4</v>
      </c>
    </row>
    <row r="171" spans="1:7" x14ac:dyDescent="0.25">
      <c r="A171" s="6">
        <v>45834</v>
      </c>
      <c r="B171" s="7">
        <v>3</v>
      </c>
      <c r="C171" s="7" t="s">
        <v>72</v>
      </c>
      <c r="D171" s="10" t="str">
        <f>IFERROR(VLOOKUP(_stats[[#This Row],[player_id]],_players[[player_id]:[player_name]],2,0),"")</f>
        <v>Рыжий</v>
      </c>
      <c r="E171" s="7">
        <v>0</v>
      </c>
      <c r="F171" s="8">
        <v>0</v>
      </c>
      <c r="G171" s="10">
        <f>SUMIFS(_teams[wins_on_date],_teams[date],_stats[[#This Row],[date]],_teams[team_number],_stats[[#This Row],[team_number]])</f>
        <v>3</v>
      </c>
    </row>
    <row r="172" spans="1:7" x14ac:dyDescent="0.25">
      <c r="A172" s="6">
        <v>45834</v>
      </c>
      <c r="B172" s="7">
        <v>3</v>
      </c>
      <c r="C172" s="7" t="s">
        <v>42</v>
      </c>
      <c r="D172" s="10" t="str">
        <f>IFERROR(VLOOKUP(_stats[[#This Row],[player_id]],_players[[player_id]:[player_name]],2,0),"")</f>
        <v>Атай</v>
      </c>
      <c r="E172" s="7">
        <v>0</v>
      </c>
      <c r="F172" s="8">
        <v>1</v>
      </c>
      <c r="G172" s="10">
        <f>SUMIFS(_teams[wins_on_date],_teams[date],_stats[[#This Row],[date]],_teams[team_number],_stats[[#This Row],[team_number]])</f>
        <v>3</v>
      </c>
    </row>
    <row r="173" spans="1:7" x14ac:dyDescent="0.25">
      <c r="A173" s="6">
        <v>45834</v>
      </c>
      <c r="B173" s="7">
        <v>1</v>
      </c>
      <c r="C173" s="7" t="s">
        <v>28</v>
      </c>
      <c r="D173" s="10" t="str">
        <f>IFERROR(VLOOKUP(_stats[[#This Row],[player_id]],_players[[player_id]:[player_name]],2,0),"")</f>
        <v>Миша</v>
      </c>
      <c r="E173" s="7">
        <v>1</v>
      </c>
      <c r="F173" s="8">
        <v>0</v>
      </c>
      <c r="G173" s="10">
        <f>SUMIFS(_teams[wins_on_date],_teams[date],_stats[[#This Row],[date]],_teams[team_number],_stats[[#This Row],[team_number]])</f>
        <v>4</v>
      </c>
    </row>
    <row r="174" spans="1:7" x14ac:dyDescent="0.25">
      <c r="A174" s="6">
        <v>45834</v>
      </c>
      <c r="B174" s="7">
        <v>2</v>
      </c>
      <c r="C174" s="7" t="s">
        <v>62</v>
      </c>
      <c r="D174" s="10" t="str">
        <f>IFERROR(VLOOKUP(_stats[[#This Row],[player_id]],_players[[player_id]:[player_name]],2,0),"")</f>
        <v>Артем Зэф</v>
      </c>
      <c r="E174" s="7">
        <v>1</v>
      </c>
      <c r="F174" s="8">
        <v>1</v>
      </c>
      <c r="G174" s="10">
        <f>SUMIFS(_teams[wins_on_date],_teams[date],_stats[[#This Row],[date]],_teams[team_number],_stats[[#This Row],[team_number]])</f>
        <v>6</v>
      </c>
    </row>
    <row r="175" spans="1:7" x14ac:dyDescent="0.25">
      <c r="A175" s="6">
        <v>45834</v>
      </c>
      <c r="B175" s="7">
        <v>3</v>
      </c>
      <c r="C175" s="7" t="s">
        <v>68</v>
      </c>
      <c r="D175" s="10" t="str">
        <f>IFERROR(VLOOKUP(_stats[[#This Row],[player_id]],_players[[player_id]:[player_name]],2,0),"")</f>
        <v>Иван</v>
      </c>
      <c r="E175" s="7">
        <v>0</v>
      </c>
      <c r="F175" s="8">
        <v>0</v>
      </c>
      <c r="G175" s="10">
        <f>SUMIFS(_teams[wins_on_date],_teams[date],_stats[[#This Row],[date]],_teams[team_number],_stats[[#This Row],[team_number]])</f>
        <v>3</v>
      </c>
    </row>
    <row r="176" spans="1:7" x14ac:dyDescent="0.25">
      <c r="A176" s="6">
        <v>45834</v>
      </c>
      <c r="B176" s="7">
        <v>1</v>
      </c>
      <c r="C176" s="7" t="s">
        <v>41</v>
      </c>
      <c r="D176" s="10" t="str">
        <f>IFERROR(VLOOKUP(_stats[[#This Row],[player_id]],_players[[player_id]:[player_name]],2,0),"")</f>
        <v>Илшат</v>
      </c>
      <c r="E176" s="7">
        <v>1</v>
      </c>
      <c r="F176" s="8">
        <v>4</v>
      </c>
      <c r="G176" s="10">
        <f>SUMIFS(_teams[wins_on_date],_teams[date],_stats[[#This Row],[date]],_teams[team_number],_stats[[#This Row],[team_number]])</f>
        <v>4</v>
      </c>
    </row>
    <row r="177" spans="1:7" x14ac:dyDescent="0.25">
      <c r="A177" s="6">
        <v>45834</v>
      </c>
      <c r="B177" s="7">
        <v>3</v>
      </c>
      <c r="C177" s="7" t="s">
        <v>19</v>
      </c>
      <c r="D177" s="10" t="str">
        <f>IFERROR(VLOOKUP(_stats[[#This Row],[player_id]],_players[[player_id]:[player_name]],2,0),"")</f>
        <v>Расул</v>
      </c>
      <c r="E177" s="7">
        <v>0</v>
      </c>
      <c r="F177" s="8">
        <v>1</v>
      </c>
      <c r="G177" s="10">
        <f>SUMIFS(_teams[wins_on_date],_teams[date],_stats[[#This Row],[date]],_teams[team_number],_stats[[#This Row],[team_number]])</f>
        <v>3</v>
      </c>
    </row>
    <row r="178" spans="1:7" x14ac:dyDescent="0.25">
      <c r="A178" s="6">
        <v>45834</v>
      </c>
      <c r="B178" s="7">
        <v>2</v>
      </c>
      <c r="C178" s="7" t="s">
        <v>64</v>
      </c>
      <c r="D178" s="10" t="str">
        <f>IFERROR(VLOOKUP(_stats[[#This Row],[player_id]],_players[[player_id]:[player_name]],2,0),"")</f>
        <v>Александр Костюнин</v>
      </c>
      <c r="E178" s="7">
        <v>1</v>
      </c>
      <c r="F178" s="8">
        <v>2</v>
      </c>
      <c r="G178" s="10">
        <f>SUMIFS(_teams[wins_on_date],_teams[date],_stats[[#This Row],[date]],_teams[team_number],_stats[[#This Row],[team_number]])</f>
        <v>6</v>
      </c>
    </row>
    <row r="179" spans="1:7" x14ac:dyDescent="0.25">
      <c r="A179" s="6">
        <v>45834</v>
      </c>
      <c r="B179" s="7">
        <v>2</v>
      </c>
      <c r="C179" s="7" t="s">
        <v>11</v>
      </c>
      <c r="D179" s="10" t="str">
        <f>IFERROR(VLOOKUP(_stats[[#This Row],[player_id]],_players[[player_id]:[player_name]],2,0),"")</f>
        <v>Тёма</v>
      </c>
      <c r="E179" s="7">
        <v>0</v>
      </c>
      <c r="F179" s="8">
        <v>0</v>
      </c>
      <c r="G179" s="10">
        <f>SUMIFS(_teams[wins_on_date],_teams[date],_stats[[#This Row],[date]],_teams[team_number],_stats[[#This Row],[team_number]])</f>
        <v>6</v>
      </c>
    </row>
    <row r="180" spans="1:7" x14ac:dyDescent="0.25">
      <c r="A180" s="6">
        <v>45834</v>
      </c>
      <c r="B180" s="7">
        <v>3</v>
      </c>
      <c r="C180" s="7" t="s">
        <v>18</v>
      </c>
      <c r="D180" s="10" t="str">
        <f>IFERROR(VLOOKUP(_stats[[#This Row],[player_id]],_players[[player_id]:[player_name]],2,0),"")</f>
        <v>Костя</v>
      </c>
      <c r="E180" s="7">
        <v>1</v>
      </c>
      <c r="F180" s="8">
        <v>0</v>
      </c>
      <c r="G180" s="10">
        <f>SUMIFS(_teams[wins_on_date],_teams[date],_stats[[#This Row],[date]],_teams[team_number],_stats[[#This Row],[team_number]])</f>
        <v>3</v>
      </c>
    </row>
    <row r="181" spans="1:7" x14ac:dyDescent="0.25">
      <c r="A181" s="6">
        <v>45834</v>
      </c>
      <c r="B181" s="7">
        <v>2</v>
      </c>
      <c r="C181" s="7" t="s">
        <v>16</v>
      </c>
      <c r="D181" s="10" t="str">
        <f>IFERROR(VLOOKUP(_stats[[#This Row],[player_id]],_players[[player_id]:[player_name]],2,0),"")</f>
        <v>Сергей</v>
      </c>
      <c r="E181" s="7">
        <v>3</v>
      </c>
      <c r="F181" s="8">
        <v>1</v>
      </c>
      <c r="G181" s="10">
        <f>SUMIFS(_teams[wins_on_date],_teams[date],_stats[[#This Row],[date]],_teams[team_number],_stats[[#This Row],[team_number]])</f>
        <v>6</v>
      </c>
    </row>
    <row r="182" spans="1:7" x14ac:dyDescent="0.25">
      <c r="A182" s="6">
        <v>45834</v>
      </c>
      <c r="B182" s="7">
        <v>1</v>
      </c>
      <c r="C182" s="7" t="s">
        <v>22</v>
      </c>
      <c r="D182" s="10" t="str">
        <f>IFERROR(VLOOKUP(_stats[[#This Row],[player_id]],_players[[player_id]:[player_name]],2,0),"")</f>
        <v>Влад</v>
      </c>
      <c r="E182" s="7">
        <v>1</v>
      </c>
      <c r="F182" s="8">
        <v>0</v>
      </c>
      <c r="G182" s="10">
        <f>SUMIFS(_teams[wins_on_date],_teams[date],_stats[[#This Row],[date]],_teams[team_number],_stats[[#This Row],[team_number]])</f>
        <v>4</v>
      </c>
    </row>
    <row r="183" spans="1:7" x14ac:dyDescent="0.25">
      <c r="A183" s="6">
        <v>45834</v>
      </c>
      <c r="B183" s="7">
        <v>1</v>
      </c>
      <c r="C183" s="7" t="s">
        <v>21</v>
      </c>
      <c r="D183" s="10" t="str">
        <f>IFERROR(VLOOKUP(_stats[[#This Row],[player_id]],_players[[player_id]:[player_name]],2,0),"")</f>
        <v>Василий Улитин</v>
      </c>
      <c r="E183" s="7">
        <v>2</v>
      </c>
      <c r="F183" s="8">
        <v>0</v>
      </c>
      <c r="G183" s="10">
        <f>SUMIFS(_teams[wins_on_date],_teams[date],_stats[[#This Row],[date]],_teams[team_number],_stats[[#This Row],[team_number]])</f>
        <v>4</v>
      </c>
    </row>
    <row r="184" spans="1:7" x14ac:dyDescent="0.25">
      <c r="A184" s="6">
        <v>45834</v>
      </c>
      <c r="B184" s="7">
        <v>2</v>
      </c>
      <c r="C184" s="7" t="s">
        <v>43</v>
      </c>
      <c r="D184" s="10" t="str">
        <f>IFERROR(VLOOKUP(_stats[[#This Row],[player_id]],_players[[player_id]:[player_name]],2,0),"")</f>
        <v>Нурик</v>
      </c>
      <c r="E184" s="7">
        <v>1</v>
      </c>
      <c r="F184" s="8">
        <v>0</v>
      </c>
      <c r="G184" s="10">
        <f>SUMIFS(_teams[wins_on_date],_teams[date],_stats[[#This Row],[date]],_teams[team_number],_stats[[#This Row],[team_number]])</f>
        <v>6</v>
      </c>
    </row>
    <row r="185" spans="1:7" x14ac:dyDescent="0.25">
      <c r="A185" s="6">
        <v>45834</v>
      </c>
      <c r="B185" s="7">
        <v>2</v>
      </c>
      <c r="C185" s="7" t="s">
        <v>46</v>
      </c>
      <c r="D185" s="10" t="str">
        <f>IFERROR(VLOOKUP(_stats[[#This Row],[player_id]],_players[[player_id]:[player_name]],2,0),"")</f>
        <v>Паша</v>
      </c>
      <c r="E185" s="7">
        <v>3</v>
      </c>
      <c r="F185" s="8">
        <v>5</v>
      </c>
      <c r="G185" s="10">
        <f>SUMIFS(_teams[wins_on_date],_teams[date],_stats[[#This Row],[date]],_teams[team_number],_stats[[#This Row],[team_number]])</f>
        <v>6</v>
      </c>
    </row>
    <row r="186" spans="1:7" x14ac:dyDescent="0.25">
      <c r="A186" s="6">
        <v>45834</v>
      </c>
      <c r="B186" s="7">
        <v>3</v>
      </c>
      <c r="C186" s="7" t="s">
        <v>50</v>
      </c>
      <c r="D186" s="10" t="str">
        <f>IFERROR(VLOOKUP(_stats[[#This Row],[player_id]],_players[[player_id]:[player_name]],2,0),"")</f>
        <v>Витя</v>
      </c>
      <c r="E186" s="7">
        <v>0</v>
      </c>
      <c r="F186" s="8">
        <v>0</v>
      </c>
      <c r="G186" s="10">
        <f>SUMIFS(_teams[wins_on_date],_teams[date],_stats[[#This Row],[date]],_teams[team_number],_stats[[#This Row],[team_number]])</f>
        <v>3</v>
      </c>
    </row>
    <row r="187" spans="1:7" x14ac:dyDescent="0.25">
      <c r="A187" s="6">
        <v>45834</v>
      </c>
      <c r="B187" s="7">
        <v>3</v>
      </c>
      <c r="C187" s="7" t="s">
        <v>69</v>
      </c>
      <c r="D187" s="10" t="str">
        <f>IFERROR(VLOOKUP(_stats[[#This Row],[player_id]],_players[[player_id]:[player_name]],2,0),"")</f>
        <v>Муслим (от Расула)</v>
      </c>
      <c r="E187" s="7">
        <v>2</v>
      </c>
      <c r="F187" s="8">
        <v>0</v>
      </c>
      <c r="G187" s="10">
        <f>SUMIFS(_teams[wins_on_date],_teams[date],_stats[[#This Row],[date]],_teams[team_number],_stats[[#This Row],[team_number]])</f>
        <v>3</v>
      </c>
    </row>
    <row r="188" spans="1:7" x14ac:dyDescent="0.25">
      <c r="A188" s="6">
        <v>45834</v>
      </c>
      <c r="B188" s="7">
        <v>1</v>
      </c>
      <c r="C188" s="7" t="s">
        <v>32</v>
      </c>
      <c r="D188" s="10" t="str">
        <f>IFERROR(VLOOKUP(_stats[[#This Row],[player_id]],_players[[player_id]:[player_name]],2,0),"")</f>
        <v>Артем Ширяев</v>
      </c>
      <c r="E188" s="7">
        <v>0</v>
      </c>
      <c r="F188" s="8">
        <v>0</v>
      </c>
      <c r="G188" s="10">
        <f>SUMIFS(_teams[wins_on_date],_teams[date],_stats[[#This Row],[date]],_teams[team_number],_stats[[#This Row],[team_number]])</f>
        <v>4</v>
      </c>
    </row>
    <row r="189" spans="1:7" x14ac:dyDescent="0.25">
      <c r="A189" s="6">
        <v>45837</v>
      </c>
      <c r="B189" s="7">
        <v>4</v>
      </c>
      <c r="C189" s="7" t="s">
        <v>20</v>
      </c>
      <c r="D189" s="10" t="str">
        <f>IFERROR(VLOOKUP(_stats[[#This Row],[player_id]],_players[[player_id]:[player_name]],2,0),"")</f>
        <v>Сергей Крюков</v>
      </c>
      <c r="E189" s="7">
        <v>0</v>
      </c>
      <c r="F189" s="8">
        <v>0</v>
      </c>
      <c r="G189" s="10">
        <f>SUMIFS(_teams[wins_on_date],_teams[date],_stats[[#This Row],[date]],_teams[team_number],_stats[[#This Row],[team_number]])</f>
        <v>3</v>
      </c>
    </row>
    <row r="190" spans="1:7" x14ac:dyDescent="0.25">
      <c r="A190" s="6">
        <v>45837</v>
      </c>
      <c r="B190" s="7">
        <v>2</v>
      </c>
      <c r="C190" s="7" t="s">
        <v>46</v>
      </c>
      <c r="D190" s="10" t="str">
        <f>IFERROR(VLOOKUP(_stats[[#This Row],[player_id]],_players[[player_id]:[player_name]],2,0),"")</f>
        <v>Паша</v>
      </c>
      <c r="E190" s="7">
        <v>3</v>
      </c>
      <c r="F190" s="8">
        <v>1</v>
      </c>
      <c r="G190" s="10">
        <f>SUMIFS(_teams[wins_on_date],_teams[date],_stats[[#This Row],[date]],_teams[team_number],_stats[[#This Row],[team_number]])</f>
        <v>6</v>
      </c>
    </row>
    <row r="191" spans="1:7" x14ac:dyDescent="0.25">
      <c r="A191" s="6">
        <v>45837</v>
      </c>
      <c r="B191" s="7">
        <v>3</v>
      </c>
      <c r="C191" s="7" t="s">
        <v>22</v>
      </c>
      <c r="D191" s="10" t="str">
        <f>IFERROR(VLOOKUP(_stats[[#This Row],[player_id]],_players[[player_id]:[player_name]],2,0),"")</f>
        <v>Влад</v>
      </c>
      <c r="E191" s="7">
        <v>1</v>
      </c>
      <c r="F191" s="8">
        <v>1</v>
      </c>
      <c r="G191" s="10">
        <f>SUMIFS(_teams[wins_on_date],_teams[date],_stats[[#This Row],[date]],_teams[team_number],_stats[[#This Row],[team_number]])</f>
        <v>1</v>
      </c>
    </row>
    <row r="192" spans="1:7" x14ac:dyDescent="0.25">
      <c r="A192" s="6">
        <v>45837</v>
      </c>
      <c r="B192" s="7">
        <v>4</v>
      </c>
      <c r="C192" s="7" t="s">
        <v>74</v>
      </c>
      <c r="D192" s="10" t="str">
        <f>IFERROR(VLOOKUP(_stats[[#This Row],[player_id]],_players[[player_id]:[player_name]],2,0),"")</f>
        <v>KS (Андрей)</v>
      </c>
      <c r="E192" s="7">
        <v>0</v>
      </c>
      <c r="F192" s="8">
        <v>2</v>
      </c>
      <c r="G192" s="10">
        <f>SUMIFS(_teams[wins_on_date],_teams[date],_stats[[#This Row],[date]],_teams[team_number],_stats[[#This Row],[team_number]])</f>
        <v>3</v>
      </c>
    </row>
    <row r="193" spans="1:7" x14ac:dyDescent="0.25">
      <c r="A193" s="6">
        <v>45837</v>
      </c>
      <c r="B193" s="7">
        <v>3</v>
      </c>
      <c r="C193" s="7" t="s">
        <v>43</v>
      </c>
      <c r="D193" s="10" t="str">
        <f>IFERROR(VLOOKUP(_stats[[#This Row],[player_id]],_players[[player_id]:[player_name]],2,0),"")</f>
        <v>Нурик</v>
      </c>
      <c r="E193" s="7">
        <v>0</v>
      </c>
      <c r="F193" s="8">
        <v>0</v>
      </c>
      <c r="G193" s="10">
        <f>SUMIFS(_teams[wins_on_date],_teams[date],_stats[[#This Row],[date]],_teams[team_number],_stats[[#This Row],[team_number]])</f>
        <v>1</v>
      </c>
    </row>
    <row r="194" spans="1:7" x14ac:dyDescent="0.25">
      <c r="A194" s="6">
        <v>45837</v>
      </c>
      <c r="B194" s="7">
        <v>4</v>
      </c>
      <c r="C194" s="7" t="s">
        <v>18</v>
      </c>
      <c r="D194" s="10" t="str">
        <f>IFERROR(VLOOKUP(_stats[[#This Row],[player_id]],_players[[player_id]:[player_name]],2,0),"")</f>
        <v>Костя</v>
      </c>
      <c r="E194" s="7">
        <v>1</v>
      </c>
      <c r="F194" s="8">
        <v>1</v>
      </c>
      <c r="G194" s="10">
        <f>SUMIFS(_teams[wins_on_date],_teams[date],_stats[[#This Row],[date]],_teams[team_number],_stats[[#This Row],[team_number]])</f>
        <v>3</v>
      </c>
    </row>
    <row r="195" spans="1:7" x14ac:dyDescent="0.25">
      <c r="A195" s="6">
        <v>45837</v>
      </c>
      <c r="B195" s="7">
        <v>2</v>
      </c>
      <c r="C195" s="7" t="s">
        <v>11</v>
      </c>
      <c r="D195" s="10" t="str">
        <f>IFERROR(VLOOKUP(_stats[[#This Row],[player_id]],_players[[player_id]:[player_name]],2,0),"")</f>
        <v>Тёма</v>
      </c>
      <c r="E195" s="7">
        <v>0</v>
      </c>
      <c r="F195" s="8">
        <v>0</v>
      </c>
      <c r="G195" s="10">
        <f>SUMIFS(_teams[wins_on_date],_teams[date],_stats[[#This Row],[date]],_teams[team_number],_stats[[#This Row],[team_number]])</f>
        <v>6</v>
      </c>
    </row>
    <row r="196" spans="1:7" x14ac:dyDescent="0.25">
      <c r="A196" s="6">
        <v>45837</v>
      </c>
      <c r="B196" s="7">
        <v>3</v>
      </c>
      <c r="C196" s="7" t="s">
        <v>62</v>
      </c>
      <c r="D196" s="10" t="str">
        <f>IFERROR(VLOOKUP(_stats[[#This Row],[player_id]],_players[[player_id]:[player_name]],2,0),"")</f>
        <v>Артем Зэф</v>
      </c>
      <c r="E196" s="7">
        <v>0</v>
      </c>
      <c r="F196" s="8">
        <v>0</v>
      </c>
      <c r="G196" s="10">
        <f>SUMIFS(_teams[wins_on_date],_teams[date],_stats[[#This Row],[date]],_teams[team_number],_stats[[#This Row],[team_number]])</f>
        <v>1</v>
      </c>
    </row>
    <row r="197" spans="1:7" x14ac:dyDescent="0.25">
      <c r="A197" s="6">
        <v>45837</v>
      </c>
      <c r="B197" s="7">
        <v>3</v>
      </c>
      <c r="C197" s="7" t="s">
        <v>13</v>
      </c>
      <c r="D197" s="10" t="str">
        <f>IFERROR(VLOOKUP(_stats[[#This Row],[player_id]],_players[[player_id]:[player_name]],2,0),"")</f>
        <v>Толя Шлаев</v>
      </c>
      <c r="E197" s="7">
        <v>0</v>
      </c>
      <c r="F197" s="8">
        <v>0</v>
      </c>
      <c r="G197" s="10">
        <f>SUMIFS(_teams[wins_on_date],_teams[date],_stats[[#This Row],[date]],_teams[team_number],_stats[[#This Row],[team_number]])</f>
        <v>1</v>
      </c>
    </row>
    <row r="198" spans="1:7" x14ac:dyDescent="0.25">
      <c r="A198" s="6">
        <v>45837</v>
      </c>
      <c r="B198" s="7">
        <v>2</v>
      </c>
      <c r="C198" s="7" t="s">
        <v>69</v>
      </c>
      <c r="D198" s="10" t="str">
        <f>IFERROR(VLOOKUP(_stats[[#This Row],[player_id]],_players[[player_id]:[player_name]],2,0),"")</f>
        <v>Муслим (от Расула)</v>
      </c>
      <c r="E198" s="7">
        <v>6</v>
      </c>
      <c r="F198" s="8">
        <v>3</v>
      </c>
      <c r="G198" s="10">
        <f>SUMIFS(_teams[wins_on_date],_teams[date],_stats[[#This Row],[date]],_teams[team_number],_stats[[#This Row],[team_number]])</f>
        <v>6</v>
      </c>
    </row>
    <row r="199" spans="1:7" x14ac:dyDescent="0.25">
      <c r="A199" s="6">
        <v>45837</v>
      </c>
      <c r="B199" s="7">
        <v>1</v>
      </c>
      <c r="C199" s="7" t="s">
        <v>50</v>
      </c>
      <c r="D199" s="10" t="str">
        <f>IFERROR(VLOOKUP(_stats[[#This Row],[player_id]],_players[[player_id]:[player_name]],2,0),"")</f>
        <v>Витя</v>
      </c>
      <c r="E199" s="7">
        <v>0</v>
      </c>
      <c r="F199" s="8">
        <v>1</v>
      </c>
      <c r="G199" s="10">
        <f>SUMIFS(_teams[wins_on_date],_teams[date],_stats[[#This Row],[date]],_teams[team_number],_stats[[#This Row],[team_number]])</f>
        <v>5</v>
      </c>
    </row>
    <row r="200" spans="1:7" x14ac:dyDescent="0.25">
      <c r="A200" s="6">
        <v>45837</v>
      </c>
      <c r="B200" s="7">
        <v>4</v>
      </c>
      <c r="C200" s="7" t="s">
        <v>19</v>
      </c>
      <c r="D200" s="10" t="str">
        <f>IFERROR(VLOOKUP(_stats[[#This Row],[player_id]],_players[[player_id]:[player_name]],2,0),"")</f>
        <v>Расул</v>
      </c>
      <c r="E200" s="7">
        <v>1</v>
      </c>
      <c r="F200" s="8">
        <v>2</v>
      </c>
      <c r="G200" s="10">
        <f>SUMIFS(_teams[wins_on_date],_teams[date],_stats[[#This Row],[date]],_teams[team_number],_stats[[#This Row],[team_number]])</f>
        <v>3</v>
      </c>
    </row>
    <row r="201" spans="1:7" x14ac:dyDescent="0.25">
      <c r="A201" s="6">
        <v>45837</v>
      </c>
      <c r="B201" s="7">
        <v>2</v>
      </c>
      <c r="C201" s="7" t="s">
        <v>30</v>
      </c>
      <c r="D201" s="10" t="str">
        <f>IFERROR(VLOOKUP(_stats[[#This Row],[player_id]],_players[[player_id]:[player_name]],2,0),"")</f>
        <v>Александр Травкин</v>
      </c>
      <c r="E201" s="7">
        <v>2</v>
      </c>
      <c r="F201" s="8">
        <v>2</v>
      </c>
      <c r="G201" s="10">
        <f>SUMIFS(_teams[wins_on_date],_teams[date],_stats[[#This Row],[date]],_teams[team_number],_stats[[#This Row],[team_number]])</f>
        <v>6</v>
      </c>
    </row>
    <row r="202" spans="1:7" x14ac:dyDescent="0.25">
      <c r="A202" s="6">
        <v>45837</v>
      </c>
      <c r="B202" s="7">
        <v>2</v>
      </c>
      <c r="C202" s="7" t="s">
        <v>29</v>
      </c>
      <c r="D202" s="10" t="str">
        <f>IFERROR(VLOOKUP(_stats[[#This Row],[player_id]],_players[[player_id]:[player_name]],2,0),"")</f>
        <v>Никита</v>
      </c>
      <c r="E202" s="7">
        <v>0</v>
      </c>
      <c r="F202" s="8">
        <v>1</v>
      </c>
      <c r="G202" s="10">
        <f>SUMIFS(_teams[wins_on_date],_teams[date],_stats[[#This Row],[date]],_teams[team_number],_stats[[#This Row],[team_number]])</f>
        <v>6</v>
      </c>
    </row>
    <row r="203" spans="1:7" x14ac:dyDescent="0.25">
      <c r="A203" s="6">
        <v>45837</v>
      </c>
      <c r="B203" s="7">
        <v>3</v>
      </c>
      <c r="C203" s="7" t="s">
        <v>26</v>
      </c>
      <c r="D203" s="10" t="str">
        <f>IFERROR(VLOOKUP(_stats[[#This Row],[player_id]],_players[[player_id]:[player_name]],2,0),"")</f>
        <v>Олег Шишкин</v>
      </c>
      <c r="E203" s="7">
        <v>0</v>
      </c>
      <c r="F203" s="8">
        <v>0</v>
      </c>
      <c r="G203" s="10">
        <f>SUMIFS(_teams[wins_on_date],_teams[date],_stats[[#This Row],[date]],_teams[team_number],_stats[[#This Row],[team_number]])</f>
        <v>1</v>
      </c>
    </row>
    <row r="204" spans="1:7" x14ac:dyDescent="0.25">
      <c r="A204" s="6">
        <v>45837</v>
      </c>
      <c r="B204" s="7">
        <v>2</v>
      </c>
      <c r="C204" s="7" t="s">
        <v>66</v>
      </c>
      <c r="D204" s="10" t="str">
        <f>IFERROR(VLOOKUP(_stats[[#This Row],[player_id]],_players[[player_id]:[player_name]],2,0),"")</f>
        <v>Назар (Женя +1)</v>
      </c>
      <c r="E204" s="7">
        <v>1</v>
      </c>
      <c r="F204" s="8">
        <v>4</v>
      </c>
      <c r="G204" s="10">
        <f>SUMIFS(_teams[wins_on_date],_teams[date],_stats[[#This Row],[date]],_teams[team_number],_stats[[#This Row],[team_number]])</f>
        <v>6</v>
      </c>
    </row>
    <row r="205" spans="1:7" x14ac:dyDescent="0.25">
      <c r="A205" s="6">
        <v>45837</v>
      </c>
      <c r="B205" s="7">
        <v>1</v>
      </c>
      <c r="C205" s="7" t="s">
        <v>55</v>
      </c>
      <c r="D205" s="10" t="str">
        <f>IFERROR(VLOOKUP(_stats[[#This Row],[player_id]],_players[[player_id]:[player_name]],2,0),"")</f>
        <v>Кирилл (АК+1)</v>
      </c>
      <c r="E205" s="7">
        <v>0</v>
      </c>
      <c r="F205" s="8">
        <v>0</v>
      </c>
      <c r="G205" s="10">
        <f>SUMIFS(_teams[wins_on_date],_teams[date],_stats[[#This Row],[date]],_teams[team_number],_stats[[#This Row],[team_number]])</f>
        <v>5</v>
      </c>
    </row>
    <row r="206" spans="1:7" x14ac:dyDescent="0.25">
      <c r="A206" s="6">
        <v>45837</v>
      </c>
      <c r="B206" s="7">
        <v>1</v>
      </c>
      <c r="C206" s="7" t="s">
        <v>49</v>
      </c>
      <c r="D206" s="10" t="str">
        <f>IFERROR(VLOOKUP(_stats[[#This Row],[player_id]],_players[[player_id]:[player_name]],2,0),"")</f>
        <v>Ваня (АК+1)</v>
      </c>
      <c r="E206" s="7">
        <v>3</v>
      </c>
      <c r="F206" s="8">
        <v>2</v>
      </c>
      <c r="G206" s="10">
        <f>SUMIFS(_teams[wins_on_date],_teams[date],_stats[[#This Row],[date]],_teams[team_number],_stats[[#This Row],[team_number]])</f>
        <v>5</v>
      </c>
    </row>
    <row r="207" spans="1:7" x14ac:dyDescent="0.25">
      <c r="A207" s="6">
        <v>45837</v>
      </c>
      <c r="B207" s="7">
        <v>1</v>
      </c>
      <c r="C207" s="7" t="s">
        <v>76</v>
      </c>
      <c r="D207" s="10" t="str">
        <f>IFERROR(VLOOKUP(_stats[[#This Row],[player_id]],_players[[player_id]:[player_name]],2,0),"")</f>
        <v>Никита (АК+1)</v>
      </c>
      <c r="E207" s="7">
        <v>0</v>
      </c>
      <c r="F207" s="8">
        <v>0</v>
      </c>
      <c r="G207" s="10">
        <f>SUMIFS(_teams[wins_on_date],_teams[date],_stats[[#This Row],[date]],_teams[team_number],_stats[[#This Row],[team_number]])</f>
        <v>5</v>
      </c>
    </row>
    <row r="208" spans="1:7" x14ac:dyDescent="0.25">
      <c r="A208" s="6">
        <v>45837</v>
      </c>
      <c r="B208" s="7">
        <v>1</v>
      </c>
      <c r="C208" s="7" t="s">
        <v>58</v>
      </c>
      <c r="D208" s="10" t="str">
        <f>IFERROR(VLOOKUP(_stats[[#This Row],[player_id]],_players[[player_id]:[player_name]],2,0),"")</f>
        <v>Рамиль (АК+1)</v>
      </c>
      <c r="E208" s="7">
        <v>1</v>
      </c>
      <c r="F208" s="8">
        <v>1</v>
      </c>
      <c r="G208" s="10">
        <f>SUMIFS(_teams[wins_on_date],_teams[date],_stats[[#This Row],[date]],_teams[team_number],_stats[[#This Row],[team_number]])</f>
        <v>5</v>
      </c>
    </row>
    <row r="209" spans="1:7" x14ac:dyDescent="0.25">
      <c r="A209" s="6">
        <v>45837</v>
      </c>
      <c r="B209" s="7">
        <v>1</v>
      </c>
      <c r="C209" s="7" t="s">
        <v>48</v>
      </c>
      <c r="D209" s="10" t="str">
        <f>IFERROR(VLOOKUP(_stats[[#This Row],[player_id]],_players[[player_id]:[player_name]],2,0),"")</f>
        <v>Андрей (АК+1)</v>
      </c>
      <c r="E209" s="7">
        <v>1</v>
      </c>
      <c r="F209" s="8">
        <v>1</v>
      </c>
      <c r="G209" s="10">
        <f>SUMIFS(_teams[wins_on_date],_teams[date],_stats[[#This Row],[date]],_teams[team_number],_stats[[#This Row],[team_number]])</f>
        <v>5</v>
      </c>
    </row>
    <row r="210" spans="1:7" x14ac:dyDescent="0.25">
      <c r="A210" s="6">
        <v>45837</v>
      </c>
      <c r="B210" s="7">
        <v>3</v>
      </c>
      <c r="C210" s="7" t="s">
        <v>75</v>
      </c>
      <c r="D210" s="10" t="str">
        <f>IFERROR(VLOOKUP(_stats[[#This Row],[player_id]],_players[[player_id]:[player_name]],2,0),"")</f>
        <v>Ибрагим (Нурик +1)</v>
      </c>
      <c r="E210" s="7">
        <v>2</v>
      </c>
      <c r="F210" s="8">
        <v>1</v>
      </c>
      <c r="G210" s="10">
        <f>SUMIFS(_teams[wins_on_date],_teams[date],_stats[[#This Row],[date]],_teams[team_number],_stats[[#This Row],[team_number]])</f>
        <v>1</v>
      </c>
    </row>
    <row r="211" spans="1:7" x14ac:dyDescent="0.25">
      <c r="A211" s="6">
        <v>45837</v>
      </c>
      <c r="B211" s="7">
        <v>4</v>
      </c>
      <c r="C211" s="7" t="s">
        <v>60</v>
      </c>
      <c r="D211" s="10" t="str">
        <f>IFERROR(VLOOKUP(_stats[[#This Row],[player_id]],_players[[player_id]:[player_name]],2,0),"")</f>
        <v>Юра Пименов</v>
      </c>
      <c r="E211" s="7">
        <v>2</v>
      </c>
      <c r="F211" s="8">
        <v>2</v>
      </c>
      <c r="G211" s="10">
        <f>SUMIFS(_teams[wins_on_date],_teams[date],_stats[[#This Row],[date]],_teams[team_number],_stats[[#This Row],[team_number]])</f>
        <v>3</v>
      </c>
    </row>
    <row r="212" spans="1:7" x14ac:dyDescent="0.25">
      <c r="A212" s="6">
        <v>45837</v>
      </c>
      <c r="B212" s="7">
        <v>2</v>
      </c>
      <c r="C212" s="7" t="s">
        <v>40</v>
      </c>
      <c r="D212" s="10" t="str">
        <f>IFERROR(VLOOKUP(_stats[[#This Row],[player_id]],_players[[player_id]:[player_name]],2,0),"")</f>
        <v>Эльдар</v>
      </c>
      <c r="E212" s="7">
        <v>1</v>
      </c>
      <c r="F212" s="8">
        <v>0</v>
      </c>
      <c r="G212" s="10">
        <f>SUMIFS(_teams[wins_on_date],_teams[date],_stats[[#This Row],[date]],_teams[team_number],_stats[[#This Row],[team_number]])</f>
        <v>6</v>
      </c>
    </row>
    <row r="213" spans="1:7" x14ac:dyDescent="0.25">
      <c r="A213" s="6">
        <v>45837</v>
      </c>
      <c r="B213" s="7">
        <v>1</v>
      </c>
      <c r="C213" s="7" t="s">
        <v>39</v>
      </c>
      <c r="D213" s="10" t="str">
        <f>IFERROR(VLOOKUP(_stats[[#This Row],[player_id]],_players[[player_id]:[player_name]],2,0),"")</f>
        <v>Эд (Сэм)</v>
      </c>
      <c r="E213" s="7">
        <v>0</v>
      </c>
      <c r="F213" s="8">
        <v>0</v>
      </c>
      <c r="G213" s="10">
        <f>SUMIFS(_teams[wins_on_date],_teams[date],_stats[[#This Row],[date]],_teams[team_number],_stats[[#This Row],[team_number]])</f>
        <v>5</v>
      </c>
    </row>
    <row r="214" spans="1:7" x14ac:dyDescent="0.25">
      <c r="A214" s="6">
        <v>45837</v>
      </c>
      <c r="B214" s="7">
        <v>1</v>
      </c>
      <c r="C214" s="7" t="s">
        <v>35</v>
      </c>
      <c r="D214" s="10" t="str">
        <f>IFERROR(VLOOKUP(_stats[[#This Row],[player_id]],_players[[player_id]:[player_name]],2,0),"")</f>
        <v>Дядя Руслан</v>
      </c>
      <c r="E214" s="7">
        <v>0</v>
      </c>
      <c r="F214" s="8">
        <v>0</v>
      </c>
      <c r="G214" s="10">
        <f>SUMIFS(_teams[wins_on_date],_teams[date],_stats[[#This Row],[date]],_teams[team_number],_stats[[#This Row],[team_number]])</f>
        <v>5</v>
      </c>
    </row>
    <row r="215" spans="1:7" x14ac:dyDescent="0.25">
      <c r="A215" s="6">
        <v>45837</v>
      </c>
      <c r="B215" s="7">
        <v>3</v>
      </c>
      <c r="C215" s="7" t="s">
        <v>24</v>
      </c>
      <c r="D215" s="10" t="str">
        <f>IFERROR(VLOOKUP(_stats[[#This Row],[player_id]],_players[[player_id]:[player_name]],2,0),"")</f>
        <v>Женя Одушкин</v>
      </c>
      <c r="E215" s="7">
        <v>0</v>
      </c>
      <c r="F215" s="8">
        <v>1</v>
      </c>
      <c r="G215" s="10">
        <f>SUMIFS(_teams[wins_on_date],_teams[date],_stats[[#This Row],[date]],_teams[team_number],_stats[[#This Row],[team_number]])</f>
        <v>1</v>
      </c>
    </row>
    <row r="216" spans="1:7" x14ac:dyDescent="0.25">
      <c r="A216" s="6">
        <v>45837</v>
      </c>
      <c r="B216" s="7">
        <v>4</v>
      </c>
      <c r="C216" s="7" t="s">
        <v>27</v>
      </c>
      <c r="D216" s="10" t="str">
        <f>IFERROR(VLOOKUP(_stats[[#This Row],[player_id]],_players[[player_id]:[player_name]],2,0),"")</f>
        <v>Рубик</v>
      </c>
      <c r="E216" s="7">
        <v>2</v>
      </c>
      <c r="F216" s="8">
        <v>0</v>
      </c>
      <c r="G216" s="10">
        <f>SUMIFS(_teams[wins_on_date],_teams[date],_stats[[#This Row],[date]],_teams[team_number],_stats[[#This Row],[team_number]])</f>
        <v>3</v>
      </c>
    </row>
    <row r="217" spans="1:7" x14ac:dyDescent="0.25">
      <c r="A217" s="6">
        <v>45837</v>
      </c>
      <c r="B217" s="7">
        <v>2</v>
      </c>
      <c r="C217" s="7" t="s">
        <v>51</v>
      </c>
      <c r="D217" s="10" t="str">
        <f>IFERROR(VLOOKUP(_stats[[#This Row],[player_id]],_players[[player_id]:[player_name]],2,0),"")</f>
        <v>Дима (Руб)</v>
      </c>
      <c r="E217" s="7">
        <v>0</v>
      </c>
      <c r="F217" s="8">
        <v>0</v>
      </c>
      <c r="G217" s="10">
        <f>SUMIFS(_teams[wins_on_date],_teams[date],_stats[[#This Row],[date]],_teams[team_number],_stats[[#This Row],[team_number]])</f>
        <v>6</v>
      </c>
    </row>
    <row r="218" spans="1:7" x14ac:dyDescent="0.25">
      <c r="A218" s="6">
        <v>45837</v>
      </c>
      <c r="B218" s="7">
        <v>3</v>
      </c>
      <c r="C218" s="7" t="s">
        <v>73</v>
      </c>
      <c r="D218" s="10" t="str">
        <f>IFERROR(VLOOKUP(_stats[[#This Row],[player_id]],_players[[player_id]:[player_name]],2,0),"")</f>
        <v>Мирали (Руб +1)</v>
      </c>
      <c r="E218" s="7">
        <v>0</v>
      </c>
      <c r="F218" s="8">
        <v>0</v>
      </c>
      <c r="G218" s="10">
        <f>SUMIFS(_teams[wins_on_date],_teams[date],_stats[[#This Row],[date]],_teams[team_number],_stats[[#This Row],[team_number]])</f>
        <v>1</v>
      </c>
    </row>
    <row r="219" spans="1:7" x14ac:dyDescent="0.25">
      <c r="A219" s="6">
        <v>45837</v>
      </c>
      <c r="B219" s="7">
        <v>4</v>
      </c>
      <c r="C219" s="7" t="s">
        <v>47</v>
      </c>
      <c r="D219" s="10" t="str">
        <f>IFERROR(VLOOKUP(_stats[[#This Row],[player_id]],_players[[player_id]:[player_name]],2,0),"")</f>
        <v>Игорь (Ник +1)</v>
      </c>
      <c r="E219" s="7">
        <v>1</v>
      </c>
      <c r="F219" s="8">
        <v>0</v>
      </c>
      <c r="G219" s="10">
        <f>SUMIFS(_teams[wins_on_date],_teams[date],_stats[[#This Row],[date]],_teams[team_number],_stats[[#This Row],[team_number]])</f>
        <v>3</v>
      </c>
    </row>
    <row r="220" spans="1:7" x14ac:dyDescent="0.25">
      <c r="A220" s="6">
        <v>45855</v>
      </c>
      <c r="B220" s="7">
        <v>2</v>
      </c>
      <c r="C220" s="7" t="s">
        <v>68</v>
      </c>
      <c r="D220" s="10" t="str">
        <f>IFERROR(VLOOKUP(_stats[[#This Row],[player_id]],_players[[player_id]:[player_name]],2,0),"")</f>
        <v>Иван</v>
      </c>
      <c r="E220" s="7">
        <v>1</v>
      </c>
      <c r="F220" s="8">
        <v>2</v>
      </c>
      <c r="G220" s="10">
        <f>SUMIFS(_teams[wins_on_date],_teams[date],_stats[[#This Row],[date]],_teams[team_number],_stats[[#This Row],[team_number]])</f>
        <v>6</v>
      </c>
    </row>
    <row r="221" spans="1:7" x14ac:dyDescent="0.25">
      <c r="A221" s="6">
        <v>45855</v>
      </c>
      <c r="B221" s="7">
        <v>2</v>
      </c>
      <c r="C221" s="7" t="s">
        <v>13</v>
      </c>
      <c r="D221" s="10" t="str">
        <f>IFERROR(VLOOKUP(_stats[[#This Row],[player_id]],_players[[player_id]:[player_name]],2,0),"")</f>
        <v>Толя Шлаев</v>
      </c>
      <c r="E221" s="7">
        <v>0</v>
      </c>
      <c r="F221" s="8">
        <v>0</v>
      </c>
      <c r="G221" s="10">
        <f>SUMIFS(_teams[wins_on_date],_teams[date],_stats[[#This Row],[date]],_teams[team_number],_stats[[#This Row],[team_number]])</f>
        <v>6</v>
      </c>
    </row>
    <row r="222" spans="1:7" x14ac:dyDescent="0.25">
      <c r="A222" s="6">
        <v>45855</v>
      </c>
      <c r="B222" s="7">
        <v>1</v>
      </c>
      <c r="C222" s="7" t="s">
        <v>15</v>
      </c>
      <c r="D222" s="10" t="str">
        <f>IFERROR(VLOOKUP(_stats[[#This Row],[player_id]],_players[[player_id]:[player_name]],2,0),"")</f>
        <v>Вова</v>
      </c>
      <c r="E222" s="7">
        <v>4</v>
      </c>
      <c r="F222" s="8">
        <v>3</v>
      </c>
      <c r="G222" s="10">
        <f>SUMIFS(_teams[wins_on_date],_teams[date],_stats[[#This Row],[date]],_teams[team_number],_stats[[#This Row],[team_number]])</f>
        <v>5</v>
      </c>
    </row>
    <row r="223" spans="1:7" x14ac:dyDescent="0.25">
      <c r="A223" s="6">
        <v>45855</v>
      </c>
      <c r="B223" s="7">
        <v>1</v>
      </c>
      <c r="C223" s="7" t="s">
        <v>43</v>
      </c>
      <c r="D223" s="10" t="str">
        <f>IFERROR(VLOOKUP(_stats[[#This Row],[player_id]],_players[[player_id]:[player_name]],2,0),"")</f>
        <v>Нурик</v>
      </c>
      <c r="E223" s="7">
        <v>3</v>
      </c>
      <c r="F223" s="8">
        <v>0</v>
      </c>
      <c r="G223" s="10">
        <f>SUMIFS(_teams[wins_on_date],_teams[date],_stats[[#This Row],[date]],_teams[team_number],_stats[[#This Row],[team_number]])</f>
        <v>5</v>
      </c>
    </row>
    <row r="224" spans="1:7" x14ac:dyDescent="0.25">
      <c r="A224" s="6">
        <v>45855</v>
      </c>
      <c r="B224" s="7">
        <v>3</v>
      </c>
      <c r="C224" s="7" t="s">
        <v>28</v>
      </c>
      <c r="D224" s="10" t="str">
        <f>IFERROR(VLOOKUP(_stats[[#This Row],[player_id]],_players[[player_id]:[player_name]],2,0),"")</f>
        <v>Миша</v>
      </c>
      <c r="E224" s="7">
        <v>1</v>
      </c>
      <c r="F224" s="8">
        <v>0</v>
      </c>
      <c r="G224" s="10">
        <f>SUMIFS(_teams[wins_on_date],_teams[date],_stats[[#This Row],[date]],_teams[team_number],_stats[[#This Row],[team_number]])</f>
        <v>4</v>
      </c>
    </row>
    <row r="225" spans="1:7" x14ac:dyDescent="0.25">
      <c r="A225" s="6">
        <v>45855</v>
      </c>
      <c r="B225" s="7">
        <v>1</v>
      </c>
      <c r="C225" s="7" t="s">
        <v>78</v>
      </c>
      <c r="D225" s="10" t="str">
        <f>IFERROR(VLOOKUP(_stats[[#This Row],[player_id]],_players[[player_id]:[player_name]],2,0),"")</f>
        <v>Слава</v>
      </c>
      <c r="E225" s="7">
        <v>0</v>
      </c>
      <c r="F225" s="8">
        <v>1</v>
      </c>
      <c r="G225" s="10">
        <f>SUMIFS(_teams[wins_on_date],_teams[date],_stats[[#This Row],[date]],_teams[team_number],_stats[[#This Row],[team_number]])</f>
        <v>5</v>
      </c>
    </row>
    <row r="226" spans="1:7" x14ac:dyDescent="0.25">
      <c r="A226" s="6">
        <v>45855</v>
      </c>
      <c r="B226" s="7">
        <v>1</v>
      </c>
      <c r="C226" s="7" t="s">
        <v>50</v>
      </c>
      <c r="D226" s="10" t="str">
        <f>IFERROR(VLOOKUP(_stats[[#This Row],[player_id]],_players[[player_id]:[player_name]],2,0),"")</f>
        <v>Витя</v>
      </c>
      <c r="E226" s="7">
        <v>0</v>
      </c>
      <c r="F226" s="8">
        <v>1</v>
      </c>
      <c r="G226" s="10">
        <f>SUMIFS(_teams[wins_on_date],_teams[date],_stats[[#This Row],[date]],_teams[team_number],_stats[[#This Row],[team_number]])</f>
        <v>5</v>
      </c>
    </row>
    <row r="227" spans="1:7" x14ac:dyDescent="0.25">
      <c r="A227" s="6">
        <v>45855</v>
      </c>
      <c r="B227" s="7">
        <v>1</v>
      </c>
      <c r="C227" s="7" t="s">
        <v>46</v>
      </c>
      <c r="D227" s="10" t="str">
        <f>IFERROR(VLOOKUP(_stats[[#This Row],[player_id]],_players[[player_id]:[player_name]],2,0),"")</f>
        <v>Паша</v>
      </c>
      <c r="E227" s="7">
        <v>5</v>
      </c>
      <c r="F227" s="8">
        <v>1</v>
      </c>
      <c r="G227" s="10">
        <f>SUMIFS(_teams[wins_on_date],_teams[date],_stats[[#This Row],[date]],_teams[team_number],_stats[[#This Row],[team_number]])</f>
        <v>5</v>
      </c>
    </row>
    <row r="228" spans="1:7" x14ac:dyDescent="0.25">
      <c r="A228" s="6">
        <v>45855</v>
      </c>
      <c r="B228" s="7">
        <v>3</v>
      </c>
      <c r="C228" s="7" t="s">
        <v>44</v>
      </c>
      <c r="D228" s="10" t="str">
        <f>IFERROR(VLOOKUP(_stats[[#This Row],[player_id]],_players[[player_id]:[player_name]],2,0),"")</f>
        <v>Эля</v>
      </c>
      <c r="E228" s="7">
        <v>1</v>
      </c>
      <c r="F228" s="8">
        <v>0</v>
      </c>
      <c r="G228" s="10">
        <f>SUMIFS(_teams[wins_on_date],_teams[date],_stats[[#This Row],[date]],_teams[team_number],_stats[[#This Row],[team_number]])</f>
        <v>4</v>
      </c>
    </row>
    <row r="229" spans="1:7" x14ac:dyDescent="0.25">
      <c r="A229" s="6">
        <v>45855</v>
      </c>
      <c r="B229" s="7">
        <v>1</v>
      </c>
      <c r="C229" s="7" t="s">
        <v>79</v>
      </c>
      <c r="D229" s="10" t="str">
        <f>IFERROR(VLOOKUP(_stats[[#This Row],[player_id]],_players[[player_id]:[player_name]],2,0),"")</f>
        <v>Андрей Бутусов</v>
      </c>
      <c r="E229" s="7">
        <v>0</v>
      </c>
      <c r="F229" s="8">
        <v>3</v>
      </c>
      <c r="G229" s="10">
        <f>SUMIFS(_teams[wins_on_date],_teams[date],_stats[[#This Row],[date]],_teams[team_number],_stats[[#This Row],[team_number]])</f>
        <v>5</v>
      </c>
    </row>
    <row r="230" spans="1:7" x14ac:dyDescent="0.25">
      <c r="A230" s="6">
        <v>45855</v>
      </c>
      <c r="B230" s="7">
        <v>2</v>
      </c>
      <c r="C230" s="7" t="s">
        <v>16</v>
      </c>
      <c r="D230" s="10" t="str">
        <f>IFERROR(VLOOKUP(_stats[[#This Row],[player_id]],_players[[player_id]:[player_name]],2,0),"")</f>
        <v>Сергей</v>
      </c>
      <c r="E230" s="7">
        <v>3</v>
      </c>
      <c r="F230" s="8">
        <v>0</v>
      </c>
      <c r="G230" s="10">
        <f>SUMIFS(_teams[wins_on_date],_teams[date],_stats[[#This Row],[date]],_teams[team_number],_stats[[#This Row],[team_number]])</f>
        <v>6</v>
      </c>
    </row>
    <row r="231" spans="1:7" x14ac:dyDescent="0.25">
      <c r="A231" s="6">
        <v>45855</v>
      </c>
      <c r="B231" s="7">
        <v>3</v>
      </c>
      <c r="C231" s="7" t="s">
        <v>20</v>
      </c>
      <c r="D231" s="10" t="str">
        <f>IFERROR(VLOOKUP(_stats[[#This Row],[player_id]],_players[[player_id]:[player_name]],2,0),"")</f>
        <v>Сергей Крюков</v>
      </c>
      <c r="E231" s="7">
        <v>1</v>
      </c>
      <c r="F231" s="8">
        <v>0</v>
      </c>
      <c r="G231" s="10">
        <f>SUMIFS(_teams[wins_on_date],_teams[date],_stats[[#This Row],[date]],_teams[team_number],_stats[[#This Row],[team_number]])</f>
        <v>4</v>
      </c>
    </row>
    <row r="232" spans="1:7" x14ac:dyDescent="0.25">
      <c r="A232" s="6">
        <v>45855</v>
      </c>
      <c r="B232" s="7">
        <v>2</v>
      </c>
      <c r="C232" s="7" t="s">
        <v>18</v>
      </c>
      <c r="D232" s="10" t="str">
        <f>IFERROR(VLOOKUP(_stats[[#This Row],[player_id]],_players[[player_id]:[player_name]],2,0),"")</f>
        <v>Костя</v>
      </c>
      <c r="E232" s="7">
        <v>2</v>
      </c>
      <c r="F232" s="8">
        <v>0</v>
      </c>
      <c r="G232" s="10">
        <f>SUMIFS(_teams[wins_on_date],_teams[date],_stats[[#This Row],[date]],_teams[team_number],_stats[[#This Row],[team_number]])</f>
        <v>6</v>
      </c>
    </row>
    <row r="233" spans="1:7" x14ac:dyDescent="0.25">
      <c r="A233" s="6">
        <v>45855</v>
      </c>
      <c r="B233" s="7">
        <v>3</v>
      </c>
      <c r="C233" s="7" t="s">
        <v>22</v>
      </c>
      <c r="D233" s="10" t="str">
        <f>IFERROR(VLOOKUP(_stats[[#This Row],[player_id]],_players[[player_id]:[player_name]],2,0),"")</f>
        <v>Влад</v>
      </c>
      <c r="E233" s="7">
        <v>1</v>
      </c>
      <c r="F233" s="8">
        <v>0</v>
      </c>
      <c r="G233" s="10">
        <f>SUMIFS(_teams[wins_on_date],_teams[date],_stats[[#This Row],[date]],_teams[team_number],_stats[[#This Row],[team_number]])</f>
        <v>4</v>
      </c>
    </row>
    <row r="234" spans="1:7" x14ac:dyDescent="0.25">
      <c r="A234" s="6">
        <v>45855</v>
      </c>
      <c r="B234" s="7">
        <v>3</v>
      </c>
      <c r="C234" s="7" t="s">
        <v>17</v>
      </c>
      <c r="D234" s="10" t="str">
        <f>IFERROR(VLOOKUP(_stats[[#This Row],[player_id]],_players[[player_id]:[player_name]],2,0),"")</f>
        <v>Анатолий</v>
      </c>
      <c r="E234" s="7">
        <v>0</v>
      </c>
      <c r="F234" s="8">
        <v>2</v>
      </c>
      <c r="G234" s="10">
        <f>SUMIFS(_teams[wins_on_date],_teams[date],_stats[[#This Row],[date]],_teams[team_number],_stats[[#This Row],[team_number]])</f>
        <v>4</v>
      </c>
    </row>
    <row r="235" spans="1:7" x14ac:dyDescent="0.25">
      <c r="A235" s="6">
        <v>45855</v>
      </c>
      <c r="B235" s="7">
        <v>2</v>
      </c>
      <c r="C235" s="7" t="s">
        <v>77</v>
      </c>
      <c r="D235" s="10" t="str">
        <f>IFERROR(VLOOKUP(_stats[[#This Row],[player_id]],_players[[player_id]:[player_name]],2,0),"")</f>
        <v>Даниил</v>
      </c>
      <c r="E235" s="7">
        <v>3</v>
      </c>
      <c r="F235" s="8">
        <v>3</v>
      </c>
      <c r="G235" s="10">
        <f>SUMIFS(_teams[wins_on_date],_teams[date],_stats[[#This Row],[date]],_teams[team_number],_stats[[#This Row],[team_number]])</f>
        <v>6</v>
      </c>
    </row>
    <row r="236" spans="1:7" x14ac:dyDescent="0.25">
      <c r="A236" s="6">
        <v>45855</v>
      </c>
      <c r="B236" s="7">
        <v>2</v>
      </c>
      <c r="C236" s="7" t="s">
        <v>30</v>
      </c>
      <c r="D236" s="10" t="str">
        <f>IFERROR(VLOOKUP(_stats[[#This Row],[player_id]],_players[[player_id]:[player_name]],2,0),"")</f>
        <v>Александр Травкин</v>
      </c>
      <c r="E236" s="7">
        <v>1</v>
      </c>
      <c r="F236" s="8">
        <v>2</v>
      </c>
      <c r="G236" s="10">
        <f>SUMIFS(_teams[wins_on_date],_teams[date],_stats[[#This Row],[date]],_teams[team_number],_stats[[#This Row],[team_number]])</f>
        <v>6</v>
      </c>
    </row>
    <row r="237" spans="1:7" x14ac:dyDescent="0.25">
      <c r="A237" s="6">
        <v>45855</v>
      </c>
      <c r="B237" s="7">
        <v>3</v>
      </c>
      <c r="C237" s="7" t="s">
        <v>42</v>
      </c>
      <c r="D237" s="10" t="str">
        <f>IFERROR(VLOOKUP(_stats[[#This Row],[player_id]],_players[[player_id]:[player_name]],2,0),"")</f>
        <v>Атай</v>
      </c>
      <c r="E237" s="7">
        <v>1</v>
      </c>
      <c r="F237" s="8">
        <v>1</v>
      </c>
      <c r="G237" s="10">
        <f>SUMIFS(_teams[wins_on_date],_teams[date],_stats[[#This Row],[date]],_teams[team_number],_stats[[#This Row],[team_number]])</f>
        <v>4</v>
      </c>
    </row>
  </sheetData>
  <phoneticPr fontId="4" type="noConversion"/>
  <dataValidations count="1">
    <dataValidation type="list" allowBlank="1" showInputMessage="1" showErrorMessage="1" sqref="C2:C237" xr:uid="{196C3799-EB98-437C-A569-9C3B494F4FE2}">
      <formula1>tel_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AF27-AF59-4310-A781-EF50CFD48143}">
  <sheetPr>
    <tabColor rgb="FFFFFF00"/>
  </sheetPr>
  <dimension ref="A1:C36"/>
  <sheetViews>
    <sheetView tabSelected="1" topLeftCell="A7" workbookViewId="0">
      <selection activeCell="E22" sqref="E22"/>
    </sheetView>
  </sheetViews>
  <sheetFormatPr defaultRowHeight="15" x14ac:dyDescent="0.25"/>
  <cols>
    <col min="1" max="1" width="10.140625" customWidth="1"/>
    <col min="2" max="2" width="16.42578125" customWidth="1"/>
    <col min="3" max="3" width="17.7109375" customWidth="1"/>
  </cols>
  <sheetData>
    <row r="1" spans="1:3" x14ac:dyDescent="0.25">
      <c r="A1" s="1" t="s">
        <v>6</v>
      </c>
      <c r="B1" s="4" t="s">
        <v>7</v>
      </c>
      <c r="C1" s="5" t="s">
        <v>10</v>
      </c>
    </row>
    <row r="2" spans="1:3" x14ac:dyDescent="0.25">
      <c r="A2" s="13">
        <v>45806</v>
      </c>
      <c r="B2" s="7">
        <v>1</v>
      </c>
      <c r="C2" s="8">
        <v>4</v>
      </c>
    </row>
    <row r="3" spans="1:3" x14ac:dyDescent="0.25">
      <c r="A3" s="14">
        <v>45806</v>
      </c>
      <c r="B3" s="11">
        <v>2</v>
      </c>
      <c r="C3" s="12">
        <v>2</v>
      </c>
    </row>
    <row r="4" spans="1:3" x14ac:dyDescent="0.25">
      <c r="A4" s="14">
        <v>45806</v>
      </c>
      <c r="B4" s="11">
        <v>3</v>
      </c>
      <c r="C4" s="12">
        <v>2</v>
      </c>
    </row>
    <row r="5" spans="1:3" x14ac:dyDescent="0.25">
      <c r="A5" s="13">
        <v>45809</v>
      </c>
      <c r="B5" s="7">
        <v>1</v>
      </c>
      <c r="C5" s="8">
        <v>3</v>
      </c>
    </row>
    <row r="6" spans="1:3" x14ac:dyDescent="0.25">
      <c r="A6" s="14">
        <v>45809</v>
      </c>
      <c r="B6" s="11">
        <v>2</v>
      </c>
      <c r="C6" s="12">
        <v>5</v>
      </c>
    </row>
    <row r="7" spans="1:3" x14ac:dyDescent="0.25">
      <c r="A7" s="14">
        <v>45809</v>
      </c>
      <c r="B7" s="11">
        <v>3</v>
      </c>
      <c r="C7" s="12">
        <v>1</v>
      </c>
    </row>
    <row r="8" spans="1:3" x14ac:dyDescent="0.25">
      <c r="A8" s="13">
        <v>45813</v>
      </c>
      <c r="B8" s="7">
        <v>1</v>
      </c>
      <c r="C8" s="8">
        <v>1</v>
      </c>
    </row>
    <row r="9" spans="1:3" x14ac:dyDescent="0.25">
      <c r="A9" s="14">
        <v>45813</v>
      </c>
      <c r="B9" s="11">
        <v>2</v>
      </c>
      <c r="C9" s="12">
        <v>7</v>
      </c>
    </row>
    <row r="10" spans="1:3" x14ac:dyDescent="0.25">
      <c r="A10" s="14">
        <v>45813</v>
      </c>
      <c r="B10" s="11">
        <v>3</v>
      </c>
      <c r="C10" s="12">
        <v>7</v>
      </c>
    </row>
    <row r="11" spans="1:3" x14ac:dyDescent="0.25">
      <c r="A11" s="13">
        <v>45816</v>
      </c>
      <c r="B11" s="7">
        <v>1</v>
      </c>
      <c r="C11" s="8">
        <v>6</v>
      </c>
    </row>
    <row r="12" spans="1:3" x14ac:dyDescent="0.25">
      <c r="A12" s="13">
        <v>45816</v>
      </c>
      <c r="B12" s="7">
        <v>2</v>
      </c>
      <c r="C12" s="8">
        <v>4</v>
      </c>
    </row>
    <row r="13" spans="1:3" x14ac:dyDescent="0.25">
      <c r="A13" s="13">
        <v>45816</v>
      </c>
      <c r="B13" s="7">
        <v>3</v>
      </c>
      <c r="C13" s="8">
        <v>2</v>
      </c>
    </row>
    <row r="14" spans="1:3" x14ac:dyDescent="0.25">
      <c r="A14" s="13">
        <v>45816</v>
      </c>
      <c r="B14" s="7">
        <v>4</v>
      </c>
      <c r="C14" s="8">
        <v>0</v>
      </c>
    </row>
    <row r="15" spans="1:3" x14ac:dyDescent="0.25">
      <c r="A15" s="13">
        <v>45820</v>
      </c>
      <c r="B15" s="7">
        <v>1</v>
      </c>
      <c r="C15" s="8">
        <v>6</v>
      </c>
    </row>
    <row r="16" spans="1:3" x14ac:dyDescent="0.25">
      <c r="A16" s="13">
        <v>45820</v>
      </c>
      <c r="B16" s="7">
        <v>2</v>
      </c>
      <c r="C16" s="8">
        <v>5</v>
      </c>
    </row>
    <row r="17" spans="1:3" x14ac:dyDescent="0.25">
      <c r="A17" s="13">
        <v>45820</v>
      </c>
      <c r="B17" s="7">
        <v>3</v>
      </c>
      <c r="C17" s="8">
        <v>1</v>
      </c>
    </row>
    <row r="18" spans="1:3" x14ac:dyDescent="0.25">
      <c r="A18" s="13">
        <v>45823</v>
      </c>
      <c r="B18" s="7">
        <v>1</v>
      </c>
      <c r="C18" s="8">
        <v>7</v>
      </c>
    </row>
    <row r="19" spans="1:3" x14ac:dyDescent="0.25">
      <c r="A19" s="13">
        <v>45823</v>
      </c>
      <c r="B19" s="7">
        <v>2</v>
      </c>
      <c r="C19" s="8">
        <v>4</v>
      </c>
    </row>
    <row r="20" spans="1:3" x14ac:dyDescent="0.25">
      <c r="A20" s="13">
        <v>45823</v>
      </c>
      <c r="B20" s="7">
        <v>3</v>
      </c>
      <c r="C20" s="8">
        <v>5</v>
      </c>
    </row>
    <row r="21" spans="1:3" x14ac:dyDescent="0.25">
      <c r="A21" s="13">
        <v>45827</v>
      </c>
      <c r="B21" s="7">
        <v>1</v>
      </c>
      <c r="C21" s="8">
        <v>3</v>
      </c>
    </row>
    <row r="22" spans="1:3" x14ac:dyDescent="0.25">
      <c r="A22" s="13">
        <v>45827</v>
      </c>
      <c r="B22" s="7">
        <v>2</v>
      </c>
      <c r="C22" s="8">
        <v>4</v>
      </c>
    </row>
    <row r="23" spans="1:3" x14ac:dyDescent="0.25">
      <c r="A23" s="13">
        <v>45827</v>
      </c>
      <c r="B23" s="7">
        <v>3</v>
      </c>
      <c r="C23" s="8">
        <v>4</v>
      </c>
    </row>
    <row r="24" spans="1:3" x14ac:dyDescent="0.25">
      <c r="A24" s="13">
        <v>45830</v>
      </c>
      <c r="B24" s="7">
        <v>1</v>
      </c>
      <c r="C24" s="8">
        <v>7</v>
      </c>
    </row>
    <row r="25" spans="1:3" x14ac:dyDescent="0.25">
      <c r="A25" s="13">
        <v>45830</v>
      </c>
      <c r="B25" s="7">
        <v>2</v>
      </c>
      <c r="C25" s="8">
        <v>3</v>
      </c>
    </row>
    <row r="26" spans="1:3" x14ac:dyDescent="0.25">
      <c r="A26" s="13">
        <v>45830</v>
      </c>
      <c r="B26" s="7">
        <v>3</v>
      </c>
      <c r="C26" s="8">
        <v>2</v>
      </c>
    </row>
    <row r="27" spans="1:3" x14ac:dyDescent="0.25">
      <c r="A27" s="13">
        <v>45834</v>
      </c>
      <c r="B27" s="7">
        <v>1</v>
      </c>
      <c r="C27" s="8">
        <v>4</v>
      </c>
    </row>
    <row r="28" spans="1:3" x14ac:dyDescent="0.25">
      <c r="A28" s="13">
        <v>45834</v>
      </c>
      <c r="B28" s="7">
        <v>2</v>
      </c>
      <c r="C28" s="8">
        <v>6</v>
      </c>
    </row>
    <row r="29" spans="1:3" x14ac:dyDescent="0.25">
      <c r="A29" s="13">
        <v>45834</v>
      </c>
      <c r="B29" s="7">
        <v>3</v>
      </c>
      <c r="C29" s="8">
        <v>3</v>
      </c>
    </row>
    <row r="30" spans="1:3" x14ac:dyDescent="0.25">
      <c r="A30" s="13">
        <v>45837</v>
      </c>
      <c r="B30" s="7">
        <v>1</v>
      </c>
      <c r="C30" s="8">
        <v>5</v>
      </c>
    </row>
    <row r="31" spans="1:3" x14ac:dyDescent="0.25">
      <c r="A31" s="13">
        <v>45837</v>
      </c>
      <c r="B31" s="7">
        <v>2</v>
      </c>
      <c r="C31" s="8">
        <v>6</v>
      </c>
    </row>
    <row r="32" spans="1:3" x14ac:dyDescent="0.25">
      <c r="A32" s="13">
        <v>45837</v>
      </c>
      <c r="B32" s="7">
        <v>3</v>
      </c>
      <c r="C32" s="8">
        <v>1</v>
      </c>
    </row>
    <row r="33" spans="1:3" x14ac:dyDescent="0.25">
      <c r="A33" s="13">
        <v>45837</v>
      </c>
      <c r="B33" s="7">
        <v>4</v>
      </c>
      <c r="C33" s="8">
        <v>3</v>
      </c>
    </row>
    <row r="34" spans="1:3" x14ac:dyDescent="0.25">
      <c r="A34" s="13">
        <v>45855</v>
      </c>
      <c r="B34" s="7">
        <v>1</v>
      </c>
      <c r="C34" s="8">
        <v>5</v>
      </c>
    </row>
    <row r="35" spans="1:3" x14ac:dyDescent="0.25">
      <c r="A35" s="13">
        <v>45855</v>
      </c>
      <c r="B35" s="7">
        <v>2</v>
      </c>
      <c r="C35" s="8">
        <v>6</v>
      </c>
    </row>
    <row r="36" spans="1:3" x14ac:dyDescent="0.25">
      <c r="A36" s="13">
        <v>45855</v>
      </c>
      <c r="B36" s="7">
        <v>3</v>
      </c>
      <c r="C36" s="8">
        <v>4</v>
      </c>
    </row>
  </sheetData>
  <dataValidations count="1">
    <dataValidation type="list" allowBlank="1" showInputMessage="1" showErrorMessage="1" sqref="B2:B36" xr:uid="{FB33A308-4E41-4174-AACA-4EC901547F19}">
      <formula1>"1,2,3,4,5"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Players</vt:lpstr>
      <vt:lpstr>Stats</vt:lpstr>
      <vt:lpstr>Teams</vt:lpstr>
      <vt:lpstr>tel_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K</cp:lastModifiedBy>
  <dcterms:created xsi:type="dcterms:W3CDTF">2015-06-05T18:19:34Z</dcterms:created>
  <dcterms:modified xsi:type="dcterms:W3CDTF">2025-07-17T20:07:41Z</dcterms:modified>
</cp:coreProperties>
</file>