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9569E971-11F2-4B00-B3E3-92B16C7E57E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743" i="2" l="1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F106" i="1" s="1"/>
  <c r="H755" i="2"/>
  <c r="H756" i="2"/>
  <c r="H757" i="2"/>
  <c r="H758" i="2"/>
  <c r="H759" i="2"/>
  <c r="H760" i="2"/>
  <c r="D742" i="2"/>
  <c r="G742" i="2"/>
  <c r="H742" i="2"/>
  <c r="C107" i="1"/>
  <c r="D107" i="1"/>
  <c r="E107" i="1"/>
  <c r="F107" i="1"/>
  <c r="C106" i="1"/>
  <c r="D106" i="1"/>
  <c r="E106" i="1"/>
  <c r="D732" i="2"/>
  <c r="D733" i="2"/>
  <c r="D734" i="2"/>
  <c r="D735" i="2"/>
  <c r="D736" i="2"/>
  <c r="D737" i="2"/>
  <c r="D738" i="2"/>
  <c r="D739" i="2"/>
  <c r="D740" i="2"/>
  <c r="D741" i="2"/>
  <c r="G732" i="2"/>
  <c r="G733" i="2"/>
  <c r="G734" i="2"/>
  <c r="G735" i="2"/>
  <c r="G736" i="2"/>
  <c r="G737" i="2"/>
  <c r="G738" i="2"/>
  <c r="G739" i="2"/>
  <c r="G740" i="2"/>
  <c r="G741" i="2"/>
  <c r="H732" i="2"/>
  <c r="H733" i="2"/>
  <c r="H734" i="2"/>
  <c r="H735" i="2"/>
  <c r="H736" i="2"/>
  <c r="H737" i="2"/>
  <c r="H738" i="2"/>
  <c r="H739" i="2"/>
  <c r="H740" i="2"/>
  <c r="H741" i="2"/>
  <c r="D731" i="2"/>
  <c r="G731" i="2"/>
  <c r="H731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E104" i="1" s="1"/>
  <c r="G726" i="2"/>
  <c r="E105" i="1" s="1"/>
  <c r="G727" i="2"/>
  <c r="G728" i="2"/>
  <c r="G729" i="2"/>
  <c r="G730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F104" i="1" s="1"/>
  <c r="H726" i="2"/>
  <c r="F105" i="1" s="1"/>
  <c r="H727" i="2"/>
  <c r="H728" i="2"/>
  <c r="H729" i="2"/>
  <c r="H730" i="2"/>
  <c r="D709" i="2"/>
  <c r="G709" i="2"/>
  <c r="H709" i="2"/>
  <c r="C105" i="1"/>
  <c r="D105" i="1"/>
  <c r="C104" i="1"/>
  <c r="D104" i="1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D686" i="2"/>
  <c r="G686" i="2"/>
  <c r="H68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D666" i="2"/>
  <c r="G666" i="2"/>
  <c r="H666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D652" i="2"/>
  <c r="G652" i="2"/>
  <c r="H652" i="2"/>
  <c r="D651" i="2"/>
  <c r="G651" i="2"/>
  <c r="H651" i="2"/>
  <c r="D650" i="2"/>
  <c r="G650" i="2"/>
  <c r="H650" i="2"/>
  <c r="D649" i="2"/>
  <c r="G649" i="2"/>
  <c r="H649" i="2"/>
  <c r="D648" i="2"/>
  <c r="G648" i="2"/>
  <c r="H648" i="2"/>
  <c r="D647" i="2"/>
  <c r="G647" i="2"/>
  <c r="H647" i="2"/>
  <c r="D2" i="2"/>
  <c r="G2" i="2"/>
  <c r="H2" i="2"/>
  <c r="D3" i="2"/>
  <c r="G3" i="2"/>
  <c r="H3" i="2"/>
  <c r="D4" i="2"/>
  <c r="G4" i="2"/>
  <c r="H4" i="2"/>
  <c r="D5" i="2"/>
  <c r="G5" i="2"/>
  <c r="H5" i="2"/>
  <c r="D6" i="2"/>
  <c r="G6" i="2"/>
  <c r="H6" i="2"/>
  <c r="D7" i="2"/>
  <c r="G7" i="2"/>
  <c r="H7" i="2"/>
  <c r="D8" i="2"/>
  <c r="G8" i="2"/>
  <c r="H8" i="2"/>
  <c r="D9" i="2"/>
  <c r="G9" i="2"/>
  <c r="H9" i="2"/>
  <c r="D10" i="2"/>
  <c r="G10" i="2"/>
  <c r="H10" i="2"/>
  <c r="D11" i="2"/>
  <c r="G11" i="2"/>
  <c r="H11" i="2"/>
  <c r="D12" i="2"/>
  <c r="G12" i="2"/>
  <c r="H12" i="2"/>
  <c r="D13" i="2"/>
  <c r="G13" i="2"/>
  <c r="H13" i="2"/>
  <c r="D14" i="2"/>
  <c r="G14" i="2"/>
  <c r="H14" i="2"/>
  <c r="D15" i="2"/>
  <c r="G15" i="2"/>
  <c r="H15" i="2"/>
  <c r="D16" i="2"/>
  <c r="G16" i="2"/>
  <c r="H16" i="2"/>
  <c r="D17" i="2"/>
  <c r="G17" i="2"/>
  <c r="H17" i="2"/>
  <c r="D18" i="2"/>
  <c r="G18" i="2"/>
  <c r="H18" i="2"/>
  <c r="D19" i="2"/>
  <c r="G19" i="2"/>
  <c r="H19" i="2"/>
  <c r="D20" i="2"/>
  <c r="G20" i="2"/>
  <c r="H20" i="2"/>
  <c r="D21" i="2"/>
  <c r="G21" i="2"/>
  <c r="H21" i="2"/>
  <c r="D22" i="2"/>
  <c r="G22" i="2"/>
  <c r="H22" i="2"/>
  <c r="D23" i="2"/>
  <c r="G23" i="2"/>
  <c r="H23" i="2"/>
  <c r="D24" i="2"/>
  <c r="G24" i="2"/>
  <c r="H24" i="2"/>
  <c r="D25" i="2"/>
  <c r="G25" i="2"/>
  <c r="H25" i="2"/>
  <c r="D26" i="2"/>
  <c r="G26" i="2"/>
  <c r="H26" i="2"/>
  <c r="D27" i="2"/>
  <c r="G27" i="2"/>
  <c r="H27" i="2"/>
  <c r="D28" i="2"/>
  <c r="G28" i="2"/>
  <c r="H28" i="2"/>
  <c r="D29" i="2"/>
  <c r="G29" i="2"/>
  <c r="H29" i="2"/>
  <c r="D30" i="2"/>
  <c r="G30" i="2"/>
  <c r="H30" i="2"/>
  <c r="D31" i="2"/>
  <c r="G31" i="2"/>
  <c r="H31" i="2"/>
  <c r="D32" i="2"/>
  <c r="G32" i="2"/>
  <c r="H32" i="2"/>
  <c r="D33" i="2"/>
  <c r="G33" i="2"/>
  <c r="H33" i="2"/>
  <c r="D34" i="2"/>
  <c r="G34" i="2"/>
  <c r="H34" i="2"/>
  <c r="D35" i="2"/>
  <c r="G35" i="2"/>
  <c r="H35" i="2"/>
  <c r="D36" i="2"/>
  <c r="G36" i="2"/>
  <c r="H36" i="2"/>
  <c r="D37" i="2"/>
  <c r="G37" i="2"/>
  <c r="H37" i="2"/>
  <c r="D38" i="2"/>
  <c r="G38" i="2"/>
  <c r="H38" i="2"/>
  <c r="D39" i="2"/>
  <c r="G39" i="2"/>
  <c r="H39" i="2"/>
  <c r="D40" i="2"/>
  <c r="G40" i="2"/>
  <c r="H40" i="2"/>
  <c r="D41" i="2"/>
  <c r="G41" i="2"/>
  <c r="H41" i="2"/>
  <c r="D42" i="2"/>
  <c r="G42" i="2"/>
  <c r="H42" i="2"/>
  <c r="D43" i="2"/>
  <c r="G43" i="2"/>
  <c r="H43" i="2"/>
  <c r="D44" i="2"/>
  <c r="G44" i="2"/>
  <c r="H44" i="2"/>
  <c r="D45" i="2"/>
  <c r="G45" i="2"/>
  <c r="H45" i="2"/>
  <c r="D46" i="2"/>
  <c r="G46" i="2"/>
  <c r="H46" i="2"/>
  <c r="D47" i="2"/>
  <c r="G47" i="2"/>
  <c r="H47" i="2"/>
  <c r="D48" i="2"/>
  <c r="G48" i="2"/>
  <c r="H48" i="2"/>
  <c r="D49" i="2"/>
  <c r="G49" i="2"/>
  <c r="H49" i="2"/>
  <c r="D50" i="2"/>
  <c r="G50" i="2"/>
  <c r="H50" i="2"/>
  <c r="D51" i="2"/>
  <c r="G51" i="2"/>
  <c r="H51" i="2"/>
  <c r="D52" i="2"/>
  <c r="G52" i="2"/>
  <c r="H52" i="2"/>
  <c r="D53" i="2"/>
  <c r="G53" i="2"/>
  <c r="H53" i="2"/>
  <c r="D54" i="2"/>
  <c r="G54" i="2"/>
  <c r="H54" i="2"/>
  <c r="D55" i="2"/>
  <c r="G55" i="2"/>
  <c r="H55" i="2"/>
  <c r="D56" i="2"/>
  <c r="G56" i="2"/>
  <c r="H56" i="2"/>
  <c r="D57" i="2"/>
  <c r="G57" i="2"/>
  <c r="H57" i="2"/>
  <c r="D58" i="2"/>
  <c r="G58" i="2"/>
  <c r="H58" i="2"/>
  <c r="D59" i="2"/>
  <c r="G59" i="2"/>
  <c r="H59" i="2"/>
  <c r="D60" i="2"/>
  <c r="G60" i="2"/>
  <c r="H60" i="2"/>
  <c r="D61" i="2"/>
  <c r="G61" i="2"/>
  <c r="H61" i="2"/>
  <c r="D62" i="2"/>
  <c r="G62" i="2"/>
  <c r="H62" i="2"/>
  <c r="D63" i="2"/>
  <c r="G63" i="2"/>
  <c r="H63" i="2"/>
  <c r="D64" i="2"/>
  <c r="G64" i="2"/>
  <c r="H64" i="2"/>
  <c r="D65" i="2"/>
  <c r="G65" i="2"/>
  <c r="H65" i="2"/>
  <c r="D66" i="2"/>
  <c r="G66" i="2"/>
  <c r="H66" i="2"/>
  <c r="D67" i="2"/>
  <c r="G67" i="2"/>
  <c r="H67" i="2"/>
  <c r="D68" i="2"/>
  <c r="G68" i="2"/>
  <c r="H68" i="2"/>
  <c r="D69" i="2"/>
  <c r="G69" i="2"/>
  <c r="H69" i="2"/>
  <c r="D70" i="2"/>
  <c r="G70" i="2"/>
  <c r="H70" i="2"/>
  <c r="D71" i="2"/>
  <c r="G71" i="2"/>
  <c r="H71" i="2"/>
  <c r="D72" i="2"/>
  <c r="G72" i="2"/>
  <c r="H72" i="2"/>
  <c r="D73" i="2"/>
  <c r="G73" i="2"/>
  <c r="H73" i="2"/>
  <c r="D74" i="2"/>
  <c r="G74" i="2"/>
  <c r="H74" i="2"/>
  <c r="D75" i="2"/>
  <c r="G75" i="2"/>
  <c r="H75" i="2"/>
  <c r="D76" i="2"/>
  <c r="G76" i="2"/>
  <c r="H76" i="2"/>
  <c r="D77" i="2"/>
  <c r="G77" i="2"/>
  <c r="H77" i="2"/>
  <c r="D78" i="2"/>
  <c r="G78" i="2"/>
  <c r="H78" i="2"/>
  <c r="D79" i="2"/>
  <c r="G79" i="2"/>
  <c r="H79" i="2"/>
  <c r="D80" i="2"/>
  <c r="G80" i="2"/>
  <c r="H80" i="2"/>
  <c r="D81" i="2"/>
  <c r="G81" i="2"/>
  <c r="H81" i="2"/>
  <c r="D82" i="2"/>
  <c r="G82" i="2"/>
  <c r="H82" i="2"/>
  <c r="D83" i="2"/>
  <c r="G83" i="2"/>
  <c r="H83" i="2"/>
  <c r="D84" i="2"/>
  <c r="G84" i="2"/>
  <c r="H84" i="2"/>
  <c r="D85" i="2"/>
  <c r="G85" i="2"/>
  <c r="H85" i="2"/>
  <c r="D86" i="2"/>
  <c r="G86" i="2"/>
  <c r="H86" i="2"/>
  <c r="D87" i="2"/>
  <c r="G87" i="2"/>
  <c r="H87" i="2"/>
  <c r="D88" i="2"/>
  <c r="G88" i="2"/>
  <c r="H88" i="2"/>
  <c r="D89" i="2"/>
  <c r="G89" i="2"/>
  <c r="H89" i="2"/>
  <c r="D90" i="2"/>
  <c r="G90" i="2"/>
  <c r="H90" i="2"/>
  <c r="D91" i="2"/>
  <c r="G91" i="2"/>
  <c r="H91" i="2"/>
  <c r="D92" i="2"/>
  <c r="G92" i="2"/>
  <c r="H92" i="2"/>
  <c r="D93" i="2"/>
  <c r="G93" i="2"/>
  <c r="H93" i="2"/>
  <c r="D94" i="2"/>
  <c r="G94" i="2"/>
  <c r="H94" i="2"/>
  <c r="D95" i="2"/>
  <c r="G95" i="2"/>
  <c r="H95" i="2"/>
  <c r="D96" i="2"/>
  <c r="G96" i="2"/>
  <c r="H96" i="2"/>
  <c r="D97" i="2"/>
  <c r="G97" i="2"/>
  <c r="H97" i="2"/>
  <c r="D98" i="2"/>
  <c r="G98" i="2"/>
  <c r="H98" i="2"/>
  <c r="D99" i="2"/>
  <c r="G99" i="2"/>
  <c r="H99" i="2"/>
  <c r="D100" i="2"/>
  <c r="G100" i="2"/>
  <c r="H100" i="2"/>
  <c r="D101" i="2"/>
  <c r="G101" i="2"/>
  <c r="H101" i="2"/>
  <c r="D102" i="2"/>
  <c r="G102" i="2"/>
  <c r="H102" i="2"/>
  <c r="D103" i="2"/>
  <c r="G103" i="2"/>
  <c r="H103" i="2"/>
  <c r="D104" i="2"/>
  <c r="G104" i="2"/>
  <c r="H104" i="2"/>
  <c r="D105" i="2"/>
  <c r="G105" i="2"/>
  <c r="H105" i="2"/>
  <c r="D106" i="2"/>
  <c r="G106" i="2"/>
  <c r="H106" i="2"/>
  <c r="D107" i="2"/>
  <c r="G107" i="2"/>
  <c r="H107" i="2"/>
  <c r="D108" i="2"/>
  <c r="G108" i="2"/>
  <c r="H108" i="2"/>
  <c r="D109" i="2"/>
  <c r="G109" i="2"/>
  <c r="H109" i="2"/>
  <c r="D110" i="2"/>
  <c r="G110" i="2"/>
  <c r="H110" i="2"/>
  <c r="D111" i="2"/>
  <c r="G111" i="2"/>
  <c r="H111" i="2"/>
  <c r="D112" i="2"/>
  <c r="G112" i="2"/>
  <c r="H112" i="2"/>
  <c r="D113" i="2"/>
  <c r="G113" i="2"/>
  <c r="H113" i="2"/>
  <c r="D114" i="2"/>
  <c r="G114" i="2"/>
  <c r="H114" i="2"/>
  <c r="D115" i="2"/>
  <c r="G115" i="2"/>
  <c r="H115" i="2"/>
  <c r="D116" i="2"/>
  <c r="G116" i="2"/>
  <c r="H116" i="2"/>
  <c r="D117" i="2"/>
  <c r="G117" i="2"/>
  <c r="H117" i="2"/>
  <c r="D118" i="2"/>
  <c r="G118" i="2"/>
  <c r="H118" i="2"/>
  <c r="D119" i="2"/>
  <c r="G119" i="2"/>
  <c r="H119" i="2"/>
  <c r="D120" i="2"/>
  <c r="G120" i="2"/>
  <c r="H120" i="2"/>
  <c r="D121" i="2"/>
  <c r="G121" i="2"/>
  <c r="H121" i="2"/>
  <c r="D122" i="2"/>
  <c r="G122" i="2"/>
  <c r="H122" i="2"/>
  <c r="D123" i="2"/>
  <c r="G123" i="2"/>
  <c r="H123" i="2"/>
  <c r="D124" i="2"/>
  <c r="G124" i="2"/>
  <c r="H124" i="2"/>
  <c r="D125" i="2"/>
  <c r="G125" i="2"/>
  <c r="H125" i="2"/>
  <c r="D126" i="2"/>
  <c r="G126" i="2"/>
  <c r="H126" i="2"/>
  <c r="D127" i="2"/>
  <c r="G127" i="2"/>
  <c r="H127" i="2"/>
  <c r="D128" i="2"/>
  <c r="G128" i="2"/>
  <c r="H128" i="2"/>
  <c r="D129" i="2"/>
  <c r="G129" i="2"/>
  <c r="H129" i="2"/>
  <c r="D130" i="2"/>
  <c r="G130" i="2"/>
  <c r="H130" i="2"/>
  <c r="D131" i="2"/>
  <c r="G131" i="2"/>
  <c r="H131" i="2"/>
  <c r="D132" i="2"/>
  <c r="G132" i="2"/>
  <c r="H132" i="2"/>
  <c r="D133" i="2"/>
  <c r="G133" i="2"/>
  <c r="H133" i="2"/>
  <c r="D134" i="2"/>
  <c r="G134" i="2"/>
  <c r="H134" i="2"/>
  <c r="D135" i="2"/>
  <c r="G135" i="2"/>
  <c r="H135" i="2"/>
  <c r="D136" i="2"/>
  <c r="G136" i="2"/>
  <c r="H136" i="2"/>
  <c r="D137" i="2"/>
  <c r="G137" i="2"/>
  <c r="H137" i="2"/>
  <c r="D138" i="2"/>
  <c r="G138" i="2"/>
  <c r="H138" i="2"/>
  <c r="D139" i="2"/>
  <c r="G139" i="2"/>
  <c r="H139" i="2"/>
  <c r="D140" i="2"/>
  <c r="G140" i="2"/>
  <c r="H140" i="2"/>
  <c r="D141" i="2"/>
  <c r="G141" i="2"/>
  <c r="H141" i="2"/>
  <c r="D142" i="2"/>
  <c r="G142" i="2"/>
  <c r="H142" i="2"/>
  <c r="D143" i="2"/>
  <c r="G143" i="2"/>
  <c r="H143" i="2"/>
  <c r="D144" i="2"/>
  <c r="G144" i="2"/>
  <c r="H144" i="2"/>
  <c r="D145" i="2"/>
  <c r="G145" i="2"/>
  <c r="H145" i="2"/>
  <c r="D146" i="2"/>
  <c r="G146" i="2"/>
  <c r="H146" i="2"/>
  <c r="D147" i="2"/>
  <c r="G147" i="2"/>
  <c r="H147" i="2"/>
  <c r="D148" i="2"/>
  <c r="G148" i="2"/>
  <c r="H148" i="2"/>
  <c r="D149" i="2"/>
  <c r="G149" i="2"/>
  <c r="H149" i="2"/>
  <c r="D150" i="2"/>
  <c r="G150" i="2"/>
  <c r="H150" i="2"/>
  <c r="D151" i="2"/>
  <c r="G151" i="2"/>
  <c r="H151" i="2"/>
  <c r="D152" i="2"/>
  <c r="G152" i="2"/>
  <c r="H152" i="2"/>
  <c r="D153" i="2"/>
  <c r="G153" i="2"/>
  <c r="H153" i="2"/>
  <c r="D154" i="2"/>
  <c r="G154" i="2"/>
  <c r="H154" i="2"/>
  <c r="D155" i="2"/>
  <c r="G155" i="2"/>
  <c r="H155" i="2"/>
  <c r="D156" i="2"/>
  <c r="G156" i="2"/>
  <c r="H156" i="2"/>
  <c r="D157" i="2"/>
  <c r="G157" i="2"/>
  <c r="H157" i="2"/>
  <c r="D158" i="2"/>
  <c r="G158" i="2"/>
  <c r="H158" i="2"/>
  <c r="D159" i="2"/>
  <c r="G159" i="2"/>
  <c r="H159" i="2"/>
  <c r="D160" i="2"/>
  <c r="G160" i="2"/>
  <c r="H160" i="2"/>
  <c r="D161" i="2"/>
  <c r="G161" i="2"/>
  <c r="H161" i="2"/>
  <c r="D162" i="2"/>
  <c r="G162" i="2"/>
  <c r="H162" i="2"/>
  <c r="D163" i="2"/>
  <c r="G163" i="2"/>
  <c r="H163" i="2"/>
  <c r="D164" i="2"/>
  <c r="G164" i="2"/>
  <c r="H164" i="2"/>
  <c r="D165" i="2"/>
  <c r="G165" i="2"/>
  <c r="H165" i="2"/>
  <c r="D166" i="2"/>
  <c r="G166" i="2"/>
  <c r="H166" i="2"/>
  <c r="D167" i="2"/>
  <c r="G167" i="2"/>
  <c r="H167" i="2"/>
  <c r="D168" i="2"/>
  <c r="G168" i="2"/>
  <c r="H168" i="2"/>
  <c r="D169" i="2"/>
  <c r="G169" i="2"/>
  <c r="H169" i="2"/>
  <c r="D170" i="2"/>
  <c r="G170" i="2"/>
  <c r="H170" i="2"/>
  <c r="D171" i="2"/>
  <c r="G171" i="2"/>
  <c r="H171" i="2"/>
  <c r="D172" i="2"/>
  <c r="G172" i="2"/>
  <c r="H172" i="2"/>
  <c r="D173" i="2"/>
  <c r="G173" i="2"/>
  <c r="H173" i="2"/>
  <c r="D174" i="2"/>
  <c r="G174" i="2"/>
  <c r="H174" i="2"/>
  <c r="D175" i="2"/>
  <c r="G175" i="2"/>
  <c r="H175" i="2"/>
  <c r="D176" i="2"/>
  <c r="G176" i="2"/>
  <c r="H176" i="2"/>
  <c r="D177" i="2"/>
  <c r="G177" i="2"/>
  <c r="H177" i="2"/>
  <c r="D178" i="2"/>
  <c r="G178" i="2"/>
  <c r="H178" i="2"/>
  <c r="D179" i="2"/>
  <c r="G179" i="2"/>
  <c r="H179" i="2"/>
  <c r="D180" i="2"/>
  <c r="G180" i="2"/>
  <c r="H180" i="2"/>
  <c r="D181" i="2"/>
  <c r="G181" i="2"/>
  <c r="H181" i="2"/>
  <c r="D182" i="2"/>
  <c r="G182" i="2"/>
  <c r="H182" i="2"/>
  <c r="D183" i="2"/>
  <c r="G183" i="2"/>
  <c r="H183" i="2"/>
  <c r="D184" i="2"/>
  <c r="G184" i="2"/>
  <c r="H184" i="2"/>
  <c r="D185" i="2"/>
  <c r="G185" i="2"/>
  <c r="H185" i="2"/>
  <c r="D186" i="2"/>
  <c r="G186" i="2"/>
  <c r="H186" i="2"/>
  <c r="D187" i="2"/>
  <c r="G187" i="2"/>
  <c r="H187" i="2"/>
  <c r="D188" i="2"/>
  <c r="G188" i="2"/>
  <c r="H188" i="2"/>
  <c r="D189" i="2"/>
  <c r="G189" i="2"/>
  <c r="H189" i="2"/>
  <c r="D190" i="2"/>
  <c r="G190" i="2"/>
  <c r="H190" i="2"/>
  <c r="D191" i="2"/>
  <c r="G191" i="2"/>
  <c r="H191" i="2"/>
  <c r="D192" i="2"/>
  <c r="G192" i="2"/>
  <c r="H192" i="2"/>
  <c r="D193" i="2"/>
  <c r="G193" i="2"/>
  <c r="H193" i="2"/>
  <c r="D194" i="2"/>
  <c r="G194" i="2"/>
  <c r="H194" i="2"/>
  <c r="D195" i="2"/>
  <c r="G195" i="2"/>
  <c r="H195" i="2"/>
  <c r="D196" i="2"/>
  <c r="G196" i="2"/>
  <c r="H196" i="2"/>
  <c r="D197" i="2"/>
  <c r="G197" i="2"/>
  <c r="H197" i="2"/>
  <c r="D198" i="2"/>
  <c r="G198" i="2"/>
  <c r="H198" i="2"/>
  <c r="D199" i="2"/>
  <c r="G199" i="2"/>
  <c r="H199" i="2"/>
  <c r="D200" i="2"/>
  <c r="G200" i="2"/>
  <c r="H200" i="2"/>
  <c r="D201" i="2"/>
  <c r="G201" i="2"/>
  <c r="H201" i="2"/>
  <c r="D202" i="2"/>
  <c r="G202" i="2"/>
  <c r="H202" i="2"/>
  <c r="D203" i="2"/>
  <c r="G203" i="2"/>
  <c r="H203" i="2"/>
  <c r="D204" i="2"/>
  <c r="G204" i="2"/>
  <c r="H204" i="2"/>
  <c r="D205" i="2"/>
  <c r="G205" i="2"/>
  <c r="H205" i="2"/>
  <c r="D206" i="2"/>
  <c r="G206" i="2"/>
  <c r="H206" i="2"/>
  <c r="D207" i="2"/>
  <c r="G207" i="2"/>
  <c r="H207" i="2"/>
  <c r="D208" i="2"/>
  <c r="G208" i="2"/>
  <c r="H208" i="2"/>
  <c r="D209" i="2"/>
  <c r="G209" i="2"/>
  <c r="H209" i="2"/>
  <c r="D210" i="2"/>
  <c r="G210" i="2"/>
  <c r="H210" i="2"/>
  <c r="D211" i="2"/>
  <c r="G211" i="2"/>
  <c r="H211" i="2"/>
  <c r="D212" i="2"/>
  <c r="G212" i="2"/>
  <c r="H212" i="2"/>
  <c r="D213" i="2"/>
  <c r="G213" i="2"/>
  <c r="H213" i="2"/>
  <c r="D214" i="2"/>
  <c r="G214" i="2"/>
  <c r="H214" i="2"/>
  <c r="D215" i="2"/>
  <c r="G215" i="2"/>
  <c r="H215" i="2"/>
  <c r="D216" i="2"/>
  <c r="G216" i="2"/>
  <c r="H216" i="2"/>
  <c r="D217" i="2"/>
  <c r="G217" i="2"/>
  <c r="H217" i="2"/>
  <c r="D218" i="2"/>
  <c r="G218" i="2"/>
  <c r="H218" i="2"/>
  <c r="D219" i="2"/>
  <c r="G219" i="2"/>
  <c r="H219" i="2"/>
  <c r="D220" i="2"/>
  <c r="G220" i="2"/>
  <c r="H220" i="2"/>
  <c r="D221" i="2"/>
  <c r="G221" i="2"/>
  <c r="H221" i="2"/>
  <c r="D222" i="2"/>
  <c r="G222" i="2"/>
  <c r="H222" i="2"/>
  <c r="D223" i="2"/>
  <c r="G223" i="2"/>
  <c r="H223" i="2"/>
  <c r="D224" i="2"/>
  <c r="G224" i="2"/>
  <c r="H224" i="2"/>
  <c r="D225" i="2"/>
  <c r="G225" i="2"/>
  <c r="H225" i="2"/>
  <c r="D226" i="2"/>
  <c r="G226" i="2"/>
  <c r="H226" i="2"/>
  <c r="D227" i="2"/>
  <c r="G227" i="2"/>
  <c r="H227" i="2"/>
  <c r="D228" i="2"/>
  <c r="G228" i="2"/>
  <c r="H228" i="2"/>
  <c r="D229" i="2"/>
  <c r="G229" i="2"/>
  <c r="H229" i="2"/>
  <c r="D230" i="2"/>
  <c r="G230" i="2"/>
  <c r="H230" i="2"/>
  <c r="D231" i="2"/>
  <c r="G231" i="2"/>
  <c r="H231" i="2"/>
  <c r="D232" i="2"/>
  <c r="G232" i="2"/>
  <c r="H232" i="2"/>
  <c r="D233" i="2"/>
  <c r="G233" i="2"/>
  <c r="H233" i="2"/>
  <c r="D234" i="2"/>
  <c r="G234" i="2"/>
  <c r="H234" i="2"/>
  <c r="D235" i="2"/>
  <c r="G235" i="2"/>
  <c r="H235" i="2"/>
  <c r="D236" i="2"/>
  <c r="G236" i="2"/>
  <c r="H236" i="2"/>
  <c r="D237" i="2"/>
  <c r="G237" i="2"/>
  <c r="H237" i="2"/>
  <c r="D238" i="2"/>
  <c r="G238" i="2"/>
  <c r="H238" i="2"/>
  <c r="D239" i="2"/>
  <c r="G239" i="2"/>
  <c r="H239" i="2"/>
  <c r="D240" i="2"/>
  <c r="G240" i="2"/>
  <c r="H240" i="2"/>
  <c r="D241" i="2"/>
  <c r="G241" i="2"/>
  <c r="H241" i="2"/>
  <c r="D242" i="2"/>
  <c r="G242" i="2"/>
  <c r="H242" i="2"/>
  <c r="D243" i="2"/>
  <c r="G243" i="2"/>
  <c r="H243" i="2"/>
  <c r="D244" i="2"/>
  <c r="G244" i="2"/>
  <c r="H244" i="2"/>
  <c r="D245" i="2"/>
  <c r="G245" i="2"/>
  <c r="H245" i="2"/>
  <c r="D246" i="2"/>
  <c r="G246" i="2"/>
  <c r="H246" i="2"/>
  <c r="D247" i="2"/>
  <c r="G247" i="2"/>
  <c r="H247" i="2"/>
  <c r="D248" i="2"/>
  <c r="G248" i="2"/>
  <c r="H248" i="2"/>
  <c r="D249" i="2"/>
  <c r="G249" i="2"/>
  <c r="H249" i="2"/>
  <c r="D250" i="2"/>
  <c r="G250" i="2"/>
  <c r="H250" i="2"/>
  <c r="D251" i="2"/>
  <c r="G251" i="2"/>
  <c r="H251" i="2"/>
  <c r="D252" i="2"/>
  <c r="G252" i="2"/>
  <c r="H252" i="2"/>
  <c r="D253" i="2"/>
  <c r="G253" i="2"/>
  <c r="H253" i="2"/>
  <c r="D254" i="2"/>
  <c r="G254" i="2"/>
  <c r="H254" i="2"/>
  <c r="D255" i="2"/>
  <c r="G255" i="2"/>
  <c r="H255" i="2"/>
  <c r="D256" i="2"/>
  <c r="G256" i="2"/>
  <c r="H256" i="2"/>
  <c r="D257" i="2"/>
  <c r="G257" i="2"/>
  <c r="H257" i="2"/>
  <c r="D258" i="2"/>
  <c r="G258" i="2"/>
  <c r="H258" i="2"/>
  <c r="D259" i="2"/>
  <c r="G259" i="2"/>
  <c r="H259" i="2"/>
  <c r="D260" i="2"/>
  <c r="G260" i="2"/>
  <c r="H260" i="2"/>
  <c r="D261" i="2"/>
  <c r="G261" i="2"/>
  <c r="H261" i="2"/>
  <c r="D262" i="2"/>
  <c r="G262" i="2"/>
  <c r="H262" i="2"/>
  <c r="D263" i="2"/>
  <c r="G263" i="2"/>
  <c r="H263" i="2"/>
  <c r="D264" i="2"/>
  <c r="G264" i="2"/>
  <c r="H264" i="2"/>
  <c r="D265" i="2"/>
  <c r="G265" i="2"/>
  <c r="H265" i="2"/>
  <c r="D266" i="2"/>
  <c r="G266" i="2"/>
  <c r="H266" i="2"/>
  <c r="D267" i="2"/>
  <c r="G267" i="2"/>
  <c r="H267" i="2"/>
  <c r="D268" i="2"/>
  <c r="G268" i="2"/>
  <c r="H268" i="2"/>
  <c r="D269" i="2"/>
  <c r="G269" i="2"/>
  <c r="H269" i="2"/>
  <c r="D270" i="2"/>
  <c r="G270" i="2"/>
  <c r="H270" i="2"/>
  <c r="D271" i="2"/>
  <c r="G271" i="2"/>
  <c r="H271" i="2"/>
  <c r="D272" i="2"/>
  <c r="G272" i="2"/>
  <c r="H272" i="2"/>
  <c r="D273" i="2"/>
  <c r="G273" i="2"/>
  <c r="H273" i="2"/>
  <c r="D274" i="2"/>
  <c r="G274" i="2"/>
  <c r="H274" i="2"/>
  <c r="D275" i="2"/>
  <c r="G275" i="2"/>
  <c r="H275" i="2"/>
  <c r="D276" i="2"/>
  <c r="G276" i="2"/>
  <c r="H276" i="2"/>
  <c r="D277" i="2"/>
  <c r="G277" i="2"/>
  <c r="H277" i="2"/>
  <c r="D278" i="2"/>
  <c r="G278" i="2"/>
  <c r="H278" i="2"/>
  <c r="D279" i="2"/>
  <c r="G279" i="2"/>
  <c r="H279" i="2"/>
  <c r="D280" i="2"/>
  <c r="G280" i="2"/>
  <c r="H280" i="2"/>
  <c r="D281" i="2"/>
  <c r="G281" i="2"/>
  <c r="H281" i="2"/>
  <c r="D282" i="2"/>
  <c r="G282" i="2"/>
  <c r="H282" i="2"/>
  <c r="D283" i="2"/>
  <c r="G283" i="2"/>
  <c r="H283" i="2"/>
  <c r="D284" i="2"/>
  <c r="G284" i="2"/>
  <c r="H284" i="2"/>
  <c r="D285" i="2"/>
  <c r="G285" i="2"/>
  <c r="H285" i="2"/>
  <c r="D286" i="2"/>
  <c r="G286" i="2"/>
  <c r="H286" i="2"/>
  <c r="D287" i="2"/>
  <c r="G287" i="2"/>
  <c r="H287" i="2"/>
  <c r="D288" i="2"/>
  <c r="G288" i="2"/>
  <c r="H288" i="2"/>
  <c r="D289" i="2"/>
  <c r="G289" i="2"/>
  <c r="H289" i="2"/>
  <c r="D290" i="2"/>
  <c r="G290" i="2"/>
  <c r="H290" i="2"/>
  <c r="D291" i="2"/>
  <c r="G291" i="2"/>
  <c r="H291" i="2"/>
  <c r="D292" i="2"/>
  <c r="G292" i="2"/>
  <c r="H292" i="2"/>
  <c r="D293" i="2"/>
  <c r="G293" i="2"/>
  <c r="H293" i="2"/>
  <c r="D294" i="2"/>
  <c r="G294" i="2"/>
  <c r="H294" i="2"/>
  <c r="D295" i="2"/>
  <c r="G295" i="2"/>
  <c r="H295" i="2"/>
  <c r="D296" i="2"/>
  <c r="G296" i="2"/>
  <c r="H296" i="2"/>
  <c r="D297" i="2"/>
  <c r="G297" i="2"/>
  <c r="H297" i="2"/>
  <c r="D298" i="2"/>
  <c r="G298" i="2"/>
  <c r="H298" i="2"/>
  <c r="D299" i="2"/>
  <c r="G299" i="2"/>
  <c r="H299" i="2"/>
  <c r="D300" i="2"/>
  <c r="G300" i="2"/>
  <c r="H300" i="2"/>
  <c r="D301" i="2"/>
  <c r="G301" i="2"/>
  <c r="H301" i="2"/>
  <c r="D302" i="2"/>
  <c r="G302" i="2"/>
  <c r="H302" i="2"/>
  <c r="D303" i="2"/>
  <c r="G303" i="2"/>
  <c r="H303" i="2"/>
  <c r="D304" i="2"/>
  <c r="G304" i="2"/>
  <c r="H304" i="2"/>
  <c r="D305" i="2"/>
  <c r="G305" i="2"/>
  <c r="H305" i="2"/>
  <c r="D306" i="2"/>
  <c r="G306" i="2"/>
  <c r="H306" i="2"/>
  <c r="D307" i="2"/>
  <c r="G307" i="2"/>
  <c r="H307" i="2"/>
  <c r="D308" i="2"/>
  <c r="G308" i="2"/>
  <c r="H308" i="2"/>
  <c r="D309" i="2"/>
  <c r="G309" i="2"/>
  <c r="H309" i="2"/>
  <c r="D310" i="2"/>
  <c r="G310" i="2"/>
  <c r="H310" i="2"/>
  <c r="D311" i="2"/>
  <c r="G311" i="2"/>
  <c r="H311" i="2"/>
  <c r="D312" i="2"/>
  <c r="G312" i="2"/>
  <c r="H312" i="2"/>
  <c r="D313" i="2"/>
  <c r="G313" i="2"/>
  <c r="H313" i="2"/>
  <c r="D314" i="2"/>
  <c r="G314" i="2"/>
  <c r="H314" i="2"/>
  <c r="D315" i="2"/>
  <c r="G315" i="2"/>
  <c r="H315" i="2"/>
  <c r="D316" i="2"/>
  <c r="G316" i="2"/>
  <c r="H316" i="2"/>
  <c r="D317" i="2"/>
  <c r="G317" i="2"/>
  <c r="H317" i="2"/>
  <c r="D318" i="2"/>
  <c r="G318" i="2"/>
  <c r="H318" i="2"/>
  <c r="D319" i="2"/>
  <c r="G319" i="2"/>
  <c r="H319" i="2"/>
  <c r="D320" i="2"/>
  <c r="G320" i="2"/>
  <c r="H320" i="2"/>
  <c r="D321" i="2"/>
  <c r="G321" i="2"/>
  <c r="H321" i="2"/>
  <c r="D322" i="2"/>
  <c r="G322" i="2"/>
  <c r="H322" i="2"/>
  <c r="D323" i="2"/>
  <c r="G323" i="2"/>
  <c r="H323" i="2"/>
  <c r="D324" i="2"/>
  <c r="G324" i="2"/>
  <c r="H324" i="2"/>
  <c r="D325" i="2"/>
  <c r="G325" i="2"/>
  <c r="H325" i="2"/>
  <c r="D326" i="2"/>
  <c r="G326" i="2"/>
  <c r="H326" i="2"/>
  <c r="D327" i="2"/>
  <c r="G327" i="2"/>
  <c r="H327" i="2"/>
  <c r="D328" i="2"/>
  <c r="G328" i="2"/>
  <c r="H328" i="2"/>
  <c r="D329" i="2"/>
  <c r="G329" i="2"/>
  <c r="H329" i="2"/>
  <c r="D330" i="2"/>
  <c r="G330" i="2"/>
  <c r="H330" i="2"/>
  <c r="D331" i="2"/>
  <c r="G331" i="2"/>
  <c r="H331" i="2"/>
  <c r="D332" i="2"/>
  <c r="G332" i="2"/>
  <c r="H332" i="2"/>
  <c r="D333" i="2"/>
  <c r="G333" i="2"/>
  <c r="H333" i="2"/>
  <c r="D334" i="2"/>
  <c r="G334" i="2"/>
  <c r="H334" i="2"/>
  <c r="D335" i="2"/>
  <c r="G335" i="2"/>
  <c r="H335" i="2"/>
  <c r="D336" i="2"/>
  <c r="G336" i="2"/>
  <c r="H336" i="2"/>
  <c r="D337" i="2"/>
  <c r="G337" i="2"/>
  <c r="H337" i="2"/>
  <c r="D338" i="2"/>
  <c r="G338" i="2"/>
  <c r="H338" i="2"/>
  <c r="D339" i="2"/>
  <c r="G339" i="2"/>
  <c r="H339" i="2"/>
  <c r="D340" i="2"/>
  <c r="G340" i="2"/>
  <c r="H340" i="2"/>
  <c r="D341" i="2"/>
  <c r="G341" i="2"/>
  <c r="H341" i="2"/>
  <c r="D342" i="2"/>
  <c r="G342" i="2"/>
  <c r="H342" i="2"/>
  <c r="D343" i="2"/>
  <c r="G343" i="2"/>
  <c r="H343" i="2"/>
  <c r="D344" i="2"/>
  <c r="G344" i="2"/>
  <c r="H344" i="2"/>
  <c r="D345" i="2"/>
  <c r="G345" i="2"/>
  <c r="H345" i="2"/>
  <c r="D346" i="2"/>
  <c r="G346" i="2"/>
  <c r="H346" i="2"/>
  <c r="D347" i="2"/>
  <c r="G347" i="2"/>
  <c r="H347" i="2"/>
  <c r="D348" i="2"/>
  <c r="G348" i="2"/>
  <c r="H348" i="2"/>
  <c r="D349" i="2"/>
  <c r="G349" i="2"/>
  <c r="H349" i="2"/>
  <c r="D350" i="2"/>
  <c r="G350" i="2"/>
  <c r="H350" i="2"/>
  <c r="D351" i="2"/>
  <c r="G351" i="2"/>
  <c r="H351" i="2"/>
  <c r="D352" i="2"/>
  <c r="G352" i="2"/>
  <c r="H352" i="2"/>
  <c r="D353" i="2"/>
  <c r="G353" i="2"/>
  <c r="H353" i="2"/>
  <c r="D354" i="2"/>
  <c r="G354" i="2"/>
  <c r="H354" i="2"/>
  <c r="D355" i="2"/>
  <c r="G355" i="2"/>
  <c r="H355" i="2"/>
  <c r="D356" i="2"/>
  <c r="G356" i="2"/>
  <c r="H356" i="2"/>
  <c r="D357" i="2"/>
  <c r="G357" i="2"/>
  <c r="H357" i="2"/>
  <c r="D358" i="2"/>
  <c r="G358" i="2"/>
  <c r="H358" i="2"/>
  <c r="D359" i="2"/>
  <c r="G359" i="2"/>
  <c r="H359" i="2"/>
  <c r="D360" i="2"/>
  <c r="G360" i="2"/>
  <c r="H360" i="2"/>
  <c r="D361" i="2"/>
  <c r="G361" i="2"/>
  <c r="H361" i="2"/>
  <c r="D362" i="2"/>
  <c r="G362" i="2"/>
  <c r="H362" i="2"/>
  <c r="D363" i="2"/>
  <c r="G363" i="2"/>
  <c r="H363" i="2"/>
  <c r="D364" i="2"/>
  <c r="G364" i="2"/>
  <c r="H364" i="2"/>
  <c r="D365" i="2"/>
  <c r="G365" i="2"/>
  <c r="H365" i="2"/>
  <c r="D366" i="2"/>
  <c r="G366" i="2"/>
  <c r="H366" i="2"/>
  <c r="D367" i="2"/>
  <c r="G367" i="2"/>
  <c r="H367" i="2"/>
  <c r="D368" i="2"/>
  <c r="G368" i="2"/>
  <c r="H368" i="2"/>
  <c r="D369" i="2"/>
  <c r="G369" i="2"/>
  <c r="H369" i="2"/>
  <c r="D370" i="2"/>
  <c r="G370" i="2"/>
  <c r="H370" i="2"/>
  <c r="D371" i="2"/>
  <c r="G371" i="2"/>
  <c r="H371" i="2"/>
  <c r="D372" i="2"/>
  <c r="G372" i="2"/>
  <c r="H372" i="2"/>
  <c r="D373" i="2"/>
  <c r="G373" i="2"/>
  <c r="H373" i="2"/>
  <c r="D374" i="2"/>
  <c r="G374" i="2"/>
  <c r="H374" i="2"/>
  <c r="D375" i="2"/>
  <c r="G375" i="2"/>
  <c r="H375" i="2"/>
  <c r="D376" i="2"/>
  <c r="G376" i="2"/>
  <c r="H376" i="2"/>
  <c r="D377" i="2"/>
  <c r="G377" i="2"/>
  <c r="H377" i="2"/>
  <c r="D378" i="2"/>
  <c r="G378" i="2"/>
  <c r="H378" i="2"/>
  <c r="D379" i="2"/>
  <c r="G379" i="2"/>
  <c r="H379" i="2"/>
  <c r="D380" i="2"/>
  <c r="G380" i="2"/>
  <c r="H380" i="2"/>
  <c r="D381" i="2"/>
  <c r="G381" i="2"/>
  <c r="H381" i="2"/>
  <c r="D382" i="2"/>
  <c r="G382" i="2"/>
  <c r="H382" i="2"/>
  <c r="D383" i="2"/>
  <c r="G383" i="2"/>
  <c r="H383" i="2"/>
  <c r="D384" i="2"/>
  <c r="G384" i="2"/>
  <c r="H384" i="2"/>
  <c r="D385" i="2"/>
  <c r="G385" i="2"/>
  <c r="H385" i="2"/>
  <c r="D386" i="2"/>
  <c r="G386" i="2"/>
  <c r="H386" i="2"/>
  <c r="D387" i="2"/>
  <c r="G387" i="2"/>
  <c r="H387" i="2"/>
  <c r="D388" i="2"/>
  <c r="G388" i="2"/>
  <c r="H388" i="2"/>
  <c r="D389" i="2"/>
  <c r="G389" i="2"/>
  <c r="H389" i="2"/>
  <c r="D390" i="2"/>
  <c r="G390" i="2"/>
  <c r="H390" i="2"/>
  <c r="D391" i="2"/>
  <c r="G391" i="2"/>
  <c r="H391" i="2"/>
  <c r="D392" i="2"/>
  <c r="G392" i="2"/>
  <c r="H392" i="2"/>
  <c r="D393" i="2"/>
  <c r="G393" i="2"/>
  <c r="H393" i="2"/>
  <c r="D394" i="2"/>
  <c r="G394" i="2"/>
  <c r="H394" i="2"/>
  <c r="D395" i="2"/>
  <c r="G395" i="2"/>
  <c r="H395" i="2"/>
  <c r="D396" i="2"/>
  <c r="G396" i="2"/>
  <c r="H396" i="2"/>
  <c r="D397" i="2"/>
  <c r="G397" i="2"/>
  <c r="H397" i="2"/>
  <c r="D398" i="2"/>
  <c r="G398" i="2"/>
  <c r="H398" i="2"/>
  <c r="D399" i="2"/>
  <c r="G399" i="2"/>
  <c r="H399" i="2"/>
  <c r="D400" i="2"/>
  <c r="G400" i="2"/>
  <c r="H400" i="2"/>
  <c r="D401" i="2"/>
  <c r="G401" i="2"/>
  <c r="H401" i="2"/>
  <c r="D402" i="2"/>
  <c r="G402" i="2"/>
  <c r="H402" i="2"/>
  <c r="D403" i="2"/>
  <c r="G403" i="2"/>
  <c r="H403" i="2"/>
  <c r="D404" i="2"/>
  <c r="G404" i="2"/>
  <c r="H404" i="2"/>
  <c r="D405" i="2"/>
  <c r="G405" i="2"/>
  <c r="H405" i="2"/>
  <c r="D406" i="2"/>
  <c r="G406" i="2"/>
  <c r="H406" i="2"/>
  <c r="D407" i="2"/>
  <c r="G407" i="2"/>
  <c r="H407" i="2"/>
  <c r="D408" i="2"/>
  <c r="G408" i="2"/>
  <c r="H408" i="2"/>
  <c r="D409" i="2"/>
  <c r="G409" i="2"/>
  <c r="H409" i="2"/>
  <c r="D410" i="2"/>
  <c r="G410" i="2"/>
  <c r="H410" i="2"/>
  <c r="D411" i="2"/>
  <c r="G411" i="2"/>
  <c r="H411" i="2"/>
  <c r="D412" i="2"/>
  <c r="G412" i="2"/>
  <c r="H412" i="2"/>
  <c r="D413" i="2"/>
  <c r="G413" i="2"/>
  <c r="H413" i="2"/>
  <c r="D414" i="2"/>
  <c r="G414" i="2"/>
  <c r="H414" i="2"/>
  <c r="D415" i="2"/>
  <c r="G415" i="2"/>
  <c r="H415" i="2"/>
  <c r="D416" i="2"/>
  <c r="G416" i="2"/>
  <c r="H416" i="2"/>
  <c r="D417" i="2"/>
  <c r="G417" i="2"/>
  <c r="H417" i="2"/>
  <c r="D418" i="2"/>
  <c r="G418" i="2"/>
  <c r="H418" i="2"/>
  <c r="D419" i="2"/>
  <c r="G419" i="2"/>
  <c r="H419" i="2"/>
  <c r="D420" i="2"/>
  <c r="G420" i="2"/>
  <c r="H420" i="2"/>
  <c r="D421" i="2"/>
  <c r="G421" i="2"/>
  <c r="H421" i="2"/>
  <c r="D422" i="2"/>
  <c r="G422" i="2"/>
  <c r="H422" i="2"/>
  <c r="D423" i="2"/>
  <c r="G423" i="2"/>
  <c r="H423" i="2"/>
  <c r="D424" i="2"/>
  <c r="G424" i="2"/>
  <c r="H424" i="2"/>
  <c r="D425" i="2"/>
  <c r="G425" i="2"/>
  <c r="H425" i="2"/>
  <c r="D426" i="2"/>
  <c r="G426" i="2"/>
  <c r="H426" i="2"/>
  <c r="D427" i="2"/>
  <c r="G427" i="2"/>
  <c r="H427" i="2"/>
  <c r="D428" i="2"/>
  <c r="G428" i="2"/>
  <c r="H428" i="2"/>
  <c r="D429" i="2"/>
  <c r="G429" i="2"/>
  <c r="H429" i="2"/>
  <c r="D430" i="2"/>
  <c r="G430" i="2"/>
  <c r="H430" i="2"/>
  <c r="D431" i="2"/>
  <c r="G431" i="2"/>
  <c r="H431" i="2"/>
  <c r="D432" i="2"/>
  <c r="G432" i="2"/>
  <c r="H432" i="2"/>
  <c r="D433" i="2"/>
  <c r="G433" i="2"/>
  <c r="H433" i="2"/>
  <c r="D434" i="2"/>
  <c r="G434" i="2"/>
  <c r="H434" i="2"/>
  <c r="D435" i="2"/>
  <c r="G435" i="2"/>
  <c r="H435" i="2"/>
  <c r="D436" i="2"/>
  <c r="G436" i="2"/>
  <c r="H436" i="2"/>
  <c r="D437" i="2"/>
  <c r="G437" i="2"/>
  <c r="H437" i="2"/>
  <c r="D438" i="2"/>
  <c r="G438" i="2"/>
  <c r="H438" i="2"/>
  <c r="D439" i="2"/>
  <c r="G439" i="2"/>
  <c r="H439" i="2"/>
  <c r="D440" i="2"/>
  <c r="G440" i="2"/>
  <c r="H440" i="2"/>
  <c r="D441" i="2"/>
  <c r="G441" i="2"/>
  <c r="H441" i="2"/>
  <c r="D442" i="2"/>
  <c r="G442" i="2"/>
  <c r="H442" i="2"/>
  <c r="D443" i="2"/>
  <c r="G443" i="2"/>
  <c r="H443" i="2"/>
  <c r="D444" i="2"/>
  <c r="G444" i="2"/>
  <c r="H444" i="2"/>
  <c r="D445" i="2"/>
  <c r="G445" i="2"/>
  <c r="H445" i="2"/>
  <c r="D446" i="2"/>
  <c r="G446" i="2"/>
  <c r="H446" i="2"/>
  <c r="D447" i="2"/>
  <c r="G447" i="2"/>
  <c r="H447" i="2"/>
  <c r="D448" i="2"/>
  <c r="G448" i="2"/>
  <c r="H448" i="2"/>
  <c r="D449" i="2"/>
  <c r="G449" i="2"/>
  <c r="H449" i="2"/>
  <c r="D450" i="2"/>
  <c r="G450" i="2"/>
  <c r="H450" i="2"/>
  <c r="D451" i="2"/>
  <c r="G451" i="2"/>
  <c r="H451" i="2"/>
  <c r="D452" i="2"/>
  <c r="G452" i="2"/>
  <c r="H452" i="2"/>
  <c r="D453" i="2"/>
  <c r="G453" i="2"/>
  <c r="H453" i="2"/>
  <c r="D454" i="2"/>
  <c r="G454" i="2"/>
  <c r="H454" i="2"/>
  <c r="D455" i="2"/>
  <c r="G455" i="2"/>
  <c r="H455" i="2"/>
  <c r="D456" i="2"/>
  <c r="G456" i="2"/>
  <c r="H456" i="2"/>
  <c r="D457" i="2"/>
  <c r="G457" i="2"/>
  <c r="H457" i="2"/>
  <c r="D458" i="2"/>
  <c r="G458" i="2"/>
  <c r="H458" i="2"/>
  <c r="D459" i="2"/>
  <c r="G459" i="2"/>
  <c r="H459" i="2"/>
  <c r="D460" i="2"/>
  <c r="G460" i="2"/>
  <c r="H460" i="2"/>
  <c r="D461" i="2"/>
  <c r="G461" i="2"/>
  <c r="H461" i="2"/>
  <c r="D462" i="2"/>
  <c r="G462" i="2"/>
  <c r="H462" i="2"/>
  <c r="D463" i="2"/>
  <c r="G463" i="2"/>
  <c r="H463" i="2"/>
  <c r="D464" i="2"/>
  <c r="G464" i="2"/>
  <c r="H464" i="2"/>
  <c r="D465" i="2"/>
  <c r="G465" i="2"/>
  <c r="H465" i="2"/>
  <c r="D466" i="2"/>
  <c r="G466" i="2"/>
  <c r="H466" i="2"/>
  <c r="D467" i="2"/>
  <c r="G467" i="2"/>
  <c r="H467" i="2"/>
  <c r="D468" i="2"/>
  <c r="G468" i="2"/>
  <c r="H468" i="2"/>
  <c r="D469" i="2"/>
  <c r="G469" i="2"/>
  <c r="H469" i="2"/>
  <c r="D470" i="2"/>
  <c r="G470" i="2"/>
  <c r="H470" i="2"/>
  <c r="D471" i="2"/>
  <c r="G471" i="2"/>
  <c r="H471" i="2"/>
  <c r="D472" i="2"/>
  <c r="G472" i="2"/>
  <c r="H472" i="2"/>
  <c r="D473" i="2"/>
  <c r="G473" i="2"/>
  <c r="H473" i="2"/>
  <c r="D474" i="2"/>
  <c r="G474" i="2"/>
  <c r="H474" i="2"/>
  <c r="D475" i="2"/>
  <c r="G475" i="2"/>
  <c r="H475" i="2"/>
  <c r="D476" i="2"/>
  <c r="G476" i="2"/>
  <c r="H476" i="2"/>
  <c r="D477" i="2"/>
  <c r="G477" i="2"/>
  <c r="H477" i="2"/>
  <c r="D478" i="2"/>
  <c r="G478" i="2"/>
  <c r="H478" i="2"/>
  <c r="D479" i="2"/>
  <c r="G479" i="2"/>
  <c r="H479" i="2"/>
  <c r="D480" i="2"/>
  <c r="G480" i="2"/>
  <c r="H480" i="2"/>
  <c r="D481" i="2"/>
  <c r="G481" i="2"/>
  <c r="H481" i="2"/>
  <c r="D482" i="2"/>
  <c r="G482" i="2"/>
  <c r="H482" i="2"/>
  <c r="D483" i="2"/>
  <c r="G483" i="2"/>
  <c r="H483" i="2"/>
  <c r="D484" i="2"/>
  <c r="G484" i="2"/>
  <c r="H484" i="2"/>
  <c r="D485" i="2"/>
  <c r="G485" i="2"/>
  <c r="H485" i="2"/>
  <c r="D486" i="2"/>
  <c r="G486" i="2"/>
  <c r="H486" i="2"/>
  <c r="D487" i="2"/>
  <c r="G487" i="2"/>
  <c r="H487" i="2"/>
  <c r="D488" i="2"/>
  <c r="G488" i="2"/>
  <c r="H488" i="2"/>
  <c r="D489" i="2"/>
  <c r="G489" i="2"/>
  <c r="H489" i="2"/>
  <c r="D490" i="2"/>
  <c r="G490" i="2"/>
  <c r="H490" i="2"/>
  <c r="D491" i="2"/>
  <c r="G491" i="2"/>
  <c r="H491" i="2"/>
  <c r="D492" i="2"/>
  <c r="G492" i="2"/>
  <c r="H492" i="2"/>
  <c r="D493" i="2"/>
  <c r="G493" i="2"/>
  <c r="H493" i="2"/>
  <c r="D494" i="2"/>
  <c r="G494" i="2"/>
  <c r="H494" i="2"/>
  <c r="D495" i="2"/>
  <c r="G495" i="2"/>
  <c r="H495" i="2"/>
  <c r="D496" i="2"/>
  <c r="G496" i="2"/>
  <c r="H496" i="2"/>
  <c r="D497" i="2"/>
  <c r="G497" i="2"/>
  <c r="H497" i="2"/>
  <c r="D498" i="2"/>
  <c r="G498" i="2"/>
  <c r="H498" i="2"/>
  <c r="D499" i="2"/>
  <c r="G499" i="2"/>
  <c r="H499" i="2"/>
  <c r="D500" i="2"/>
  <c r="G500" i="2"/>
  <c r="H500" i="2"/>
  <c r="D501" i="2"/>
  <c r="G501" i="2"/>
  <c r="H501" i="2"/>
  <c r="D502" i="2"/>
  <c r="G502" i="2"/>
  <c r="H502" i="2"/>
  <c r="D503" i="2"/>
  <c r="G503" i="2"/>
  <c r="H503" i="2"/>
  <c r="D504" i="2"/>
  <c r="G504" i="2"/>
  <c r="H504" i="2"/>
  <c r="D505" i="2"/>
  <c r="G505" i="2"/>
  <c r="H505" i="2"/>
  <c r="D506" i="2"/>
  <c r="G506" i="2"/>
  <c r="H506" i="2"/>
  <c r="D507" i="2"/>
  <c r="G507" i="2"/>
  <c r="H507" i="2"/>
  <c r="D508" i="2"/>
  <c r="G508" i="2"/>
  <c r="H508" i="2"/>
  <c r="D509" i="2"/>
  <c r="G509" i="2"/>
  <c r="H509" i="2"/>
  <c r="D510" i="2"/>
  <c r="G510" i="2"/>
  <c r="H510" i="2"/>
  <c r="D511" i="2"/>
  <c r="G511" i="2"/>
  <c r="H511" i="2"/>
  <c r="D512" i="2"/>
  <c r="G512" i="2"/>
  <c r="H512" i="2"/>
  <c r="D513" i="2"/>
  <c r="G513" i="2"/>
  <c r="H513" i="2"/>
  <c r="D514" i="2"/>
  <c r="G514" i="2"/>
  <c r="H514" i="2"/>
  <c r="D515" i="2"/>
  <c r="G515" i="2"/>
  <c r="H515" i="2"/>
  <c r="D516" i="2"/>
  <c r="G516" i="2"/>
  <c r="H516" i="2"/>
  <c r="D517" i="2"/>
  <c r="G517" i="2"/>
  <c r="H517" i="2"/>
  <c r="D518" i="2"/>
  <c r="G518" i="2"/>
  <c r="H518" i="2"/>
  <c r="D519" i="2"/>
  <c r="G519" i="2"/>
  <c r="H519" i="2"/>
  <c r="D520" i="2"/>
  <c r="G520" i="2"/>
  <c r="H520" i="2"/>
  <c r="D521" i="2"/>
  <c r="G521" i="2"/>
  <c r="H521" i="2"/>
  <c r="D522" i="2"/>
  <c r="G522" i="2"/>
  <c r="H522" i="2"/>
  <c r="D523" i="2"/>
  <c r="G523" i="2"/>
  <c r="H523" i="2"/>
  <c r="D524" i="2"/>
  <c r="G524" i="2"/>
  <c r="H524" i="2"/>
  <c r="D525" i="2"/>
  <c r="G525" i="2"/>
  <c r="H525" i="2"/>
  <c r="D526" i="2"/>
  <c r="G526" i="2"/>
  <c r="H526" i="2"/>
  <c r="D527" i="2"/>
  <c r="G527" i="2"/>
  <c r="H527" i="2"/>
  <c r="D528" i="2"/>
  <c r="G528" i="2"/>
  <c r="H528" i="2"/>
  <c r="D529" i="2"/>
  <c r="G529" i="2"/>
  <c r="H529" i="2"/>
  <c r="D530" i="2"/>
  <c r="G530" i="2"/>
  <c r="H530" i="2"/>
  <c r="D531" i="2"/>
  <c r="G531" i="2"/>
  <c r="H531" i="2"/>
  <c r="D532" i="2"/>
  <c r="G532" i="2"/>
  <c r="H532" i="2"/>
  <c r="D533" i="2"/>
  <c r="G533" i="2"/>
  <c r="H533" i="2"/>
  <c r="D534" i="2"/>
  <c r="G534" i="2"/>
  <c r="H534" i="2"/>
  <c r="D535" i="2"/>
  <c r="G535" i="2"/>
  <c r="H535" i="2"/>
  <c r="D536" i="2"/>
  <c r="G536" i="2"/>
  <c r="H536" i="2"/>
  <c r="D537" i="2"/>
  <c r="G537" i="2"/>
  <c r="H537" i="2"/>
  <c r="D538" i="2"/>
  <c r="G538" i="2"/>
  <c r="H538" i="2"/>
  <c r="D539" i="2"/>
  <c r="G539" i="2"/>
  <c r="H539" i="2"/>
  <c r="D540" i="2"/>
  <c r="G540" i="2"/>
  <c r="H540" i="2"/>
  <c r="D541" i="2"/>
  <c r="G541" i="2"/>
  <c r="H541" i="2"/>
  <c r="D542" i="2"/>
  <c r="G542" i="2"/>
  <c r="H542" i="2"/>
  <c r="D543" i="2"/>
  <c r="G543" i="2"/>
  <c r="H543" i="2"/>
  <c r="D544" i="2"/>
  <c r="G544" i="2"/>
  <c r="H544" i="2"/>
  <c r="D545" i="2"/>
  <c r="G545" i="2"/>
  <c r="H545" i="2"/>
  <c r="D546" i="2"/>
  <c r="G546" i="2"/>
  <c r="H546" i="2"/>
  <c r="D547" i="2"/>
  <c r="G547" i="2"/>
  <c r="H547" i="2"/>
  <c r="D548" i="2"/>
  <c r="G548" i="2"/>
  <c r="H548" i="2"/>
  <c r="D549" i="2"/>
  <c r="G549" i="2"/>
  <c r="H549" i="2"/>
  <c r="D550" i="2"/>
  <c r="G550" i="2"/>
  <c r="H550" i="2"/>
  <c r="D551" i="2"/>
  <c r="G551" i="2"/>
  <c r="H551" i="2"/>
  <c r="D552" i="2"/>
  <c r="G552" i="2"/>
  <c r="H552" i="2"/>
  <c r="D553" i="2"/>
  <c r="G553" i="2"/>
  <c r="H553" i="2"/>
  <c r="D554" i="2"/>
  <c r="G554" i="2"/>
  <c r="H554" i="2"/>
  <c r="D555" i="2"/>
  <c r="G555" i="2"/>
  <c r="H555" i="2"/>
  <c r="D556" i="2"/>
  <c r="G556" i="2"/>
  <c r="H556" i="2"/>
  <c r="D557" i="2"/>
  <c r="G557" i="2"/>
  <c r="H557" i="2"/>
  <c r="D558" i="2"/>
  <c r="G558" i="2"/>
  <c r="H558" i="2"/>
  <c r="D559" i="2"/>
  <c r="G559" i="2"/>
  <c r="H559" i="2"/>
  <c r="D560" i="2"/>
  <c r="G560" i="2"/>
  <c r="H560" i="2"/>
  <c r="D561" i="2"/>
  <c r="G561" i="2"/>
  <c r="H561" i="2"/>
  <c r="D562" i="2"/>
  <c r="G562" i="2"/>
  <c r="H562" i="2"/>
  <c r="D563" i="2"/>
  <c r="G563" i="2"/>
  <c r="H563" i="2"/>
  <c r="D564" i="2"/>
  <c r="G564" i="2"/>
  <c r="H564" i="2"/>
  <c r="D565" i="2"/>
  <c r="G565" i="2"/>
  <c r="H565" i="2"/>
  <c r="D566" i="2"/>
  <c r="G566" i="2"/>
  <c r="H566" i="2"/>
  <c r="D567" i="2"/>
  <c r="G567" i="2"/>
  <c r="H567" i="2"/>
  <c r="D568" i="2"/>
  <c r="G568" i="2"/>
  <c r="H568" i="2"/>
  <c r="D569" i="2"/>
  <c r="G569" i="2"/>
  <c r="H569" i="2"/>
  <c r="D570" i="2"/>
  <c r="G570" i="2"/>
  <c r="H570" i="2"/>
  <c r="D571" i="2"/>
  <c r="G571" i="2"/>
  <c r="H571" i="2"/>
  <c r="D572" i="2"/>
  <c r="G572" i="2"/>
  <c r="H572" i="2"/>
  <c r="D573" i="2"/>
  <c r="G573" i="2"/>
  <c r="H573" i="2"/>
  <c r="D574" i="2"/>
  <c r="G574" i="2"/>
  <c r="H574" i="2"/>
  <c r="D575" i="2"/>
  <c r="G575" i="2"/>
  <c r="H575" i="2"/>
  <c r="D576" i="2"/>
  <c r="G576" i="2"/>
  <c r="H576" i="2"/>
  <c r="D577" i="2"/>
  <c r="G577" i="2"/>
  <c r="H577" i="2"/>
  <c r="D578" i="2"/>
  <c r="G578" i="2"/>
  <c r="H578" i="2"/>
  <c r="D579" i="2"/>
  <c r="G579" i="2"/>
  <c r="H579" i="2"/>
  <c r="D580" i="2"/>
  <c r="G580" i="2"/>
  <c r="H580" i="2"/>
  <c r="D581" i="2"/>
  <c r="G581" i="2"/>
  <c r="H581" i="2"/>
  <c r="D582" i="2"/>
  <c r="G582" i="2"/>
  <c r="H582" i="2"/>
  <c r="D583" i="2"/>
  <c r="G583" i="2"/>
  <c r="H583" i="2"/>
  <c r="D584" i="2"/>
  <c r="G584" i="2"/>
  <c r="H584" i="2"/>
  <c r="D585" i="2"/>
  <c r="G585" i="2"/>
  <c r="H585" i="2"/>
  <c r="D586" i="2"/>
  <c r="G586" i="2"/>
  <c r="H586" i="2"/>
  <c r="D587" i="2"/>
  <c r="G587" i="2"/>
  <c r="H587" i="2"/>
  <c r="D588" i="2"/>
  <c r="G588" i="2"/>
  <c r="H588" i="2"/>
  <c r="D589" i="2"/>
  <c r="G589" i="2"/>
  <c r="H589" i="2"/>
  <c r="D590" i="2"/>
  <c r="G590" i="2"/>
  <c r="H590" i="2"/>
  <c r="D591" i="2"/>
  <c r="G591" i="2"/>
  <c r="H591" i="2"/>
  <c r="D592" i="2"/>
  <c r="G592" i="2"/>
  <c r="H592" i="2"/>
  <c r="D593" i="2"/>
  <c r="G593" i="2"/>
  <c r="H593" i="2"/>
  <c r="D594" i="2"/>
  <c r="G594" i="2"/>
  <c r="H594" i="2"/>
  <c r="D595" i="2"/>
  <c r="G595" i="2"/>
  <c r="H595" i="2"/>
  <c r="D596" i="2"/>
  <c r="G596" i="2"/>
  <c r="H596" i="2"/>
  <c r="D597" i="2"/>
  <c r="G597" i="2"/>
  <c r="H597" i="2"/>
  <c r="D598" i="2"/>
  <c r="G598" i="2"/>
  <c r="H598" i="2"/>
  <c r="D599" i="2"/>
  <c r="G599" i="2"/>
  <c r="H599" i="2"/>
  <c r="D600" i="2"/>
  <c r="G600" i="2"/>
  <c r="H600" i="2"/>
  <c r="D601" i="2"/>
  <c r="G601" i="2"/>
  <c r="H601" i="2"/>
  <c r="D602" i="2"/>
  <c r="G602" i="2"/>
  <c r="H602" i="2"/>
  <c r="D603" i="2"/>
  <c r="G603" i="2"/>
  <c r="H603" i="2"/>
  <c r="D604" i="2"/>
  <c r="G604" i="2"/>
  <c r="H604" i="2"/>
  <c r="D605" i="2"/>
  <c r="G605" i="2"/>
  <c r="H605" i="2"/>
  <c r="D606" i="2"/>
  <c r="G606" i="2"/>
  <c r="H606" i="2"/>
  <c r="D607" i="2"/>
  <c r="G607" i="2"/>
  <c r="H607" i="2"/>
  <c r="D608" i="2"/>
  <c r="G608" i="2"/>
  <c r="H608" i="2"/>
  <c r="D609" i="2"/>
  <c r="G609" i="2"/>
  <c r="H609" i="2"/>
  <c r="D610" i="2"/>
  <c r="G610" i="2"/>
  <c r="H610" i="2"/>
  <c r="D611" i="2"/>
  <c r="G611" i="2"/>
  <c r="H611" i="2"/>
  <c r="D612" i="2"/>
  <c r="G612" i="2"/>
  <c r="H612" i="2"/>
  <c r="D613" i="2"/>
  <c r="G613" i="2"/>
  <c r="H613" i="2"/>
  <c r="D614" i="2"/>
  <c r="G614" i="2"/>
  <c r="H614" i="2"/>
  <c r="D615" i="2"/>
  <c r="G615" i="2"/>
  <c r="H615" i="2"/>
  <c r="D616" i="2"/>
  <c r="G616" i="2"/>
  <c r="H616" i="2"/>
  <c r="D617" i="2"/>
  <c r="G617" i="2"/>
  <c r="H617" i="2"/>
  <c r="D618" i="2"/>
  <c r="G618" i="2"/>
  <c r="H618" i="2"/>
  <c r="D619" i="2"/>
  <c r="G619" i="2"/>
  <c r="H619" i="2"/>
  <c r="D620" i="2"/>
  <c r="G620" i="2"/>
  <c r="H620" i="2"/>
  <c r="D621" i="2"/>
  <c r="G621" i="2"/>
  <c r="H621" i="2"/>
  <c r="D622" i="2"/>
  <c r="G622" i="2"/>
  <c r="H622" i="2"/>
  <c r="D623" i="2"/>
  <c r="G623" i="2"/>
  <c r="H623" i="2"/>
  <c r="D624" i="2"/>
  <c r="G624" i="2"/>
  <c r="H624" i="2"/>
  <c r="D625" i="2"/>
  <c r="G625" i="2"/>
  <c r="H625" i="2"/>
  <c r="D626" i="2"/>
  <c r="G626" i="2"/>
  <c r="H626" i="2"/>
  <c r="D627" i="2"/>
  <c r="G627" i="2"/>
  <c r="H627" i="2"/>
  <c r="D628" i="2"/>
  <c r="G628" i="2"/>
  <c r="H628" i="2"/>
  <c r="D629" i="2"/>
  <c r="G629" i="2"/>
  <c r="H629" i="2"/>
  <c r="D630" i="2"/>
  <c r="G630" i="2"/>
  <c r="H630" i="2"/>
  <c r="D631" i="2"/>
  <c r="G631" i="2"/>
  <c r="H631" i="2"/>
  <c r="D632" i="2"/>
  <c r="G632" i="2"/>
  <c r="H632" i="2"/>
  <c r="D633" i="2"/>
  <c r="G633" i="2"/>
  <c r="H633" i="2"/>
  <c r="D634" i="2"/>
  <c r="G634" i="2"/>
  <c r="H634" i="2"/>
  <c r="D635" i="2"/>
  <c r="G635" i="2"/>
  <c r="H635" i="2"/>
  <c r="D636" i="2"/>
  <c r="G636" i="2"/>
  <c r="H636" i="2"/>
  <c r="D637" i="2"/>
  <c r="G637" i="2"/>
  <c r="H637" i="2"/>
  <c r="D638" i="2"/>
  <c r="G638" i="2"/>
  <c r="H638" i="2"/>
  <c r="D639" i="2"/>
  <c r="G639" i="2"/>
  <c r="H639" i="2"/>
  <c r="D640" i="2"/>
  <c r="G640" i="2"/>
  <c r="H640" i="2"/>
  <c r="D641" i="2"/>
  <c r="G641" i="2"/>
  <c r="H641" i="2"/>
  <c r="D642" i="2"/>
  <c r="G642" i="2"/>
  <c r="H642" i="2"/>
  <c r="D643" i="2"/>
  <c r="G643" i="2"/>
  <c r="H643" i="2"/>
  <c r="D644" i="2"/>
  <c r="G644" i="2"/>
  <c r="H644" i="2"/>
  <c r="D645" i="2"/>
  <c r="G645" i="2"/>
  <c r="H645" i="2"/>
  <c r="D646" i="2"/>
  <c r="G646" i="2"/>
  <c r="H646" i="2"/>
  <c r="C103" i="1"/>
  <c r="D103" i="1"/>
  <c r="G107" i="1" l="1"/>
  <c r="G106" i="1"/>
  <c r="G105" i="1"/>
  <c r="G104" i="1"/>
  <c r="E103" i="1"/>
  <c r="F103" i="1"/>
  <c r="E102" i="1"/>
  <c r="F102" i="1"/>
  <c r="C102" i="1"/>
  <c r="D102" i="1"/>
  <c r="E100" i="1"/>
  <c r="E101" i="1"/>
  <c r="F99" i="1"/>
  <c r="F100" i="1"/>
  <c r="F101" i="1"/>
  <c r="C100" i="1"/>
  <c r="C101" i="1"/>
  <c r="D100" i="1"/>
  <c r="D101" i="1"/>
  <c r="C99" i="1"/>
  <c r="D99" i="1"/>
  <c r="E99" i="1"/>
  <c r="E97" i="1"/>
  <c r="E98" i="1"/>
  <c r="F97" i="1"/>
  <c r="C98" i="1"/>
  <c r="D98" i="1"/>
  <c r="F98" i="1"/>
  <c r="C97" i="1"/>
  <c r="D97" i="1"/>
  <c r="E92" i="1"/>
  <c r="E93" i="1"/>
  <c r="F92" i="1"/>
  <c r="F93" i="1"/>
  <c r="C96" i="1"/>
  <c r="D96" i="1"/>
  <c r="C92" i="1"/>
  <c r="C93" i="1"/>
  <c r="C94" i="1"/>
  <c r="C95" i="1"/>
  <c r="D92" i="1"/>
  <c r="D93" i="1"/>
  <c r="D94" i="1"/>
  <c r="D95" i="1"/>
  <c r="C91" i="1"/>
  <c r="D91" i="1"/>
  <c r="E91" i="1"/>
  <c r="F91" i="1"/>
  <c r="C90" i="1"/>
  <c r="D90" i="1"/>
  <c r="C89" i="1"/>
  <c r="D89" i="1"/>
  <c r="G103" i="1" l="1"/>
  <c r="E94" i="1"/>
  <c r="E95" i="1"/>
  <c r="G102" i="1"/>
  <c r="E96" i="1"/>
  <c r="E90" i="1"/>
  <c r="F94" i="1"/>
  <c r="F96" i="1"/>
  <c r="F90" i="1"/>
  <c r="F95" i="1"/>
  <c r="G100" i="1"/>
  <c r="G101" i="1"/>
  <c r="G99" i="1"/>
  <c r="G98" i="1"/>
  <c r="G97" i="1"/>
  <c r="G93" i="1"/>
  <c r="G92" i="1"/>
  <c r="G91" i="1"/>
  <c r="E89" i="1"/>
  <c r="F89" i="1"/>
  <c r="F71" i="1"/>
  <c r="F69" i="1"/>
  <c r="F72" i="1"/>
  <c r="F74" i="1"/>
  <c r="F70" i="1"/>
  <c r="F73" i="1"/>
  <c r="F49" i="1"/>
  <c r="F67" i="1"/>
  <c r="F58" i="1"/>
  <c r="F64" i="1"/>
  <c r="F60" i="1"/>
  <c r="F65" i="1"/>
  <c r="F75" i="1"/>
  <c r="F77" i="1"/>
  <c r="F78" i="1"/>
  <c r="F81" i="1"/>
  <c r="F82" i="1"/>
  <c r="F84" i="1"/>
  <c r="F85" i="1"/>
  <c r="F86" i="1"/>
  <c r="F88" i="1"/>
  <c r="E88" i="1"/>
  <c r="C88" i="1"/>
  <c r="D88" i="1"/>
  <c r="C87" i="1"/>
  <c r="D87" i="1"/>
  <c r="C86" i="1"/>
  <c r="D86" i="1"/>
  <c r="C85" i="1"/>
  <c r="D85" i="1"/>
  <c r="E86" i="1"/>
  <c r="E85" i="1"/>
  <c r="G94" i="1" l="1"/>
  <c r="G95" i="1"/>
  <c r="G96" i="1"/>
  <c r="G90" i="1"/>
  <c r="G89" i="1"/>
  <c r="F83" i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E84" i="1"/>
  <c r="E83" i="1"/>
  <c r="C84" i="1"/>
  <c r="D84" i="1"/>
  <c r="C83" i="1"/>
  <c r="D83" i="1"/>
  <c r="E82" i="1"/>
  <c r="E81" i="1"/>
  <c r="E80" i="1"/>
  <c r="C82" i="1"/>
  <c r="D82" i="1"/>
  <c r="C81" i="1"/>
  <c r="D81" i="1"/>
  <c r="C80" i="1"/>
  <c r="D80" i="1"/>
  <c r="C79" i="1"/>
  <c r="D79" i="1"/>
  <c r="E78" i="1"/>
  <c r="E77" i="1"/>
  <c r="E76" i="1"/>
  <c r="C78" i="1"/>
  <c r="D78" i="1"/>
  <c r="C77" i="1"/>
  <c r="D77" i="1"/>
  <c r="C76" i="1"/>
  <c r="D76" i="1"/>
  <c r="E75" i="1"/>
  <c r="C75" i="1"/>
  <c r="D75" i="1"/>
  <c r="E65" i="1"/>
  <c r="E60" i="1"/>
  <c r="E57" i="1"/>
  <c r="E64" i="1"/>
  <c r="C65" i="1"/>
  <c r="D65" i="1"/>
  <c r="C60" i="1"/>
  <c r="D60" i="1"/>
  <c r="C57" i="1"/>
  <c r="D57" i="1"/>
  <c r="C48" i="1"/>
  <c r="D48" i="1"/>
  <c r="C64" i="1"/>
  <c r="D64" i="1"/>
  <c r="D47" i="1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3" i="1" l="1"/>
  <c r="G66" i="1"/>
  <c r="G67" i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G51" i="1" l="1"/>
  <c r="G18" i="1"/>
  <c r="G2" i="1"/>
  <c r="G7" i="1"/>
  <c r="G3" i="1"/>
  <c r="G20" i="1"/>
  <c r="G11" i="1"/>
  <c r="G17" i="1"/>
  <c r="G44" i="1"/>
  <c r="G13" i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<sst xmlns="http://schemas.openxmlformats.org/spreadsheetml/2006/main" count="1864" uniqueCount="124">
  <si>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</si>
  <si>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</si>
  <si>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</si>
  <si>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</si>
  <si>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</si>
  <si>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</si>
  <si>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</si>
  <si>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</si>
  <si>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</si>
  <si>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</si>
  <si>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</si>
  <si>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</si>
  <si>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</si>
  <si>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</si>
  <si>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</si>
  <si>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</si>
  <si>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</si>
  <si>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</si>
  <si>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</si>
  <si>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</si>
  <si>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</si>
  <si>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</si>
  <si>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</si>
  <si>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</si>
  <si>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</si>
  <si>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</si>
  <si>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</si>
  <si>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</si>
  <si>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</si>
  <si>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</si>
  <si>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</si>
  <si>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</si>
  <si>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</si>
  <si>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</si>
  <si>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</si>
  <si>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</si>
  <si>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</si>
  <si>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</si>
  <si>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</si>
  <si>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</si>
  <si>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</si>
  <si>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</si>
  <si>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</si>
  <si>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</si>
  <si>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</si>
  <si>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</si>
  <si>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</si>
  <si>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</si>
  <si>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</si>
  <si>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</si>
  <si>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</si>
  <si>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</si>
  <si>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</si>
  <si>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</si>
  <si>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</si>
  <si>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</si>
  <si>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</si>
  <si>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</si>
  <si>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</si>
  <si>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</si>
  <si>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</si>
  <si>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</si>
  <si>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</si>
  <si>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</si>
  <si>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</si>
  <si>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</si>
  <si>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</si>
  <si>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</si>
  <si>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</si>
  <si>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</si>
  <si>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</si>
  <si>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</si>
  <si>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</si>
  <si>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</si>
  <si>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</si>
  <si>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</si>
  <si>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</si>
  <si>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</si>
  <si>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</si>
  <si>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</si>
  <si>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</si>
  <si>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</si>
  <si>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</si>
  <si>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</si>
  <si>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</si>
  <si>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</si>
  <si>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</si>
  <si>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</si>
  <si>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</si>
  <si>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</si>
  <si>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</si>
  <si>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</si>
  <si>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</si>
  <si>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</si>
  <si>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</si>
  <si>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</si>
  <si>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</si>
  <si>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</si>
  <si>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</si>
  <si>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</si>
  <si>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</si>
  <si>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</si>
  <si>
    <t>tournament</t>
  </si>
  <si>
    <t>Барышиха</t>
  </si>
  <si>
    <t>Олег</t>
  </si>
  <si>
    <t>УПК</t>
  </si>
  <si>
    <t>Ваня (Иван+1)</t>
  </si>
  <si>
    <t>Дэн (Нурик+1)</t>
  </si>
  <si>
    <t>Умар (Женя+1)</t>
  </si>
  <si>
    <t>Саша (Витя+1)</t>
  </si>
  <si>
    <t>Сергей (АК+1)</t>
  </si>
  <si>
    <t>Андрей (Олег+1)</t>
  </si>
  <si>
    <t>Фуад</t>
  </si>
  <si>
    <t>Ибрагим (Вася+1)</t>
  </si>
  <si>
    <t>Фируз (Вася+1)</t>
  </si>
  <si>
    <t>Азамат (Никита+1)</t>
  </si>
  <si>
    <t>Дима (Паша+1)</t>
  </si>
  <si>
    <t>Леха (Паша+1)</t>
  </si>
  <si>
    <t>Виктор Царьков</t>
  </si>
  <si>
    <t>Саша Д.</t>
  </si>
  <si>
    <t>Сергей (Bu+1)</t>
  </si>
  <si>
    <t>Кирилл (Bu+1)</t>
  </si>
  <si>
    <t>Дима (Спартак)</t>
  </si>
  <si>
    <t>Саша Дайнеко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</si>
</sst>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49" fontId="4" fillId="0" borderId="6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64" fontId="1" fillId="0" borderId="5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 vertical="center"/>
    </xf>
    <xf numFmtId="0" fontId="0" fillId="0" borderId="6" xfId="0" applyBorder="1" applyAlignment="1">
      <alignment horizontal="left"/>
    </xf>
    <xf numFmtId="49" fontId="3" fillId="0" borderId="6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3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107" totalsRowShown="0" headerRowDxfId="35" headerRowBorderDxfId="34" tableBorderDxfId="33" totalsRowBorderDxfId="32">
  <autoFilter ref="A1:G107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31"/>
    <tableColumn id="2" xr3:uid="{9B600E03-F10C-49A9-BD9C-050BEA58FF6E}" name="player_name" dataDxfId="30"/>
    <tableColumn id="3" xr3:uid="{8F857898-2667-4829-90AD-3A28B8E44AF3}" name="goals" dataDxfId="29">
      <calculatedColumnFormula>SUMIFS(_stats[goals_on_date],_stats[player_id],_players[[#This Row],[player_id]])</calculatedColumnFormula>
    </tableColumn>
    <tableColumn id="4" xr3:uid="{81B9F6B2-D5CC-4D13-9EE3-73B39091AD58}" name="assists" dataDxfId="28">
      <calculatedColumnFormula>SUMIFS(_stats[assists_on_date],_stats[player_id],_players[[#This Row],[player_id]])</calculatedColumnFormula>
    </tableColumn>
    <tableColumn id="5" xr3:uid="{1C26950D-761D-4C94-B228-1824773DE1A0}" name="wins" dataDxfId="27">
      <calculatedColumnFormula>SUMIFS(_stats[wins_on_date],_stats[player_id],_players[[#This Row],[player_id]])</calculatedColumnFormula>
    </tableColumn>
    <tableColumn id="7" xr3:uid="{7B92C955-C277-4BCF-B8AB-BC8A08DD3F98}" name="draws" dataDxfId="26">
      <calculatedColumnFormula>SUMIFS(_stats[draws_on_date],_stats[player_id],_players[[#This Row],[player_id]])</calculatedColumnFormula>
    </tableColumn>
    <tableColumn id="6" xr3:uid="{9ADB0D0F-407B-4516-A8B8-97C920F43BB4}" name="points" dataDxfId="25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J760" totalsRowShown="0" headerRowDxfId="24" dataDxfId="22" headerRowBorderDxfId="23" tableBorderDxfId="21" totalsRowBorderDxfId="20">
  <autoFilter ref="A1:J760" xr:uid="{D3D1149F-12DA-4A23-97C8-9D9CCA1140FB}"/>
  <sortState xmlns:xlrd2="http://schemas.microsoft.com/office/spreadsheetml/2017/richdata2" ref="A2:G60">
    <sortCondition ref="A1:A60"/>
  </sortState>
  <tableColumns count="10">
    <tableColumn id="1" xr3:uid="{D6DD79FC-E04C-45EB-8EBE-D6811A0C69D0}" name="date" dataDxfId="19"/>
    <tableColumn id="2" xr3:uid="{686C940A-87F8-43A1-ADFF-9CF607E801B5}" name="team_number" dataDxfId="18"/>
    <tableColumn id="3" xr3:uid="{1C13D6CA-8B0C-4849-B32C-A77EF9C52B42}" name="player_id" dataDxfId="17"/>
    <tableColumn id="4" xr3:uid="{C2384479-71AA-40DA-A7B2-E30ECBA1AF99}" name="player_name" dataDxfId="16">
      <calculatedColumnFormula>IFERROR(VLOOKUP(_stats[[#This Row],[player_id]],_players[[player_id]:[player_name]],2,0),"")</calculatedColumnFormula>
    </tableColumn>
    <tableColumn id="5" xr3:uid="{09AE1D8B-DCB8-4F87-ABB5-372822B0D6BF}" name="goals_on_date" dataDxfId="15"/>
    <tableColumn id="6" xr3:uid="{7FD24496-81EB-47BB-8B89-26AB97C686CA}" name="assists_on_date" dataDxfId="14"/>
    <tableColumn id="7" xr3:uid="{39F202A0-49EF-45EE-9054-882F18FBDF31}" name="wins_on_date" dataDxfId="13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2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11"/>
    <tableColumn id="10" xr3:uid="{60255463-9C5A-4356-83C8-4B8F5C0D84CC}" name="tournament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E113" totalsRowShown="0" headerRowDxfId="9" dataDxfId="7" headerRowBorderDxfId="8" tableBorderDxfId="6" totalsRowBorderDxfId="5">
  <autoFilter ref="A1:E113" xr:uid="{B6423DC2-EC3F-4914-9E08-BC4E7C6626C9}"/>
  <tableColumns count="5">
    <tableColumn id="1" xr3:uid="{92BE0DCE-EF0C-43B2-937D-640EBFF087A6}" name="date" dataDxfId="4"/>
    <tableColumn id="2" xr3:uid="{B497FB59-180E-4B72-9ECD-E25C88173489}" name="team_number" dataDxfId="3"/>
    <tableColumn id="3" xr3:uid="{02A8A062-9D85-4980-948F-E89B2B2D08DF}" name="wins_on_date" dataDxfId="2"/>
    <tableColumn id="4" xr3:uid="{E0D3B2C4-0D10-4724-9583-EAA87E6A8BF5}" name="draws_on_date" dataDxfId="1"/>
    <tableColumn id="5" xr3:uid="{767C7E87-2BC0-427C-9555-EA488841AAAB}" name="tourna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107"/>
  <sheetViews>
    <sheetView topLeftCell="A84" workbookViewId="0">
      <selection activeCell="L93" sqref="L93"/>
    </sheetView>
  </sheetViews>
  <sheetFormatPr defaultRowHeight="15" x14ac:dyDescent="0.25"/>
  <cols>
    <col min="1" max="1" width="20.5703125" style="38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8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100</v>
      </c>
      <c r="G1" s="5" t="s">
        <v>5</v>
      </c>
    </row>
    <row r="2" spans="1:7" ht="15.75" x14ac:dyDescent="0.25">
      <c r="A2" s="29" t="s">
        <v>46</v>
      </c>
      <c r="B2" s="29" t="s">
        <v>46</v>
      </c>
      <c r="C2" s="19">
        <f>SUMIFS(_stats[goals_on_date],_stats[player_id],_players[[#This Row],[player_id]])</f>
        <v>68</v>
      </c>
      <c r="D2" s="19">
        <f>SUMIFS(_stats[assists_on_date],_stats[player_id],_players[[#This Row],[player_id]])</f>
        <v>29</v>
      </c>
      <c r="E2" s="19">
        <f>SUMIFS(_stats[wins_on_date],_stats[player_id],_players[[#This Row],[player_id]])</f>
        <v>81</v>
      </c>
      <c r="F2" s="20">
        <f>SUMIFS(_stats[draws_on_date],_stats[player_id],_players[[#This Row],[player_id]])</f>
        <v>5</v>
      </c>
      <c r="G2" s="20">
        <f>SUM(_players[[#This Row],[goals]:[draws]])</f>
        <v>183</v>
      </c>
    </row>
    <row r="3" spans="1:7" ht="15.75" x14ac:dyDescent="0.25">
      <c r="A3" s="30" t="s">
        <v>18</v>
      </c>
      <c r="B3" s="30" t="s">
        <v>18</v>
      </c>
      <c r="C3" s="11">
        <f>SUMIFS(_stats[goals_on_date],_stats[player_id],_players[[#This Row],[player_id]])</f>
        <v>43</v>
      </c>
      <c r="D3" s="11">
        <f>SUMIFS(_stats[assists_on_date],_stats[player_id],_players[[#This Row],[player_id]])</f>
        <v>34</v>
      </c>
      <c r="E3" s="11">
        <f>SUMIFS(_stats[wins_on_date],_stats[player_id],_players[[#This Row],[player_id]])</f>
        <v>120</v>
      </c>
      <c r="F3" s="12">
        <f>SUMIFS(_stats[draws_on_date],_stats[player_id],_players[[#This Row],[player_id]])</f>
        <v>15</v>
      </c>
      <c r="G3" s="12">
        <f>SUM(_players[[#This Row],[goals]:[draws]])</f>
        <v>212</v>
      </c>
    </row>
    <row r="4" spans="1:7" ht="15.75" x14ac:dyDescent="0.25">
      <c r="A4" s="30" t="s">
        <v>16</v>
      </c>
      <c r="B4" s="30" t="s">
        <v>16</v>
      </c>
      <c r="C4" s="16">
        <f>SUMIFS(_stats[goals_on_date],_stats[player_id],_players[[#This Row],[player_id]])</f>
        <v>69</v>
      </c>
      <c r="D4" s="16">
        <f>SUMIFS(_stats[assists_on_date],_stats[player_id],_players[[#This Row],[player_id]])</f>
        <v>19</v>
      </c>
      <c r="E4" s="16">
        <f>SUMIFS(_stats[wins_on_date],_stats[player_id],_players[[#This Row],[player_id]])</f>
        <v>125</v>
      </c>
      <c r="F4" s="17">
        <f>SUMIFS(_stats[draws_on_date],_stats[player_id],_players[[#This Row],[player_id]])</f>
        <v>14</v>
      </c>
      <c r="G4" s="17">
        <f>SUM(_players[[#This Row],[goals]:[draws]])</f>
        <v>227</v>
      </c>
    </row>
    <row r="5" spans="1:7" ht="15.75" x14ac:dyDescent="0.25">
      <c r="A5" s="31" t="s">
        <v>22</v>
      </c>
      <c r="B5" s="31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30" t="s">
        <v>20</v>
      </c>
      <c r="B6" s="30" t="s">
        <v>20</v>
      </c>
      <c r="C6" s="16">
        <f>SUMIFS(_stats[goals_on_date],_stats[player_id],_players[[#This Row],[player_id]])</f>
        <v>17</v>
      </c>
      <c r="D6" s="16">
        <f>SUMIFS(_stats[assists_on_date],_stats[player_id],_players[[#This Row],[player_id]])</f>
        <v>13</v>
      </c>
      <c r="E6" s="16">
        <f>SUMIFS(_stats[wins_on_date],_stats[player_id],_players[[#This Row],[player_id]])</f>
        <v>123</v>
      </c>
      <c r="F6" s="17">
        <f>SUMIFS(_stats[draws_on_date],_stats[player_id],_players[[#This Row],[player_id]])</f>
        <v>15</v>
      </c>
      <c r="G6" s="17">
        <f>SUM(_players[[#This Row],[goals]:[draws]])</f>
        <v>168</v>
      </c>
    </row>
    <row r="7" spans="1:7" ht="15.75" x14ac:dyDescent="0.25">
      <c r="A7" s="30" t="s">
        <v>30</v>
      </c>
      <c r="B7" s="30" t="s">
        <v>30</v>
      </c>
      <c r="C7" s="11">
        <f>SUMIFS(_stats[goals_on_date],_stats[player_id],_players[[#This Row],[player_id]])</f>
        <v>36</v>
      </c>
      <c r="D7" s="11">
        <f>SUMIFS(_stats[assists_on_date],_stats[player_id],_players[[#This Row],[player_id]])</f>
        <v>26</v>
      </c>
      <c r="E7" s="11">
        <f>SUMIFS(_stats[wins_on_date],_stats[player_id],_players[[#This Row],[player_id]])</f>
        <v>66</v>
      </c>
      <c r="F7" s="12">
        <f>SUMIFS(_stats[draws_on_date],_stats[player_id],_players[[#This Row],[player_id]])</f>
        <v>10</v>
      </c>
      <c r="G7" s="12">
        <f>SUM(_players[[#This Row],[goals]:[draws]])</f>
        <v>138</v>
      </c>
    </row>
    <row r="8" spans="1:7" ht="15.75" x14ac:dyDescent="0.25">
      <c r="A8" s="32" t="s">
        <v>43</v>
      </c>
      <c r="B8" s="32" t="s">
        <v>43</v>
      </c>
      <c r="C8" s="11">
        <f>SUMIFS(_stats[goals_on_date],_stats[player_id],_players[[#This Row],[player_id]])</f>
        <v>23</v>
      </c>
      <c r="D8" s="11">
        <f>SUMIFS(_stats[assists_on_date],_stats[player_id],_players[[#This Row],[player_id]])</f>
        <v>19</v>
      </c>
      <c r="E8" s="11">
        <f>SUMIFS(_stats[wins_on_date],_stats[player_id],_players[[#This Row],[player_id]])</f>
        <v>104</v>
      </c>
      <c r="F8" s="12">
        <f>SUMIFS(_stats[draws_on_date],_stats[player_id],_players[[#This Row],[player_id]])</f>
        <v>17</v>
      </c>
      <c r="G8" s="12">
        <f>SUM(_players[[#This Row],[goals]:[draws]])</f>
        <v>163</v>
      </c>
    </row>
    <row r="9" spans="1:7" x14ac:dyDescent="0.25">
      <c r="A9" s="33" t="s">
        <v>69</v>
      </c>
      <c r="B9" s="33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30" t="s">
        <v>11</v>
      </c>
      <c r="B10" s="30" t="s">
        <v>11</v>
      </c>
      <c r="C10" s="16">
        <f>SUMIFS(_stats[goals_on_date],_stats[player_id],_players[[#This Row],[player_id]])</f>
        <v>4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64</v>
      </c>
      <c r="F10" s="17">
        <f>SUMIFS(_stats[draws_on_date],_stats[player_id],_players[[#This Row],[player_id]])</f>
        <v>13</v>
      </c>
      <c r="G10" s="17">
        <f>SUM(_players[[#This Row],[goals]:[draws]])</f>
        <v>85</v>
      </c>
    </row>
    <row r="11" spans="1:7" ht="15.75" x14ac:dyDescent="0.25">
      <c r="A11" s="29" t="s">
        <v>41</v>
      </c>
      <c r="B11" s="29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58</v>
      </c>
      <c r="F11" s="22">
        <f>SUMIFS(_stats[draws_on_date],_stats[player_id],_players[[#This Row],[player_id]])</f>
        <v>4</v>
      </c>
      <c r="G11" s="22">
        <f>SUM(_players[[#This Row],[goals]:[draws]])</f>
        <v>110</v>
      </c>
    </row>
    <row r="12" spans="1:7" ht="15.75" x14ac:dyDescent="0.25">
      <c r="A12" s="34" t="s">
        <v>60</v>
      </c>
      <c r="B12" s="32" t="s">
        <v>60</v>
      </c>
      <c r="C12" s="16">
        <f>SUMIFS(_stats[goals_on_date],_stats[player_id],_players[[#This Row],[player_id]])</f>
        <v>31</v>
      </c>
      <c r="D12" s="16">
        <f>SUMIFS(_stats[assists_on_date],_stats[player_id],_players[[#This Row],[player_id]])</f>
        <v>36</v>
      </c>
      <c r="E12" s="16">
        <f>SUMIFS(_stats[wins_on_date],_stats[player_id],_players[[#This Row],[player_id]])</f>
        <v>58</v>
      </c>
      <c r="F12" s="17">
        <f>SUMIFS(_stats[draws_on_date],_stats[player_id],_players[[#This Row],[player_id]])</f>
        <v>12</v>
      </c>
      <c r="G12" s="17">
        <f>SUM(_players[[#This Row],[goals]:[draws]])</f>
        <v>137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25</v>
      </c>
      <c r="D13" s="11">
        <f>SUMIFS(_stats[assists_on_date],_stats[player_id],_players[[#This Row],[player_id]])</f>
        <v>16</v>
      </c>
      <c r="E13" s="11">
        <f>SUMIFS(_stats[wins_on_date],_stats[player_id],_players[[#This Row],[player_id]])</f>
        <v>45</v>
      </c>
      <c r="F13" s="12">
        <f>SUMIFS(_stats[draws_on_date],_stats[player_id],_players[[#This Row],[player_id]])</f>
        <v>10</v>
      </c>
      <c r="G13" s="12">
        <f>SUM(_players[[#This Row],[goals]:[draws]])</f>
        <v>96</v>
      </c>
    </row>
    <row r="14" spans="1:7" ht="15.75" x14ac:dyDescent="0.25">
      <c r="A14" s="30" t="s">
        <v>26</v>
      </c>
      <c r="B14" s="30" t="s">
        <v>26</v>
      </c>
      <c r="C14" s="11">
        <f>SUMIFS(_stats[goals_on_date],_stats[player_id],_players[[#This Row],[player_id]])</f>
        <v>6</v>
      </c>
      <c r="D14" s="11">
        <f>SUMIFS(_stats[assists_on_date],_stats[player_id],_players[[#This Row],[player_id]])</f>
        <v>7</v>
      </c>
      <c r="E14" s="11">
        <f>SUMIFS(_stats[wins_on_date],_stats[player_id],_players[[#This Row],[player_id]])</f>
        <v>95</v>
      </c>
      <c r="F14" s="12">
        <f>SUMIFS(_stats[draws_on_date],_stats[player_id],_players[[#This Row],[player_id]])</f>
        <v>10</v>
      </c>
      <c r="G14" s="12">
        <f>SUM(_players[[#This Row],[goals]:[draws]])</f>
        <v>118</v>
      </c>
    </row>
    <row r="15" spans="1:7" ht="15.75" x14ac:dyDescent="0.25">
      <c r="A15" s="30" t="s">
        <v>64</v>
      </c>
      <c r="B15" s="30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53</v>
      </c>
      <c r="F15" s="12">
        <f>SUMIFS(_stats[draws_on_date],_stats[player_id],_players[[#This Row],[player_id]])</f>
        <v>2</v>
      </c>
      <c r="G15" s="12">
        <f>SUM(_players[[#This Row],[goals]:[draws]])</f>
        <v>95</v>
      </c>
    </row>
    <row r="16" spans="1:7" ht="15.75" x14ac:dyDescent="0.25">
      <c r="A16" s="30" t="s">
        <v>12</v>
      </c>
      <c r="B16" s="30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30" t="s">
        <v>19</v>
      </c>
      <c r="B17" s="30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30" t="s">
        <v>15</v>
      </c>
      <c r="B18" s="30" t="s">
        <v>15</v>
      </c>
      <c r="C18" s="11">
        <f>SUMIFS(_stats[goals_on_date],_stats[player_id],_players[[#This Row],[player_id]])</f>
        <v>28</v>
      </c>
      <c r="D18" s="11">
        <f>SUMIFS(_stats[assists_on_date],_stats[player_id],_players[[#This Row],[player_id]])</f>
        <v>27</v>
      </c>
      <c r="E18" s="11">
        <f>SUMIFS(_stats[wins_on_date],_stats[player_id],_players[[#This Row],[player_id]])</f>
        <v>69</v>
      </c>
      <c r="F18" s="12">
        <f>SUMIFS(_stats[draws_on_date],_stats[player_id],_players[[#This Row],[player_id]])</f>
        <v>6</v>
      </c>
      <c r="G18" s="12">
        <f>SUM(_players[[#This Row],[goals]:[draws]])</f>
        <v>130</v>
      </c>
    </row>
    <row r="19" spans="1:7" x14ac:dyDescent="0.25">
      <c r="A19" s="33" t="s">
        <v>66</v>
      </c>
      <c r="B19" s="33" t="s">
        <v>66</v>
      </c>
      <c r="C19" s="16">
        <f>SUMIFS(_stats[goals_on_date],_stats[player_id],_players[[#This Row],[player_id]])</f>
        <v>3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17</v>
      </c>
      <c r="F19" s="17">
        <f>SUMIFS(_stats[draws_on_date],_stats[player_id],_players[[#This Row],[player_id]])</f>
        <v>1</v>
      </c>
      <c r="G19" s="17">
        <f>SUM(_players[[#This Row],[goals]:[draws]])</f>
        <v>30</v>
      </c>
    </row>
    <row r="20" spans="1:7" ht="15.75" x14ac:dyDescent="0.25">
      <c r="A20" s="24" t="s">
        <v>42</v>
      </c>
      <c r="B20" s="24" t="s">
        <v>42</v>
      </c>
      <c r="C20" s="11">
        <f>SUMIFS(_stats[goals_on_date],_stats[player_id],_players[[#This Row],[player_id]])</f>
        <v>16</v>
      </c>
      <c r="D20" s="11">
        <f>SUMIFS(_stats[assists_on_date],_stats[player_id],_players[[#This Row],[player_id]])</f>
        <v>13</v>
      </c>
      <c r="E20" s="11">
        <f>SUMIFS(_stats[wins_on_date],_stats[player_id],_players[[#This Row],[player_id]])</f>
        <v>68</v>
      </c>
      <c r="F20" s="12">
        <f>SUMIFS(_stats[draws_on_date],_stats[player_id],_players[[#This Row],[player_id]])</f>
        <v>6</v>
      </c>
      <c r="G20" s="12">
        <f>SUM(_players[[#This Row],[goals]:[draws]])</f>
        <v>103</v>
      </c>
    </row>
    <row r="21" spans="1:7" ht="15.75" x14ac:dyDescent="0.25">
      <c r="A21" s="24" t="s">
        <v>53</v>
      </c>
      <c r="B21" s="24" t="s">
        <v>53</v>
      </c>
      <c r="C21" s="11">
        <f>SUMIFS(_stats[goals_on_date],_stats[player_id],_players[[#This Row],[player_id]])</f>
        <v>18</v>
      </c>
      <c r="D21" s="11">
        <f>SUMIFS(_stats[assists_on_date],_stats[player_id],_players[[#This Row],[player_id]])</f>
        <v>28</v>
      </c>
      <c r="E21" s="11">
        <f>SUMIFS(_stats[wins_on_date],_stats[player_id],_players[[#This Row],[player_id]])</f>
        <v>65</v>
      </c>
      <c r="F21" s="12">
        <f>SUMIFS(_stats[draws_on_date],_stats[player_id],_players[[#This Row],[player_id]])</f>
        <v>9</v>
      </c>
      <c r="G21" s="12">
        <f>SUM(_players[[#This Row],[goals]:[draws]])</f>
        <v>120</v>
      </c>
    </row>
    <row r="22" spans="1:7" ht="15.75" x14ac:dyDescent="0.25">
      <c r="A22" s="26" t="s">
        <v>13</v>
      </c>
      <c r="B22" s="26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4</v>
      </c>
      <c r="E22" s="16">
        <f>SUMIFS(_stats[wins_on_date],_stats[player_id],_players[[#This Row],[player_id]])</f>
        <v>68</v>
      </c>
      <c r="F22" s="17">
        <f>SUMIFS(_stats[draws_on_date],_stats[player_id],_players[[#This Row],[player_id]])</f>
        <v>4</v>
      </c>
      <c r="G22" s="17">
        <f>SUM(_players[[#This Row],[goals]:[draws]])</f>
        <v>76</v>
      </c>
    </row>
    <row r="23" spans="1:7" ht="15.75" x14ac:dyDescent="0.25">
      <c r="A23" s="24" t="s">
        <v>50</v>
      </c>
      <c r="B23" s="24" t="s">
        <v>50</v>
      </c>
      <c r="C23" s="11">
        <f>SUMIFS(_stats[goals_on_date],_stats[player_id],_players[[#This Row],[player_id]])</f>
        <v>16</v>
      </c>
      <c r="D23" s="11">
        <f>SUMIFS(_stats[assists_on_date],_stats[player_id],_players[[#This Row],[player_id]])</f>
        <v>23</v>
      </c>
      <c r="E23" s="11">
        <f>SUMIFS(_stats[wins_on_date],_stats[player_id],_players[[#This Row],[player_id]])</f>
        <v>80</v>
      </c>
      <c r="F23" s="12">
        <f>SUMIFS(_stats[draws_on_date],_stats[player_id],_players[[#This Row],[player_id]])</f>
        <v>14</v>
      </c>
      <c r="G23" s="12">
        <f>SUM(_players[[#This Row],[goals]:[draws]])</f>
        <v>133</v>
      </c>
    </row>
    <row r="24" spans="1:7" ht="15.75" x14ac:dyDescent="0.25">
      <c r="A24" s="26" t="s">
        <v>14</v>
      </c>
      <c r="B24" s="26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6</v>
      </c>
      <c r="E24" s="16">
        <f>SUMIFS(_stats[wins_on_date],_stats[player_id],_players[[#This Row],[player_id]])</f>
        <v>18</v>
      </c>
      <c r="F24" s="17">
        <f>SUMIFS(_stats[draws_on_date],_stats[player_id],_players[[#This Row],[player_id]])</f>
        <v>3</v>
      </c>
      <c r="G24" s="17">
        <f>SUM(_players[[#This Row],[goals]:[draws]])</f>
        <v>34</v>
      </c>
    </row>
    <row r="25" spans="1:7" ht="15.75" x14ac:dyDescent="0.25">
      <c r="A25" s="24" t="s">
        <v>45</v>
      </c>
      <c r="B25" s="24" t="s">
        <v>45</v>
      </c>
      <c r="C25" s="11">
        <f>SUMIFS(_stats[goals_on_date],_stats[player_id],_players[[#This Row],[player_id]])</f>
        <v>11</v>
      </c>
      <c r="D25" s="11">
        <f>SUMIFS(_stats[assists_on_date],_stats[player_id],_players[[#This Row],[player_id]])</f>
        <v>13</v>
      </c>
      <c r="E25" s="11">
        <f>SUMIFS(_stats[wins_on_date],_stats[player_id],_players[[#This Row],[player_id]])</f>
        <v>65</v>
      </c>
      <c r="F25" s="12">
        <f>SUMIFS(_stats[draws_on_date],_stats[player_id],_players[[#This Row],[player_id]])</f>
        <v>14</v>
      </c>
      <c r="G25" s="12">
        <f>SUM(_players[[#This Row],[goals]:[draws]])</f>
        <v>103</v>
      </c>
    </row>
    <row r="26" spans="1:7" ht="15.75" x14ac:dyDescent="0.25">
      <c r="A26" s="24" t="s">
        <v>44</v>
      </c>
      <c r="B26" s="24" t="s">
        <v>44</v>
      </c>
      <c r="C26" s="16">
        <f>SUMIFS(_stats[goals_on_date],_stats[player_id],_players[[#This Row],[player_id]])</f>
        <v>5</v>
      </c>
      <c r="D26" s="16">
        <f>SUMIFS(_stats[assists_on_date],_stats[player_id],_players[[#This Row],[player_id]])</f>
        <v>4</v>
      </c>
      <c r="E26" s="16">
        <f>SUMIFS(_stats[wins_on_date],_stats[player_id],_players[[#This Row],[player_id]])</f>
        <v>28</v>
      </c>
      <c r="F26" s="17">
        <f>SUMIFS(_stats[draws_on_date],_stats[player_id],_players[[#This Row],[player_id]])</f>
        <v>6</v>
      </c>
      <c r="G26" s="17">
        <f>SUM(_players[[#This Row],[goals]:[draws]])</f>
        <v>43</v>
      </c>
    </row>
    <row r="27" spans="1:7" ht="15.75" x14ac:dyDescent="0.25">
      <c r="A27" s="26" t="s">
        <v>28</v>
      </c>
      <c r="B27" s="26" t="s">
        <v>28</v>
      </c>
      <c r="C27" s="11">
        <f>SUMIFS(_stats[goals_on_date],_stats[player_id],_players[[#This Row],[player_id]])</f>
        <v>11</v>
      </c>
      <c r="D27" s="11">
        <f>SUMIFS(_stats[assists_on_date],_stats[player_id],_players[[#This Row],[player_id]])</f>
        <v>10</v>
      </c>
      <c r="E27" s="11">
        <f>SUMIFS(_stats[wins_on_date],_stats[player_id],_players[[#This Row],[player_id]])</f>
        <v>67</v>
      </c>
      <c r="F27" s="12">
        <f>SUMIFS(_stats[draws_on_date],_stats[player_id],_players[[#This Row],[player_id]])</f>
        <v>7</v>
      </c>
      <c r="G27" s="12">
        <f>SUM(_players[[#This Row],[goals]:[draws]])</f>
        <v>95</v>
      </c>
    </row>
    <row r="28" spans="1:7" ht="15.75" x14ac:dyDescent="0.25">
      <c r="A28" s="26" t="s">
        <v>32</v>
      </c>
      <c r="B28" s="26" t="s">
        <v>32</v>
      </c>
      <c r="C28" s="11">
        <f>SUMIFS(_stats[goals_on_date],_stats[player_id],_players[[#This Row],[player_id]])</f>
        <v>1</v>
      </c>
      <c r="D28" s="11">
        <f>SUMIFS(_stats[assists_on_date],_stats[player_id],_players[[#This Row],[player_id]])</f>
        <v>2</v>
      </c>
      <c r="E28" s="11">
        <f>SUMIFS(_stats[wins_on_date],_stats[player_id],_players[[#This Row],[player_id]])</f>
        <v>44</v>
      </c>
      <c r="F28" s="12">
        <f>SUMIFS(_stats[draws_on_date],_stats[player_id],_players[[#This Row],[player_id]])</f>
        <v>9</v>
      </c>
      <c r="G28" s="12">
        <f>SUM(_players[[#This Row],[goals]:[draws]])</f>
        <v>56</v>
      </c>
    </row>
    <row r="29" spans="1:7" x14ac:dyDescent="0.25">
      <c r="A29" s="36" t="s">
        <v>62</v>
      </c>
      <c r="B29" s="36" t="s">
        <v>62</v>
      </c>
      <c r="C29" s="16">
        <f>SUMIFS(_stats[goals_on_date],_stats[player_id],_players[[#This Row],[player_id]])</f>
        <v>7</v>
      </c>
      <c r="D29" s="16">
        <f>SUMIFS(_stats[assists_on_date],_stats[player_id],_players[[#This Row],[player_id]])</f>
        <v>7</v>
      </c>
      <c r="E29" s="16">
        <f>SUMIFS(_stats[wins_on_date],_stats[player_id],_players[[#This Row],[player_id]])</f>
        <v>55</v>
      </c>
      <c r="F29" s="17">
        <f>SUMIFS(_stats[draws_on_date],_stats[player_id],_players[[#This Row],[player_id]])</f>
        <v>4</v>
      </c>
      <c r="G29" s="17">
        <f>SUM(_players[[#This Row],[goals]:[draws]])</f>
        <v>73</v>
      </c>
    </row>
    <row r="30" spans="1:7" ht="15.75" x14ac:dyDescent="0.25">
      <c r="A30" s="26" t="s">
        <v>27</v>
      </c>
      <c r="B30" s="26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6" t="s">
        <v>68</v>
      </c>
      <c r="B31" s="36" t="s">
        <v>68</v>
      </c>
      <c r="C31" s="16">
        <f>SUMIFS(_stats[goals_on_date],_stats[player_id],_players[[#This Row],[player_id]])</f>
        <v>5</v>
      </c>
      <c r="D31" s="16">
        <f>SUMIFS(_stats[assists_on_date],_stats[player_id],_players[[#This Row],[player_id]])</f>
        <v>9</v>
      </c>
      <c r="E31" s="16">
        <f>SUMIFS(_stats[wins_on_date],_stats[player_id],_players[[#This Row],[player_id]])</f>
        <v>49</v>
      </c>
      <c r="F31" s="17">
        <f>SUMIFS(_stats[draws_on_date],_stats[player_id],_players[[#This Row],[player_id]])</f>
        <v>2</v>
      </c>
      <c r="G31" s="17">
        <f>SUM(_players[[#This Row],[goals]:[draws]])</f>
        <v>65</v>
      </c>
    </row>
    <row r="32" spans="1:7" ht="15.75" x14ac:dyDescent="0.25">
      <c r="A32" s="26" t="s">
        <v>24</v>
      </c>
      <c r="B32" s="26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24" t="s">
        <v>58</v>
      </c>
      <c r="B33" s="24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6" t="s">
        <v>31</v>
      </c>
      <c r="B34" s="26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6" t="s">
        <v>40</v>
      </c>
      <c r="B35" s="26" t="s">
        <v>40</v>
      </c>
      <c r="C35" s="16">
        <f>SUMIFS(_stats[goals_on_date],_stats[player_id],_players[[#This Row],[player_id]])</f>
        <v>4</v>
      </c>
      <c r="D35" s="16">
        <f>SUMIFS(_stats[assists_on_date],_stats[player_id],_players[[#This Row],[player_id]])</f>
        <v>6</v>
      </c>
      <c r="E35" s="16">
        <f>SUMIFS(_stats[wins_on_date],_stats[player_id],_players[[#This Row],[player_id]])</f>
        <v>48</v>
      </c>
      <c r="F35" s="17">
        <f>SUMIFS(_stats[draws_on_date],_stats[player_id],_players[[#This Row],[player_id]])</f>
        <v>6</v>
      </c>
      <c r="G35" s="17">
        <f>SUM(_players[[#This Row],[goals]:[draws]])</f>
        <v>64</v>
      </c>
    </row>
    <row r="36" spans="1:7" ht="15.75" x14ac:dyDescent="0.25">
      <c r="A36" s="26" t="s">
        <v>21</v>
      </c>
      <c r="B36" s="26" t="s">
        <v>21</v>
      </c>
      <c r="C36" s="11">
        <f>SUMIFS(_stats[goals_on_date],_stats[player_id],_players[[#This Row],[player_id]])</f>
        <v>15</v>
      </c>
      <c r="D36" s="11">
        <f>SUMIFS(_stats[assists_on_date],_stats[player_id],_players[[#This Row],[player_id]])</f>
        <v>4</v>
      </c>
      <c r="E36" s="11">
        <f>SUMIFS(_stats[wins_on_date],_stats[player_id],_players[[#This Row],[player_id]])</f>
        <v>42</v>
      </c>
      <c r="F36" s="12">
        <f>SUMIFS(_stats[draws_on_date],_stats[player_id],_players[[#This Row],[player_id]])</f>
        <v>6</v>
      </c>
      <c r="G36" s="12">
        <f>SUM(_players[[#This Row],[goals]:[draws]])</f>
        <v>67</v>
      </c>
    </row>
    <row r="37" spans="1:7" ht="15.75" x14ac:dyDescent="0.25">
      <c r="A37" s="26" t="s">
        <v>35</v>
      </c>
      <c r="B37" s="26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1</v>
      </c>
      <c r="E37" s="11">
        <f>SUMIFS(_stats[wins_on_date],_stats[player_id],_players[[#This Row],[player_id]])</f>
        <v>32</v>
      </c>
      <c r="F37" s="12">
        <f>SUMIFS(_stats[draws_on_date],_stats[player_id],_players[[#This Row],[player_id]])</f>
        <v>2</v>
      </c>
      <c r="G37" s="12">
        <f>SUM(_players[[#This Row],[goals]:[draws]])</f>
        <v>38</v>
      </c>
    </row>
    <row r="38" spans="1:7" ht="15.75" x14ac:dyDescent="0.25">
      <c r="A38" s="26" t="s">
        <v>29</v>
      </c>
      <c r="B38" s="26" t="s">
        <v>29</v>
      </c>
      <c r="C38" s="11">
        <f>SUMIFS(_stats[goals_on_date],_stats[player_id],_players[[#This Row],[player_id]])</f>
        <v>7</v>
      </c>
      <c r="D38" s="11">
        <f>SUMIFS(_stats[assists_on_date],_stats[player_id],_players[[#This Row],[player_id]])</f>
        <v>9</v>
      </c>
      <c r="E38" s="11">
        <f>SUMIFS(_stats[wins_on_date],_stats[player_id],_players[[#This Row],[player_id]])</f>
        <v>40</v>
      </c>
      <c r="F38" s="12">
        <f>SUMIFS(_stats[draws_on_date],_stats[player_id],_players[[#This Row],[player_id]])</f>
        <v>7</v>
      </c>
      <c r="G38" s="12">
        <f>SUM(_players[[#This Row],[goals]:[draws]])</f>
        <v>63</v>
      </c>
    </row>
    <row r="39" spans="1:7" ht="15.75" x14ac:dyDescent="0.25">
      <c r="A39" s="26" t="s">
        <v>23</v>
      </c>
      <c r="B39" s="26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83</v>
      </c>
      <c r="F39" s="12">
        <f>SUMIFS(_stats[draws_on_date],_stats[player_id],_players[[#This Row],[player_id]])</f>
        <v>17</v>
      </c>
      <c r="G39" s="12">
        <f>SUM(_players[[#This Row],[goals]:[draws]])</f>
        <v>100</v>
      </c>
    </row>
    <row r="40" spans="1:7" ht="15.75" x14ac:dyDescent="0.25">
      <c r="A40" s="24" t="s">
        <v>49</v>
      </c>
      <c r="B40" s="24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6" t="s">
        <v>33</v>
      </c>
      <c r="B41" s="26" t="s">
        <v>33</v>
      </c>
      <c r="C41" s="11">
        <f>SUMIFS(_stats[goals_on_date],_stats[player_id],_players[[#This Row],[player_id]])</f>
        <v>15</v>
      </c>
      <c r="D41" s="11">
        <f>SUMIFS(_stats[assists_on_date],_stats[player_id],_players[[#This Row],[player_id]])</f>
        <v>10</v>
      </c>
      <c r="E41" s="11">
        <f>SUMIFS(_stats[wins_on_date],_stats[player_id],_players[[#This Row],[player_id]])</f>
        <v>55</v>
      </c>
      <c r="F41" s="12">
        <f>SUMIFS(_stats[draws_on_date],_stats[player_id],_players[[#This Row],[player_id]])</f>
        <v>9</v>
      </c>
      <c r="G41" s="12">
        <f>SUM(_players[[#This Row],[goals]:[draws]])</f>
        <v>89</v>
      </c>
    </row>
    <row r="42" spans="1:7" x14ac:dyDescent="0.25">
      <c r="A42" s="36" t="s">
        <v>65</v>
      </c>
      <c r="B42" s="36" t="s">
        <v>65</v>
      </c>
      <c r="C42" s="16">
        <f>SUMIFS(_stats[goals_on_date],_stats[player_id],_players[[#This Row],[player_id]])</f>
        <v>6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26</v>
      </c>
      <c r="F42" s="17">
        <f>SUMIFS(_stats[draws_on_date],_stats[player_id],_players[[#This Row],[player_id]])</f>
        <v>2</v>
      </c>
      <c r="G42" s="17">
        <f>SUM(_players[[#This Row],[goals]:[draws]])</f>
        <v>40</v>
      </c>
    </row>
    <row r="43" spans="1:7" ht="15.75" x14ac:dyDescent="0.25">
      <c r="A43" s="24" t="s">
        <v>48</v>
      </c>
      <c r="B43" s="24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6" t="s">
        <v>17</v>
      </c>
      <c r="B44" s="26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6" t="s">
        <v>39</v>
      </c>
      <c r="B45" s="26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1</v>
      </c>
      <c r="G45" s="17">
        <f>SUM(_players[[#This Row],[goals]:[draws]])</f>
        <v>21</v>
      </c>
    </row>
    <row r="46" spans="1:7" ht="15.75" x14ac:dyDescent="0.25">
      <c r="A46" s="26" t="s">
        <v>25</v>
      </c>
      <c r="B46" s="26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24" t="s">
        <v>79</v>
      </c>
      <c r="B47" s="24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6" t="s">
        <v>81</v>
      </c>
      <c r="B48" s="36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3</v>
      </c>
      <c r="E48" s="16">
        <f>SUMIFS(_stats[wins_on_date],_stats[player_id],_players[[#This Row],[player_id]])</f>
        <v>35</v>
      </c>
      <c r="F48" s="17">
        <f>SUMIFS(_stats[draws_on_date],_stats[player_id],_players[[#This Row],[player_id]])</f>
        <v>9</v>
      </c>
      <c r="G48" s="17">
        <f>SUM(_players[[#This Row],[goals]:[draws]])</f>
        <v>48</v>
      </c>
    </row>
    <row r="49" spans="1:7" ht="15.75" x14ac:dyDescent="0.25">
      <c r="A49" s="25" t="s">
        <v>71</v>
      </c>
      <c r="B49" s="25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24" t="s">
        <v>55</v>
      </c>
      <c r="B50" s="24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25</v>
      </c>
      <c r="F50" s="12">
        <f>SUMIFS(_stats[draws_on_date],_stats[player_id],_players[[#This Row],[player_id]])</f>
        <v>0</v>
      </c>
      <c r="G50" s="12">
        <f>SUM(_players[[#This Row],[goals]:[draws]])</f>
        <v>26</v>
      </c>
    </row>
    <row r="51" spans="1:7" ht="15.75" x14ac:dyDescent="0.25">
      <c r="A51" s="24" t="s">
        <v>51</v>
      </c>
      <c r="B51" s="24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7" t="s">
        <v>36</v>
      </c>
      <c r="B52" s="37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6" t="s">
        <v>38</v>
      </c>
      <c r="B53" s="26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6" t="s">
        <v>67</v>
      </c>
      <c r="B54" s="36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1</v>
      </c>
      <c r="E54" s="10">
        <f>SUMIFS(_stats[wins_on_date],_stats[player_id],_players[[#This Row],[player_id]])</f>
        <v>13</v>
      </c>
      <c r="F54" s="18">
        <f>SUMIFS(_stats[draws_on_date],_stats[player_id],_players[[#This Row],[player_id]])</f>
        <v>4</v>
      </c>
      <c r="G54" s="18">
        <f>SUM(_players[[#This Row],[goals]:[draws]])</f>
        <v>18</v>
      </c>
    </row>
    <row r="55" spans="1:7" ht="15.75" x14ac:dyDescent="0.25">
      <c r="A55" s="24" t="s">
        <v>47</v>
      </c>
      <c r="B55" s="24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24" t="s">
        <v>78</v>
      </c>
      <c r="B56" s="24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6" t="s">
        <v>82</v>
      </c>
      <c r="B57" s="36" t="s">
        <v>82</v>
      </c>
      <c r="C57" s="10">
        <f>SUMIFS(_stats[goals_on_date],_stats[player_id],_players[[#This Row],[player_id]])</f>
        <v>4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12</v>
      </c>
      <c r="F57" s="18">
        <f>SUMIFS(_stats[draws_on_date],_stats[player_id],_players[[#This Row],[player_id]])</f>
        <v>1</v>
      </c>
      <c r="G57" s="18">
        <f>SUM(_players[[#This Row],[goals]:[draws]])</f>
        <v>18</v>
      </c>
    </row>
    <row r="58" spans="1:7" ht="15.75" x14ac:dyDescent="0.25">
      <c r="A58" s="24" t="s">
        <v>74</v>
      </c>
      <c r="B58" s="24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24" t="s">
        <v>76</v>
      </c>
      <c r="B59" s="24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4</v>
      </c>
      <c r="E59" s="10">
        <f>SUMIFS(_stats[wins_on_date],_stats[player_id],_players[[#This Row],[player_id]])</f>
        <v>23</v>
      </c>
      <c r="F59" s="18">
        <f>SUMIFS(_stats[draws_on_date],_stats[player_id],_players[[#This Row],[player_id]])</f>
        <v>2</v>
      </c>
      <c r="G59" s="18">
        <f>SUM(_players[[#This Row],[goals]:[draws]])</f>
        <v>33</v>
      </c>
    </row>
    <row r="60" spans="1:7" x14ac:dyDescent="0.25">
      <c r="A60" s="36" t="s">
        <v>83</v>
      </c>
      <c r="B60" s="36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6" t="s">
        <v>34</v>
      </c>
      <c r="B61" s="26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6" t="s">
        <v>73</v>
      </c>
      <c r="B62" s="26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25" t="s">
        <v>75</v>
      </c>
      <c r="B63" s="25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6" t="s">
        <v>80</v>
      </c>
      <c r="B64" s="36" t="s">
        <v>80</v>
      </c>
      <c r="C64" s="10">
        <f>SUMIFS(_stats[goals_on_date],_stats[player_id],_players[[#This Row],[player_id]])</f>
        <v>6</v>
      </c>
      <c r="D64" s="10">
        <f>SUMIFS(_stats[assists_on_date],_stats[player_id],_players[[#This Row],[player_id]])</f>
        <v>6</v>
      </c>
      <c r="E64" s="10">
        <f>SUMIFS(_stats[wins_on_date],_stats[player_id],_players[[#This Row],[player_id]])</f>
        <v>31</v>
      </c>
      <c r="F64" s="18">
        <f>SUMIFS(_stats[draws_on_date],_stats[player_id],_players[[#This Row],[player_id]])</f>
        <v>5</v>
      </c>
      <c r="G64" s="18">
        <f>SUM(_players[[#This Row],[goals]:[draws]])</f>
        <v>48</v>
      </c>
    </row>
    <row r="65" spans="1:7" x14ac:dyDescent="0.25">
      <c r="A65" s="36" t="s">
        <v>84</v>
      </c>
      <c r="B65" s="36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25" t="s">
        <v>70</v>
      </c>
      <c r="B66" s="25" t="s">
        <v>70</v>
      </c>
      <c r="C66" s="10">
        <f>SUMIFS(_stats[goals_on_date],_stats[player_id],_players[[#This Row],[player_id]])</f>
        <v>10</v>
      </c>
      <c r="D66" s="10">
        <f>SUMIFS(_stats[assists_on_date],_stats[player_id],_players[[#This Row],[player_id]])</f>
        <v>5</v>
      </c>
      <c r="E66" s="10">
        <f>SUMIFS(_stats[wins_on_date],_stats[player_id],_players[[#This Row],[player_id]])</f>
        <v>13</v>
      </c>
      <c r="F66" s="18">
        <f>SUMIFS(_stats[draws_on_date],_stats[player_id],_players[[#This Row],[player_id]])</f>
        <v>2</v>
      </c>
      <c r="G66" s="18">
        <f>SUM(_players[[#This Row],[goals]:[draws]])</f>
        <v>30</v>
      </c>
    </row>
    <row r="67" spans="1:7" x14ac:dyDescent="0.25">
      <c r="A67" s="36" t="s">
        <v>72</v>
      </c>
      <c r="B67" s="36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6" t="s">
        <v>52</v>
      </c>
      <c r="B68" s="26" t="s">
        <v>52</v>
      </c>
      <c r="C68" s="7">
        <f>SUMIFS(_stats[goals_on_date],_stats[player_id],_players[[#This Row],[player_id]])</f>
        <v>8</v>
      </c>
      <c r="D68" s="7">
        <f>SUMIFS(_stats[assists_on_date],_stats[player_id],_players[[#This Row],[player_id]])</f>
        <v>12</v>
      </c>
      <c r="E68" s="7">
        <f>SUMIFS(_stats[wins_on_date],_stats[player_id],_players[[#This Row],[player_id]])</f>
        <v>25</v>
      </c>
      <c r="F68" s="8">
        <f>SUMIFS(_stats[draws_on_date],_stats[player_id],_players[[#This Row],[player_id]])</f>
        <v>1</v>
      </c>
      <c r="G68" s="8">
        <f>SUM(_players[[#This Row],[goals]:[draws]])</f>
        <v>46</v>
      </c>
    </row>
    <row r="69" spans="1:7" ht="15.75" x14ac:dyDescent="0.25">
      <c r="A69" s="24" t="s">
        <v>54</v>
      </c>
      <c r="B69" s="24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6" t="s">
        <v>56</v>
      </c>
      <c r="B70" s="26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6" t="s">
        <v>37</v>
      </c>
      <c r="B71" s="26" t="s">
        <v>37</v>
      </c>
      <c r="C71" s="10">
        <f>SUMIFS(_stats[goals_on_date],_stats[player_id],_players[[#This Row],[player_id]])</f>
        <v>2</v>
      </c>
      <c r="D71" s="10">
        <f>SUMIFS(_stats[assists_on_date],_stats[player_id],_players[[#This Row],[player_id]])</f>
        <v>1</v>
      </c>
      <c r="E71" s="10">
        <f>SUMIFS(_stats[wins_on_date],_stats[player_id],_players[[#This Row],[player_id]])</f>
        <v>4</v>
      </c>
      <c r="F71" s="18">
        <f>SUMIFS(_stats[draws_on_date],_stats[player_id],_players[[#This Row],[player_id]])</f>
        <v>3</v>
      </c>
      <c r="G71" s="18">
        <f>SUM(_players[[#This Row],[goals]:[draws]])</f>
        <v>10</v>
      </c>
    </row>
    <row r="72" spans="1:7" ht="15.75" x14ac:dyDescent="0.25">
      <c r="A72" s="25" t="s">
        <v>57</v>
      </c>
      <c r="B72" s="25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6" t="s">
        <v>63</v>
      </c>
      <c r="B73" s="36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25" t="s">
        <v>59</v>
      </c>
      <c r="B74" s="25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6" t="s">
        <v>85</v>
      </c>
      <c r="B75" s="36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6" t="s">
        <v>86</v>
      </c>
      <c r="B76" s="36" t="s">
        <v>86</v>
      </c>
      <c r="C76" s="10">
        <f>SUMIFS(_stats[goals_on_date],_stats[player_id],_players[[#This Row],[player_id]])</f>
        <v>30</v>
      </c>
      <c r="D76" s="10">
        <f>SUMIFS(_stats[assists_on_date],_stats[player_id],_players[[#This Row],[player_id]])</f>
        <v>18</v>
      </c>
      <c r="E76" s="10">
        <f>SUMIFS(_stats[wins_on_date],_stats[player_id],_players[[#This Row],[player_id]])</f>
        <v>33</v>
      </c>
      <c r="F76" s="18">
        <f>SUMIFS(_stats[draws_on_date],_stats[player_id],_players[[#This Row],[player_id]])</f>
        <v>6</v>
      </c>
      <c r="G76" s="18">
        <f>SUM(_players[[#This Row],[goals]:[draws]])</f>
        <v>87</v>
      </c>
    </row>
    <row r="77" spans="1:7" x14ac:dyDescent="0.25">
      <c r="A77" s="36" t="s">
        <v>87</v>
      </c>
      <c r="B77" s="36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6" t="s">
        <v>88</v>
      </c>
      <c r="B78" s="36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6" t="s">
        <v>89</v>
      </c>
      <c r="B79" s="36" t="s">
        <v>89</v>
      </c>
      <c r="C79" s="10">
        <f>SUMIFS(_stats[goals_on_date],_stats[player_id],_players[[#This Row],[player_id]])</f>
        <v>34</v>
      </c>
      <c r="D79" s="10">
        <f>SUMIFS(_stats[assists_on_date],_stats[player_id],_players[[#This Row],[player_id]])</f>
        <v>13</v>
      </c>
      <c r="E79" s="10">
        <f>SUMIFS(_stats[wins_on_date],_stats[player_id],_players[[#This Row],[player_id]])</f>
        <v>46</v>
      </c>
      <c r="F79" s="18">
        <f>SUMIFS(_stats[draws_on_date],_stats[player_id],_players[[#This Row],[player_id]])</f>
        <v>10</v>
      </c>
      <c r="G79" s="18">
        <f>SUM(_players[[#This Row],[goals]:[draws]])</f>
        <v>103</v>
      </c>
    </row>
    <row r="80" spans="1:7" x14ac:dyDescent="0.25">
      <c r="A80" s="36" t="s">
        <v>90</v>
      </c>
      <c r="B80" s="36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6" t="s">
        <v>91</v>
      </c>
      <c r="B81" s="36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6" t="s">
        <v>92</v>
      </c>
      <c r="B82" s="36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26" t="s">
        <v>97</v>
      </c>
      <c r="B83" s="26" t="s">
        <v>97</v>
      </c>
      <c r="C83" s="10">
        <f>SUMIFS(_stats[goals_on_date],_stats[player_id],_players[[#This Row],[player_id]])</f>
        <v>7</v>
      </c>
      <c r="D83" s="10">
        <f>SUMIFS(_stats[assists_on_date],_stats[player_id],_players[[#This Row],[player_id]])</f>
        <v>5</v>
      </c>
      <c r="E83" s="10">
        <f>SUMIFS(_stats[wins_on_date],_stats[player_id],_players[[#This Row],[player_id]])</f>
        <v>21</v>
      </c>
      <c r="F83" s="18">
        <f>SUMIFS(_stats[draws_on_date],_stats[player_id],_players[[#This Row],[player_id]])</f>
        <v>1</v>
      </c>
      <c r="G83" s="18">
        <f>SUM(_players[[#This Row],[goals]:[draws]])</f>
        <v>34</v>
      </c>
    </row>
    <row r="84" spans="1:7" ht="15.75" x14ac:dyDescent="0.25">
      <c r="A84" s="26" t="s">
        <v>93</v>
      </c>
      <c r="B84" s="26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6" t="s">
        <v>94</v>
      </c>
      <c r="B85" s="36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6" t="s">
        <v>95</v>
      </c>
      <c r="B86" s="36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6" t="s">
        <v>96</v>
      </c>
      <c r="B87" s="36" t="s">
        <v>96</v>
      </c>
      <c r="C87" s="10">
        <f>SUMIFS(_stats[goals_on_date],_stats[player_id],_players[[#This Row],[player_id]])</f>
        <v>11</v>
      </c>
      <c r="D87" s="10">
        <f>SUMIFS(_stats[assists_on_date],_stats[player_id],_players[[#This Row],[player_id]])</f>
        <v>4</v>
      </c>
      <c r="E87" s="10">
        <f>SUMIFS(_stats[wins_on_date],_stats[player_id],_players[[#This Row],[player_id]])</f>
        <v>19</v>
      </c>
      <c r="F87" s="18">
        <f>SUMIFS(_stats[draws_on_date],_stats[player_id],_players[[#This Row],[player_id]])</f>
        <v>3</v>
      </c>
      <c r="G87" s="18">
        <f>SUM(_players[[#This Row],[goals]:[draws]])</f>
        <v>37</v>
      </c>
    </row>
    <row r="88" spans="1:7" x14ac:dyDescent="0.25">
      <c r="A88" s="36" t="s">
        <v>98</v>
      </c>
      <c r="B88" s="36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  <row r="89" spans="1:7" x14ac:dyDescent="0.25">
      <c r="A89" s="36" t="s">
        <v>104</v>
      </c>
      <c r="B89" s="36" t="s">
        <v>104</v>
      </c>
      <c r="C89" s="10">
        <f>SUMIFS(_stats[goals_on_date],_stats[player_id],_players[[#This Row],[player_id]])</f>
        <v>0</v>
      </c>
      <c r="D89" s="10">
        <f>SUMIFS(_stats[assists_on_date],_stats[player_id],_players[[#This Row],[player_id]])</f>
        <v>0</v>
      </c>
      <c r="E89" s="10">
        <f>SUMIFS(_stats[wins_on_date],_stats[player_id],_players[[#This Row],[player_id]])</f>
        <v>1</v>
      </c>
      <c r="F89" s="18">
        <f>SUMIFS(_stats[draws_on_date],_stats[player_id],_players[[#This Row],[player_id]])</f>
        <v>3</v>
      </c>
      <c r="G89" s="18">
        <f>SUM(_players[[#This Row],[goals]:[draws]])</f>
        <v>4</v>
      </c>
    </row>
    <row r="90" spans="1:7" x14ac:dyDescent="0.25">
      <c r="A90" s="36" t="s">
        <v>106</v>
      </c>
      <c r="B90" s="36" t="s">
        <v>106</v>
      </c>
      <c r="C90" s="10">
        <f>SUMIFS(_stats[goals_on_date],_stats[player_id],_players[[#This Row],[player_id]])</f>
        <v>8</v>
      </c>
      <c r="D90" s="10">
        <f>SUMIFS(_stats[assists_on_date],_stats[player_id],_players[[#This Row],[player_id]])</f>
        <v>4</v>
      </c>
      <c r="E90" s="10">
        <f>SUMIFS(_stats[wins_on_date],_stats[player_id],_players[[#This Row],[player_id]])</f>
        <v>12</v>
      </c>
      <c r="F90" s="18">
        <f>SUMIFS(_stats[draws_on_date],_stats[player_id],_players[[#This Row],[player_id]])</f>
        <v>9</v>
      </c>
      <c r="G90" s="18">
        <f>SUM(_players[[#This Row],[goals]:[draws]])</f>
        <v>33</v>
      </c>
    </row>
    <row r="91" spans="1:7" ht="15.75" x14ac:dyDescent="0.25">
      <c r="A91" s="37" t="s">
        <v>107</v>
      </c>
      <c r="B91" s="37" t="s">
        <v>107</v>
      </c>
      <c r="C91" s="10">
        <f>SUMIFS(_stats[goals_on_date],_stats[player_id],_players[[#This Row],[player_id]])</f>
        <v>0</v>
      </c>
      <c r="D91" s="10">
        <f>SUMIFS(_stats[assists_on_date],_stats[player_id],_players[[#This Row],[player_id]])</f>
        <v>0</v>
      </c>
      <c r="E91" s="10">
        <f>SUMIFS(_stats[wins_on_date],_stats[player_id],_players[[#This Row],[player_id]])</f>
        <v>0</v>
      </c>
      <c r="F91" s="18">
        <f>SUMIFS(_stats[draws_on_date],_stats[player_id],_players[[#This Row],[player_id]])</f>
        <v>0</v>
      </c>
      <c r="G91" s="18">
        <f>SUM(_players[[#This Row],[goals]:[draws]])</f>
        <v>0</v>
      </c>
    </row>
    <row r="92" spans="1:7" ht="15.75" x14ac:dyDescent="0.25">
      <c r="A92" s="26" t="s">
        <v>108</v>
      </c>
      <c r="B92" s="26" t="s">
        <v>108</v>
      </c>
      <c r="C92" s="16">
        <f>SUMIFS(_stats[goals_on_date],_stats[player_id],_players[[#This Row],[player_id]])</f>
        <v>0</v>
      </c>
      <c r="D92" s="16">
        <f>SUMIFS(_stats[assists_on_date],_stats[player_id],_players[[#This Row],[player_id]])</f>
        <v>0</v>
      </c>
      <c r="E92" s="16">
        <f>SUMIFS(_stats[wins_on_date],_stats[player_id],_players[[#This Row],[player_id]])</f>
        <v>6</v>
      </c>
      <c r="F92" s="18">
        <f>SUMIFS(_stats[draws_on_date],_stats[player_id],_players[[#This Row],[player_id]])</f>
        <v>2</v>
      </c>
      <c r="G92" s="17">
        <f>SUM(_players[[#This Row],[goals]:[draws]])</f>
        <v>8</v>
      </c>
    </row>
    <row r="93" spans="1:7" ht="15.75" x14ac:dyDescent="0.25">
      <c r="A93" s="37" t="s">
        <v>109</v>
      </c>
      <c r="B93" s="37" t="s">
        <v>109</v>
      </c>
      <c r="C93" s="16">
        <f>SUMIFS(_stats[goals_on_date],_stats[player_id],_players[[#This Row],[player_id]])</f>
        <v>5</v>
      </c>
      <c r="D93" s="16">
        <f>SUMIFS(_stats[assists_on_date],_stats[player_id],_players[[#This Row],[player_id]])</f>
        <v>1</v>
      </c>
      <c r="E93" s="16">
        <f>SUMIFS(_stats[wins_on_date],_stats[player_id],_players[[#This Row],[player_id]])</f>
        <v>10</v>
      </c>
      <c r="F93" s="18">
        <f>SUMIFS(_stats[draws_on_date],_stats[player_id],_players[[#This Row],[player_id]])</f>
        <v>1</v>
      </c>
      <c r="G93" s="17">
        <f>SUM(_players[[#This Row],[goals]:[draws]])</f>
        <v>17</v>
      </c>
    </row>
    <row r="94" spans="1:7" ht="15.75" x14ac:dyDescent="0.25">
      <c r="A94" s="37" t="s">
        <v>110</v>
      </c>
      <c r="B94" s="37" t="s">
        <v>110</v>
      </c>
      <c r="C94" s="16">
        <f>SUMIFS(_stats[goals_on_date],_stats[player_id],_players[[#This Row],[player_id]])</f>
        <v>6</v>
      </c>
      <c r="D94" s="16">
        <f>SUMIFS(_stats[assists_on_date],_stats[player_id],_players[[#This Row],[player_id]])</f>
        <v>4</v>
      </c>
      <c r="E94" s="16">
        <f>SUMIFS(_stats[wins_on_date],_stats[player_id],_players[[#This Row],[player_id]])</f>
        <v>10</v>
      </c>
      <c r="F94" s="18">
        <f>SUMIFS(_stats[draws_on_date],_stats[player_id],_players[[#This Row],[player_id]])</f>
        <v>5</v>
      </c>
      <c r="G94" s="17">
        <f>SUM(_players[[#This Row],[goals]:[draws]])</f>
        <v>25</v>
      </c>
    </row>
    <row r="95" spans="1:7" ht="15.75" x14ac:dyDescent="0.25">
      <c r="A95" s="37" t="s">
        <v>111</v>
      </c>
      <c r="B95" s="37" t="s">
        <v>111</v>
      </c>
      <c r="C95" s="16">
        <f>SUMIFS(_stats[goals_on_date],_stats[player_id],_players[[#This Row],[player_id]])</f>
        <v>2</v>
      </c>
      <c r="D95" s="16">
        <f>SUMIFS(_stats[assists_on_date],_stats[player_id],_players[[#This Row],[player_id]])</f>
        <v>0</v>
      </c>
      <c r="E95" s="16">
        <f>SUMIFS(_stats[wins_on_date],_stats[player_id],_players[[#This Row],[player_id]])</f>
        <v>22</v>
      </c>
      <c r="F95" s="18">
        <f>SUMIFS(_stats[draws_on_date],_stats[player_id],_players[[#This Row],[player_id]])</f>
        <v>5</v>
      </c>
      <c r="G95" s="17">
        <f>SUM(_players[[#This Row],[goals]:[draws]])</f>
        <v>29</v>
      </c>
    </row>
    <row r="96" spans="1:7" x14ac:dyDescent="0.25">
      <c r="A96" s="36" t="s">
        <v>112</v>
      </c>
      <c r="B96" s="36" t="s">
        <v>112</v>
      </c>
      <c r="C96" s="10">
        <f>SUMIFS(_stats[goals_on_date],_stats[player_id],_players[[#This Row],[player_id]])</f>
        <v>3</v>
      </c>
      <c r="D96" s="10">
        <f>SUMIFS(_stats[assists_on_date],_stats[player_id],_players[[#This Row],[player_id]])</f>
        <v>4</v>
      </c>
      <c r="E96" s="10">
        <f>SUMIFS(_stats[wins_on_date],_stats[player_id],_players[[#This Row],[player_id]])</f>
        <v>14</v>
      </c>
      <c r="F96" s="18">
        <f>SUMIFS(_stats[draws_on_date],_stats[player_id],_players[[#This Row],[player_id]])</f>
        <v>8</v>
      </c>
      <c r="G96" s="18">
        <f>SUM(_players[[#This Row],[goals]:[draws]])</f>
        <v>29</v>
      </c>
    </row>
    <row r="97" spans="1:7" x14ac:dyDescent="0.25">
      <c r="A97" s="36" t="s">
        <v>113</v>
      </c>
      <c r="B97" s="36" t="s">
        <v>113</v>
      </c>
      <c r="C97" s="10">
        <f>SUMIFS(_stats[goals_on_date],_stats[player_id],_players[[#This Row],[player_id]])</f>
        <v>7</v>
      </c>
      <c r="D97" s="10">
        <f>SUMIFS(_stats[assists_on_date],_stats[player_id],_players[[#This Row],[player_id]])</f>
        <v>2</v>
      </c>
      <c r="E97" s="10">
        <f>SUMIFS(_stats[wins_on_date],_stats[player_id],_players[[#This Row],[player_id]])</f>
        <v>13</v>
      </c>
      <c r="F97" s="18">
        <f>SUMIFS(_stats[draws_on_date],_stats[player_id],_players[[#This Row],[player_id]])</f>
        <v>4</v>
      </c>
      <c r="G97" s="18">
        <f>SUM(_players[[#This Row],[goals]:[draws]])</f>
        <v>26</v>
      </c>
    </row>
    <row r="98" spans="1:7" x14ac:dyDescent="0.25">
      <c r="A98" s="36" t="s">
        <v>114</v>
      </c>
      <c r="B98" s="36" t="s">
        <v>114</v>
      </c>
      <c r="C98" s="10">
        <f>SUMIFS(_stats[goals_on_date],_stats[player_id],_players[[#This Row],[player_id]])</f>
        <v>3</v>
      </c>
      <c r="D98" s="10">
        <f>SUMIFS(_stats[assists_on_date],_stats[player_id],_players[[#This Row],[player_id]])</f>
        <v>0</v>
      </c>
      <c r="E98" s="10">
        <f>SUMIFS(_stats[wins_on_date],_stats[player_id],_players[[#This Row],[player_id]])</f>
        <v>6</v>
      </c>
      <c r="F98" s="18">
        <f>SUMIFS(_stats[draws_on_date],_stats[player_id],_players[[#This Row],[player_id]])</f>
        <v>1</v>
      </c>
      <c r="G98" s="18">
        <f>SUM(_players[[#This Row],[goals]:[draws]])</f>
        <v>10</v>
      </c>
    </row>
    <row r="99" spans="1:7" x14ac:dyDescent="0.25">
      <c r="A99" s="36" t="s">
        <v>115</v>
      </c>
      <c r="B99" s="36" t="s">
        <v>115</v>
      </c>
      <c r="C99" s="10">
        <f>SUMIFS(_stats[goals_on_date],_stats[player_id],_players[[#This Row],[player_id]])</f>
        <v>0</v>
      </c>
      <c r="D99" s="10">
        <f>SUMIFS(_stats[assists_on_date],_stats[player_id],_players[[#This Row],[player_id]])</f>
        <v>1</v>
      </c>
      <c r="E99" s="10">
        <f>SUMIFS(_stats[wins_on_date],_stats[player_id],_players[[#This Row],[player_id]])</f>
        <v>2</v>
      </c>
      <c r="F99" s="18">
        <f>SUMIFS(_stats[draws_on_date],_stats[player_id],_players[[#This Row],[player_id]])</f>
        <v>2</v>
      </c>
      <c r="G99" s="18">
        <f>SUM(_players[[#This Row],[goals]:[draws]])</f>
        <v>5</v>
      </c>
    </row>
    <row r="100" spans="1:7" x14ac:dyDescent="0.25">
      <c r="A100" s="33" t="s">
        <v>116</v>
      </c>
      <c r="B100" s="33" t="s">
        <v>116</v>
      </c>
      <c r="C100" s="16">
        <f>SUMIFS(_stats[goals_on_date],_stats[player_id],_players[[#This Row],[player_id]])</f>
        <v>2</v>
      </c>
      <c r="D100" s="16">
        <f>SUMIFS(_stats[assists_on_date],_stats[player_id],_players[[#This Row],[player_id]])</f>
        <v>3</v>
      </c>
      <c r="E100" s="16">
        <f>SUMIFS(_stats[wins_on_date],_stats[player_id],_players[[#This Row],[player_id]])</f>
        <v>10</v>
      </c>
      <c r="F100" s="18">
        <f>SUMIFS(_stats[draws_on_date],_stats[player_id],_players[[#This Row],[player_id]])</f>
        <v>5</v>
      </c>
      <c r="G100" s="17">
        <f>SUM(_players[[#This Row],[goals]:[draws]])</f>
        <v>20</v>
      </c>
    </row>
    <row r="101" spans="1:7" x14ac:dyDescent="0.25">
      <c r="A101" s="33" t="s">
        <v>117</v>
      </c>
      <c r="B101" s="33" t="s">
        <v>117</v>
      </c>
      <c r="C101" s="16">
        <f>SUMIFS(_stats[goals_on_date],_stats[player_id],_players[[#This Row],[player_id]])</f>
        <v>3</v>
      </c>
      <c r="D101" s="16">
        <f>SUMIFS(_stats[assists_on_date],_stats[player_id],_players[[#This Row],[player_id]])</f>
        <v>0</v>
      </c>
      <c r="E101" s="16">
        <f>SUMIFS(_stats[wins_on_date],_stats[player_id],_players[[#This Row],[player_id]])</f>
        <v>12</v>
      </c>
      <c r="F101" s="18">
        <f>SUMIFS(_stats[draws_on_date],_stats[player_id],_players[[#This Row],[player_id]])</f>
        <v>4</v>
      </c>
      <c r="G101" s="17">
        <f>SUM(_players[[#This Row],[goals]:[draws]])</f>
        <v>19</v>
      </c>
    </row>
    <row r="102" spans="1:7" x14ac:dyDescent="0.25">
      <c r="A102" s="36" t="s">
        <v>118</v>
      </c>
      <c r="B102" s="36" t="s">
        <v>118</v>
      </c>
      <c r="C102" s="10">
        <f>SUMIFS(_stats[goals_on_date],_stats[player_id],_players[[#This Row],[player_id]])</f>
        <v>5</v>
      </c>
      <c r="D102" s="10">
        <f>SUMIFS(_stats[assists_on_date],_stats[player_id],_players[[#This Row],[player_id]])</f>
        <v>2</v>
      </c>
      <c r="E102" s="10">
        <f>SUMIFS(_stats[wins_on_date],_stats[player_id],_players[[#This Row],[player_id]])</f>
        <v>20</v>
      </c>
      <c r="F102" s="18">
        <f>SUMIFS(_stats[draws_on_date],_stats[player_id],_players[[#This Row],[player_id]])</f>
        <v>1</v>
      </c>
      <c r="G102" s="18">
        <f>SUM(_players[[#This Row],[goals]:[draws]])</f>
        <v>28</v>
      </c>
    </row>
    <row r="103" spans="1:7" x14ac:dyDescent="0.25">
      <c r="A103" s="36" t="s">
        <v>119</v>
      </c>
      <c r="B103" s="36" t="s">
        <v>119</v>
      </c>
      <c r="C103" s="10">
        <f>SUMIFS(_stats[goals_on_date],_stats[player_id],_players[[#This Row],[player_id]])</f>
        <v>0</v>
      </c>
      <c r="D103" s="10">
        <f>SUMIFS(_stats[assists_on_date],_stats[player_id],_players[[#This Row],[player_id]])</f>
        <v>1</v>
      </c>
      <c r="E103" s="10">
        <f>SUMIFS(_stats[wins_on_date],_stats[player_id],_players[[#This Row],[player_id]])</f>
        <v>3</v>
      </c>
      <c r="F103" s="18">
        <f>SUMIFS(_stats[draws_on_date],_stats[player_id],_players[[#This Row],[player_id]])</f>
        <v>2</v>
      </c>
      <c r="G103" s="18">
        <f>SUM(_players[[#This Row],[goals]:[draws]])</f>
        <v>6</v>
      </c>
    </row>
    <row r="104" spans="1:7" x14ac:dyDescent="0.25">
      <c r="A104" s="36" t="s">
        <v>120</v>
      </c>
      <c r="B104" s="36" t="s">
        <v>120</v>
      </c>
      <c r="C104" s="10">
        <f>SUMIFS(_stats[goals_on_date],_stats[player_id],_players[[#This Row],[player_id]])</f>
        <v>0</v>
      </c>
      <c r="D104" s="10">
        <f>SUMIFS(_stats[assists_on_date],_stats[player_id],_players[[#This Row],[player_id]])</f>
        <v>2</v>
      </c>
      <c r="E104" s="10">
        <f>SUMIFS(_stats[wins_on_date],_stats[player_id],_players[[#This Row],[player_id]])</f>
        <v>4</v>
      </c>
      <c r="F104" s="18">
        <f>SUMIFS(_stats[draws_on_date],_stats[player_id],_players[[#This Row],[player_id]])</f>
        <v>1</v>
      </c>
      <c r="G104" s="18">
        <f>SUM(_players[[#This Row],[goals]:[draws]])</f>
        <v>7</v>
      </c>
    </row>
    <row r="105" spans="1:7" x14ac:dyDescent="0.25">
      <c r="A105" s="36" t="s">
        <v>121</v>
      </c>
      <c r="B105" s="36" t="s">
        <v>121</v>
      </c>
      <c r="C105" s="10">
        <f>SUMIFS(_stats[goals_on_date],_stats[player_id],_players[[#This Row],[player_id]])</f>
        <v>1</v>
      </c>
      <c r="D105" s="10">
        <f>SUMIFS(_stats[assists_on_date],_stats[player_id],_players[[#This Row],[player_id]])</f>
        <v>2</v>
      </c>
      <c r="E105" s="10">
        <f>SUMIFS(_stats[wins_on_date],_stats[player_id],_players[[#This Row],[player_id]])</f>
        <v>1</v>
      </c>
      <c r="F105" s="18">
        <f>SUMIFS(_stats[draws_on_date],_stats[player_id],_players[[#This Row],[player_id]])</f>
        <v>1</v>
      </c>
      <c r="G105" s="18">
        <f>SUM(_players[[#This Row],[goals]:[draws]])</f>
        <v>5</v>
      </c>
    </row>
    <row r="106" spans="1:7" x14ac:dyDescent="0.25">
      <c r="A106" s="36" t="s">
        <v>122</v>
      </c>
      <c r="B106" s="36" t="s">
        <v>122</v>
      </c>
      <c r="C106" s="10">
        <f>SUMIFS(_stats[goals_on_date],_stats[player_id],_players[[#This Row],[player_id]])</f>
        <v>4</v>
      </c>
      <c r="D106" s="10">
        <f>SUMIFS(_stats[assists_on_date],_stats[player_id],_players[[#This Row],[player_id]])</f>
        <v>0</v>
      </c>
      <c r="E106" s="10">
        <f>SUMIFS(_stats[wins_on_date],_stats[player_id],_players[[#This Row],[player_id]])</f>
        <v>4</v>
      </c>
      <c r="F106" s="18">
        <f>SUMIFS(_stats[draws_on_date],_stats[player_id],_players[[#This Row],[player_id]])</f>
        <v>0</v>
      </c>
      <c r="G106" s="18">
        <f>SUM(_players[[#This Row],[goals]:[draws]])</f>
        <v>8</v>
      </c>
    </row>
    <row r="107" spans="1:7" x14ac:dyDescent="0.25">
      <c r="A107" s="36" t="s">
        <v>123</v>
      </c>
      <c r="B107" s="36" t="s">
        <v>123</v>
      </c>
      <c r="C107" s="10">
        <f>SUMIFS(_stats[goals_on_date],_stats[player_id],_players[[#This Row],[player_id]])</f>
        <v>0</v>
      </c>
      <c r="D107" s="10">
        <f>SUMIFS(_stats[assists_on_date],_stats[player_id],_players[[#This Row],[player_id]])</f>
        <v>2</v>
      </c>
      <c r="E107" s="10">
        <f>SUMIFS(_stats[wins_on_date],_stats[player_id],_players[[#This Row],[player_id]])</f>
        <v>7</v>
      </c>
      <c r="F107" s="18">
        <f>SUMIFS(_stats[draws_on_date],_stats[player_id],_players[[#This Row],[player_id]])</f>
        <v>0</v>
      </c>
      <c r="G107" s="18">
        <f>SUM(_players[[#This Row],[goals]:[draws]])</f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J760"/>
  <sheetViews>
    <sheetView tabSelected="1" topLeftCell="A732" workbookViewId="0">
      <selection activeCell="C759" sqref="C759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10" width="16.7109375" customWidth="1"/>
  </cols>
  <sheetData>
    <row r="1" spans="1:10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101</v>
      </c>
      <c r="I1" s="4" t="s">
        <v>99</v>
      </c>
      <c r="J1" s="4" t="s">
        <v>102</v>
      </c>
    </row>
    <row r="2" spans="1:10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  <c r="J2" s="10" t="s">
        <v>103</v>
      </c>
    </row>
    <row r="3" spans="1:10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  <c r="J3" s="10" t="s">
        <v>103</v>
      </c>
    </row>
    <row r="4" spans="1:10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  <c r="J4" s="10" t="s">
        <v>103</v>
      </c>
    </row>
    <row r="5" spans="1:10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  <c r="J5" s="10" t="s">
        <v>103</v>
      </c>
    </row>
    <row r="6" spans="1:10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  <c r="J6" s="10" t="s">
        <v>103</v>
      </c>
    </row>
    <row r="7" spans="1:10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  <c r="J7" s="10" t="s">
        <v>103</v>
      </c>
    </row>
    <row r="8" spans="1:10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  <c r="J8" s="10" t="s">
        <v>103</v>
      </c>
    </row>
    <row r="9" spans="1:10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  <c r="J9" s="10" t="s">
        <v>103</v>
      </c>
    </row>
    <row r="10" spans="1:10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  <c r="J10" s="10" t="s">
        <v>103</v>
      </c>
    </row>
    <row r="11" spans="1:10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  <c r="J11" s="10" t="s">
        <v>103</v>
      </c>
    </row>
    <row r="12" spans="1:10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  <c r="J12" s="10" t="s">
        <v>103</v>
      </c>
    </row>
    <row r="13" spans="1:10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  <c r="J13" s="10" t="s">
        <v>103</v>
      </c>
    </row>
    <row r="14" spans="1:10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  <c r="J14" s="10" t="s">
        <v>103</v>
      </c>
    </row>
    <row r="15" spans="1:10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  <c r="J15" s="10" t="s">
        <v>103</v>
      </c>
    </row>
    <row r="16" spans="1:10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  <c r="J16" s="10" t="s">
        <v>103</v>
      </c>
    </row>
    <row r="17" spans="1:10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  <c r="J17" s="10" t="s">
        <v>103</v>
      </c>
    </row>
    <row r="18" spans="1:10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  <c r="J18" s="10" t="s">
        <v>103</v>
      </c>
    </row>
    <row r="19" spans="1:10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  <c r="J19" s="10" t="s">
        <v>103</v>
      </c>
    </row>
    <row r="20" spans="1:10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  <c r="J20" s="10" t="s">
        <v>103</v>
      </c>
    </row>
    <row r="21" spans="1:10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  <c r="J21" s="10" t="s">
        <v>103</v>
      </c>
    </row>
    <row r="22" spans="1:10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  <c r="J22" s="10" t="s">
        <v>103</v>
      </c>
    </row>
    <row r="23" spans="1:10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  <c r="J23" s="10" t="s">
        <v>103</v>
      </c>
    </row>
    <row r="24" spans="1:10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  <c r="J24" s="10" t="s">
        <v>103</v>
      </c>
    </row>
    <row r="25" spans="1:10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  <c r="J25" s="10" t="s">
        <v>103</v>
      </c>
    </row>
    <row r="26" spans="1:10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  <c r="J26" s="10" t="s">
        <v>103</v>
      </c>
    </row>
    <row r="27" spans="1:10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  <c r="J27" s="10" t="s">
        <v>103</v>
      </c>
    </row>
    <row r="28" spans="1:10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  <c r="J28" s="10" t="s">
        <v>103</v>
      </c>
    </row>
    <row r="29" spans="1:10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  <c r="J29" s="10" t="s">
        <v>103</v>
      </c>
    </row>
    <row r="30" spans="1:10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  <c r="J30" s="10" t="s">
        <v>103</v>
      </c>
    </row>
    <row r="31" spans="1:10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  <c r="J31" s="10" t="s">
        <v>103</v>
      </c>
    </row>
    <row r="32" spans="1:10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  <c r="J32" s="10" t="s">
        <v>103</v>
      </c>
    </row>
    <row r="33" spans="1:10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  <c r="J33" s="10" t="s">
        <v>103</v>
      </c>
    </row>
    <row r="34" spans="1:10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  <c r="J34" s="10" t="s">
        <v>103</v>
      </c>
    </row>
    <row r="35" spans="1:10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  <c r="J35" s="10" t="s">
        <v>103</v>
      </c>
    </row>
    <row r="36" spans="1:10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  <c r="J36" s="10" t="s">
        <v>103</v>
      </c>
    </row>
    <row r="37" spans="1:10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  <c r="J37" s="10" t="s">
        <v>103</v>
      </c>
    </row>
    <row r="38" spans="1:10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  <c r="J38" s="10" t="s">
        <v>103</v>
      </c>
    </row>
    <row r="39" spans="1:10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  <c r="J39" s="10" t="s">
        <v>103</v>
      </c>
    </row>
    <row r="40" spans="1:10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  <c r="J40" s="10" t="s">
        <v>103</v>
      </c>
    </row>
    <row r="41" spans="1:10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  <c r="J41" s="10" t="s">
        <v>103</v>
      </c>
    </row>
    <row r="42" spans="1:10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  <c r="J42" s="10" t="s">
        <v>103</v>
      </c>
    </row>
    <row r="43" spans="1:10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  <c r="J43" s="10" t="s">
        <v>103</v>
      </c>
    </row>
    <row r="44" spans="1:10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  <c r="J44" s="10" t="s">
        <v>103</v>
      </c>
    </row>
    <row r="45" spans="1:10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  <c r="J45" s="10" t="s">
        <v>103</v>
      </c>
    </row>
    <row r="46" spans="1:10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  <c r="J46" s="10" t="s">
        <v>103</v>
      </c>
    </row>
    <row r="47" spans="1:10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  <c r="J47" s="10" t="s">
        <v>103</v>
      </c>
    </row>
    <row r="48" spans="1:10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  <c r="J48" s="10" t="s">
        <v>103</v>
      </c>
    </row>
    <row r="49" spans="1:10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  <c r="J49" s="10" t="s">
        <v>103</v>
      </c>
    </row>
    <row r="50" spans="1:10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  <c r="J50" s="10" t="s">
        <v>103</v>
      </c>
    </row>
    <row r="51" spans="1:10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  <c r="J51" s="10" t="s">
        <v>103</v>
      </c>
    </row>
    <row r="52" spans="1:10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  <c r="J52" s="10" t="s">
        <v>103</v>
      </c>
    </row>
    <row r="53" spans="1:10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  <c r="J53" s="10" t="s">
        <v>103</v>
      </c>
    </row>
    <row r="54" spans="1:10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  <c r="J54" s="10" t="s">
        <v>103</v>
      </c>
    </row>
    <row r="55" spans="1:10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  <c r="J55" s="10" t="s">
        <v>103</v>
      </c>
    </row>
    <row r="56" spans="1:10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  <c r="J56" s="10" t="s">
        <v>103</v>
      </c>
    </row>
    <row r="57" spans="1:10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  <c r="J57" s="10" t="s">
        <v>103</v>
      </c>
    </row>
    <row r="58" spans="1:10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  <c r="J58" s="10" t="s">
        <v>103</v>
      </c>
    </row>
    <row r="59" spans="1:10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  <c r="J59" s="10" t="s">
        <v>103</v>
      </c>
    </row>
    <row r="60" spans="1:10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  <c r="J60" s="10" t="s">
        <v>103</v>
      </c>
    </row>
    <row r="61" spans="1:10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  <c r="J61" s="10" t="s">
        <v>103</v>
      </c>
    </row>
    <row r="62" spans="1:10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  <c r="J62" s="10" t="s">
        <v>103</v>
      </c>
    </row>
    <row r="63" spans="1:10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  <c r="J63" s="10" t="s">
        <v>103</v>
      </c>
    </row>
    <row r="64" spans="1:10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  <c r="J64" s="10" t="s">
        <v>103</v>
      </c>
    </row>
    <row r="65" spans="1:10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  <c r="J65" s="10" t="s">
        <v>103</v>
      </c>
    </row>
    <row r="66" spans="1:10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  <c r="J66" s="10" t="s">
        <v>103</v>
      </c>
    </row>
    <row r="67" spans="1:10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  <c r="J67" s="10" t="s">
        <v>103</v>
      </c>
    </row>
    <row r="68" spans="1:10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  <c r="J68" s="10" t="s">
        <v>103</v>
      </c>
    </row>
    <row r="69" spans="1:10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  <c r="J69" s="10" t="s">
        <v>103</v>
      </c>
    </row>
    <row r="70" spans="1:10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  <c r="J70" s="10" t="s">
        <v>103</v>
      </c>
    </row>
    <row r="71" spans="1:10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  <c r="J71" s="10" t="s">
        <v>103</v>
      </c>
    </row>
    <row r="72" spans="1:10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  <c r="J72" s="10" t="s">
        <v>103</v>
      </c>
    </row>
    <row r="73" spans="1:10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  <c r="J73" s="10" t="s">
        <v>103</v>
      </c>
    </row>
    <row r="74" spans="1:10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  <c r="J74" s="10" t="s">
        <v>103</v>
      </c>
    </row>
    <row r="75" spans="1:10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  <c r="J75" s="10" t="s">
        <v>103</v>
      </c>
    </row>
    <row r="76" spans="1:10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  <c r="J76" s="10" t="s">
        <v>103</v>
      </c>
    </row>
    <row r="77" spans="1:10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  <c r="J77" s="10" t="s">
        <v>103</v>
      </c>
    </row>
    <row r="78" spans="1:10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  <c r="J78" s="10" t="s">
        <v>103</v>
      </c>
    </row>
    <row r="79" spans="1:10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  <c r="J79" s="10" t="s">
        <v>103</v>
      </c>
    </row>
    <row r="80" spans="1:10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  <c r="J80" s="10" t="s">
        <v>103</v>
      </c>
    </row>
    <row r="81" spans="1:10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  <c r="J81" s="10" t="s">
        <v>103</v>
      </c>
    </row>
    <row r="82" spans="1:10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  <c r="J82" s="10" t="s">
        <v>103</v>
      </c>
    </row>
    <row r="83" spans="1:10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  <c r="J83" s="10" t="s">
        <v>103</v>
      </c>
    </row>
    <row r="84" spans="1:10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  <c r="J84" s="10" t="s">
        <v>103</v>
      </c>
    </row>
    <row r="85" spans="1:10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  <c r="J85" s="10" t="s">
        <v>103</v>
      </c>
    </row>
    <row r="86" spans="1:10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  <c r="J86" s="10" t="s">
        <v>103</v>
      </c>
    </row>
    <row r="87" spans="1:10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  <c r="J87" s="10" t="s">
        <v>103</v>
      </c>
    </row>
    <row r="88" spans="1:10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  <c r="J88" s="10" t="s">
        <v>103</v>
      </c>
    </row>
    <row r="89" spans="1:10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  <c r="J89" s="10" t="s">
        <v>103</v>
      </c>
    </row>
    <row r="90" spans="1:10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  <c r="J90" s="10" t="s">
        <v>103</v>
      </c>
    </row>
    <row r="91" spans="1:10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  <c r="J91" s="10" t="s">
        <v>103</v>
      </c>
    </row>
    <row r="92" spans="1:10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  <c r="J92" s="10" t="s">
        <v>103</v>
      </c>
    </row>
    <row r="93" spans="1:10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  <c r="J93" s="10" t="s">
        <v>103</v>
      </c>
    </row>
    <row r="94" spans="1:10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  <c r="J94" s="10" t="s">
        <v>103</v>
      </c>
    </row>
    <row r="95" spans="1:10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  <c r="J95" s="10" t="s">
        <v>103</v>
      </c>
    </row>
    <row r="96" spans="1:10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  <c r="J96" s="10" t="s">
        <v>103</v>
      </c>
    </row>
    <row r="97" spans="1:10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  <c r="J97" s="10" t="s">
        <v>103</v>
      </c>
    </row>
    <row r="98" spans="1:10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  <c r="J98" s="10" t="s">
        <v>103</v>
      </c>
    </row>
    <row r="99" spans="1:10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  <c r="J99" s="10" t="s">
        <v>103</v>
      </c>
    </row>
    <row r="100" spans="1:10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  <c r="J100" s="10" t="s">
        <v>103</v>
      </c>
    </row>
    <row r="101" spans="1:10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  <c r="J101" s="10" t="s">
        <v>103</v>
      </c>
    </row>
    <row r="102" spans="1:10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  <c r="J102" s="10" t="s">
        <v>103</v>
      </c>
    </row>
    <row r="103" spans="1:10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  <c r="J103" s="10" t="s">
        <v>103</v>
      </c>
    </row>
    <row r="104" spans="1:10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  <c r="J104" s="10" t="s">
        <v>103</v>
      </c>
    </row>
    <row r="105" spans="1:10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  <c r="J105" s="10" t="s">
        <v>103</v>
      </c>
    </row>
    <row r="106" spans="1:10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  <c r="J106" s="10" t="s">
        <v>103</v>
      </c>
    </row>
    <row r="107" spans="1:10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  <c r="J107" s="10" t="s">
        <v>103</v>
      </c>
    </row>
    <row r="108" spans="1:10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  <c r="J108" s="10" t="s">
        <v>103</v>
      </c>
    </row>
    <row r="109" spans="1:10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  <c r="J109" s="10" t="s">
        <v>103</v>
      </c>
    </row>
    <row r="110" spans="1:10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  <c r="J110" s="10" t="s">
        <v>103</v>
      </c>
    </row>
    <row r="111" spans="1:10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  <c r="J111" s="10" t="s">
        <v>103</v>
      </c>
    </row>
    <row r="112" spans="1:10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  <c r="J112" s="10" t="s">
        <v>103</v>
      </c>
    </row>
    <row r="113" spans="1:10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  <c r="J113" s="10" t="s">
        <v>103</v>
      </c>
    </row>
    <row r="114" spans="1:10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  <c r="J114" s="10" t="s">
        <v>103</v>
      </c>
    </row>
    <row r="115" spans="1:10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  <c r="J115" s="10" t="s">
        <v>103</v>
      </c>
    </row>
    <row r="116" spans="1:10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  <c r="J116" s="10" t="s">
        <v>103</v>
      </c>
    </row>
    <row r="117" spans="1:10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  <c r="J117" s="10" t="s">
        <v>103</v>
      </c>
    </row>
    <row r="118" spans="1:10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  <c r="J118" s="10" t="s">
        <v>103</v>
      </c>
    </row>
    <row r="119" spans="1:10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  <c r="J119" s="10" t="s">
        <v>103</v>
      </c>
    </row>
    <row r="120" spans="1:10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  <c r="J120" s="10" t="s">
        <v>103</v>
      </c>
    </row>
    <row r="121" spans="1:10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  <c r="J121" s="10" t="s">
        <v>103</v>
      </c>
    </row>
    <row r="122" spans="1:10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  <c r="J122" s="10" t="s">
        <v>103</v>
      </c>
    </row>
    <row r="123" spans="1:10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  <c r="J123" s="10" t="s">
        <v>103</v>
      </c>
    </row>
    <row r="124" spans="1:10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  <c r="J124" s="10" t="s">
        <v>103</v>
      </c>
    </row>
    <row r="125" spans="1:10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  <c r="J125" s="10" t="s">
        <v>103</v>
      </c>
    </row>
    <row r="126" spans="1:10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  <c r="J126" s="10" t="s">
        <v>103</v>
      </c>
    </row>
    <row r="127" spans="1:10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  <c r="J127" s="10" t="s">
        <v>103</v>
      </c>
    </row>
    <row r="128" spans="1:10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  <c r="J128" s="10" t="s">
        <v>103</v>
      </c>
    </row>
    <row r="129" spans="1:10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  <c r="J129" s="10" t="s">
        <v>103</v>
      </c>
    </row>
    <row r="130" spans="1:10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  <c r="J130" s="10" t="s">
        <v>103</v>
      </c>
    </row>
    <row r="131" spans="1:10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  <c r="J131" s="10" t="s">
        <v>103</v>
      </c>
    </row>
    <row r="132" spans="1:10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  <c r="J132" s="10" t="s">
        <v>103</v>
      </c>
    </row>
    <row r="133" spans="1:10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  <c r="J133" s="10" t="s">
        <v>103</v>
      </c>
    </row>
    <row r="134" spans="1:10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  <c r="J134" s="10" t="s">
        <v>103</v>
      </c>
    </row>
    <row r="135" spans="1:10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  <c r="J135" s="10" t="s">
        <v>103</v>
      </c>
    </row>
    <row r="136" spans="1:10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  <c r="J136" s="10" t="s">
        <v>103</v>
      </c>
    </row>
    <row r="137" spans="1:10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  <c r="J137" s="10" t="s">
        <v>103</v>
      </c>
    </row>
    <row r="138" spans="1:10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  <c r="J138" s="10" t="s">
        <v>103</v>
      </c>
    </row>
    <row r="139" spans="1:10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  <c r="J139" s="10" t="s">
        <v>103</v>
      </c>
    </row>
    <row r="140" spans="1:10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  <c r="J140" s="10" t="s">
        <v>103</v>
      </c>
    </row>
    <row r="141" spans="1:10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  <c r="J141" s="10" t="s">
        <v>103</v>
      </c>
    </row>
    <row r="142" spans="1:10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  <c r="J142" s="10" t="s">
        <v>103</v>
      </c>
    </row>
    <row r="143" spans="1:10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  <c r="J143" s="10" t="s">
        <v>103</v>
      </c>
    </row>
    <row r="144" spans="1:10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  <c r="J144" s="10" t="s">
        <v>103</v>
      </c>
    </row>
    <row r="145" spans="1:10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  <c r="J145" s="10" t="s">
        <v>103</v>
      </c>
    </row>
    <row r="146" spans="1:10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  <c r="J146" s="10" t="s">
        <v>103</v>
      </c>
    </row>
    <row r="147" spans="1:10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  <c r="J147" s="10" t="s">
        <v>103</v>
      </c>
    </row>
    <row r="148" spans="1:10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  <c r="J148" s="10" t="s">
        <v>103</v>
      </c>
    </row>
    <row r="149" spans="1:10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  <c r="J149" s="10" t="s">
        <v>103</v>
      </c>
    </row>
    <row r="150" spans="1:10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  <c r="J150" s="10" t="s">
        <v>103</v>
      </c>
    </row>
    <row r="151" spans="1:10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  <c r="J151" s="10" t="s">
        <v>103</v>
      </c>
    </row>
    <row r="152" spans="1:10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  <c r="J152" s="10" t="s">
        <v>103</v>
      </c>
    </row>
    <row r="153" spans="1:10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  <c r="J153" s="10" t="s">
        <v>103</v>
      </c>
    </row>
    <row r="154" spans="1:10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  <c r="J154" s="10" t="s">
        <v>103</v>
      </c>
    </row>
    <row r="155" spans="1:10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  <c r="J155" s="10" t="s">
        <v>103</v>
      </c>
    </row>
    <row r="156" spans="1:10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  <c r="J156" s="10" t="s">
        <v>103</v>
      </c>
    </row>
    <row r="157" spans="1:10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  <c r="J157" s="10" t="s">
        <v>103</v>
      </c>
    </row>
    <row r="158" spans="1:10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  <c r="J158" s="10" t="s">
        <v>103</v>
      </c>
    </row>
    <row r="159" spans="1:10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  <c r="J159" s="10" t="s">
        <v>103</v>
      </c>
    </row>
    <row r="160" spans="1:10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  <c r="J160" s="10" t="s">
        <v>103</v>
      </c>
    </row>
    <row r="161" spans="1:10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  <c r="J161" s="10" t="s">
        <v>103</v>
      </c>
    </row>
    <row r="162" spans="1:10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  <c r="J162" s="10" t="s">
        <v>103</v>
      </c>
    </row>
    <row r="163" spans="1:10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  <c r="J163" s="10" t="s">
        <v>103</v>
      </c>
    </row>
    <row r="164" spans="1:10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  <c r="J164" s="10" t="s">
        <v>103</v>
      </c>
    </row>
    <row r="165" spans="1:10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  <c r="J165" s="10" t="s">
        <v>103</v>
      </c>
    </row>
    <row r="166" spans="1:10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  <c r="J166" s="10" t="s">
        <v>103</v>
      </c>
    </row>
    <row r="167" spans="1:10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  <c r="J167" s="10" t="s">
        <v>103</v>
      </c>
    </row>
    <row r="168" spans="1:10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  <c r="J168" s="10" t="s">
        <v>103</v>
      </c>
    </row>
    <row r="169" spans="1:10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  <c r="J169" s="10" t="s">
        <v>103</v>
      </c>
    </row>
    <row r="170" spans="1:10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  <c r="J170" s="10" t="s">
        <v>103</v>
      </c>
    </row>
    <row r="171" spans="1:10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  <c r="J171" s="10" t="s">
        <v>103</v>
      </c>
    </row>
    <row r="172" spans="1:10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  <c r="J172" s="10" t="s">
        <v>103</v>
      </c>
    </row>
    <row r="173" spans="1:10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  <c r="J173" s="10" t="s">
        <v>103</v>
      </c>
    </row>
    <row r="174" spans="1:10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  <c r="J174" s="10" t="s">
        <v>103</v>
      </c>
    </row>
    <row r="175" spans="1:10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  <c r="J175" s="10" t="s">
        <v>103</v>
      </c>
    </row>
    <row r="176" spans="1:10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  <c r="J176" s="10" t="s">
        <v>103</v>
      </c>
    </row>
    <row r="177" spans="1:10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  <c r="J177" s="10" t="s">
        <v>103</v>
      </c>
    </row>
    <row r="178" spans="1:10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  <c r="J178" s="10" t="s">
        <v>103</v>
      </c>
    </row>
    <row r="179" spans="1:10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  <c r="J179" s="10" t="s">
        <v>103</v>
      </c>
    </row>
    <row r="180" spans="1:10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  <c r="J180" s="10" t="s">
        <v>103</v>
      </c>
    </row>
    <row r="181" spans="1:10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  <c r="J181" s="10" t="s">
        <v>103</v>
      </c>
    </row>
    <row r="182" spans="1:10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  <c r="J182" s="10" t="s">
        <v>103</v>
      </c>
    </row>
    <row r="183" spans="1:10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  <c r="J183" s="10" t="s">
        <v>103</v>
      </c>
    </row>
    <row r="184" spans="1:10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  <c r="J184" s="10" t="s">
        <v>103</v>
      </c>
    </row>
    <row r="185" spans="1:10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  <c r="J185" s="10" t="s">
        <v>103</v>
      </c>
    </row>
    <row r="186" spans="1:10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  <c r="J186" s="10" t="s">
        <v>103</v>
      </c>
    </row>
    <row r="187" spans="1:10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  <c r="J187" s="10" t="s">
        <v>103</v>
      </c>
    </row>
    <row r="188" spans="1:10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  <c r="J188" s="10" t="s">
        <v>103</v>
      </c>
    </row>
    <row r="189" spans="1:10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  <c r="J189" s="10" t="s">
        <v>103</v>
      </c>
    </row>
    <row r="190" spans="1:10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  <c r="J190" s="10" t="s">
        <v>103</v>
      </c>
    </row>
    <row r="191" spans="1:10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  <c r="J191" s="10" t="s">
        <v>103</v>
      </c>
    </row>
    <row r="192" spans="1:10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  <c r="J192" s="10" t="s">
        <v>103</v>
      </c>
    </row>
    <row r="193" spans="1:10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  <c r="J193" s="10" t="s">
        <v>103</v>
      </c>
    </row>
    <row r="194" spans="1:10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  <c r="J194" s="10" t="s">
        <v>103</v>
      </c>
    </row>
    <row r="195" spans="1:10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  <c r="J195" s="10" t="s">
        <v>103</v>
      </c>
    </row>
    <row r="196" spans="1:10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  <c r="J196" s="10" t="s">
        <v>103</v>
      </c>
    </row>
    <row r="197" spans="1:10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  <c r="J197" s="10" t="s">
        <v>103</v>
      </c>
    </row>
    <row r="198" spans="1:10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  <c r="J198" s="10" t="s">
        <v>103</v>
      </c>
    </row>
    <row r="199" spans="1:10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  <c r="J199" s="10" t="s">
        <v>103</v>
      </c>
    </row>
    <row r="200" spans="1:10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  <c r="J200" s="10" t="s">
        <v>103</v>
      </c>
    </row>
    <row r="201" spans="1:10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  <c r="J201" s="10" t="s">
        <v>103</v>
      </c>
    </row>
    <row r="202" spans="1:10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  <c r="J202" s="10" t="s">
        <v>103</v>
      </c>
    </row>
    <row r="203" spans="1:10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  <c r="J203" s="10" t="s">
        <v>103</v>
      </c>
    </row>
    <row r="204" spans="1:10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  <c r="J204" s="10" t="s">
        <v>103</v>
      </c>
    </row>
    <row r="205" spans="1:10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  <c r="J205" s="10" t="s">
        <v>103</v>
      </c>
    </row>
    <row r="206" spans="1:10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  <c r="J206" s="10" t="s">
        <v>103</v>
      </c>
    </row>
    <row r="207" spans="1:10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  <c r="J207" s="10" t="s">
        <v>103</v>
      </c>
    </row>
    <row r="208" spans="1:10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  <c r="J208" s="10" t="s">
        <v>103</v>
      </c>
    </row>
    <row r="209" spans="1:10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  <c r="J209" s="10" t="s">
        <v>103</v>
      </c>
    </row>
    <row r="210" spans="1:10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  <c r="J210" s="10" t="s">
        <v>103</v>
      </c>
    </row>
    <row r="211" spans="1:10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  <c r="J211" s="10" t="s">
        <v>103</v>
      </c>
    </row>
    <row r="212" spans="1:10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  <c r="J212" s="10" t="s">
        <v>103</v>
      </c>
    </row>
    <row r="213" spans="1:10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  <c r="J213" s="10" t="s">
        <v>103</v>
      </c>
    </row>
    <row r="214" spans="1:10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  <c r="J214" s="10" t="s">
        <v>103</v>
      </c>
    </row>
    <row r="215" spans="1:10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  <c r="J215" s="10" t="s">
        <v>103</v>
      </c>
    </row>
    <row r="216" spans="1:10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  <c r="J216" s="10" t="s">
        <v>103</v>
      </c>
    </row>
    <row r="217" spans="1:10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  <c r="J217" s="10" t="s">
        <v>103</v>
      </c>
    </row>
    <row r="218" spans="1:10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  <c r="J218" s="10" t="s">
        <v>103</v>
      </c>
    </row>
    <row r="219" spans="1:10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  <c r="J219" s="10" t="s">
        <v>103</v>
      </c>
    </row>
    <row r="220" spans="1:10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  <c r="J220" s="10" t="s">
        <v>103</v>
      </c>
    </row>
    <row r="221" spans="1:10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  <c r="J221" s="10" t="s">
        <v>103</v>
      </c>
    </row>
    <row r="222" spans="1:10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  <c r="J222" s="10" t="s">
        <v>103</v>
      </c>
    </row>
    <row r="223" spans="1:10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  <c r="J223" s="10" t="s">
        <v>103</v>
      </c>
    </row>
    <row r="224" spans="1:10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  <c r="J224" s="10" t="s">
        <v>103</v>
      </c>
    </row>
    <row r="225" spans="1:10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  <c r="J225" s="10" t="s">
        <v>103</v>
      </c>
    </row>
    <row r="226" spans="1:10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  <c r="J226" s="10" t="s">
        <v>103</v>
      </c>
    </row>
    <row r="227" spans="1:10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  <c r="J227" s="10" t="s">
        <v>103</v>
      </c>
    </row>
    <row r="228" spans="1:10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  <c r="J228" s="10" t="s">
        <v>103</v>
      </c>
    </row>
    <row r="229" spans="1:10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  <c r="J229" s="10" t="s">
        <v>103</v>
      </c>
    </row>
    <row r="230" spans="1:10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  <c r="J230" s="10" t="s">
        <v>103</v>
      </c>
    </row>
    <row r="231" spans="1:10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  <c r="J231" s="10" t="s">
        <v>103</v>
      </c>
    </row>
    <row r="232" spans="1:10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  <c r="J232" s="10" t="s">
        <v>103</v>
      </c>
    </row>
    <row r="233" spans="1:10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  <c r="J233" s="10" t="s">
        <v>103</v>
      </c>
    </row>
    <row r="234" spans="1:10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  <c r="J234" s="10" t="s">
        <v>103</v>
      </c>
    </row>
    <row r="235" spans="1:10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  <c r="J235" s="10" t="s">
        <v>103</v>
      </c>
    </row>
    <row r="236" spans="1:10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  <c r="J236" s="10" t="s">
        <v>103</v>
      </c>
    </row>
    <row r="237" spans="1:10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  <c r="J237" s="10" t="s">
        <v>103</v>
      </c>
    </row>
    <row r="238" spans="1:10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  <c r="J238" s="10" t="s">
        <v>103</v>
      </c>
    </row>
    <row r="239" spans="1:10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  <c r="J239" s="10" t="s">
        <v>103</v>
      </c>
    </row>
    <row r="240" spans="1:10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  <c r="J240" s="10" t="s">
        <v>103</v>
      </c>
    </row>
    <row r="241" spans="1:10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  <c r="J241" s="10" t="s">
        <v>103</v>
      </c>
    </row>
    <row r="242" spans="1:10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  <c r="J242" s="10" t="s">
        <v>103</v>
      </c>
    </row>
    <row r="243" spans="1:10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  <c r="J243" s="10" t="s">
        <v>103</v>
      </c>
    </row>
    <row r="244" spans="1:10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  <c r="J244" s="10" t="s">
        <v>103</v>
      </c>
    </row>
    <row r="245" spans="1:10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  <c r="J245" s="10" t="s">
        <v>103</v>
      </c>
    </row>
    <row r="246" spans="1:10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  <c r="J246" s="10" t="s">
        <v>103</v>
      </c>
    </row>
    <row r="247" spans="1:10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  <c r="J247" s="10" t="s">
        <v>103</v>
      </c>
    </row>
    <row r="248" spans="1:10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  <c r="J248" s="10" t="s">
        <v>103</v>
      </c>
    </row>
    <row r="249" spans="1:10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  <c r="J249" s="10" t="s">
        <v>103</v>
      </c>
    </row>
    <row r="250" spans="1:10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  <c r="J250" s="10" t="s">
        <v>103</v>
      </c>
    </row>
    <row r="251" spans="1:10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  <c r="J251" s="10" t="s">
        <v>103</v>
      </c>
    </row>
    <row r="252" spans="1:10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  <c r="J252" s="10" t="s">
        <v>103</v>
      </c>
    </row>
    <row r="253" spans="1:10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  <c r="J253" s="10" t="s">
        <v>103</v>
      </c>
    </row>
    <row r="254" spans="1:10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  <c r="J254" s="10" t="s">
        <v>103</v>
      </c>
    </row>
    <row r="255" spans="1:10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  <c r="J255" s="10" t="s">
        <v>103</v>
      </c>
    </row>
    <row r="256" spans="1:10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  <c r="J256" s="10" t="s">
        <v>103</v>
      </c>
    </row>
    <row r="257" spans="1:10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  <c r="J257" s="10" t="s">
        <v>103</v>
      </c>
    </row>
    <row r="258" spans="1:10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  <c r="J258" s="10" t="s">
        <v>103</v>
      </c>
    </row>
    <row r="259" spans="1:10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  <c r="J259" s="10" t="s">
        <v>103</v>
      </c>
    </row>
    <row r="260" spans="1:10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  <c r="J260" s="10" t="s">
        <v>103</v>
      </c>
    </row>
    <row r="261" spans="1:10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  <c r="J261" s="10" t="s">
        <v>103</v>
      </c>
    </row>
    <row r="262" spans="1:10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  <c r="J262" s="10" t="s">
        <v>103</v>
      </c>
    </row>
    <row r="263" spans="1:10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  <c r="J263" s="10" t="s">
        <v>103</v>
      </c>
    </row>
    <row r="264" spans="1:10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  <c r="J264" s="10" t="s">
        <v>103</v>
      </c>
    </row>
    <row r="265" spans="1:10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  <c r="J265" s="10" t="s">
        <v>103</v>
      </c>
    </row>
    <row r="266" spans="1:10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  <c r="J266" s="10" t="s">
        <v>103</v>
      </c>
    </row>
    <row r="267" spans="1:10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  <c r="J267" s="10" t="s">
        <v>103</v>
      </c>
    </row>
    <row r="268" spans="1:10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  <c r="J268" s="10" t="s">
        <v>103</v>
      </c>
    </row>
    <row r="269" spans="1:10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  <c r="J269" s="10" t="s">
        <v>103</v>
      </c>
    </row>
    <row r="270" spans="1:10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  <c r="J270" s="10" t="s">
        <v>103</v>
      </c>
    </row>
    <row r="271" spans="1:10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  <c r="J271" s="10" t="s">
        <v>103</v>
      </c>
    </row>
    <row r="272" spans="1:10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  <c r="J272" s="10" t="s">
        <v>103</v>
      </c>
    </row>
    <row r="273" spans="1:10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  <c r="J273" s="10" t="s">
        <v>103</v>
      </c>
    </row>
    <row r="274" spans="1:10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  <c r="J274" s="10" t="s">
        <v>103</v>
      </c>
    </row>
    <row r="275" spans="1:10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  <c r="J275" s="10" t="s">
        <v>103</v>
      </c>
    </row>
    <row r="276" spans="1:10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  <c r="J276" s="10" t="s">
        <v>103</v>
      </c>
    </row>
    <row r="277" spans="1:10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  <c r="J277" s="10" t="s">
        <v>103</v>
      </c>
    </row>
    <row r="278" spans="1:10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  <c r="J278" s="10" t="s">
        <v>103</v>
      </c>
    </row>
    <row r="279" spans="1:10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  <c r="J279" s="10" t="s">
        <v>103</v>
      </c>
    </row>
    <row r="280" spans="1:10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  <c r="J280" s="10" t="s">
        <v>103</v>
      </c>
    </row>
    <row r="281" spans="1:10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  <c r="J281" s="10" t="s">
        <v>103</v>
      </c>
    </row>
    <row r="282" spans="1:10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  <c r="J282" s="10" t="s">
        <v>103</v>
      </c>
    </row>
    <row r="283" spans="1:10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  <c r="J283" s="10" t="s">
        <v>103</v>
      </c>
    </row>
    <row r="284" spans="1:10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  <c r="J284" s="10" t="s">
        <v>103</v>
      </c>
    </row>
    <row r="285" spans="1:10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  <c r="J285" s="10" t="s">
        <v>103</v>
      </c>
    </row>
    <row r="286" spans="1:10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  <c r="J286" s="10" t="s">
        <v>103</v>
      </c>
    </row>
    <row r="287" spans="1:10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  <c r="J287" s="10" t="s">
        <v>103</v>
      </c>
    </row>
    <row r="288" spans="1:10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  <c r="J288" s="10" t="s">
        <v>103</v>
      </c>
    </row>
    <row r="289" spans="1:10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  <c r="J289" s="10" t="s">
        <v>103</v>
      </c>
    </row>
    <row r="290" spans="1:10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  <c r="J290" s="10" t="s">
        <v>103</v>
      </c>
    </row>
    <row r="291" spans="1:10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  <c r="J291" s="10" t="s">
        <v>103</v>
      </c>
    </row>
    <row r="292" spans="1:10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  <c r="J292" s="10" t="s">
        <v>103</v>
      </c>
    </row>
    <row r="293" spans="1:10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  <c r="J293" s="10" t="s">
        <v>103</v>
      </c>
    </row>
    <row r="294" spans="1:10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  <c r="J294" s="10" t="s">
        <v>103</v>
      </c>
    </row>
    <row r="295" spans="1:10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  <c r="J295" s="10" t="s">
        <v>103</v>
      </c>
    </row>
    <row r="296" spans="1:10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  <c r="J296" s="10" t="s">
        <v>103</v>
      </c>
    </row>
    <row r="297" spans="1:10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  <c r="J297" s="10" t="s">
        <v>103</v>
      </c>
    </row>
    <row r="298" spans="1:10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  <c r="J298" s="10" t="s">
        <v>103</v>
      </c>
    </row>
    <row r="299" spans="1:10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  <c r="J299" s="10" t="s">
        <v>103</v>
      </c>
    </row>
    <row r="300" spans="1:10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  <c r="J300" s="10" t="s">
        <v>103</v>
      </c>
    </row>
    <row r="301" spans="1:10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  <c r="J301" s="10" t="s">
        <v>103</v>
      </c>
    </row>
    <row r="302" spans="1:10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  <c r="J302" s="10" t="s">
        <v>103</v>
      </c>
    </row>
    <row r="303" spans="1:10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  <c r="J303" s="10" t="s">
        <v>103</v>
      </c>
    </row>
    <row r="304" spans="1:10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  <c r="J304" s="10" t="s">
        <v>103</v>
      </c>
    </row>
    <row r="305" spans="1:10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  <c r="J305" s="10" t="s">
        <v>103</v>
      </c>
    </row>
    <row r="306" spans="1:10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  <c r="J306" s="10" t="s">
        <v>103</v>
      </c>
    </row>
    <row r="307" spans="1:10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  <c r="J307" s="10" t="s">
        <v>103</v>
      </c>
    </row>
    <row r="308" spans="1:10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  <c r="J308" s="10" t="s">
        <v>103</v>
      </c>
    </row>
    <row r="309" spans="1:10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  <c r="J309" s="10" t="s">
        <v>103</v>
      </c>
    </row>
    <row r="310" spans="1:10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  <c r="J310" s="10" t="s">
        <v>103</v>
      </c>
    </row>
    <row r="311" spans="1:10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  <c r="J311" s="10" t="s">
        <v>103</v>
      </c>
    </row>
    <row r="312" spans="1:10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  <c r="J312" s="10" t="s">
        <v>103</v>
      </c>
    </row>
    <row r="313" spans="1:10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  <c r="J313" s="10" t="s">
        <v>103</v>
      </c>
    </row>
    <row r="314" spans="1:10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  <c r="J314" s="10" t="s">
        <v>103</v>
      </c>
    </row>
    <row r="315" spans="1:10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  <c r="J315" s="10" t="s">
        <v>103</v>
      </c>
    </row>
    <row r="316" spans="1:10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  <c r="J316" s="10" t="s">
        <v>103</v>
      </c>
    </row>
    <row r="317" spans="1:10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  <c r="J317" s="10" t="s">
        <v>103</v>
      </c>
    </row>
    <row r="318" spans="1:10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  <c r="J318" s="10" t="s">
        <v>103</v>
      </c>
    </row>
    <row r="319" spans="1:10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  <c r="J319" s="10" t="s">
        <v>103</v>
      </c>
    </row>
    <row r="320" spans="1:10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  <c r="J320" s="10" t="s">
        <v>103</v>
      </c>
    </row>
    <row r="321" spans="1:10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  <c r="J321" s="10" t="s">
        <v>103</v>
      </c>
    </row>
    <row r="322" spans="1:10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  <c r="J322" s="10" t="s">
        <v>103</v>
      </c>
    </row>
    <row r="323" spans="1:10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  <c r="J323" s="10" t="s">
        <v>103</v>
      </c>
    </row>
    <row r="324" spans="1:10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  <c r="J324" s="10" t="s">
        <v>103</v>
      </c>
    </row>
    <row r="325" spans="1:10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  <c r="J325" s="10" t="s">
        <v>103</v>
      </c>
    </row>
    <row r="326" spans="1:10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  <c r="J326" s="10" t="s">
        <v>103</v>
      </c>
    </row>
    <row r="327" spans="1:10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  <c r="J327" s="10" t="s">
        <v>103</v>
      </c>
    </row>
    <row r="328" spans="1:10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  <c r="J328" s="10" t="s">
        <v>103</v>
      </c>
    </row>
    <row r="329" spans="1:10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  <c r="J329" s="10" t="s">
        <v>103</v>
      </c>
    </row>
    <row r="330" spans="1:10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  <c r="J330" s="10" t="s">
        <v>103</v>
      </c>
    </row>
    <row r="331" spans="1:10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  <c r="J331" s="10" t="s">
        <v>103</v>
      </c>
    </row>
    <row r="332" spans="1:10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  <c r="J332" s="10" t="s">
        <v>103</v>
      </c>
    </row>
    <row r="333" spans="1:10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  <c r="J333" s="10" t="s">
        <v>103</v>
      </c>
    </row>
    <row r="334" spans="1:10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  <c r="J334" s="10" t="s">
        <v>103</v>
      </c>
    </row>
    <row r="335" spans="1:10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  <c r="J335" s="10" t="s">
        <v>103</v>
      </c>
    </row>
    <row r="336" spans="1:10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  <c r="J336" s="10" t="s">
        <v>103</v>
      </c>
    </row>
    <row r="337" spans="1:10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  <c r="J337" s="10" t="s">
        <v>103</v>
      </c>
    </row>
    <row r="338" spans="1:10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  <c r="J338" s="10" t="s">
        <v>103</v>
      </c>
    </row>
    <row r="339" spans="1:10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  <c r="J339" s="10" t="s">
        <v>103</v>
      </c>
    </row>
    <row r="340" spans="1:10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  <c r="J340" s="10" t="s">
        <v>103</v>
      </c>
    </row>
    <row r="341" spans="1:10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  <c r="J341" s="10" t="s">
        <v>103</v>
      </c>
    </row>
    <row r="342" spans="1:10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  <c r="J342" s="10" t="s">
        <v>103</v>
      </c>
    </row>
    <row r="343" spans="1:10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  <c r="J343" s="10" t="s">
        <v>103</v>
      </c>
    </row>
    <row r="344" spans="1:10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  <c r="J344" s="10" t="s">
        <v>103</v>
      </c>
    </row>
    <row r="345" spans="1:10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  <c r="J345" s="10" t="s">
        <v>103</v>
      </c>
    </row>
    <row r="346" spans="1:10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  <c r="J346" s="10" t="s">
        <v>103</v>
      </c>
    </row>
    <row r="347" spans="1:10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  <c r="J347" s="10" t="s">
        <v>103</v>
      </c>
    </row>
    <row r="348" spans="1:10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  <c r="J348" s="10" t="s">
        <v>103</v>
      </c>
    </row>
    <row r="349" spans="1:10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  <c r="J349" s="10" t="s">
        <v>103</v>
      </c>
    </row>
    <row r="350" spans="1:10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  <c r="J350" s="10" t="s">
        <v>103</v>
      </c>
    </row>
    <row r="351" spans="1:10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  <c r="J351" s="10" t="s">
        <v>103</v>
      </c>
    </row>
    <row r="352" spans="1:10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  <c r="J352" s="10" t="s">
        <v>103</v>
      </c>
    </row>
    <row r="353" spans="1:10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  <c r="J353" s="10" t="s">
        <v>103</v>
      </c>
    </row>
    <row r="354" spans="1:10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  <c r="J354" s="10" t="s">
        <v>103</v>
      </c>
    </row>
    <row r="355" spans="1:10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  <c r="J355" s="10" t="s">
        <v>103</v>
      </c>
    </row>
    <row r="356" spans="1:10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  <c r="J356" s="10" t="s">
        <v>103</v>
      </c>
    </row>
    <row r="357" spans="1:10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  <c r="J357" s="10" t="s">
        <v>103</v>
      </c>
    </row>
    <row r="358" spans="1:10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  <c r="J358" s="10" t="s">
        <v>103</v>
      </c>
    </row>
    <row r="359" spans="1:10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  <c r="J359" s="10" t="s">
        <v>103</v>
      </c>
    </row>
    <row r="360" spans="1:10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  <c r="J360" s="10" t="s">
        <v>103</v>
      </c>
    </row>
    <row r="361" spans="1:10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  <c r="J361" s="10" t="s">
        <v>103</v>
      </c>
    </row>
    <row r="362" spans="1:10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  <c r="J362" s="10" t="s">
        <v>103</v>
      </c>
    </row>
    <row r="363" spans="1:10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  <c r="J363" s="10" t="s">
        <v>103</v>
      </c>
    </row>
    <row r="364" spans="1:10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  <c r="J364" s="10" t="s">
        <v>103</v>
      </c>
    </row>
    <row r="365" spans="1:10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  <c r="J365" s="10" t="s">
        <v>103</v>
      </c>
    </row>
    <row r="366" spans="1:10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  <c r="J366" s="10" t="s">
        <v>103</v>
      </c>
    </row>
    <row r="367" spans="1:10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  <c r="J367" s="10" t="s">
        <v>103</v>
      </c>
    </row>
    <row r="368" spans="1:10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  <c r="J368" s="10" t="s">
        <v>103</v>
      </c>
    </row>
    <row r="369" spans="1:10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  <c r="J369" s="10" t="s">
        <v>103</v>
      </c>
    </row>
    <row r="370" spans="1:10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  <c r="J370" s="10" t="s">
        <v>103</v>
      </c>
    </row>
    <row r="371" spans="1:10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  <c r="J371" s="10" t="s">
        <v>103</v>
      </c>
    </row>
    <row r="372" spans="1:10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  <c r="J372" s="10" t="s">
        <v>103</v>
      </c>
    </row>
    <row r="373" spans="1:10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  <c r="J373" s="10" t="s">
        <v>103</v>
      </c>
    </row>
    <row r="374" spans="1:10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  <c r="J374" s="10" t="s">
        <v>103</v>
      </c>
    </row>
    <row r="375" spans="1:10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  <c r="J375" s="10" t="s">
        <v>103</v>
      </c>
    </row>
    <row r="376" spans="1:10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  <c r="J376" s="10" t="s">
        <v>103</v>
      </c>
    </row>
    <row r="377" spans="1:10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  <c r="J377" s="10" t="s">
        <v>103</v>
      </c>
    </row>
    <row r="378" spans="1:10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  <c r="J378" s="10" t="s">
        <v>103</v>
      </c>
    </row>
    <row r="379" spans="1:10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  <c r="J379" s="10" t="s">
        <v>103</v>
      </c>
    </row>
    <row r="380" spans="1:10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  <c r="J380" s="10" t="s">
        <v>103</v>
      </c>
    </row>
    <row r="381" spans="1:10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  <c r="J381" s="10" t="s">
        <v>103</v>
      </c>
    </row>
    <row r="382" spans="1:10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  <c r="J382" s="10" t="s">
        <v>103</v>
      </c>
    </row>
    <row r="383" spans="1:10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  <c r="J383" s="10" t="s">
        <v>103</v>
      </c>
    </row>
    <row r="384" spans="1:10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  <c r="J384" s="10" t="s">
        <v>103</v>
      </c>
    </row>
    <row r="385" spans="1:10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  <c r="J385" s="10" t="s">
        <v>103</v>
      </c>
    </row>
    <row r="386" spans="1:10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  <c r="J386" s="10" t="s">
        <v>103</v>
      </c>
    </row>
    <row r="387" spans="1:10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  <c r="J387" s="10" t="s">
        <v>103</v>
      </c>
    </row>
    <row r="388" spans="1:10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  <c r="J388" s="10" t="s">
        <v>103</v>
      </c>
    </row>
    <row r="389" spans="1:10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  <c r="J389" s="10" t="s">
        <v>103</v>
      </c>
    </row>
    <row r="390" spans="1:10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  <c r="J390" s="10" t="s">
        <v>103</v>
      </c>
    </row>
    <row r="391" spans="1:10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  <c r="J391" s="10" t="s">
        <v>103</v>
      </c>
    </row>
    <row r="392" spans="1:10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  <c r="J392" s="10" t="s">
        <v>103</v>
      </c>
    </row>
    <row r="393" spans="1:10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  <c r="J393" s="10" t="s">
        <v>103</v>
      </c>
    </row>
    <row r="394" spans="1:10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  <c r="J394" s="10" t="s">
        <v>103</v>
      </c>
    </row>
    <row r="395" spans="1:10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  <c r="J395" s="10" t="s">
        <v>103</v>
      </c>
    </row>
    <row r="396" spans="1:10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  <c r="J396" s="10" t="s">
        <v>103</v>
      </c>
    </row>
    <row r="397" spans="1:10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  <c r="J397" s="10" t="s">
        <v>103</v>
      </c>
    </row>
    <row r="398" spans="1:10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  <c r="J398" s="10" t="s">
        <v>103</v>
      </c>
    </row>
    <row r="399" spans="1:10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  <c r="J399" s="10" t="s">
        <v>103</v>
      </c>
    </row>
    <row r="400" spans="1:10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  <c r="J400" s="10" t="s">
        <v>103</v>
      </c>
    </row>
    <row r="401" spans="1:10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  <c r="J401" s="10" t="s">
        <v>103</v>
      </c>
    </row>
    <row r="402" spans="1:10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  <c r="J402" s="10" t="s">
        <v>103</v>
      </c>
    </row>
    <row r="403" spans="1:10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  <c r="J403" s="10" t="s">
        <v>103</v>
      </c>
    </row>
    <row r="404" spans="1:10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  <c r="J404" s="10" t="s">
        <v>103</v>
      </c>
    </row>
    <row r="405" spans="1:10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  <c r="J405" s="10" t="s">
        <v>103</v>
      </c>
    </row>
    <row r="406" spans="1:10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  <c r="J406" s="10" t="s">
        <v>103</v>
      </c>
    </row>
    <row r="407" spans="1:10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  <c r="J407" s="10" t="s">
        <v>103</v>
      </c>
    </row>
    <row r="408" spans="1:10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  <c r="J408" s="10" t="s">
        <v>103</v>
      </c>
    </row>
    <row r="409" spans="1:10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  <c r="J409" s="10" t="s">
        <v>103</v>
      </c>
    </row>
    <row r="410" spans="1:10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  <c r="J410" s="10" t="s">
        <v>103</v>
      </c>
    </row>
    <row r="411" spans="1:10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  <c r="J411" s="10" t="s">
        <v>103</v>
      </c>
    </row>
    <row r="412" spans="1:10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  <c r="J412" s="10" t="s">
        <v>103</v>
      </c>
    </row>
    <row r="413" spans="1:10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  <c r="J413" s="10" t="s">
        <v>103</v>
      </c>
    </row>
    <row r="414" spans="1:10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  <c r="J414" s="10" t="s">
        <v>103</v>
      </c>
    </row>
    <row r="415" spans="1:10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  <c r="J415" s="10" t="s">
        <v>103</v>
      </c>
    </row>
    <row r="416" spans="1:10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  <c r="J416" s="10" t="s">
        <v>103</v>
      </c>
    </row>
    <row r="417" spans="1:10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  <c r="J417" s="10" t="s">
        <v>103</v>
      </c>
    </row>
    <row r="418" spans="1:10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  <c r="J418" s="10" t="s">
        <v>103</v>
      </c>
    </row>
    <row r="419" spans="1:10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  <c r="J419" s="10" t="s">
        <v>103</v>
      </c>
    </row>
    <row r="420" spans="1:10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  <c r="J420" s="10" t="s">
        <v>103</v>
      </c>
    </row>
    <row r="421" spans="1:10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  <c r="J421" s="10" t="s">
        <v>103</v>
      </c>
    </row>
    <row r="422" spans="1:10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  <c r="J422" s="10" t="s">
        <v>103</v>
      </c>
    </row>
    <row r="423" spans="1:10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  <c r="J423" s="10" t="s">
        <v>103</v>
      </c>
    </row>
    <row r="424" spans="1:10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  <c r="J424" s="10" t="s">
        <v>103</v>
      </c>
    </row>
    <row r="425" spans="1:10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  <c r="J425" s="10" t="s">
        <v>103</v>
      </c>
    </row>
    <row r="426" spans="1:10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  <c r="J426" s="10" t="s">
        <v>103</v>
      </c>
    </row>
    <row r="427" spans="1:10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  <c r="J427" s="10" t="s">
        <v>103</v>
      </c>
    </row>
    <row r="428" spans="1:10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  <c r="J428" s="10" t="s">
        <v>103</v>
      </c>
    </row>
    <row r="429" spans="1:10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  <c r="J429" s="10" t="s">
        <v>103</v>
      </c>
    </row>
    <row r="430" spans="1:10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  <c r="J430" s="10" t="s">
        <v>103</v>
      </c>
    </row>
    <row r="431" spans="1:10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  <c r="J431" s="10" t="s">
        <v>103</v>
      </c>
    </row>
    <row r="432" spans="1:10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  <c r="J432" s="10" t="s">
        <v>103</v>
      </c>
    </row>
    <row r="433" spans="1:10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  <c r="J433" s="10" t="s">
        <v>103</v>
      </c>
    </row>
    <row r="434" spans="1:10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  <c r="J434" s="10" t="s">
        <v>103</v>
      </c>
    </row>
    <row r="435" spans="1:10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  <c r="J435" s="10" t="s">
        <v>103</v>
      </c>
    </row>
    <row r="436" spans="1:10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  <c r="J436" s="10" t="s">
        <v>103</v>
      </c>
    </row>
    <row r="437" spans="1:10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  <c r="J437" s="10" t="s">
        <v>103</v>
      </c>
    </row>
    <row r="438" spans="1:10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  <c r="J438" s="10" t="s">
        <v>103</v>
      </c>
    </row>
    <row r="439" spans="1:10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  <c r="J439" s="10" t="s">
        <v>103</v>
      </c>
    </row>
    <row r="440" spans="1:10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  <c r="J440" s="10" t="s">
        <v>103</v>
      </c>
    </row>
    <row r="441" spans="1:10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  <c r="J441" s="10" t="s">
        <v>103</v>
      </c>
    </row>
    <row r="442" spans="1:10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  <c r="J442" s="10" t="s">
        <v>103</v>
      </c>
    </row>
    <row r="443" spans="1:10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  <c r="J443" s="10" t="s">
        <v>103</v>
      </c>
    </row>
    <row r="444" spans="1:10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  <c r="J444" s="10" t="s">
        <v>103</v>
      </c>
    </row>
    <row r="445" spans="1:10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  <c r="J445" s="10" t="s">
        <v>103</v>
      </c>
    </row>
    <row r="446" spans="1:10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  <c r="J446" s="10" t="s">
        <v>103</v>
      </c>
    </row>
    <row r="447" spans="1:10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  <c r="J447" s="10" t="s">
        <v>103</v>
      </c>
    </row>
    <row r="448" spans="1:10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  <c r="J448" s="10" t="s">
        <v>103</v>
      </c>
    </row>
    <row r="449" spans="1:10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  <c r="J449" s="10" t="s">
        <v>103</v>
      </c>
    </row>
    <row r="450" spans="1:10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  <c r="J450" s="10" t="s">
        <v>103</v>
      </c>
    </row>
    <row r="451" spans="1:10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  <c r="J451" s="10" t="s">
        <v>103</v>
      </c>
    </row>
    <row r="452" spans="1:10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  <c r="J452" s="10" t="s">
        <v>103</v>
      </c>
    </row>
    <row r="453" spans="1:10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  <c r="J453" s="10" t="s">
        <v>103</v>
      </c>
    </row>
    <row r="454" spans="1:10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  <c r="J454" s="10" t="s">
        <v>103</v>
      </c>
    </row>
    <row r="455" spans="1:10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  <c r="J455" s="10" t="s">
        <v>103</v>
      </c>
    </row>
    <row r="456" spans="1:10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  <c r="J456" s="10" t="s">
        <v>103</v>
      </c>
    </row>
    <row r="457" spans="1:10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  <c r="J457" s="10" t="s">
        <v>103</v>
      </c>
    </row>
    <row r="458" spans="1:10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  <c r="J458" s="10" t="s">
        <v>103</v>
      </c>
    </row>
    <row r="459" spans="1:10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  <c r="J459" s="10" t="s">
        <v>103</v>
      </c>
    </row>
    <row r="460" spans="1:10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  <c r="J460" s="10" t="s">
        <v>103</v>
      </c>
    </row>
    <row r="461" spans="1:10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  <c r="J461" s="10" t="s">
        <v>103</v>
      </c>
    </row>
    <row r="462" spans="1:10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  <c r="J462" s="10" t="s">
        <v>103</v>
      </c>
    </row>
    <row r="463" spans="1:10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  <c r="J463" s="10" t="s">
        <v>103</v>
      </c>
    </row>
    <row r="464" spans="1:10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  <c r="J464" s="10" t="s">
        <v>103</v>
      </c>
    </row>
    <row r="465" spans="1:10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  <c r="J465" s="10" t="s">
        <v>103</v>
      </c>
    </row>
    <row r="466" spans="1:10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  <c r="J466" s="10" t="s">
        <v>103</v>
      </c>
    </row>
    <row r="467" spans="1:10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  <c r="J467" s="10" t="s">
        <v>103</v>
      </c>
    </row>
    <row r="468" spans="1:10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  <c r="J468" s="10" t="s">
        <v>103</v>
      </c>
    </row>
    <row r="469" spans="1:10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  <c r="J469" s="10" t="s">
        <v>103</v>
      </c>
    </row>
    <row r="470" spans="1:10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  <c r="J470" s="10" t="s">
        <v>103</v>
      </c>
    </row>
    <row r="471" spans="1:10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  <c r="J471" s="10" t="s">
        <v>103</v>
      </c>
    </row>
    <row r="472" spans="1:10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  <c r="J472" s="10" t="s">
        <v>103</v>
      </c>
    </row>
    <row r="473" spans="1:10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  <c r="J473" s="10" t="s">
        <v>103</v>
      </c>
    </row>
    <row r="474" spans="1:10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  <c r="J474" s="10" t="s">
        <v>103</v>
      </c>
    </row>
    <row r="475" spans="1:10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  <c r="J475" s="10" t="s">
        <v>103</v>
      </c>
    </row>
    <row r="476" spans="1:10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  <c r="J476" s="10" t="s">
        <v>103</v>
      </c>
    </row>
    <row r="477" spans="1:10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  <c r="J477" s="10" t="s">
        <v>103</v>
      </c>
    </row>
    <row r="478" spans="1:10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  <c r="J478" s="10" t="s">
        <v>103</v>
      </c>
    </row>
    <row r="479" spans="1:10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  <c r="J479" s="10" t="s">
        <v>103</v>
      </c>
    </row>
    <row r="480" spans="1:10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  <c r="J480" s="10" t="s">
        <v>103</v>
      </c>
    </row>
    <row r="481" spans="1:10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  <c r="J481" s="10" t="s">
        <v>103</v>
      </c>
    </row>
    <row r="482" spans="1:10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  <c r="J482" s="10" t="s">
        <v>103</v>
      </c>
    </row>
    <row r="483" spans="1:10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  <c r="J483" s="10" t="s">
        <v>103</v>
      </c>
    </row>
    <row r="484" spans="1:10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  <c r="J484" s="10" t="s">
        <v>103</v>
      </c>
    </row>
    <row r="485" spans="1:10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  <c r="J485" s="10" t="s">
        <v>103</v>
      </c>
    </row>
    <row r="486" spans="1:10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  <c r="J486" s="10" t="s">
        <v>103</v>
      </c>
    </row>
    <row r="487" spans="1:10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  <c r="J487" s="10" t="s">
        <v>103</v>
      </c>
    </row>
    <row r="488" spans="1:10" x14ac:dyDescent="0.25">
      <c r="A488" s="6">
        <v>45904</v>
      </c>
      <c r="B488" s="7">
        <v>1</v>
      </c>
      <c r="C488" s="7" t="s">
        <v>96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  <c r="J488" s="10" t="s">
        <v>103</v>
      </c>
    </row>
    <row r="489" spans="1:10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  <c r="J489" s="10" t="s">
        <v>103</v>
      </c>
    </row>
    <row r="490" spans="1:10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  <c r="J490" s="10" t="s">
        <v>103</v>
      </c>
    </row>
    <row r="491" spans="1:10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  <c r="J491" s="10" t="s">
        <v>103</v>
      </c>
    </row>
    <row r="492" spans="1:10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  <c r="J492" s="10" t="s">
        <v>103</v>
      </c>
    </row>
    <row r="493" spans="1:10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  <c r="J493" s="10" t="s">
        <v>103</v>
      </c>
    </row>
    <row r="494" spans="1:10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  <c r="J494" s="10" t="s">
        <v>103</v>
      </c>
    </row>
    <row r="495" spans="1:10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  <c r="J495" s="10" t="s">
        <v>103</v>
      </c>
    </row>
    <row r="496" spans="1:10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  <c r="J496" s="10" t="s">
        <v>103</v>
      </c>
    </row>
    <row r="497" spans="1:10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  <c r="J497" s="10" t="s">
        <v>103</v>
      </c>
    </row>
    <row r="498" spans="1:10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  <c r="J498" s="10" t="s">
        <v>103</v>
      </c>
    </row>
    <row r="499" spans="1:10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  <c r="J499" s="10" t="s">
        <v>103</v>
      </c>
    </row>
    <row r="500" spans="1:10" x14ac:dyDescent="0.25">
      <c r="A500" s="6">
        <v>45904</v>
      </c>
      <c r="B500" s="7">
        <v>3</v>
      </c>
      <c r="C500" s="7" t="s">
        <v>89</v>
      </c>
      <c r="D500" s="10" t="str">
        <f>IFERROR(VLOOKUP(_stats[[#This Row],[player_id]],_players[[player_id]:[player_name]],2,0),"")</f>
        <v>Антон Копыч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  <c r="J500" s="10" t="s">
        <v>103</v>
      </c>
    </row>
    <row r="501" spans="1:10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  <c r="J501" s="10" t="s">
        <v>103</v>
      </c>
    </row>
    <row r="502" spans="1:10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  <c r="J502" s="10" t="s">
        <v>103</v>
      </c>
    </row>
    <row r="503" spans="1:10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1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  <c r="J503" s="10" t="s">
        <v>103</v>
      </c>
    </row>
    <row r="504" spans="1:10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  <c r="J504" s="10" t="s">
        <v>103</v>
      </c>
    </row>
    <row r="505" spans="1:10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  <c r="J505" s="10" t="s">
        <v>103</v>
      </c>
    </row>
    <row r="506" spans="1:10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  <c r="J506" s="10" t="s">
        <v>103</v>
      </c>
    </row>
    <row r="507" spans="1:10" x14ac:dyDescent="0.25">
      <c r="A507" s="6">
        <v>45907</v>
      </c>
      <c r="B507" s="7">
        <v>1</v>
      </c>
      <c r="C507" s="7" t="s">
        <v>20</v>
      </c>
      <c r="D507" s="10" t="str">
        <f>IFERROR(VLOOKUP(_stats[[#This Row],[player_id]],_players[[player_id]:[player_name]],2,0),"")</f>
        <v>Сергей Крюков</v>
      </c>
      <c r="E507" s="7">
        <v>1</v>
      </c>
      <c r="F507" s="8">
        <v>2</v>
      </c>
      <c r="G507" s="10">
        <f>SUMIFS(_teams[wins_on_date],_teams[date],_stats[[#This Row],[date]],_teams[team_number],_stats[[#This Row],[team_number]])</f>
        <v>1</v>
      </c>
      <c r="H507" s="10">
        <f>SUMIFS(_teams[draws_on_date],_teams[date],_stats[[#This Row],[date]],_teams[team_number],_stats[[#This Row],[team_number]])</f>
        <v>3</v>
      </c>
      <c r="I507" s="10">
        <v>0</v>
      </c>
      <c r="J507" s="10" t="s">
        <v>105</v>
      </c>
    </row>
    <row r="508" spans="1:10" x14ac:dyDescent="0.25">
      <c r="A508" s="6">
        <v>45907</v>
      </c>
      <c r="B508" s="7">
        <v>3</v>
      </c>
      <c r="C508" s="7" t="s">
        <v>29</v>
      </c>
      <c r="D508" s="10" t="str">
        <f>IFERROR(VLOOKUP(_stats[[#This Row],[player_id]],_players[[player_id]:[player_name]],2,0),"")</f>
        <v>Никита</v>
      </c>
      <c r="E508" s="7">
        <v>1</v>
      </c>
      <c r="F508" s="8">
        <v>1</v>
      </c>
      <c r="G508" s="10">
        <f>SUMIFS(_teams[wins_on_date],_teams[date],_stats[[#This Row],[date]],_teams[team_number],_stats[[#This Row],[team_number]])</f>
        <v>2</v>
      </c>
      <c r="H508" s="10">
        <f>SUMIFS(_teams[draws_on_date],_teams[date],_stats[[#This Row],[date]],_teams[team_number],_stats[[#This Row],[team_number]])</f>
        <v>3</v>
      </c>
      <c r="I508" s="10">
        <v>0</v>
      </c>
      <c r="J508" s="10" t="s">
        <v>105</v>
      </c>
    </row>
    <row r="509" spans="1:10" x14ac:dyDescent="0.25">
      <c r="A509" s="6">
        <v>45907</v>
      </c>
      <c r="B509" s="7">
        <v>3</v>
      </c>
      <c r="C509" s="7" t="s">
        <v>32</v>
      </c>
      <c r="D509" s="10" t="str">
        <f>IFERROR(VLOOKUP(_stats[[#This Row],[player_id]],_players[[player_id]:[player_name]],2,0),"")</f>
        <v>Артем Ширяев</v>
      </c>
      <c r="E509" s="7">
        <v>1</v>
      </c>
      <c r="F509" s="8">
        <v>0</v>
      </c>
      <c r="G509" s="10">
        <f>SUMIFS(_teams[wins_on_date],_teams[date],_stats[[#This Row],[date]],_teams[team_number],_stats[[#This Row],[team_number]])</f>
        <v>2</v>
      </c>
      <c r="H509" s="10">
        <f>SUMIFS(_teams[draws_on_date],_teams[date],_stats[[#This Row],[date]],_teams[team_number],_stats[[#This Row],[team_number]])</f>
        <v>3</v>
      </c>
      <c r="I509" s="10">
        <v>0</v>
      </c>
      <c r="J509" s="10" t="s">
        <v>105</v>
      </c>
    </row>
    <row r="510" spans="1:10" x14ac:dyDescent="0.25">
      <c r="A510" s="6">
        <v>45907</v>
      </c>
      <c r="B510" s="7">
        <v>1</v>
      </c>
      <c r="C510" s="7" t="s">
        <v>86</v>
      </c>
      <c r="D510" s="10" t="str">
        <f>IFERROR(VLOOKUP(_stats[[#This Row],[player_id]],_players[[player_id]:[player_name]],2,0),"")</f>
        <v>Зинаддин Алимов</v>
      </c>
      <c r="E510" s="7">
        <v>1</v>
      </c>
      <c r="F510" s="8">
        <v>4</v>
      </c>
      <c r="G510" s="10">
        <f>SUMIFS(_teams[wins_on_date],_teams[date],_stats[[#This Row],[date]],_teams[team_number],_stats[[#This Row],[team_number]])</f>
        <v>1</v>
      </c>
      <c r="H510" s="10">
        <f>SUMIFS(_teams[draws_on_date],_teams[date],_stats[[#This Row],[date]],_teams[team_number],_stats[[#This Row],[team_number]])</f>
        <v>3</v>
      </c>
      <c r="I510" s="10">
        <v>0</v>
      </c>
      <c r="J510" s="10" t="s">
        <v>105</v>
      </c>
    </row>
    <row r="511" spans="1:10" x14ac:dyDescent="0.25">
      <c r="A511" s="6">
        <v>45907</v>
      </c>
      <c r="B511" s="7">
        <v>2</v>
      </c>
      <c r="C511" s="7" t="s">
        <v>16</v>
      </c>
      <c r="D511" s="10" t="str">
        <f>IFERROR(VLOOKUP(_stats[[#This Row],[player_id]],_players[[player_id]:[player_name]],2,0),"")</f>
        <v>Сергей</v>
      </c>
      <c r="E511" s="7">
        <v>4</v>
      </c>
      <c r="F511" s="8">
        <v>0</v>
      </c>
      <c r="G511" s="10">
        <f>SUMIFS(_teams[wins_on_date],_teams[date],_stats[[#This Row],[date]],_teams[team_number],_stats[[#This Row],[team_number]])</f>
        <v>6</v>
      </c>
      <c r="H511" s="10">
        <f>SUMIFS(_teams[draws_on_date],_teams[date],_stats[[#This Row],[date]],_teams[team_number],_stats[[#This Row],[team_number]])</f>
        <v>2</v>
      </c>
      <c r="I511" s="10">
        <v>1</v>
      </c>
      <c r="J511" s="10" t="s">
        <v>105</v>
      </c>
    </row>
    <row r="512" spans="1:10" x14ac:dyDescent="0.25">
      <c r="A512" s="6">
        <v>45907</v>
      </c>
      <c r="B512" s="7">
        <v>3</v>
      </c>
      <c r="C512" s="7" t="s">
        <v>42</v>
      </c>
      <c r="D512" s="10" t="str">
        <f>IFERROR(VLOOKUP(_stats[[#This Row],[player_id]],_players[[player_id]:[player_name]],2,0),"")</f>
        <v>Атай</v>
      </c>
      <c r="E512" s="7">
        <v>3</v>
      </c>
      <c r="F512" s="8">
        <v>1</v>
      </c>
      <c r="G512" s="10">
        <f>SUMIFS(_teams[wins_on_date],_teams[date],_stats[[#This Row],[date]],_teams[team_number],_stats[[#This Row],[team_number]])</f>
        <v>2</v>
      </c>
      <c r="H512" s="10">
        <f>SUMIFS(_teams[draws_on_date],_teams[date],_stats[[#This Row],[date]],_teams[team_number],_stats[[#This Row],[team_number]])</f>
        <v>3</v>
      </c>
      <c r="I512" s="10">
        <v>0</v>
      </c>
      <c r="J512" s="10" t="s">
        <v>105</v>
      </c>
    </row>
    <row r="513" spans="1:10" x14ac:dyDescent="0.25">
      <c r="A513" s="6">
        <v>45907</v>
      </c>
      <c r="B513" s="7">
        <v>1</v>
      </c>
      <c r="C513" s="7" t="s">
        <v>44</v>
      </c>
      <c r="D513" s="10" t="str">
        <f>IFERROR(VLOOKUP(_stats[[#This Row],[player_id]],_players[[player_id]:[player_name]],2,0),"")</f>
        <v>Эля</v>
      </c>
      <c r="E513" s="7">
        <v>0</v>
      </c>
      <c r="F513" s="8">
        <v>0</v>
      </c>
      <c r="G513" s="10">
        <f>SUMIFS(_teams[wins_on_date],_teams[date],_stats[[#This Row],[date]],_teams[team_number],_stats[[#This Row],[team_number]])</f>
        <v>1</v>
      </c>
      <c r="H513" s="10">
        <f>SUMIFS(_teams[draws_on_date],_teams[date],_stats[[#This Row],[date]],_teams[team_number],_stats[[#This Row],[team_number]])</f>
        <v>3</v>
      </c>
      <c r="I513" s="10">
        <v>0</v>
      </c>
      <c r="J513" s="10" t="s">
        <v>105</v>
      </c>
    </row>
    <row r="514" spans="1:10" x14ac:dyDescent="0.25">
      <c r="A514" s="6">
        <v>45907</v>
      </c>
      <c r="B514" s="7">
        <v>1</v>
      </c>
      <c r="C514" s="7" t="s">
        <v>43</v>
      </c>
      <c r="D514" s="10" t="str">
        <f>IFERROR(VLOOKUP(_stats[[#This Row],[player_id]],_players[[player_id]:[player_name]],2,0),"")</f>
        <v>Нурик</v>
      </c>
      <c r="E514" s="7">
        <v>2</v>
      </c>
      <c r="F514" s="8">
        <v>0</v>
      </c>
      <c r="G514" s="10">
        <f>SUMIFS(_teams[wins_on_date],_teams[date],_stats[[#This Row],[date]],_teams[team_number],_stats[[#This Row],[team_number]])</f>
        <v>1</v>
      </c>
      <c r="H514" s="10">
        <f>SUMIFS(_teams[draws_on_date],_teams[date],_stats[[#This Row],[date]],_teams[team_number],_stats[[#This Row],[team_number]])</f>
        <v>3</v>
      </c>
      <c r="I514" s="10">
        <v>0</v>
      </c>
      <c r="J514" s="10" t="s">
        <v>105</v>
      </c>
    </row>
    <row r="515" spans="1:10" x14ac:dyDescent="0.25">
      <c r="A515" s="6">
        <v>45907</v>
      </c>
      <c r="B515" s="7">
        <v>1</v>
      </c>
      <c r="C515" s="7" t="s">
        <v>89</v>
      </c>
      <c r="D515" s="10" t="str">
        <f>IFERROR(VLOOKUP(_stats[[#This Row],[player_id]],_players[[player_id]:[player_name]],2,0),"")</f>
        <v>Антон Копыч</v>
      </c>
      <c r="E515" s="7">
        <v>2</v>
      </c>
      <c r="F515" s="8">
        <v>0</v>
      </c>
      <c r="G515" s="10">
        <f>SUMIFS(_teams[wins_on_date],_teams[date],_stats[[#This Row],[date]],_teams[team_number],_stats[[#This Row],[team_number]])</f>
        <v>1</v>
      </c>
      <c r="H515" s="10">
        <f>SUMIFS(_teams[draws_on_date],_teams[date],_stats[[#This Row],[date]],_teams[team_number],_stats[[#This Row],[team_number]])</f>
        <v>3</v>
      </c>
      <c r="I515" s="10">
        <v>0</v>
      </c>
      <c r="J515" s="10" t="s">
        <v>105</v>
      </c>
    </row>
    <row r="516" spans="1:10" x14ac:dyDescent="0.25">
      <c r="A516" s="6">
        <v>45907</v>
      </c>
      <c r="B516" s="7">
        <v>3</v>
      </c>
      <c r="C516" s="7" t="s">
        <v>77</v>
      </c>
      <c r="D516" s="10" t="str">
        <f>IFERROR(VLOOKUP(_stats[[#This Row],[player_id]],_players[[player_id]:[player_name]],2,0),"")</f>
        <v>Даниил</v>
      </c>
      <c r="E516" s="7">
        <v>1</v>
      </c>
      <c r="F516" s="8">
        <v>1</v>
      </c>
      <c r="G516" s="10">
        <f>SUMIFS(_teams[wins_on_date],_teams[date],_stats[[#This Row],[date]],_teams[team_number],_stats[[#This Row],[team_number]])</f>
        <v>2</v>
      </c>
      <c r="H516" s="10">
        <f>SUMIFS(_teams[draws_on_date],_teams[date],_stats[[#This Row],[date]],_teams[team_number],_stats[[#This Row],[team_number]])</f>
        <v>3</v>
      </c>
      <c r="I516" s="10">
        <v>0</v>
      </c>
      <c r="J516" s="10" t="s">
        <v>105</v>
      </c>
    </row>
    <row r="517" spans="1:10" x14ac:dyDescent="0.25">
      <c r="A517" s="6">
        <v>45907</v>
      </c>
      <c r="B517" s="7">
        <v>2</v>
      </c>
      <c r="C517" s="7" t="s">
        <v>11</v>
      </c>
      <c r="D517" s="10" t="str">
        <f>IFERROR(VLOOKUP(_stats[[#This Row],[player_id]],_players[[player_id]:[player_name]],2,0),"")</f>
        <v>Тёма</v>
      </c>
      <c r="E517" s="7">
        <v>1</v>
      </c>
      <c r="F517" s="8">
        <v>0</v>
      </c>
      <c r="G517" s="10">
        <f>SUMIFS(_teams[wins_on_date],_teams[date],_stats[[#This Row],[date]],_teams[team_number],_stats[[#This Row],[team_number]])</f>
        <v>6</v>
      </c>
      <c r="H517" s="10">
        <f>SUMIFS(_teams[draws_on_date],_teams[date],_stats[[#This Row],[date]],_teams[team_number],_stats[[#This Row],[team_number]])</f>
        <v>2</v>
      </c>
      <c r="I517" s="10">
        <v>0</v>
      </c>
      <c r="J517" s="10" t="s">
        <v>105</v>
      </c>
    </row>
    <row r="518" spans="1:10" x14ac:dyDescent="0.25">
      <c r="A518" s="6">
        <v>45907</v>
      </c>
      <c r="B518" s="7">
        <v>3</v>
      </c>
      <c r="C518" s="7" t="s">
        <v>60</v>
      </c>
      <c r="D518" s="10" t="str">
        <f>IFERROR(VLOOKUP(_stats[[#This Row],[player_id]],_players[[player_id]:[player_name]],2,0),"")</f>
        <v>Юра Пименов</v>
      </c>
      <c r="E518" s="7">
        <v>3</v>
      </c>
      <c r="F518" s="8">
        <v>1</v>
      </c>
      <c r="G518" s="10">
        <f>SUMIFS(_teams[wins_on_date],_teams[date],_stats[[#This Row],[date]],_teams[team_number],_stats[[#This Row],[team_number]])</f>
        <v>2</v>
      </c>
      <c r="H518" s="10">
        <f>SUMIFS(_teams[draws_on_date],_teams[date],_stats[[#This Row],[date]],_teams[team_number],_stats[[#This Row],[team_number]])</f>
        <v>3</v>
      </c>
      <c r="I518" s="10">
        <v>0</v>
      </c>
      <c r="J518" s="10" t="s">
        <v>105</v>
      </c>
    </row>
    <row r="519" spans="1:10" x14ac:dyDescent="0.25">
      <c r="A519" s="6">
        <v>45907</v>
      </c>
      <c r="B519" s="7">
        <v>1</v>
      </c>
      <c r="C519" s="7" t="s">
        <v>23</v>
      </c>
      <c r="D519" s="10" t="str">
        <f>IFERROR(VLOOKUP(_stats[[#This Row],[player_id]],_players[[player_id]:[player_name]],2,0),"")</f>
        <v>Женя (кипер)</v>
      </c>
      <c r="E519" s="7">
        <v>0</v>
      </c>
      <c r="F519" s="8">
        <v>0</v>
      </c>
      <c r="G519" s="10">
        <f>SUMIFS(_teams[wins_on_date],_teams[date],_stats[[#This Row],[date]],_teams[team_number],_stats[[#This Row],[team_number]])</f>
        <v>1</v>
      </c>
      <c r="H519" s="10">
        <f>SUMIFS(_teams[draws_on_date],_teams[date],_stats[[#This Row],[date]],_teams[team_number],_stats[[#This Row],[team_number]])</f>
        <v>3</v>
      </c>
      <c r="I519" s="10">
        <v>2</v>
      </c>
      <c r="J519" s="10" t="s">
        <v>105</v>
      </c>
    </row>
    <row r="520" spans="1:10" x14ac:dyDescent="0.25">
      <c r="A520" s="6">
        <v>45907</v>
      </c>
      <c r="B520" s="7">
        <v>2</v>
      </c>
      <c r="C520" s="7" t="s">
        <v>45</v>
      </c>
      <c r="D520" s="10" t="str">
        <f>IFERROR(VLOOKUP(_stats[[#This Row],[player_id]],_players[[player_id]:[player_name]],2,0),"")</f>
        <v>Кирилл Попов</v>
      </c>
      <c r="E520" s="7">
        <v>2</v>
      </c>
      <c r="F520" s="8">
        <v>3</v>
      </c>
      <c r="G520" s="10">
        <f>SUMIFS(_teams[wins_on_date],_teams[date],_stats[[#This Row],[date]],_teams[team_number],_stats[[#This Row],[team_number]])</f>
        <v>6</v>
      </c>
      <c r="H520" s="10">
        <f>SUMIFS(_teams[draws_on_date],_teams[date],_stats[[#This Row],[date]],_teams[team_number],_stats[[#This Row],[team_number]])</f>
        <v>2</v>
      </c>
      <c r="I520" s="10">
        <v>1</v>
      </c>
      <c r="J520" s="10" t="s">
        <v>105</v>
      </c>
    </row>
    <row r="521" spans="1:10" x14ac:dyDescent="0.25">
      <c r="A521" s="6">
        <v>45907</v>
      </c>
      <c r="B521" s="7">
        <v>3</v>
      </c>
      <c r="C521" s="7" t="s">
        <v>15</v>
      </c>
      <c r="D521" s="10" t="str">
        <f>IFERROR(VLOOKUP(_stats[[#This Row],[player_id]],_players[[player_id]:[player_name]],2,0),"")</f>
        <v>Вова</v>
      </c>
      <c r="E521" s="7">
        <v>1</v>
      </c>
      <c r="F521" s="8">
        <v>2</v>
      </c>
      <c r="G521" s="10">
        <f>SUMIFS(_teams[wins_on_date],_teams[date],_stats[[#This Row],[date]],_teams[team_number],_stats[[#This Row],[team_number]])</f>
        <v>2</v>
      </c>
      <c r="H521" s="10">
        <f>SUMIFS(_teams[draws_on_date],_teams[date],_stats[[#This Row],[date]],_teams[team_number],_stats[[#This Row],[team_number]])</f>
        <v>3</v>
      </c>
      <c r="I521" s="10">
        <v>0</v>
      </c>
      <c r="J521" s="10" t="s">
        <v>105</v>
      </c>
    </row>
    <row r="522" spans="1:10" x14ac:dyDescent="0.25">
      <c r="A522" s="6">
        <v>45907</v>
      </c>
      <c r="B522" s="7">
        <v>2</v>
      </c>
      <c r="C522" s="7" t="s">
        <v>18</v>
      </c>
      <c r="D522" s="10" t="str">
        <f>IFERROR(VLOOKUP(_stats[[#This Row],[player_id]],_players[[player_id]:[player_name]],2,0),"")</f>
        <v>Костя</v>
      </c>
      <c r="E522" s="7">
        <v>2</v>
      </c>
      <c r="F522" s="8">
        <v>4</v>
      </c>
      <c r="G522" s="10">
        <f>SUMIFS(_teams[wins_on_date],_teams[date],_stats[[#This Row],[date]],_teams[team_number],_stats[[#This Row],[team_number]])</f>
        <v>6</v>
      </c>
      <c r="H522" s="10">
        <f>SUMIFS(_teams[draws_on_date],_teams[date],_stats[[#This Row],[date]],_teams[team_number],_stats[[#This Row],[team_number]])</f>
        <v>2</v>
      </c>
      <c r="I522" s="10">
        <v>0</v>
      </c>
      <c r="J522" s="10" t="s">
        <v>105</v>
      </c>
    </row>
    <row r="523" spans="1:10" x14ac:dyDescent="0.25">
      <c r="A523" s="6">
        <v>45907</v>
      </c>
      <c r="B523" s="7">
        <v>2</v>
      </c>
      <c r="C523" s="7" t="s">
        <v>35</v>
      </c>
      <c r="D523" s="10" t="str">
        <f>IFERROR(VLOOKUP(_stats[[#This Row],[player_id]],_players[[player_id]:[player_name]],2,0),"")</f>
        <v>Дядя Руслан</v>
      </c>
      <c r="E523" s="7">
        <v>0</v>
      </c>
      <c r="F523" s="8">
        <v>1</v>
      </c>
      <c r="G523" s="10">
        <f>SUMIFS(_teams[wins_on_date],_teams[date],_stats[[#This Row],[date]],_teams[team_number],_stats[[#This Row],[team_number]])</f>
        <v>6</v>
      </c>
      <c r="H523" s="10">
        <f>SUMIFS(_teams[draws_on_date],_teams[date],_stats[[#This Row],[date]],_teams[team_number],_stats[[#This Row],[team_number]])</f>
        <v>2</v>
      </c>
      <c r="I523" s="10">
        <v>0</v>
      </c>
      <c r="J523" s="10" t="s">
        <v>105</v>
      </c>
    </row>
    <row r="524" spans="1:10" x14ac:dyDescent="0.25">
      <c r="A524" s="6">
        <v>45907</v>
      </c>
      <c r="B524" s="7">
        <v>2</v>
      </c>
      <c r="C524" s="7" t="s">
        <v>33</v>
      </c>
      <c r="D524" s="10" t="str">
        <f>IFERROR(VLOOKUP(_stats[[#This Row],[player_id]],_players[[player_id]:[player_name]],2,0),"")</f>
        <v>Рома Сурнин</v>
      </c>
      <c r="E524" s="7">
        <v>2</v>
      </c>
      <c r="F524" s="8">
        <v>3</v>
      </c>
      <c r="G524" s="10">
        <f>SUMIFS(_teams[wins_on_date],_teams[date],_stats[[#This Row],[date]],_teams[team_number],_stats[[#This Row],[team_number]])</f>
        <v>6</v>
      </c>
      <c r="H524" s="10">
        <f>SUMIFS(_teams[draws_on_date],_teams[date],_stats[[#This Row],[date]],_teams[team_number],_stats[[#This Row],[team_number]])</f>
        <v>2</v>
      </c>
      <c r="I524" s="10">
        <v>0</v>
      </c>
      <c r="J524" s="10" t="s">
        <v>105</v>
      </c>
    </row>
    <row r="525" spans="1:10" x14ac:dyDescent="0.25">
      <c r="A525" s="6">
        <v>45907</v>
      </c>
      <c r="B525" s="7">
        <v>1</v>
      </c>
      <c r="C525" s="7" t="s">
        <v>104</v>
      </c>
      <c r="D525" s="10" t="str">
        <f>IFERROR(VLOOKUP(_stats[[#This Row],[player_id]],_players[[player_id]:[player_name]],2,0),"")</f>
        <v>Олег</v>
      </c>
      <c r="E525" s="7">
        <v>0</v>
      </c>
      <c r="F525" s="8">
        <v>0</v>
      </c>
      <c r="G525" s="10">
        <f>SUMIFS(_teams[wins_on_date],_teams[date],_stats[[#This Row],[date]],_teams[team_number],_stats[[#This Row],[team_number]])</f>
        <v>1</v>
      </c>
      <c r="H525" s="10">
        <f>SUMIFS(_teams[draws_on_date],_teams[date],_stats[[#This Row],[date]],_teams[team_number],_stats[[#This Row],[team_number]])</f>
        <v>3</v>
      </c>
      <c r="I525" s="10">
        <v>0</v>
      </c>
      <c r="J525" s="10" t="s">
        <v>105</v>
      </c>
    </row>
    <row r="526" spans="1:10" x14ac:dyDescent="0.25">
      <c r="A526" s="6">
        <v>45907</v>
      </c>
      <c r="B526" s="7">
        <v>2</v>
      </c>
      <c r="C526" s="7" t="s">
        <v>30</v>
      </c>
      <c r="D526" s="10" t="str">
        <f>IFERROR(VLOOKUP(_stats[[#This Row],[player_id]],_players[[player_id]:[player_name]],2,0),"")</f>
        <v>Александр Травкин</v>
      </c>
      <c r="E526" s="7">
        <v>3</v>
      </c>
      <c r="F526" s="8">
        <v>1</v>
      </c>
      <c r="G526" s="10">
        <f>SUMIFS(_teams[wins_on_date],_teams[date],_stats[[#This Row],[date]],_teams[team_number],_stats[[#This Row],[team_number]])</f>
        <v>6</v>
      </c>
      <c r="H526" s="10">
        <f>SUMIFS(_teams[draws_on_date],_teams[date],_stats[[#This Row],[date]],_teams[team_number],_stats[[#This Row],[team_number]])</f>
        <v>2</v>
      </c>
      <c r="I526" s="10">
        <v>5</v>
      </c>
      <c r="J526" s="10" t="s">
        <v>105</v>
      </c>
    </row>
    <row r="527" spans="1:10" x14ac:dyDescent="0.25">
      <c r="A527" s="6">
        <v>45911</v>
      </c>
      <c r="B527" s="7">
        <v>1</v>
      </c>
      <c r="C527" s="7" t="s">
        <v>64</v>
      </c>
      <c r="D527" s="10" t="str">
        <f>IFERROR(VLOOKUP(_stats[[#This Row],[player_id]],_players[[player_id]:[player_name]],2,0),"")</f>
        <v>Александр Костюнин</v>
      </c>
      <c r="E527" s="7">
        <v>0</v>
      </c>
      <c r="F527" s="8">
        <v>0</v>
      </c>
      <c r="G527" s="10">
        <f>SUMIFS(_teams[wins_on_date],_teams[date],_stats[[#This Row],[date]],_teams[team_number],_stats[[#This Row],[team_number]])</f>
        <v>1</v>
      </c>
      <c r="H527" s="10">
        <f>SUMIFS(_teams[draws_on_date],_teams[date],_stats[[#This Row],[date]],_teams[team_number],_stats[[#This Row],[team_number]])</f>
        <v>1</v>
      </c>
      <c r="I527" s="10">
        <v>0</v>
      </c>
      <c r="J527" s="10" t="s">
        <v>103</v>
      </c>
    </row>
    <row r="528" spans="1:10" x14ac:dyDescent="0.25">
      <c r="A528" s="6">
        <v>45911</v>
      </c>
      <c r="B528" s="7">
        <v>1</v>
      </c>
      <c r="C528" s="7" t="s">
        <v>60</v>
      </c>
      <c r="D528" s="10" t="str">
        <f>IFERROR(VLOOKUP(_stats[[#This Row],[player_id]],_players[[player_id]:[player_name]],2,0),"")</f>
        <v>Юра Пименов</v>
      </c>
      <c r="E528" s="7">
        <v>0</v>
      </c>
      <c r="F528" s="8">
        <v>2</v>
      </c>
      <c r="G528" s="10">
        <f>SUMIFS(_teams[wins_on_date],_teams[date],_stats[[#This Row],[date]],_teams[team_number],_stats[[#This Row],[team_number]])</f>
        <v>1</v>
      </c>
      <c r="H528" s="10">
        <f>SUMIFS(_teams[draws_on_date],_teams[date],_stats[[#This Row],[date]],_teams[team_number],_stats[[#This Row],[team_number]])</f>
        <v>1</v>
      </c>
      <c r="I528" s="10">
        <v>0</v>
      </c>
      <c r="J528" s="10" t="s">
        <v>103</v>
      </c>
    </row>
    <row r="529" spans="1:10" x14ac:dyDescent="0.25">
      <c r="A529" s="6">
        <v>45911</v>
      </c>
      <c r="B529" s="7">
        <v>1</v>
      </c>
      <c r="C529" s="7" t="s">
        <v>28</v>
      </c>
      <c r="D529" s="10" t="str">
        <f>IFERROR(VLOOKUP(_stats[[#This Row],[player_id]],_players[[player_id]:[player_name]],2,0),"")</f>
        <v>Миша</v>
      </c>
      <c r="E529" s="7">
        <v>0</v>
      </c>
      <c r="F529" s="8">
        <v>0</v>
      </c>
      <c r="G529" s="10">
        <f>SUMIFS(_teams[wins_on_date],_teams[date],_stats[[#This Row],[date]],_teams[team_number],_stats[[#This Row],[team_number]])</f>
        <v>1</v>
      </c>
      <c r="H529" s="10">
        <f>SUMIFS(_teams[draws_on_date],_teams[date],_stats[[#This Row],[date]],_teams[team_number],_stats[[#This Row],[team_number]])</f>
        <v>1</v>
      </c>
      <c r="I529" s="10">
        <v>0</v>
      </c>
      <c r="J529" s="10" t="s">
        <v>103</v>
      </c>
    </row>
    <row r="530" spans="1:10" x14ac:dyDescent="0.25">
      <c r="A530" s="6">
        <v>45911</v>
      </c>
      <c r="B530" s="7">
        <v>1</v>
      </c>
      <c r="C530" s="7" t="s">
        <v>32</v>
      </c>
      <c r="D530" s="10" t="str">
        <f>IFERROR(VLOOKUP(_stats[[#This Row],[player_id]],_players[[player_id]:[player_name]],2,0),"")</f>
        <v>Артем Ширяев</v>
      </c>
      <c r="E530" s="7">
        <v>0</v>
      </c>
      <c r="F530" s="8">
        <v>0</v>
      </c>
      <c r="G530" s="10">
        <f>SUMIFS(_teams[wins_on_date],_teams[date],_stats[[#This Row],[date]],_teams[team_number],_stats[[#This Row],[team_number]])</f>
        <v>1</v>
      </c>
      <c r="H530" s="10">
        <f>SUMIFS(_teams[draws_on_date],_teams[date],_stats[[#This Row],[date]],_teams[team_number],_stats[[#This Row],[team_number]])</f>
        <v>1</v>
      </c>
      <c r="I530" s="10">
        <v>0</v>
      </c>
      <c r="J530" s="10" t="s">
        <v>103</v>
      </c>
    </row>
    <row r="531" spans="1:10" x14ac:dyDescent="0.25">
      <c r="A531" s="6">
        <v>45911</v>
      </c>
      <c r="B531" s="7">
        <v>1</v>
      </c>
      <c r="C531" s="7" t="s">
        <v>16</v>
      </c>
      <c r="D531" s="10" t="str">
        <f>IFERROR(VLOOKUP(_stats[[#This Row],[player_id]],_players[[player_id]:[player_name]],2,0),"")</f>
        <v>Сергей</v>
      </c>
      <c r="E531" s="7">
        <v>2</v>
      </c>
      <c r="F531" s="8">
        <v>0</v>
      </c>
      <c r="G531" s="10">
        <f>SUMIFS(_teams[wins_on_date],_teams[date],_stats[[#This Row],[date]],_teams[team_number],_stats[[#This Row],[team_number]])</f>
        <v>1</v>
      </c>
      <c r="H531" s="10">
        <f>SUMIFS(_teams[draws_on_date],_teams[date],_stats[[#This Row],[date]],_teams[team_number],_stats[[#This Row],[team_number]])</f>
        <v>1</v>
      </c>
      <c r="I531" s="10">
        <v>0</v>
      </c>
      <c r="J531" s="10" t="s">
        <v>103</v>
      </c>
    </row>
    <row r="532" spans="1:10" x14ac:dyDescent="0.25">
      <c r="A532" s="6">
        <v>45911</v>
      </c>
      <c r="B532" s="7">
        <v>1</v>
      </c>
      <c r="C532" s="7" t="s">
        <v>20</v>
      </c>
      <c r="D532" s="10" t="str">
        <f>IFERROR(VLOOKUP(_stats[[#This Row],[player_id]],_players[[player_id]:[player_name]],2,0),"")</f>
        <v>Сергей Крюков</v>
      </c>
      <c r="E532" s="7">
        <v>0</v>
      </c>
      <c r="F532" s="8">
        <v>0</v>
      </c>
      <c r="G532" s="10">
        <f>SUMIFS(_teams[wins_on_date],_teams[date],_stats[[#This Row],[date]],_teams[team_number],_stats[[#This Row],[team_number]])</f>
        <v>1</v>
      </c>
      <c r="H532" s="10">
        <f>SUMIFS(_teams[draws_on_date],_teams[date],_stats[[#This Row],[date]],_teams[team_number],_stats[[#This Row],[team_number]])</f>
        <v>1</v>
      </c>
      <c r="I532" s="10">
        <v>1</v>
      </c>
      <c r="J532" s="10" t="s">
        <v>103</v>
      </c>
    </row>
    <row r="533" spans="1:10" x14ac:dyDescent="0.25">
      <c r="A533" s="6">
        <v>45911</v>
      </c>
      <c r="B533" s="7">
        <v>2</v>
      </c>
      <c r="C533" s="7" t="s">
        <v>18</v>
      </c>
      <c r="D533" s="10" t="str">
        <f>IFERROR(VLOOKUP(_stats[[#This Row],[player_id]],_players[[player_id]:[player_name]],2,0),"")</f>
        <v>Костя</v>
      </c>
      <c r="E533" s="7">
        <v>2</v>
      </c>
      <c r="F533" s="8">
        <v>2</v>
      </c>
      <c r="G533" s="10">
        <f>SUMIFS(_teams[wins_on_date],_teams[date],_stats[[#This Row],[date]],_teams[team_number],_stats[[#This Row],[team_number]])</f>
        <v>8</v>
      </c>
      <c r="H533" s="10">
        <f>SUMIFS(_teams[draws_on_date],_teams[date],_stats[[#This Row],[date]],_teams[team_number],_stats[[#This Row],[team_number]])</f>
        <v>2</v>
      </c>
      <c r="I533" s="10">
        <v>0</v>
      </c>
      <c r="J533" s="10" t="s">
        <v>103</v>
      </c>
    </row>
    <row r="534" spans="1:10" x14ac:dyDescent="0.25">
      <c r="A534" s="6">
        <v>45911</v>
      </c>
      <c r="B534" s="7">
        <v>2</v>
      </c>
      <c r="C534" s="7" t="s">
        <v>77</v>
      </c>
      <c r="D534" s="10" t="str">
        <f>IFERROR(VLOOKUP(_stats[[#This Row],[player_id]],_players[[player_id]:[player_name]],2,0),"")</f>
        <v>Даниил</v>
      </c>
      <c r="E534" s="7">
        <v>4</v>
      </c>
      <c r="F534" s="8">
        <v>3</v>
      </c>
      <c r="G534" s="10">
        <f>SUMIFS(_teams[wins_on_date],_teams[date],_stats[[#This Row],[date]],_teams[team_number],_stats[[#This Row],[team_number]])</f>
        <v>8</v>
      </c>
      <c r="H534" s="10">
        <f>SUMIFS(_teams[draws_on_date],_teams[date],_stats[[#This Row],[date]],_teams[team_number],_stats[[#This Row],[team_number]])</f>
        <v>2</v>
      </c>
      <c r="I534" s="10">
        <v>0</v>
      </c>
      <c r="J534" s="10" t="s">
        <v>103</v>
      </c>
    </row>
    <row r="535" spans="1:10" x14ac:dyDescent="0.25">
      <c r="A535" s="6">
        <v>45911</v>
      </c>
      <c r="B535" s="7">
        <v>2</v>
      </c>
      <c r="C535" s="7" t="s">
        <v>89</v>
      </c>
      <c r="D535" s="10" t="str">
        <f>IFERROR(VLOOKUP(_stats[[#This Row],[player_id]],_players[[player_id]:[player_name]],2,0),"")</f>
        <v>Антон Копыч</v>
      </c>
      <c r="E535" s="7">
        <v>6</v>
      </c>
      <c r="F535" s="8">
        <v>3</v>
      </c>
      <c r="G535" s="10">
        <f>SUMIFS(_teams[wins_on_date],_teams[date],_stats[[#This Row],[date]],_teams[team_number],_stats[[#This Row],[team_number]])</f>
        <v>8</v>
      </c>
      <c r="H535" s="10">
        <f>SUMIFS(_teams[draws_on_date],_teams[date],_stats[[#This Row],[date]],_teams[team_number],_stats[[#This Row],[team_number]])</f>
        <v>2</v>
      </c>
      <c r="I535" s="10">
        <v>0</v>
      </c>
      <c r="J535" s="10" t="s">
        <v>103</v>
      </c>
    </row>
    <row r="536" spans="1:10" x14ac:dyDescent="0.25">
      <c r="A536" s="6">
        <v>45911</v>
      </c>
      <c r="B536" s="7">
        <v>2</v>
      </c>
      <c r="C536" s="7" t="s">
        <v>50</v>
      </c>
      <c r="D536" s="10" t="str">
        <f>IFERROR(VLOOKUP(_stats[[#This Row],[player_id]],_players[[player_id]:[player_name]],2,0),"")</f>
        <v>Витя</v>
      </c>
      <c r="E536" s="7">
        <v>0</v>
      </c>
      <c r="F536" s="8">
        <v>2</v>
      </c>
      <c r="G536" s="10">
        <f>SUMIFS(_teams[wins_on_date],_teams[date],_stats[[#This Row],[date]],_teams[team_number],_stats[[#This Row],[team_number]])</f>
        <v>8</v>
      </c>
      <c r="H536" s="10">
        <f>SUMIFS(_teams[draws_on_date],_teams[date],_stats[[#This Row],[date]],_teams[team_number],_stats[[#This Row],[team_number]])</f>
        <v>2</v>
      </c>
      <c r="I536" s="10">
        <v>0</v>
      </c>
      <c r="J536" s="10" t="s">
        <v>103</v>
      </c>
    </row>
    <row r="537" spans="1:10" x14ac:dyDescent="0.25">
      <c r="A537" s="6">
        <v>45911</v>
      </c>
      <c r="B537" s="7">
        <v>2</v>
      </c>
      <c r="C537" s="7" t="s">
        <v>43</v>
      </c>
      <c r="D537" s="10" t="str">
        <f>IFERROR(VLOOKUP(_stats[[#This Row],[player_id]],_players[[player_id]:[player_name]],2,0),"")</f>
        <v>Нурик</v>
      </c>
      <c r="E537" s="7">
        <v>0</v>
      </c>
      <c r="F537" s="8">
        <v>2</v>
      </c>
      <c r="G537" s="10">
        <f>SUMIFS(_teams[wins_on_date],_teams[date],_stats[[#This Row],[date]],_teams[team_number],_stats[[#This Row],[team_number]])</f>
        <v>8</v>
      </c>
      <c r="H537" s="10">
        <f>SUMIFS(_teams[draws_on_date],_teams[date],_stats[[#This Row],[date]],_teams[team_number],_stats[[#This Row],[team_number]])</f>
        <v>2</v>
      </c>
      <c r="I537" s="10">
        <v>0</v>
      </c>
      <c r="J537" s="10" t="s">
        <v>103</v>
      </c>
    </row>
    <row r="538" spans="1:10" x14ac:dyDescent="0.25">
      <c r="A538" s="6">
        <v>45911</v>
      </c>
      <c r="B538" s="7">
        <v>2</v>
      </c>
      <c r="C538" s="7" t="s">
        <v>13</v>
      </c>
      <c r="D538" s="10" t="str">
        <f>IFERROR(VLOOKUP(_stats[[#This Row],[player_id]],_players[[player_id]:[player_name]],2,0),"")</f>
        <v>Толя Шлаев</v>
      </c>
      <c r="E538" s="7">
        <v>0</v>
      </c>
      <c r="F538" s="8">
        <v>0</v>
      </c>
      <c r="G538" s="10">
        <f>SUMIFS(_teams[wins_on_date],_teams[date],_stats[[#This Row],[date]],_teams[team_number],_stats[[#This Row],[team_number]])</f>
        <v>8</v>
      </c>
      <c r="H538" s="10">
        <f>SUMIFS(_teams[draws_on_date],_teams[date],_stats[[#This Row],[date]],_teams[team_number],_stats[[#This Row],[team_number]])</f>
        <v>2</v>
      </c>
      <c r="I538" s="10">
        <v>2</v>
      </c>
      <c r="J538" s="10" t="s">
        <v>103</v>
      </c>
    </row>
    <row r="539" spans="1:10" x14ac:dyDescent="0.25">
      <c r="A539" s="6">
        <v>45911</v>
      </c>
      <c r="B539" s="7">
        <v>3</v>
      </c>
      <c r="C539" s="7" t="s">
        <v>41</v>
      </c>
      <c r="D539" s="10" t="str">
        <f>IFERROR(VLOOKUP(_stats[[#This Row],[player_id]],_players[[player_id]:[player_name]],2,0),"")</f>
        <v>Илшат</v>
      </c>
      <c r="E539" s="7">
        <v>0</v>
      </c>
      <c r="F539" s="8">
        <v>0</v>
      </c>
      <c r="G539" s="10">
        <f>SUMIFS(_teams[wins_on_date],_teams[date],_stats[[#This Row],[date]],_teams[team_number],_stats[[#This Row],[team_number]])</f>
        <v>2</v>
      </c>
      <c r="H539" s="10">
        <f>SUMIFS(_teams[draws_on_date],_teams[date],_stats[[#This Row],[date]],_teams[team_number],_stats[[#This Row],[team_number]])</f>
        <v>1</v>
      </c>
      <c r="I539" s="10">
        <v>0</v>
      </c>
      <c r="J539" s="10" t="s">
        <v>103</v>
      </c>
    </row>
    <row r="540" spans="1:10" x14ac:dyDescent="0.25">
      <c r="A540" s="6">
        <v>45911</v>
      </c>
      <c r="B540" s="7">
        <v>3</v>
      </c>
      <c r="C540" s="7" t="s">
        <v>15</v>
      </c>
      <c r="D540" s="10" t="str">
        <f>IFERROR(VLOOKUP(_stats[[#This Row],[player_id]],_players[[player_id]:[player_name]],2,0),"")</f>
        <v>Вова</v>
      </c>
      <c r="E540" s="7">
        <v>0</v>
      </c>
      <c r="F540" s="8">
        <v>0</v>
      </c>
      <c r="G540" s="10">
        <f>SUMIFS(_teams[wins_on_date],_teams[date],_stats[[#This Row],[date]],_teams[team_number],_stats[[#This Row],[team_number]])</f>
        <v>2</v>
      </c>
      <c r="H540" s="10">
        <f>SUMIFS(_teams[draws_on_date],_teams[date],_stats[[#This Row],[date]],_teams[team_number],_stats[[#This Row],[team_number]])</f>
        <v>1</v>
      </c>
      <c r="I540" s="10">
        <v>0</v>
      </c>
      <c r="J540" s="10" t="s">
        <v>103</v>
      </c>
    </row>
    <row r="541" spans="1:10" x14ac:dyDescent="0.25">
      <c r="A541" s="6">
        <v>45911</v>
      </c>
      <c r="B541" s="7">
        <v>3</v>
      </c>
      <c r="C541" s="7" t="s">
        <v>42</v>
      </c>
      <c r="D541" s="10" t="str">
        <f>IFERROR(VLOOKUP(_stats[[#This Row],[player_id]],_players[[player_id]:[player_name]],2,0),"")</f>
        <v>Атай</v>
      </c>
      <c r="E541" s="7">
        <v>1</v>
      </c>
      <c r="F541" s="8">
        <v>0</v>
      </c>
      <c r="G541" s="10">
        <f>SUMIFS(_teams[wins_on_date],_teams[date],_stats[[#This Row],[date]],_teams[team_number],_stats[[#This Row],[team_number]])</f>
        <v>2</v>
      </c>
      <c r="H541" s="10">
        <f>SUMIFS(_teams[draws_on_date],_teams[date],_stats[[#This Row],[date]],_teams[team_number],_stats[[#This Row],[team_number]])</f>
        <v>1</v>
      </c>
      <c r="I541" s="10">
        <v>0</v>
      </c>
      <c r="J541" s="10" t="s">
        <v>103</v>
      </c>
    </row>
    <row r="542" spans="1:10" x14ac:dyDescent="0.25">
      <c r="A542" s="6">
        <v>45911</v>
      </c>
      <c r="B542" s="7">
        <v>3</v>
      </c>
      <c r="C542" s="7" t="s">
        <v>21</v>
      </c>
      <c r="D542" s="10" t="str">
        <f>IFERROR(VLOOKUP(_stats[[#This Row],[player_id]],_players[[player_id]:[player_name]],2,0),"")</f>
        <v>Василий Улитин</v>
      </c>
      <c r="E542" s="7">
        <v>1</v>
      </c>
      <c r="F542" s="8">
        <v>0</v>
      </c>
      <c r="G542" s="10">
        <f>SUMIFS(_teams[wins_on_date],_teams[date],_stats[[#This Row],[date]],_teams[team_number],_stats[[#This Row],[team_number]])</f>
        <v>2</v>
      </c>
      <c r="H542" s="10">
        <f>SUMIFS(_teams[draws_on_date],_teams[date],_stats[[#This Row],[date]],_teams[team_number],_stats[[#This Row],[team_number]])</f>
        <v>1</v>
      </c>
      <c r="I542" s="10">
        <v>0</v>
      </c>
      <c r="J542" s="10" t="s">
        <v>103</v>
      </c>
    </row>
    <row r="543" spans="1:10" x14ac:dyDescent="0.25">
      <c r="A543" s="6">
        <v>45911</v>
      </c>
      <c r="B543" s="7">
        <v>3</v>
      </c>
      <c r="C543" s="7" t="s">
        <v>68</v>
      </c>
      <c r="D543" s="10" t="str">
        <f>IFERROR(VLOOKUP(_stats[[#This Row],[player_id]],_players[[player_id]:[player_name]],2,0),"")</f>
        <v>Иван</v>
      </c>
      <c r="E543" s="7">
        <v>1</v>
      </c>
      <c r="F543" s="8">
        <v>0</v>
      </c>
      <c r="G543" s="10">
        <f>SUMIFS(_teams[wins_on_date],_teams[date],_stats[[#This Row],[date]],_teams[team_number],_stats[[#This Row],[team_number]])</f>
        <v>2</v>
      </c>
      <c r="H543" s="10">
        <f>SUMIFS(_teams[draws_on_date],_teams[date],_stats[[#This Row],[date]],_teams[team_number],_stats[[#This Row],[team_number]])</f>
        <v>1</v>
      </c>
      <c r="I543" s="10">
        <v>0</v>
      </c>
      <c r="J543" s="10" t="s">
        <v>103</v>
      </c>
    </row>
    <row r="544" spans="1:10" x14ac:dyDescent="0.25">
      <c r="A544" s="6">
        <v>45911</v>
      </c>
      <c r="B544" s="7">
        <v>3</v>
      </c>
      <c r="C544" s="7" t="s">
        <v>44</v>
      </c>
      <c r="D544" s="10" t="str">
        <f>IFERROR(VLOOKUP(_stats[[#This Row],[player_id]],_players[[player_id]:[player_name]],2,0),"")</f>
        <v>Эля</v>
      </c>
      <c r="E544" s="7">
        <v>0</v>
      </c>
      <c r="F544" s="8">
        <v>2</v>
      </c>
      <c r="G544" s="10">
        <f>SUMIFS(_teams[wins_on_date],_teams[date],_stats[[#This Row],[date]],_teams[team_number],_stats[[#This Row],[team_number]])</f>
        <v>2</v>
      </c>
      <c r="H544" s="10">
        <f>SUMIFS(_teams[draws_on_date],_teams[date],_stats[[#This Row],[date]],_teams[team_number],_stats[[#This Row],[team_number]])</f>
        <v>1</v>
      </c>
      <c r="I544" s="10">
        <v>0</v>
      </c>
      <c r="J544" s="10" t="s">
        <v>103</v>
      </c>
    </row>
    <row r="545" spans="1:10" x14ac:dyDescent="0.25">
      <c r="A545" s="6">
        <v>45911</v>
      </c>
      <c r="B545" s="7">
        <v>3</v>
      </c>
      <c r="C545" s="7" t="s">
        <v>106</v>
      </c>
      <c r="D545" s="10" t="str">
        <f>IFERROR(VLOOKUP(_stats[[#This Row],[player_id]],_players[[player_id]:[player_name]],2,0),"")</f>
        <v>Ваня (Иван+1)</v>
      </c>
      <c r="E545" s="7">
        <v>1</v>
      </c>
      <c r="F545" s="8">
        <v>1</v>
      </c>
      <c r="G545" s="10">
        <f>SUMIFS(_teams[wins_on_date],_teams[date],_stats[[#This Row],[date]],_teams[team_number],_stats[[#This Row],[team_number]])</f>
        <v>2</v>
      </c>
      <c r="H545" s="10">
        <f>SUMIFS(_teams[draws_on_date],_teams[date],_stats[[#This Row],[date]],_teams[team_number],_stats[[#This Row],[team_number]])</f>
        <v>1</v>
      </c>
      <c r="I545" s="10">
        <v>1</v>
      </c>
      <c r="J545" s="10" t="s">
        <v>103</v>
      </c>
    </row>
    <row r="546" spans="1:10" x14ac:dyDescent="0.25">
      <c r="A546" s="6">
        <v>45911</v>
      </c>
      <c r="B546" s="7">
        <v>1</v>
      </c>
      <c r="C546" s="7" t="s">
        <v>23</v>
      </c>
      <c r="D546" s="10" t="str">
        <f>IFERROR(VLOOKUP(_stats[[#This Row],[player_id]],_players[[player_id]:[player_name]],2,0),"")</f>
        <v>Женя (кипер)</v>
      </c>
      <c r="E546" s="7">
        <v>0</v>
      </c>
      <c r="F546" s="8">
        <v>0</v>
      </c>
      <c r="G546" s="10">
        <f>SUMIFS(_teams[wins_on_date],_teams[date],_stats[[#This Row],[date]],_teams[team_number],_stats[[#This Row],[team_number]])</f>
        <v>1</v>
      </c>
      <c r="H546" s="10">
        <f>SUMIFS(_teams[draws_on_date],_teams[date],_stats[[#This Row],[date]],_teams[team_number],_stats[[#This Row],[team_number]])</f>
        <v>1</v>
      </c>
      <c r="I546" s="10">
        <v>1</v>
      </c>
      <c r="J546" s="10" t="s">
        <v>103</v>
      </c>
    </row>
    <row r="547" spans="1:10" x14ac:dyDescent="0.25">
      <c r="A547" s="6">
        <v>45914</v>
      </c>
      <c r="B547" s="7">
        <v>1</v>
      </c>
      <c r="C547" s="7" t="s">
        <v>20</v>
      </c>
      <c r="D547" s="10" t="str">
        <f>IFERROR(VLOOKUP(_stats[[#This Row],[player_id]],_players[[player_id]:[player_name]],2,0),"")</f>
        <v>Сергей Крюков</v>
      </c>
      <c r="E547" s="7">
        <v>0</v>
      </c>
      <c r="F547" s="8">
        <v>0</v>
      </c>
      <c r="G547" s="10">
        <f>SUMIFS(_teams[wins_on_date],_teams[date],_stats[[#This Row],[date]],_teams[team_number],_stats[[#This Row],[team_number]])</f>
        <v>4</v>
      </c>
      <c r="H547" s="10">
        <f>SUMIFS(_teams[draws_on_date],_teams[date],_stats[[#This Row],[date]],_teams[team_number],_stats[[#This Row],[team_number]])</f>
        <v>1</v>
      </c>
      <c r="I547" s="10">
        <v>0</v>
      </c>
      <c r="J547" s="10" t="s">
        <v>105</v>
      </c>
    </row>
    <row r="548" spans="1:10" x14ac:dyDescent="0.25">
      <c r="A548" s="6">
        <v>45914</v>
      </c>
      <c r="B548" s="7">
        <v>1</v>
      </c>
      <c r="C548" s="7" t="s">
        <v>86</v>
      </c>
      <c r="D548" s="10" t="str">
        <f>IFERROR(VLOOKUP(_stats[[#This Row],[player_id]],_players[[player_id]:[player_name]],2,0),"")</f>
        <v>Зинаддин Алимов</v>
      </c>
      <c r="E548" s="7">
        <v>3</v>
      </c>
      <c r="F548" s="8">
        <v>1</v>
      </c>
      <c r="G548" s="10">
        <f>SUMIFS(_teams[wins_on_date],_teams[date],_stats[[#This Row],[date]],_teams[team_number],_stats[[#This Row],[team_number]])</f>
        <v>4</v>
      </c>
      <c r="H548" s="10">
        <f>SUMIFS(_teams[draws_on_date],_teams[date],_stats[[#This Row],[date]],_teams[team_number],_stats[[#This Row],[team_number]])</f>
        <v>1</v>
      </c>
      <c r="I548" s="10">
        <v>0</v>
      </c>
      <c r="J548" s="10" t="s">
        <v>105</v>
      </c>
    </row>
    <row r="549" spans="1:10" x14ac:dyDescent="0.25">
      <c r="A549" s="6">
        <v>45914</v>
      </c>
      <c r="B549" s="7">
        <v>3</v>
      </c>
      <c r="C549" s="7" t="s">
        <v>13</v>
      </c>
      <c r="D549" s="10" t="str">
        <f>IFERROR(VLOOKUP(_stats[[#This Row],[player_id]],_players[[player_id]:[player_name]],2,0),"")</f>
        <v>Толя Шлаев</v>
      </c>
      <c r="E549" s="7">
        <v>0</v>
      </c>
      <c r="F549" s="8">
        <v>0</v>
      </c>
      <c r="G549" s="10">
        <f>SUMIFS(_teams[wins_on_date],_teams[date],_stats[[#This Row],[date]],_teams[team_number],_stats[[#This Row],[team_number]])</f>
        <v>5</v>
      </c>
      <c r="H549" s="10">
        <f>SUMIFS(_teams[draws_on_date],_teams[date],_stats[[#This Row],[date]],_teams[team_number],_stats[[#This Row],[team_number]])</f>
        <v>1</v>
      </c>
      <c r="I549" s="10">
        <v>0</v>
      </c>
      <c r="J549" s="10" t="s">
        <v>105</v>
      </c>
    </row>
    <row r="550" spans="1:10" x14ac:dyDescent="0.25">
      <c r="A550" s="6">
        <v>45914</v>
      </c>
      <c r="B550" s="7">
        <v>3</v>
      </c>
      <c r="C550" s="7" t="s">
        <v>112</v>
      </c>
      <c r="D550" s="10" t="str">
        <f>IFERROR(VLOOKUP(_stats[[#This Row],[player_id]],_players[[player_id]:[player_name]],2,0),"")</f>
        <v>Фуад</v>
      </c>
      <c r="E550" s="7">
        <v>1</v>
      </c>
      <c r="F550" s="8">
        <v>1</v>
      </c>
      <c r="G550" s="10">
        <f>SUMIFS(_teams[wins_on_date],_teams[date],_stats[[#This Row],[date]],_teams[team_number],_stats[[#This Row],[team_number]])</f>
        <v>5</v>
      </c>
      <c r="H550" s="10">
        <f>SUMIFS(_teams[draws_on_date],_teams[date],_stats[[#This Row],[date]],_teams[team_number],_stats[[#This Row],[team_number]])</f>
        <v>1</v>
      </c>
      <c r="I550" s="10">
        <v>0</v>
      </c>
      <c r="J550" s="10" t="s">
        <v>105</v>
      </c>
    </row>
    <row r="551" spans="1:10" x14ac:dyDescent="0.25">
      <c r="A551" s="6">
        <v>45914</v>
      </c>
      <c r="B551" s="7">
        <v>2</v>
      </c>
      <c r="C551" s="7" t="s">
        <v>43</v>
      </c>
      <c r="D551" s="10" t="str">
        <f>IFERROR(VLOOKUP(_stats[[#This Row],[player_id]],_players[[player_id]:[player_name]],2,0),"")</f>
        <v>Нурик</v>
      </c>
      <c r="E551" s="7">
        <v>2</v>
      </c>
      <c r="F551" s="8">
        <v>2</v>
      </c>
      <c r="G551" s="10">
        <f>SUMIFS(_teams[wins_on_date],_teams[date],_stats[[#This Row],[date]],_teams[team_number],_stats[[#This Row],[team_number]])</f>
        <v>2</v>
      </c>
      <c r="H551" s="10">
        <f>SUMIFS(_teams[draws_on_date],_teams[date],_stats[[#This Row],[date]],_teams[team_number],_stats[[#This Row],[team_number]])</f>
        <v>2</v>
      </c>
      <c r="I551" s="10">
        <v>0</v>
      </c>
      <c r="J551" s="10" t="s">
        <v>105</v>
      </c>
    </row>
    <row r="552" spans="1:10" x14ac:dyDescent="0.25">
      <c r="A552" s="6">
        <v>45914</v>
      </c>
      <c r="B552" s="7">
        <v>2</v>
      </c>
      <c r="C552" s="7" t="s">
        <v>11</v>
      </c>
      <c r="D552" s="10" t="str">
        <f>IFERROR(VLOOKUP(_stats[[#This Row],[player_id]],_players[[player_id]:[player_name]],2,0),"")</f>
        <v>Тёма</v>
      </c>
      <c r="E552" s="7">
        <v>0</v>
      </c>
      <c r="F552" s="8">
        <v>0</v>
      </c>
      <c r="G552" s="10">
        <f>SUMIFS(_teams[wins_on_date],_teams[date],_stats[[#This Row],[date]],_teams[team_number],_stats[[#This Row],[team_number]])</f>
        <v>2</v>
      </c>
      <c r="H552" s="10">
        <f>SUMIFS(_teams[draws_on_date],_teams[date],_stats[[#This Row],[date]],_teams[team_number],_stats[[#This Row],[team_number]])</f>
        <v>2</v>
      </c>
      <c r="I552" s="10">
        <v>0</v>
      </c>
      <c r="J552" s="10" t="s">
        <v>105</v>
      </c>
    </row>
    <row r="553" spans="1:10" x14ac:dyDescent="0.25">
      <c r="A553" s="6">
        <v>45914</v>
      </c>
      <c r="B553" s="7">
        <v>2</v>
      </c>
      <c r="C553" s="7" t="s">
        <v>29</v>
      </c>
      <c r="D553" s="10" t="str">
        <f>IFERROR(VLOOKUP(_stats[[#This Row],[player_id]],_players[[player_id]:[player_name]],2,0),"")</f>
        <v>Никита</v>
      </c>
      <c r="E553" s="7">
        <v>0</v>
      </c>
      <c r="F553" s="8">
        <v>2</v>
      </c>
      <c r="G553" s="10">
        <f>SUMIFS(_teams[wins_on_date],_teams[date],_stats[[#This Row],[date]],_teams[team_number],_stats[[#This Row],[team_number]])</f>
        <v>2</v>
      </c>
      <c r="H553" s="10">
        <f>SUMIFS(_teams[draws_on_date],_teams[date],_stats[[#This Row],[date]],_teams[team_number],_stats[[#This Row],[team_number]])</f>
        <v>2</v>
      </c>
      <c r="I553" s="10">
        <v>0</v>
      </c>
      <c r="J553" s="10" t="s">
        <v>105</v>
      </c>
    </row>
    <row r="554" spans="1:10" x14ac:dyDescent="0.25">
      <c r="A554" s="6">
        <v>45914</v>
      </c>
      <c r="B554" s="7">
        <v>1</v>
      </c>
      <c r="C554" s="7" t="s">
        <v>26</v>
      </c>
      <c r="D554" s="10" t="str">
        <f>IFERROR(VLOOKUP(_stats[[#This Row],[player_id]],_players[[player_id]:[player_name]],2,0),"")</f>
        <v>Олег Шишкин</v>
      </c>
      <c r="E554" s="7">
        <v>0</v>
      </c>
      <c r="F554" s="8">
        <v>0</v>
      </c>
      <c r="G554" s="10">
        <f>SUMIFS(_teams[wins_on_date],_teams[date],_stats[[#This Row],[date]],_teams[team_number],_stats[[#This Row],[team_number]])</f>
        <v>4</v>
      </c>
      <c r="H554" s="10">
        <f>SUMIFS(_teams[draws_on_date],_teams[date],_stats[[#This Row],[date]],_teams[team_number],_stats[[#This Row],[team_number]])</f>
        <v>1</v>
      </c>
      <c r="I554" s="10">
        <v>0</v>
      </c>
      <c r="J554" s="10" t="s">
        <v>105</v>
      </c>
    </row>
    <row r="555" spans="1:10" x14ac:dyDescent="0.25">
      <c r="A555" s="6">
        <v>45914</v>
      </c>
      <c r="B555" s="7">
        <v>2</v>
      </c>
      <c r="C555" s="7" t="s">
        <v>23</v>
      </c>
      <c r="D555" s="10" t="str">
        <f>IFERROR(VLOOKUP(_stats[[#This Row],[player_id]],_players[[player_id]:[player_name]],2,0),"")</f>
        <v>Женя (кипер)</v>
      </c>
      <c r="E555" s="7">
        <v>0</v>
      </c>
      <c r="F555" s="8">
        <v>0</v>
      </c>
      <c r="G555" s="10">
        <f>SUMIFS(_teams[wins_on_date],_teams[date],_stats[[#This Row],[date]],_teams[team_number],_stats[[#This Row],[team_number]])</f>
        <v>2</v>
      </c>
      <c r="H555" s="10">
        <f>SUMIFS(_teams[draws_on_date],_teams[date],_stats[[#This Row],[date]],_teams[team_number],_stats[[#This Row],[team_number]])</f>
        <v>2</v>
      </c>
      <c r="I555" s="10">
        <v>5</v>
      </c>
      <c r="J555" s="10" t="s">
        <v>105</v>
      </c>
    </row>
    <row r="556" spans="1:10" x14ac:dyDescent="0.25">
      <c r="A556" s="6">
        <v>45914</v>
      </c>
      <c r="B556" s="7">
        <v>3</v>
      </c>
      <c r="C556" s="7" t="s">
        <v>60</v>
      </c>
      <c r="D556" s="10" t="str">
        <f>IFERROR(VLOOKUP(_stats[[#This Row],[player_id]],_players[[player_id]:[player_name]],2,0),"")</f>
        <v>Юра Пименов</v>
      </c>
      <c r="E556" s="7">
        <v>2</v>
      </c>
      <c r="F556" s="8">
        <v>3</v>
      </c>
      <c r="G556" s="10">
        <f>SUMIFS(_teams[wins_on_date],_teams[date],_stats[[#This Row],[date]],_teams[team_number],_stats[[#This Row],[team_number]])</f>
        <v>5</v>
      </c>
      <c r="H556" s="10">
        <f>SUMIFS(_teams[draws_on_date],_teams[date],_stats[[#This Row],[date]],_teams[team_number],_stats[[#This Row],[team_number]])</f>
        <v>1</v>
      </c>
      <c r="I556" s="10">
        <v>0</v>
      </c>
      <c r="J556" s="10" t="s">
        <v>105</v>
      </c>
    </row>
    <row r="557" spans="1:10" x14ac:dyDescent="0.25">
      <c r="A557" s="6">
        <v>45914</v>
      </c>
      <c r="B557" s="7">
        <v>2</v>
      </c>
      <c r="C557" s="7" t="s">
        <v>45</v>
      </c>
      <c r="D557" s="10" t="str">
        <f>IFERROR(VLOOKUP(_stats[[#This Row],[player_id]],_players[[player_id]:[player_name]],2,0),"")</f>
        <v>Кирилл Попов</v>
      </c>
      <c r="E557" s="7">
        <v>0</v>
      </c>
      <c r="F557" s="8">
        <v>0</v>
      </c>
      <c r="G557" s="10">
        <f>SUMIFS(_teams[wins_on_date],_teams[date],_stats[[#This Row],[date]],_teams[team_number],_stats[[#This Row],[team_number]])</f>
        <v>2</v>
      </c>
      <c r="H557" s="10">
        <f>SUMIFS(_teams[draws_on_date],_teams[date],_stats[[#This Row],[date]],_teams[team_number],_stats[[#This Row],[team_number]])</f>
        <v>2</v>
      </c>
      <c r="I557" s="10">
        <v>0</v>
      </c>
      <c r="J557" s="10" t="s">
        <v>105</v>
      </c>
    </row>
    <row r="558" spans="1:10" x14ac:dyDescent="0.25">
      <c r="A558" s="6">
        <v>45914</v>
      </c>
      <c r="B558" s="7">
        <v>2</v>
      </c>
      <c r="C558" s="7" t="s">
        <v>16</v>
      </c>
      <c r="D558" s="10" t="str">
        <f>IFERROR(VLOOKUP(_stats[[#This Row],[player_id]],_players[[player_id]:[player_name]],2,0),"")</f>
        <v>Сергей</v>
      </c>
      <c r="E558" s="7">
        <v>2</v>
      </c>
      <c r="F558" s="8">
        <v>0</v>
      </c>
      <c r="G558" s="10">
        <f>SUMIFS(_teams[wins_on_date],_teams[date],_stats[[#This Row],[date]],_teams[team_number],_stats[[#This Row],[team_number]])</f>
        <v>2</v>
      </c>
      <c r="H558" s="10">
        <f>SUMIFS(_teams[draws_on_date],_teams[date],_stats[[#This Row],[date]],_teams[team_number],_stats[[#This Row],[team_number]])</f>
        <v>2</v>
      </c>
      <c r="I558" s="10">
        <v>0</v>
      </c>
      <c r="J558" s="10" t="s">
        <v>105</v>
      </c>
    </row>
    <row r="559" spans="1:10" x14ac:dyDescent="0.25">
      <c r="A559" s="6">
        <v>45914</v>
      </c>
      <c r="B559" s="7">
        <v>3</v>
      </c>
      <c r="C559" s="7" t="s">
        <v>28</v>
      </c>
      <c r="D559" s="10" t="str">
        <f>IFERROR(VLOOKUP(_stats[[#This Row],[player_id]],_players[[player_id]:[player_name]],2,0),"")</f>
        <v>Миша</v>
      </c>
      <c r="E559" s="7">
        <v>2</v>
      </c>
      <c r="F559" s="8">
        <v>3</v>
      </c>
      <c r="G559" s="10">
        <f>SUMIFS(_teams[wins_on_date],_teams[date],_stats[[#This Row],[date]],_teams[team_number],_stats[[#This Row],[team_number]])</f>
        <v>5</v>
      </c>
      <c r="H559" s="10">
        <f>SUMIFS(_teams[draws_on_date],_teams[date],_stats[[#This Row],[date]],_teams[team_number],_stats[[#This Row],[team_number]])</f>
        <v>1</v>
      </c>
      <c r="I559" s="10">
        <v>0</v>
      </c>
      <c r="J559" s="10" t="s">
        <v>105</v>
      </c>
    </row>
    <row r="560" spans="1:10" x14ac:dyDescent="0.25">
      <c r="A560" s="6">
        <v>45914</v>
      </c>
      <c r="B560" s="7">
        <v>3</v>
      </c>
      <c r="C560" s="7" t="s">
        <v>82</v>
      </c>
      <c r="D560" s="10" t="str">
        <f>IFERROR(VLOOKUP(_stats[[#This Row],[player_id]],_players[[player_id]:[player_name]],2,0),"")</f>
        <v>Никита (Нур+1)</v>
      </c>
      <c r="E560" s="7">
        <v>1</v>
      </c>
      <c r="F560" s="8">
        <v>0</v>
      </c>
      <c r="G560" s="10">
        <f>SUMIFS(_teams[wins_on_date],_teams[date],_stats[[#This Row],[date]],_teams[team_number],_stats[[#This Row],[team_number]])</f>
        <v>5</v>
      </c>
      <c r="H560" s="10">
        <f>SUMIFS(_teams[draws_on_date],_teams[date],_stats[[#This Row],[date]],_teams[team_number],_stats[[#This Row],[team_number]])</f>
        <v>1</v>
      </c>
      <c r="I560" s="10">
        <v>0</v>
      </c>
      <c r="J560" s="10" t="s">
        <v>105</v>
      </c>
    </row>
    <row r="561" spans="1:10" x14ac:dyDescent="0.25">
      <c r="A561" s="6">
        <v>45914</v>
      </c>
      <c r="B561" s="7">
        <v>2</v>
      </c>
      <c r="C561" s="7" t="s">
        <v>108</v>
      </c>
      <c r="D561" s="10" t="str">
        <f>IFERROR(VLOOKUP(_stats[[#This Row],[player_id]],_players[[player_id]:[player_name]],2,0),"")</f>
        <v>Умар (Женя+1)</v>
      </c>
      <c r="E561" s="7">
        <v>0</v>
      </c>
      <c r="F561" s="8">
        <v>0</v>
      </c>
      <c r="G561" s="10">
        <f>SUMIFS(_teams[wins_on_date],_teams[date],_stats[[#This Row],[date]],_teams[team_number],_stats[[#This Row],[team_number]])</f>
        <v>2</v>
      </c>
      <c r="H561" s="10">
        <f>SUMIFS(_teams[draws_on_date],_teams[date],_stats[[#This Row],[date]],_teams[team_number],_stats[[#This Row],[team_number]])</f>
        <v>2</v>
      </c>
      <c r="I561" s="10">
        <v>0</v>
      </c>
      <c r="J561" s="10" t="s">
        <v>105</v>
      </c>
    </row>
    <row r="562" spans="1:10" x14ac:dyDescent="0.25">
      <c r="A562" s="6">
        <v>45914</v>
      </c>
      <c r="B562" s="7">
        <v>1</v>
      </c>
      <c r="C562" s="7" t="s">
        <v>110</v>
      </c>
      <c r="D562" s="10" t="str">
        <f>IFERROR(VLOOKUP(_stats[[#This Row],[player_id]],_players[[player_id]:[player_name]],2,0),"")</f>
        <v>Сергей (АК+1)</v>
      </c>
      <c r="E562" s="7">
        <v>2</v>
      </c>
      <c r="F562" s="8">
        <v>1</v>
      </c>
      <c r="G562" s="10">
        <f>SUMIFS(_teams[wins_on_date],_teams[date],_stats[[#This Row],[date]],_teams[team_number],_stats[[#This Row],[team_number]])</f>
        <v>4</v>
      </c>
      <c r="H562" s="10">
        <f>SUMIFS(_teams[draws_on_date],_teams[date],_stats[[#This Row],[date]],_teams[team_number],_stats[[#This Row],[team_number]])</f>
        <v>1</v>
      </c>
      <c r="I562" s="10">
        <v>0</v>
      </c>
      <c r="J562" s="10" t="s">
        <v>105</v>
      </c>
    </row>
    <row r="563" spans="1:10" x14ac:dyDescent="0.25">
      <c r="A563" s="6">
        <v>45914</v>
      </c>
      <c r="B563" s="7">
        <v>1</v>
      </c>
      <c r="C563" s="7" t="s">
        <v>76</v>
      </c>
      <c r="D563" s="10" t="str">
        <f>IFERROR(VLOOKUP(_stats[[#This Row],[player_id]],_players[[player_id]:[player_name]],2,0),"")</f>
        <v>Никита (АК+1)</v>
      </c>
      <c r="E563" s="7">
        <v>0</v>
      </c>
      <c r="F563" s="8">
        <v>1</v>
      </c>
      <c r="G563" s="10">
        <f>SUMIFS(_teams[wins_on_date],_teams[date],_stats[[#This Row],[date]],_teams[team_number],_stats[[#This Row],[team_number]])</f>
        <v>4</v>
      </c>
      <c r="H563" s="10">
        <f>SUMIFS(_teams[draws_on_date],_teams[date],_stats[[#This Row],[date]],_teams[team_number],_stats[[#This Row],[team_number]])</f>
        <v>1</v>
      </c>
      <c r="I563" s="10">
        <v>0</v>
      </c>
      <c r="J563" s="10" t="s">
        <v>105</v>
      </c>
    </row>
    <row r="564" spans="1:10" x14ac:dyDescent="0.25">
      <c r="A564" s="6">
        <v>45914</v>
      </c>
      <c r="B564" s="7">
        <v>1</v>
      </c>
      <c r="C564" s="7" t="s">
        <v>111</v>
      </c>
      <c r="D564" s="10" t="str">
        <f>IFERROR(VLOOKUP(_stats[[#This Row],[player_id]],_players[[player_id]:[player_name]],2,0),"")</f>
        <v>Андрей (Олег+1)</v>
      </c>
      <c r="E564" s="7">
        <v>0</v>
      </c>
      <c r="F564" s="8">
        <v>0</v>
      </c>
      <c r="G564" s="10">
        <f>SUMIFS(_teams[wins_on_date],_teams[date],_stats[[#This Row],[date]],_teams[team_number],_stats[[#This Row],[team_number]])</f>
        <v>4</v>
      </c>
      <c r="H564" s="10">
        <f>SUMIFS(_teams[draws_on_date],_teams[date],_stats[[#This Row],[date]],_teams[team_number],_stats[[#This Row],[team_number]])</f>
        <v>1</v>
      </c>
      <c r="I564" s="10">
        <v>0</v>
      </c>
      <c r="J564" s="10" t="s">
        <v>105</v>
      </c>
    </row>
    <row r="565" spans="1:10" x14ac:dyDescent="0.25">
      <c r="A565" s="6">
        <v>45914</v>
      </c>
      <c r="B565" s="7">
        <v>3</v>
      </c>
      <c r="C565" s="7" t="s">
        <v>109</v>
      </c>
      <c r="D565" s="10" t="str">
        <f>IFERROR(VLOOKUP(_stats[[#This Row],[player_id]],_players[[player_id]:[player_name]],2,0),"")</f>
        <v>Саша (Витя+1)</v>
      </c>
      <c r="E565" s="7">
        <v>1</v>
      </c>
      <c r="F565" s="8">
        <v>1</v>
      </c>
      <c r="G565" s="10">
        <f>SUMIFS(_teams[wins_on_date],_teams[date],_stats[[#This Row],[date]],_teams[team_number],_stats[[#This Row],[team_number]])</f>
        <v>5</v>
      </c>
      <c r="H565" s="10">
        <f>SUMIFS(_teams[draws_on_date],_teams[date],_stats[[#This Row],[date]],_teams[team_number],_stats[[#This Row],[team_number]])</f>
        <v>1</v>
      </c>
      <c r="I565" s="10">
        <v>0</v>
      </c>
      <c r="J565" s="10" t="s">
        <v>105</v>
      </c>
    </row>
    <row r="566" spans="1:10" x14ac:dyDescent="0.25">
      <c r="A566" s="6">
        <v>45914</v>
      </c>
      <c r="B566" s="7">
        <v>3</v>
      </c>
      <c r="C566" s="7" t="s">
        <v>53</v>
      </c>
      <c r="D566" s="10" t="str">
        <f>IFERROR(VLOOKUP(_stats[[#This Row],[player_id]],_players[[player_id]:[player_name]],2,0),"")</f>
        <v>Игорь Фомичев</v>
      </c>
      <c r="E566" s="7">
        <v>1</v>
      </c>
      <c r="F566" s="8">
        <v>1</v>
      </c>
      <c r="G566" s="10">
        <f>SUMIFS(_teams[wins_on_date],_teams[date],_stats[[#This Row],[date]],_teams[team_number],_stats[[#This Row],[team_number]])</f>
        <v>5</v>
      </c>
      <c r="H566" s="10">
        <f>SUMIFS(_teams[draws_on_date],_teams[date],_stats[[#This Row],[date]],_teams[team_number],_stats[[#This Row],[team_number]])</f>
        <v>1</v>
      </c>
      <c r="I566" s="10">
        <v>0</v>
      </c>
      <c r="J566" s="10" t="s">
        <v>105</v>
      </c>
    </row>
    <row r="567" spans="1:10" x14ac:dyDescent="0.25">
      <c r="A567" s="6">
        <v>45914</v>
      </c>
      <c r="B567" s="7">
        <v>1</v>
      </c>
      <c r="C567" s="7" t="s">
        <v>33</v>
      </c>
      <c r="D567" s="10" t="str">
        <f>IFERROR(VLOOKUP(_stats[[#This Row],[player_id]],_players[[player_id]:[player_name]],2,0),"")</f>
        <v>Рома Сурнин</v>
      </c>
      <c r="E567" s="7">
        <v>2</v>
      </c>
      <c r="F567" s="8">
        <v>0</v>
      </c>
      <c r="G567" s="10">
        <f>SUMIFS(_teams[wins_on_date],_teams[date],_stats[[#This Row],[date]],_teams[team_number],_stats[[#This Row],[team_number]])</f>
        <v>4</v>
      </c>
      <c r="H567" s="10">
        <f>SUMIFS(_teams[draws_on_date],_teams[date],_stats[[#This Row],[date]],_teams[team_number],_stats[[#This Row],[team_number]])</f>
        <v>1</v>
      </c>
      <c r="I567" s="10">
        <v>0</v>
      </c>
      <c r="J567" s="10" t="s">
        <v>105</v>
      </c>
    </row>
    <row r="568" spans="1:10" x14ac:dyDescent="0.25">
      <c r="A568" s="6">
        <v>45914</v>
      </c>
      <c r="B568" s="7">
        <v>2</v>
      </c>
      <c r="C568" s="7" t="s">
        <v>30</v>
      </c>
      <c r="D568" s="10" t="str">
        <f>IFERROR(VLOOKUP(_stats[[#This Row],[player_id]],_players[[player_id]:[player_name]],2,0),"")</f>
        <v>Александр Травкин</v>
      </c>
      <c r="E568" s="7">
        <v>3</v>
      </c>
      <c r="F568" s="8">
        <v>0</v>
      </c>
      <c r="G568" s="10">
        <f>SUMIFS(_teams[wins_on_date],_teams[date],_stats[[#This Row],[date]],_teams[team_number],_stats[[#This Row],[team_number]])</f>
        <v>2</v>
      </c>
      <c r="H568" s="10">
        <f>SUMIFS(_teams[draws_on_date],_teams[date],_stats[[#This Row],[date]],_teams[team_number],_stats[[#This Row],[team_number]])</f>
        <v>2</v>
      </c>
      <c r="I568" s="10">
        <v>1</v>
      </c>
      <c r="J568" s="10" t="s">
        <v>105</v>
      </c>
    </row>
    <row r="569" spans="1:10" x14ac:dyDescent="0.25">
      <c r="A569" s="6">
        <v>45914</v>
      </c>
      <c r="B569" s="7">
        <v>1</v>
      </c>
      <c r="C569" s="7" t="s">
        <v>40</v>
      </c>
      <c r="D569" s="10" t="str">
        <f>IFERROR(VLOOKUP(_stats[[#This Row],[player_id]],_players[[player_id]:[player_name]],2,0),"")</f>
        <v>Эльдар</v>
      </c>
      <c r="E569" s="7">
        <v>0</v>
      </c>
      <c r="F569" s="8">
        <v>0</v>
      </c>
      <c r="G569" s="10">
        <f>SUMIFS(_teams[wins_on_date],_teams[date],_stats[[#This Row],[date]],_teams[team_number],_stats[[#This Row],[team_number]])</f>
        <v>4</v>
      </c>
      <c r="H569" s="10">
        <f>SUMIFS(_teams[draws_on_date],_teams[date],_stats[[#This Row],[date]],_teams[team_number],_stats[[#This Row],[team_number]])</f>
        <v>1</v>
      </c>
      <c r="I569" s="10">
        <v>0</v>
      </c>
      <c r="J569" s="10" t="s">
        <v>105</v>
      </c>
    </row>
    <row r="570" spans="1:10" x14ac:dyDescent="0.25">
      <c r="A570" s="6">
        <v>45918</v>
      </c>
      <c r="B570" s="7">
        <v>1</v>
      </c>
      <c r="C570" s="7" t="s">
        <v>89</v>
      </c>
      <c r="D570" s="10" t="str">
        <f>IFERROR(VLOOKUP(_stats[[#This Row],[player_id]],_players[[player_id]:[player_name]],2,0),"")</f>
        <v>Антон Копыч</v>
      </c>
      <c r="E570" s="7">
        <v>3</v>
      </c>
      <c r="F570" s="8">
        <v>1</v>
      </c>
      <c r="G570" s="10">
        <f>SUMIFS(_teams[wins_on_date],_teams[date],_stats[[#This Row],[date]],_teams[team_number],_stats[[#This Row],[team_number]])</f>
        <v>2</v>
      </c>
      <c r="H570" s="10">
        <f>SUMIFS(_teams[draws_on_date],_teams[date],_stats[[#This Row],[date]],_teams[team_number],_stats[[#This Row],[team_number]])</f>
        <v>1</v>
      </c>
      <c r="I570" s="10">
        <v>0</v>
      </c>
      <c r="J570" s="10" t="s">
        <v>103</v>
      </c>
    </row>
    <row r="571" spans="1:10" x14ac:dyDescent="0.25">
      <c r="A571" s="6">
        <v>45918</v>
      </c>
      <c r="B571" s="7">
        <v>3</v>
      </c>
      <c r="C571" s="7" t="s">
        <v>21</v>
      </c>
      <c r="D571" s="10" t="str">
        <f>IFERROR(VLOOKUP(_stats[[#This Row],[player_id]],_players[[player_id]:[player_name]],2,0),"")</f>
        <v>Василий Улитин</v>
      </c>
      <c r="E571" s="7">
        <v>3</v>
      </c>
      <c r="F571" s="8">
        <v>1</v>
      </c>
      <c r="G571" s="10">
        <f>SUMIFS(_teams[wins_on_date],_teams[date],_stats[[#This Row],[date]],_teams[team_number],_stats[[#This Row],[team_number]])</f>
        <v>6</v>
      </c>
      <c r="H571" s="10">
        <f>SUMIFS(_teams[draws_on_date],_teams[date],_stats[[#This Row],[date]],_teams[team_number],_stats[[#This Row],[team_number]])</f>
        <v>1</v>
      </c>
      <c r="I571" s="10">
        <v>0</v>
      </c>
      <c r="J571" s="10" t="s">
        <v>103</v>
      </c>
    </row>
    <row r="572" spans="1:10" x14ac:dyDescent="0.25">
      <c r="A572" s="6">
        <v>45918</v>
      </c>
      <c r="B572" s="7">
        <v>1</v>
      </c>
      <c r="C572" s="7" t="s">
        <v>45</v>
      </c>
      <c r="D572" s="10" t="str">
        <f>IFERROR(VLOOKUP(_stats[[#This Row],[player_id]],_players[[player_id]:[player_name]],2,0),"")</f>
        <v>Кирилл Попов</v>
      </c>
      <c r="E572" s="7">
        <v>2</v>
      </c>
      <c r="F572" s="8">
        <v>2</v>
      </c>
      <c r="G572" s="10">
        <f>SUMIFS(_teams[wins_on_date],_teams[date],_stats[[#This Row],[date]],_teams[team_number],_stats[[#This Row],[team_number]])</f>
        <v>2</v>
      </c>
      <c r="H572" s="10">
        <f>SUMIFS(_teams[draws_on_date],_teams[date],_stats[[#This Row],[date]],_teams[team_number],_stats[[#This Row],[team_number]])</f>
        <v>1</v>
      </c>
      <c r="I572" s="10">
        <v>1</v>
      </c>
      <c r="J572" s="10" t="s">
        <v>103</v>
      </c>
    </row>
    <row r="573" spans="1:10" x14ac:dyDescent="0.25">
      <c r="A573" s="6">
        <v>45918</v>
      </c>
      <c r="B573" s="7">
        <v>2</v>
      </c>
      <c r="C573" s="7" t="s">
        <v>26</v>
      </c>
      <c r="D573" s="10" t="str">
        <f>IFERROR(VLOOKUP(_stats[[#This Row],[player_id]],_players[[player_id]:[player_name]],2,0),"")</f>
        <v>Олег Шишкин</v>
      </c>
      <c r="E573" s="7">
        <v>0</v>
      </c>
      <c r="F573" s="8">
        <v>1</v>
      </c>
      <c r="G573" s="10">
        <f>SUMIFS(_teams[wins_on_date],_teams[date],_stats[[#This Row],[date]],_teams[team_number],_stats[[#This Row],[team_number]])</f>
        <v>3</v>
      </c>
      <c r="H573" s="10">
        <f>SUMIFS(_teams[draws_on_date],_teams[date],_stats[[#This Row],[date]],_teams[team_number],_stats[[#This Row],[team_number]])</f>
        <v>2</v>
      </c>
      <c r="I573" s="10">
        <v>0</v>
      </c>
      <c r="J573" s="10" t="s">
        <v>103</v>
      </c>
    </row>
    <row r="574" spans="1:10" x14ac:dyDescent="0.25">
      <c r="A574" s="6">
        <v>45918</v>
      </c>
      <c r="B574" s="7">
        <v>1</v>
      </c>
      <c r="C574" s="7" t="s">
        <v>20</v>
      </c>
      <c r="D574" s="10" t="str">
        <f>IFERROR(VLOOKUP(_stats[[#This Row],[player_id]],_players[[player_id]:[player_name]],2,0),"")</f>
        <v>Сергей Крюков</v>
      </c>
      <c r="E574" s="7">
        <v>0</v>
      </c>
      <c r="F574" s="8">
        <v>0</v>
      </c>
      <c r="G574" s="10">
        <f>SUMIFS(_teams[wins_on_date],_teams[date],_stats[[#This Row],[date]],_teams[team_number],_stats[[#This Row],[team_number]])</f>
        <v>2</v>
      </c>
      <c r="H574" s="10">
        <f>SUMIFS(_teams[draws_on_date],_teams[date],_stats[[#This Row],[date]],_teams[team_number],_stats[[#This Row],[team_number]])</f>
        <v>1</v>
      </c>
      <c r="I574" s="10">
        <v>1</v>
      </c>
      <c r="J574" s="10" t="s">
        <v>103</v>
      </c>
    </row>
    <row r="575" spans="1:10" x14ac:dyDescent="0.25">
      <c r="A575" s="6">
        <v>45918</v>
      </c>
      <c r="B575" s="7">
        <v>2</v>
      </c>
      <c r="C575" s="7" t="s">
        <v>110</v>
      </c>
      <c r="D575" s="10" t="str">
        <f>IFERROR(VLOOKUP(_stats[[#This Row],[player_id]],_players[[player_id]:[player_name]],2,0),"")</f>
        <v>Сергей (АК+1)</v>
      </c>
      <c r="E575" s="7">
        <v>2</v>
      </c>
      <c r="F575" s="8">
        <v>0</v>
      </c>
      <c r="G575" s="10">
        <f>SUMIFS(_teams[wins_on_date],_teams[date],_stats[[#This Row],[date]],_teams[team_number],_stats[[#This Row],[team_number]])</f>
        <v>3</v>
      </c>
      <c r="H575" s="10">
        <f>SUMIFS(_teams[draws_on_date],_teams[date],_stats[[#This Row],[date]],_teams[team_number],_stats[[#This Row],[team_number]])</f>
        <v>2</v>
      </c>
      <c r="I575" s="10">
        <v>0</v>
      </c>
      <c r="J575" s="10" t="s">
        <v>103</v>
      </c>
    </row>
    <row r="576" spans="1:10" x14ac:dyDescent="0.25">
      <c r="A576" s="6">
        <v>45918</v>
      </c>
      <c r="B576" s="7">
        <v>1</v>
      </c>
      <c r="C576" s="7" t="s">
        <v>111</v>
      </c>
      <c r="D576" s="10" t="str">
        <f>IFERROR(VLOOKUP(_stats[[#This Row],[player_id]],_players[[player_id]:[player_name]],2,0),"")</f>
        <v>Андрей (Олег+1)</v>
      </c>
      <c r="E576" s="7">
        <v>0</v>
      </c>
      <c r="F576" s="8">
        <v>0</v>
      </c>
      <c r="G576" s="10">
        <f>SUMIFS(_teams[wins_on_date],_teams[date],_stats[[#This Row],[date]],_teams[team_number],_stats[[#This Row],[team_number]])</f>
        <v>2</v>
      </c>
      <c r="H576" s="10">
        <f>SUMIFS(_teams[draws_on_date],_teams[date],_stats[[#This Row],[date]],_teams[team_number],_stats[[#This Row],[team_number]])</f>
        <v>1</v>
      </c>
      <c r="I576" s="10">
        <v>0</v>
      </c>
      <c r="J576" s="10" t="s">
        <v>103</v>
      </c>
    </row>
    <row r="577" spans="1:10" x14ac:dyDescent="0.25">
      <c r="A577" s="6">
        <v>45918</v>
      </c>
      <c r="B577" s="7">
        <v>3</v>
      </c>
      <c r="C577" s="7" t="s">
        <v>113</v>
      </c>
      <c r="D577" s="10" t="str">
        <f>IFERROR(VLOOKUP(_stats[[#This Row],[player_id]],_players[[player_id]:[player_name]],2,0),"")</f>
        <v>Ибрагим (Вася+1)</v>
      </c>
      <c r="E577" s="7">
        <v>3</v>
      </c>
      <c r="F577" s="8">
        <v>0</v>
      </c>
      <c r="G577" s="10">
        <f>SUMIFS(_teams[wins_on_date],_teams[date],_stats[[#This Row],[date]],_teams[team_number],_stats[[#This Row],[team_number]])</f>
        <v>6</v>
      </c>
      <c r="H577" s="10">
        <f>SUMIFS(_teams[draws_on_date],_teams[date],_stats[[#This Row],[date]],_teams[team_number],_stats[[#This Row],[team_number]])</f>
        <v>1</v>
      </c>
      <c r="I577" s="10">
        <v>0</v>
      </c>
      <c r="J577" s="10" t="s">
        <v>103</v>
      </c>
    </row>
    <row r="578" spans="1:10" x14ac:dyDescent="0.25">
      <c r="A578" s="6">
        <v>45918</v>
      </c>
      <c r="B578" s="7">
        <v>1</v>
      </c>
      <c r="C578" s="7" t="s">
        <v>43</v>
      </c>
      <c r="D578" s="10" t="str">
        <f>IFERROR(VLOOKUP(_stats[[#This Row],[player_id]],_players[[player_id]:[player_name]],2,0),"")</f>
        <v>Нурик</v>
      </c>
      <c r="E578" s="7">
        <v>1</v>
      </c>
      <c r="F578" s="8">
        <v>0</v>
      </c>
      <c r="G578" s="10">
        <f>SUMIFS(_teams[wins_on_date],_teams[date],_stats[[#This Row],[date]],_teams[team_number],_stats[[#This Row],[team_number]])</f>
        <v>2</v>
      </c>
      <c r="H578" s="10">
        <f>SUMIFS(_teams[draws_on_date],_teams[date],_stats[[#This Row],[date]],_teams[team_number],_stats[[#This Row],[team_number]])</f>
        <v>1</v>
      </c>
      <c r="I578" s="10">
        <v>0</v>
      </c>
      <c r="J578" s="10" t="s">
        <v>103</v>
      </c>
    </row>
    <row r="579" spans="1:10" x14ac:dyDescent="0.25">
      <c r="A579" s="6">
        <v>45918</v>
      </c>
      <c r="B579" s="7">
        <v>1</v>
      </c>
      <c r="C579" s="7" t="s">
        <v>97</v>
      </c>
      <c r="D579" s="10" t="str">
        <f>IFERROR(VLOOKUP(_stats[[#This Row],[player_id]],_players[[player_id]:[player_name]],2,0),"")</f>
        <v>Миша Орехов</v>
      </c>
      <c r="E579" s="7">
        <v>1</v>
      </c>
      <c r="F579" s="8">
        <v>3</v>
      </c>
      <c r="G579" s="10">
        <f>SUMIFS(_teams[wins_on_date],_teams[date],_stats[[#This Row],[date]],_teams[team_number],_stats[[#This Row],[team_number]])</f>
        <v>2</v>
      </c>
      <c r="H579" s="10">
        <f>SUMIFS(_teams[draws_on_date],_teams[date],_stats[[#This Row],[date]],_teams[team_number],_stats[[#This Row],[team_number]])</f>
        <v>1</v>
      </c>
      <c r="I579" s="10">
        <v>1</v>
      </c>
      <c r="J579" s="10" t="s">
        <v>103</v>
      </c>
    </row>
    <row r="580" spans="1:10" x14ac:dyDescent="0.25">
      <c r="A580" s="6">
        <v>45918</v>
      </c>
      <c r="B580" s="7">
        <v>2</v>
      </c>
      <c r="C580" s="7" t="s">
        <v>50</v>
      </c>
      <c r="D580" s="10" t="str">
        <f>IFERROR(VLOOKUP(_stats[[#This Row],[player_id]],_players[[player_id]:[player_name]],2,0),"")</f>
        <v>Витя</v>
      </c>
      <c r="E580" s="7">
        <v>0</v>
      </c>
      <c r="F580" s="8">
        <v>1</v>
      </c>
      <c r="G580" s="10">
        <f>SUMIFS(_teams[wins_on_date],_teams[date],_stats[[#This Row],[date]],_teams[team_number],_stats[[#This Row],[team_number]])</f>
        <v>3</v>
      </c>
      <c r="H580" s="10">
        <f>SUMIFS(_teams[draws_on_date],_teams[date],_stats[[#This Row],[date]],_teams[team_number],_stats[[#This Row],[team_number]])</f>
        <v>2</v>
      </c>
      <c r="I580" s="10">
        <v>0</v>
      </c>
      <c r="J580" s="10" t="s">
        <v>103</v>
      </c>
    </row>
    <row r="581" spans="1:10" x14ac:dyDescent="0.25">
      <c r="A581" s="6">
        <v>45918</v>
      </c>
      <c r="B581" s="7">
        <v>3</v>
      </c>
      <c r="C581" s="7" t="s">
        <v>16</v>
      </c>
      <c r="D581" s="10" t="str">
        <f>IFERROR(VLOOKUP(_stats[[#This Row],[player_id]],_players[[player_id]:[player_name]],2,0),"")</f>
        <v>Сергей</v>
      </c>
      <c r="E581" s="7">
        <v>1</v>
      </c>
      <c r="F581" s="8">
        <v>4</v>
      </c>
      <c r="G581" s="10">
        <f>SUMIFS(_teams[wins_on_date],_teams[date],_stats[[#This Row],[date]],_teams[team_number],_stats[[#This Row],[team_number]])</f>
        <v>6</v>
      </c>
      <c r="H581" s="10">
        <f>SUMIFS(_teams[draws_on_date],_teams[date],_stats[[#This Row],[date]],_teams[team_number],_stats[[#This Row],[team_number]])</f>
        <v>1</v>
      </c>
      <c r="I581" s="10">
        <v>0</v>
      </c>
      <c r="J581" s="10" t="s">
        <v>103</v>
      </c>
    </row>
    <row r="582" spans="1:10" x14ac:dyDescent="0.25">
      <c r="A582" s="6">
        <v>45918</v>
      </c>
      <c r="B582" s="7">
        <v>3</v>
      </c>
      <c r="C582" s="7" t="s">
        <v>32</v>
      </c>
      <c r="D582" s="10" t="str">
        <f>IFERROR(VLOOKUP(_stats[[#This Row],[player_id]],_players[[player_id]:[player_name]],2,0),"")</f>
        <v>Артем Ширяев</v>
      </c>
      <c r="E582" s="7">
        <v>0</v>
      </c>
      <c r="F582" s="8">
        <v>1</v>
      </c>
      <c r="G582" s="10">
        <f>SUMIFS(_teams[wins_on_date],_teams[date],_stats[[#This Row],[date]],_teams[team_number],_stats[[#This Row],[team_number]])</f>
        <v>6</v>
      </c>
      <c r="H582" s="10">
        <f>SUMIFS(_teams[draws_on_date],_teams[date],_stats[[#This Row],[date]],_teams[team_number],_stats[[#This Row],[team_number]])</f>
        <v>1</v>
      </c>
      <c r="I582" s="10">
        <v>0</v>
      </c>
      <c r="J582" s="10" t="s">
        <v>103</v>
      </c>
    </row>
    <row r="583" spans="1:10" x14ac:dyDescent="0.25">
      <c r="A583" s="6">
        <v>45918</v>
      </c>
      <c r="B583" s="7">
        <v>3</v>
      </c>
      <c r="C583" s="7" t="s">
        <v>23</v>
      </c>
      <c r="D583" s="10" t="str">
        <f>IFERROR(VLOOKUP(_stats[[#This Row],[player_id]],_players[[player_id]:[player_name]],2,0),"")</f>
        <v>Женя (кипер)</v>
      </c>
      <c r="E583" s="7">
        <v>0</v>
      </c>
      <c r="F583" s="8">
        <v>0</v>
      </c>
      <c r="G583" s="10">
        <f>SUMIFS(_teams[wins_on_date],_teams[date],_stats[[#This Row],[date]],_teams[team_number],_stats[[#This Row],[team_number]])</f>
        <v>6</v>
      </c>
      <c r="H583" s="10">
        <f>SUMIFS(_teams[draws_on_date],_teams[date],_stats[[#This Row],[date]],_teams[team_number],_stats[[#This Row],[team_number]])</f>
        <v>1</v>
      </c>
      <c r="I583" s="10">
        <v>5</v>
      </c>
      <c r="J583" s="10" t="s">
        <v>103</v>
      </c>
    </row>
    <row r="584" spans="1:10" x14ac:dyDescent="0.25">
      <c r="A584" s="6">
        <v>45918</v>
      </c>
      <c r="B584" s="7">
        <v>2</v>
      </c>
      <c r="C584" s="7" t="s">
        <v>96</v>
      </c>
      <c r="D584" s="10" t="str">
        <f>IFERROR(VLOOKUP(_stats[[#This Row],[player_id]],_players[[player_id]:[player_name]],2,0),"")</f>
        <v>Энтони Тепеев</v>
      </c>
      <c r="E584" s="7">
        <v>4</v>
      </c>
      <c r="F584" s="8">
        <v>1</v>
      </c>
      <c r="G584" s="10">
        <f>SUMIFS(_teams[wins_on_date],_teams[date],_stats[[#This Row],[date]],_teams[team_number],_stats[[#This Row],[team_number]])</f>
        <v>3</v>
      </c>
      <c r="H584" s="10">
        <f>SUMIFS(_teams[draws_on_date],_teams[date],_stats[[#This Row],[date]],_teams[team_number],_stats[[#This Row],[team_number]])</f>
        <v>2</v>
      </c>
      <c r="I584" s="10">
        <v>0</v>
      </c>
      <c r="J584" s="10" t="s">
        <v>103</v>
      </c>
    </row>
    <row r="585" spans="1:10" x14ac:dyDescent="0.25">
      <c r="A585" s="6">
        <v>45918</v>
      </c>
      <c r="B585" s="7">
        <v>3</v>
      </c>
      <c r="C585" s="7" t="s">
        <v>114</v>
      </c>
      <c r="D585" s="10" t="str">
        <f>IFERROR(VLOOKUP(_stats[[#This Row],[player_id]],_players[[player_id]:[player_name]],2,0),"")</f>
        <v>Фируз (Вася+1)</v>
      </c>
      <c r="E585" s="7">
        <v>3</v>
      </c>
      <c r="F585" s="8">
        <v>0</v>
      </c>
      <c r="G585" s="10">
        <f>SUMIFS(_teams[wins_on_date],_teams[date],_stats[[#This Row],[date]],_teams[team_number],_stats[[#This Row],[team_number]])</f>
        <v>6</v>
      </c>
      <c r="H585" s="10">
        <f>SUMIFS(_teams[draws_on_date],_teams[date],_stats[[#This Row],[date]],_teams[team_number],_stats[[#This Row],[team_number]])</f>
        <v>1</v>
      </c>
      <c r="I585" s="10">
        <v>0</v>
      </c>
      <c r="J585" s="10" t="s">
        <v>103</v>
      </c>
    </row>
    <row r="586" spans="1:10" x14ac:dyDescent="0.25">
      <c r="A586" s="6">
        <v>45918</v>
      </c>
      <c r="B586" s="7">
        <v>2</v>
      </c>
      <c r="C586" s="7" t="s">
        <v>106</v>
      </c>
      <c r="D586" s="10" t="str">
        <f>IFERROR(VLOOKUP(_stats[[#This Row],[player_id]],_players[[player_id]:[player_name]],2,0),"")</f>
        <v>Ваня (Иван+1)</v>
      </c>
      <c r="E586" s="7">
        <v>3</v>
      </c>
      <c r="F586" s="8">
        <v>1</v>
      </c>
      <c r="G586" s="10">
        <f>SUMIFS(_teams[wins_on_date],_teams[date],_stats[[#This Row],[date]],_teams[team_number],_stats[[#This Row],[team_number]])</f>
        <v>3</v>
      </c>
      <c r="H586" s="10">
        <f>SUMIFS(_teams[draws_on_date],_teams[date],_stats[[#This Row],[date]],_teams[team_number],_stats[[#This Row],[team_number]])</f>
        <v>2</v>
      </c>
      <c r="I586" s="10">
        <v>0</v>
      </c>
      <c r="J586" s="10" t="s">
        <v>103</v>
      </c>
    </row>
    <row r="587" spans="1:10" x14ac:dyDescent="0.25">
      <c r="A587" s="6">
        <v>45918</v>
      </c>
      <c r="B587" s="7">
        <v>2</v>
      </c>
      <c r="C587" s="7" t="s">
        <v>81</v>
      </c>
      <c r="D587" s="10" t="str">
        <f>IFERROR(VLOOKUP(_stats[[#This Row],[player_id]],_players[[player_id]:[player_name]],2,0),"")</f>
        <v>Даня (сын Вити)</v>
      </c>
      <c r="E587" s="7">
        <v>0</v>
      </c>
      <c r="F587" s="8">
        <v>0</v>
      </c>
      <c r="G587" s="10">
        <f>SUMIFS(_teams[wins_on_date],_teams[date],_stats[[#This Row],[date]],_teams[team_number],_stats[[#This Row],[team_number]])</f>
        <v>3</v>
      </c>
      <c r="H587" s="10">
        <f>SUMIFS(_teams[draws_on_date],_teams[date],_stats[[#This Row],[date]],_teams[team_number],_stats[[#This Row],[team_number]])</f>
        <v>2</v>
      </c>
      <c r="I587" s="10">
        <v>0</v>
      </c>
      <c r="J587" s="10" t="s">
        <v>103</v>
      </c>
    </row>
    <row r="588" spans="1:10" x14ac:dyDescent="0.25">
      <c r="A588" s="6">
        <v>45921</v>
      </c>
      <c r="B588" s="7">
        <v>2</v>
      </c>
      <c r="C588" s="7" t="s">
        <v>20</v>
      </c>
      <c r="D588" s="10" t="str">
        <f>IFERROR(VLOOKUP(_stats[[#This Row],[player_id]],_players[[player_id]:[player_name]],2,0),"")</f>
        <v>Сергей Крюков</v>
      </c>
      <c r="E588" s="7">
        <v>1</v>
      </c>
      <c r="F588" s="8">
        <v>2</v>
      </c>
      <c r="G588" s="10">
        <f>SUMIFS(_teams[wins_on_date],_teams[date],_stats[[#This Row],[date]],_teams[team_number],_stats[[#This Row],[team_number]])</f>
        <v>0</v>
      </c>
      <c r="H588" s="10">
        <f>SUMIFS(_teams[draws_on_date],_teams[date],_stats[[#This Row],[date]],_teams[team_number],_stats[[#This Row],[team_number]])</f>
        <v>1</v>
      </c>
      <c r="I588" s="10">
        <v>0</v>
      </c>
      <c r="J588" s="10" t="s">
        <v>105</v>
      </c>
    </row>
    <row r="589" spans="1:10" x14ac:dyDescent="0.25">
      <c r="A589" s="6">
        <v>45921</v>
      </c>
      <c r="B589" s="7">
        <v>1</v>
      </c>
      <c r="C589" s="7" t="s">
        <v>28</v>
      </c>
      <c r="D589" s="10" t="str">
        <f>IFERROR(VLOOKUP(_stats[[#This Row],[player_id]],_players[[player_id]:[player_name]],2,0),"")</f>
        <v>Миша</v>
      </c>
      <c r="E589" s="7">
        <v>2</v>
      </c>
      <c r="F589" s="8">
        <v>0</v>
      </c>
      <c r="G589" s="10">
        <f>SUMIFS(_teams[wins_on_date],_teams[date],_stats[[#This Row],[date]],_teams[team_number],_stats[[#This Row],[team_number]])</f>
        <v>2</v>
      </c>
      <c r="H589" s="10">
        <f>SUMIFS(_teams[draws_on_date],_teams[date],_stats[[#This Row],[date]],_teams[team_number],_stats[[#This Row],[team_number]])</f>
        <v>2</v>
      </c>
      <c r="I589" s="10">
        <v>0</v>
      </c>
      <c r="J589" s="10" t="s">
        <v>105</v>
      </c>
    </row>
    <row r="590" spans="1:10" x14ac:dyDescent="0.25">
      <c r="A590" s="6">
        <v>45921</v>
      </c>
      <c r="B590" s="7">
        <v>1</v>
      </c>
      <c r="C590" s="7" t="s">
        <v>29</v>
      </c>
      <c r="D590" s="10" t="str">
        <f>IFERROR(VLOOKUP(_stats[[#This Row],[player_id]],_players[[player_id]:[player_name]],2,0),"")</f>
        <v>Никита</v>
      </c>
      <c r="E590" s="7">
        <v>0</v>
      </c>
      <c r="F590" s="8">
        <v>0</v>
      </c>
      <c r="G590" s="10">
        <f>SUMIFS(_teams[wins_on_date],_teams[date],_stats[[#This Row],[date]],_teams[team_number],_stats[[#This Row],[team_number]])</f>
        <v>2</v>
      </c>
      <c r="H590" s="10">
        <f>SUMIFS(_teams[draws_on_date],_teams[date],_stats[[#This Row],[date]],_teams[team_number],_stats[[#This Row],[team_number]])</f>
        <v>2</v>
      </c>
      <c r="I590" s="10">
        <v>0</v>
      </c>
      <c r="J590" s="10" t="s">
        <v>105</v>
      </c>
    </row>
    <row r="591" spans="1:10" x14ac:dyDescent="0.25">
      <c r="A591" s="6">
        <v>45921</v>
      </c>
      <c r="B591" s="7">
        <v>3</v>
      </c>
      <c r="C591" s="7" t="s">
        <v>16</v>
      </c>
      <c r="D591" s="10" t="str">
        <f>IFERROR(VLOOKUP(_stats[[#This Row],[player_id]],_players[[player_id]:[player_name]],2,0),"")</f>
        <v>Сергей</v>
      </c>
      <c r="E591" s="7">
        <v>1</v>
      </c>
      <c r="F591" s="8">
        <v>0</v>
      </c>
      <c r="G591" s="10">
        <f>SUMIFS(_teams[wins_on_date],_teams[date],_stats[[#This Row],[date]],_teams[team_number],_stats[[#This Row],[team_number]])</f>
        <v>4</v>
      </c>
      <c r="H591" s="10">
        <f>SUMIFS(_teams[draws_on_date],_teams[date],_stats[[#This Row],[date]],_teams[team_number],_stats[[#This Row],[team_number]])</f>
        <v>1</v>
      </c>
      <c r="I591" s="10">
        <v>0</v>
      </c>
      <c r="J591" s="10" t="s">
        <v>105</v>
      </c>
    </row>
    <row r="592" spans="1:10" x14ac:dyDescent="0.25">
      <c r="A592" s="6">
        <v>45921</v>
      </c>
      <c r="B592" s="7">
        <v>3</v>
      </c>
      <c r="C592" s="7" t="s">
        <v>80</v>
      </c>
      <c r="D592" s="10" t="str">
        <f>IFERROR(VLOOKUP(_stats[[#This Row],[player_id]],_players[[player_id]:[player_name]],2,0),"")</f>
        <v>Анашкин</v>
      </c>
      <c r="E592" s="7">
        <v>0</v>
      </c>
      <c r="F592" s="8">
        <v>0</v>
      </c>
      <c r="G592" s="10">
        <f>SUMIFS(_teams[wins_on_date],_teams[date],_stats[[#This Row],[date]],_teams[team_number],_stats[[#This Row],[team_number]])</f>
        <v>4</v>
      </c>
      <c r="H592" s="10">
        <f>SUMIFS(_teams[draws_on_date],_teams[date],_stats[[#This Row],[date]],_teams[team_number],_stats[[#This Row],[team_number]])</f>
        <v>1</v>
      </c>
      <c r="I592" s="10">
        <v>0</v>
      </c>
      <c r="J592" s="10" t="s">
        <v>105</v>
      </c>
    </row>
    <row r="593" spans="1:10" x14ac:dyDescent="0.25">
      <c r="A593" s="6">
        <v>45921</v>
      </c>
      <c r="B593" s="7">
        <v>3</v>
      </c>
      <c r="C593" s="7" t="s">
        <v>53</v>
      </c>
      <c r="D593" s="10" t="str">
        <f>IFERROR(VLOOKUP(_stats[[#This Row],[player_id]],_players[[player_id]:[player_name]],2,0),"")</f>
        <v>Игорь Фомичев</v>
      </c>
      <c r="E593" s="7">
        <v>2</v>
      </c>
      <c r="F593" s="8">
        <v>3</v>
      </c>
      <c r="G593" s="10">
        <f>SUMIFS(_teams[wins_on_date],_teams[date],_stats[[#This Row],[date]],_teams[team_number],_stats[[#This Row],[team_number]])</f>
        <v>4</v>
      </c>
      <c r="H593" s="10">
        <f>SUMIFS(_teams[draws_on_date],_teams[date],_stats[[#This Row],[date]],_teams[team_number],_stats[[#This Row],[team_number]])</f>
        <v>1</v>
      </c>
      <c r="I593" s="10">
        <v>0</v>
      </c>
      <c r="J593" s="10" t="s">
        <v>105</v>
      </c>
    </row>
    <row r="594" spans="1:10" x14ac:dyDescent="0.25">
      <c r="A594" s="6">
        <v>45921</v>
      </c>
      <c r="B594" s="7">
        <v>1</v>
      </c>
      <c r="C594" s="7" t="s">
        <v>11</v>
      </c>
      <c r="D594" s="10" t="str">
        <f>IFERROR(VLOOKUP(_stats[[#This Row],[player_id]],_players[[player_id]:[player_name]],2,0),"")</f>
        <v>Тёма</v>
      </c>
      <c r="E594" s="7">
        <v>0</v>
      </c>
      <c r="F594" s="8">
        <v>0</v>
      </c>
      <c r="G594" s="10">
        <f>SUMIFS(_teams[wins_on_date],_teams[date],_stats[[#This Row],[date]],_teams[team_number],_stats[[#This Row],[team_number]])</f>
        <v>2</v>
      </c>
      <c r="H594" s="10">
        <f>SUMIFS(_teams[draws_on_date],_teams[date],_stats[[#This Row],[date]],_teams[team_number],_stats[[#This Row],[team_number]])</f>
        <v>2</v>
      </c>
      <c r="I594" s="10">
        <v>0</v>
      </c>
      <c r="J594" s="10" t="s">
        <v>105</v>
      </c>
    </row>
    <row r="595" spans="1:10" x14ac:dyDescent="0.25">
      <c r="A595" s="6">
        <v>45921</v>
      </c>
      <c r="B595" s="7">
        <v>2</v>
      </c>
      <c r="C595" s="7" t="s">
        <v>26</v>
      </c>
      <c r="D595" s="10" t="str">
        <f>IFERROR(VLOOKUP(_stats[[#This Row],[player_id]],_players[[player_id]:[player_name]],2,0),"")</f>
        <v>Олег Шишкин</v>
      </c>
      <c r="E595" s="7">
        <v>0</v>
      </c>
      <c r="F595" s="8">
        <v>0</v>
      </c>
      <c r="G595" s="10">
        <f>SUMIFS(_teams[wins_on_date],_teams[date],_stats[[#This Row],[date]],_teams[team_number],_stats[[#This Row],[team_number]])</f>
        <v>0</v>
      </c>
      <c r="H595" s="10">
        <f>SUMIFS(_teams[draws_on_date],_teams[date],_stats[[#This Row],[date]],_teams[team_number],_stats[[#This Row],[team_number]])</f>
        <v>1</v>
      </c>
      <c r="I595" s="10">
        <v>0</v>
      </c>
      <c r="J595" s="10" t="s">
        <v>105</v>
      </c>
    </row>
    <row r="596" spans="1:10" x14ac:dyDescent="0.25">
      <c r="A596" s="6">
        <v>45921</v>
      </c>
      <c r="B596" s="7">
        <v>3</v>
      </c>
      <c r="C596" s="7" t="s">
        <v>23</v>
      </c>
      <c r="D596" s="10" t="str">
        <f>IFERROR(VLOOKUP(_stats[[#This Row],[player_id]],_players[[player_id]:[player_name]],2,0),"")</f>
        <v>Женя (кипер)</v>
      </c>
      <c r="E596" s="7">
        <v>0</v>
      </c>
      <c r="F596" s="8">
        <v>0</v>
      </c>
      <c r="G596" s="10">
        <f>SUMIFS(_teams[wins_on_date],_teams[date],_stats[[#This Row],[date]],_teams[team_number],_stats[[#This Row],[team_number]])</f>
        <v>4</v>
      </c>
      <c r="H596" s="10">
        <f>SUMIFS(_teams[draws_on_date],_teams[date],_stats[[#This Row],[date]],_teams[team_number],_stats[[#This Row],[team_number]])</f>
        <v>1</v>
      </c>
      <c r="I596" s="10">
        <v>2</v>
      </c>
      <c r="J596" s="10" t="s">
        <v>105</v>
      </c>
    </row>
    <row r="597" spans="1:10" x14ac:dyDescent="0.25">
      <c r="A597" s="6">
        <v>45921</v>
      </c>
      <c r="B597" s="7">
        <v>3</v>
      </c>
      <c r="C597" s="7" t="s">
        <v>45</v>
      </c>
      <c r="D597" s="10" t="str">
        <f>IFERROR(VLOOKUP(_stats[[#This Row],[player_id]],_players[[player_id]:[player_name]],2,0),"")</f>
        <v>Кирилл Попов</v>
      </c>
      <c r="E597" s="7">
        <v>1</v>
      </c>
      <c r="F597" s="8">
        <v>2</v>
      </c>
      <c r="G597" s="10">
        <f>SUMIFS(_teams[wins_on_date],_teams[date],_stats[[#This Row],[date]],_teams[team_number],_stats[[#This Row],[team_number]])</f>
        <v>4</v>
      </c>
      <c r="H597" s="10">
        <f>SUMIFS(_teams[draws_on_date],_teams[date],_stats[[#This Row],[date]],_teams[team_number],_stats[[#This Row],[team_number]])</f>
        <v>1</v>
      </c>
      <c r="I597" s="10">
        <v>2</v>
      </c>
      <c r="J597" s="10" t="s">
        <v>105</v>
      </c>
    </row>
    <row r="598" spans="1:10" x14ac:dyDescent="0.25">
      <c r="A598" s="6">
        <v>45921</v>
      </c>
      <c r="B598" s="7">
        <v>2</v>
      </c>
      <c r="C598" s="7" t="s">
        <v>86</v>
      </c>
      <c r="D598" s="10" t="str">
        <f>IFERROR(VLOOKUP(_stats[[#This Row],[player_id]],_players[[player_id]:[player_name]],2,0),"")</f>
        <v>Зинаддин Алимов</v>
      </c>
      <c r="E598" s="7">
        <v>5</v>
      </c>
      <c r="F598" s="8">
        <v>0</v>
      </c>
      <c r="G598" s="10">
        <f>SUMIFS(_teams[wins_on_date],_teams[date],_stats[[#This Row],[date]],_teams[team_number],_stats[[#This Row],[team_number]])</f>
        <v>0</v>
      </c>
      <c r="H598" s="10">
        <f>SUMIFS(_teams[draws_on_date],_teams[date],_stats[[#This Row],[date]],_teams[team_number],_stats[[#This Row],[team_number]])</f>
        <v>1</v>
      </c>
      <c r="I598" s="10">
        <v>0</v>
      </c>
      <c r="J598" s="10" t="s">
        <v>105</v>
      </c>
    </row>
    <row r="599" spans="1:10" x14ac:dyDescent="0.25">
      <c r="A599" s="6">
        <v>45921</v>
      </c>
      <c r="B599" s="7">
        <v>1</v>
      </c>
      <c r="C599" s="7" t="s">
        <v>110</v>
      </c>
      <c r="D599" s="10" t="str">
        <f>IFERROR(VLOOKUP(_stats[[#This Row],[player_id]],_players[[player_id]:[player_name]],2,0),"")</f>
        <v>Сергей (АК+1)</v>
      </c>
      <c r="E599" s="7">
        <v>1</v>
      </c>
      <c r="F599" s="8">
        <v>3</v>
      </c>
      <c r="G599" s="10">
        <f>SUMIFS(_teams[wins_on_date],_teams[date],_stats[[#This Row],[date]],_teams[team_number],_stats[[#This Row],[team_number]])</f>
        <v>2</v>
      </c>
      <c r="H599" s="10">
        <f>SUMIFS(_teams[draws_on_date],_teams[date],_stats[[#This Row],[date]],_teams[team_number],_stats[[#This Row],[team_number]])</f>
        <v>2</v>
      </c>
      <c r="I599" s="10">
        <v>0</v>
      </c>
      <c r="J599" s="10" t="s">
        <v>105</v>
      </c>
    </row>
    <row r="600" spans="1:10" x14ac:dyDescent="0.25">
      <c r="A600" s="6">
        <v>45921</v>
      </c>
      <c r="B600" s="7">
        <v>2</v>
      </c>
      <c r="C600" s="7" t="s">
        <v>39</v>
      </c>
      <c r="D600" s="10" t="str">
        <f>IFERROR(VLOOKUP(_stats[[#This Row],[player_id]],_players[[player_id]:[player_name]],2,0),"")</f>
        <v>Эд (Сэм)</v>
      </c>
      <c r="E600" s="7">
        <v>0</v>
      </c>
      <c r="F600" s="8">
        <v>0</v>
      </c>
      <c r="G600" s="10">
        <f>SUMIFS(_teams[wins_on_date],_teams[date],_stats[[#This Row],[date]],_teams[team_number],_stats[[#This Row],[team_number]])</f>
        <v>0</v>
      </c>
      <c r="H600" s="10">
        <f>SUMIFS(_teams[draws_on_date],_teams[date],_stats[[#This Row],[date]],_teams[team_number],_stats[[#This Row],[team_number]])</f>
        <v>1</v>
      </c>
      <c r="I600" s="10">
        <v>0</v>
      </c>
      <c r="J600" s="10" t="s">
        <v>105</v>
      </c>
    </row>
    <row r="601" spans="1:10" x14ac:dyDescent="0.25">
      <c r="A601" s="6">
        <v>45921</v>
      </c>
      <c r="B601" s="7">
        <v>1</v>
      </c>
      <c r="C601" s="7" t="s">
        <v>115</v>
      </c>
      <c r="D601" s="10" t="str">
        <f>IFERROR(VLOOKUP(_stats[[#This Row],[player_id]],_players[[player_id]:[player_name]],2,0),"")</f>
        <v>Азамат (Никита+1)</v>
      </c>
      <c r="E601" s="7">
        <v>0</v>
      </c>
      <c r="F601" s="8">
        <v>1</v>
      </c>
      <c r="G601" s="10">
        <f>SUMIFS(_teams[wins_on_date],_teams[date],_stats[[#This Row],[date]],_teams[team_number],_stats[[#This Row],[team_number]])</f>
        <v>2</v>
      </c>
      <c r="H601" s="10">
        <f>SUMIFS(_teams[draws_on_date],_teams[date],_stats[[#This Row],[date]],_teams[team_number],_stats[[#This Row],[team_number]])</f>
        <v>2</v>
      </c>
      <c r="I601" s="10">
        <v>0</v>
      </c>
      <c r="J601" s="10" t="s">
        <v>105</v>
      </c>
    </row>
    <row r="602" spans="1:10" x14ac:dyDescent="0.25">
      <c r="A602" s="6">
        <v>45921</v>
      </c>
      <c r="B602" s="7">
        <v>2</v>
      </c>
      <c r="C602" s="7" t="s">
        <v>116</v>
      </c>
      <c r="D602" s="10" t="str">
        <f>IFERROR(VLOOKUP(_stats[[#This Row],[player_id]],_players[[player_id]:[player_name]],2,0),"")</f>
        <v>Дима (Паша+1)</v>
      </c>
      <c r="E602" s="7">
        <v>0</v>
      </c>
      <c r="F602" s="8">
        <v>1</v>
      </c>
      <c r="G602" s="10">
        <f>SUMIFS(_teams[wins_on_date],_teams[date],_stats[[#This Row],[date]],_teams[team_number],_stats[[#This Row],[team_number]])</f>
        <v>0</v>
      </c>
      <c r="H602" s="10">
        <f>SUMIFS(_teams[draws_on_date],_teams[date],_stats[[#This Row],[date]],_teams[team_number],_stats[[#This Row],[team_number]])</f>
        <v>1</v>
      </c>
      <c r="I602" s="10">
        <v>0</v>
      </c>
      <c r="J602" s="10" t="s">
        <v>105</v>
      </c>
    </row>
    <row r="603" spans="1:10" x14ac:dyDescent="0.25">
      <c r="A603" s="6">
        <v>45921</v>
      </c>
      <c r="B603" s="7">
        <v>3</v>
      </c>
      <c r="C603" s="7" t="s">
        <v>117</v>
      </c>
      <c r="D603" s="10" t="str">
        <f>IFERROR(VLOOKUP(_stats[[#This Row],[player_id]],_players[[player_id]:[player_name]],2,0),"")</f>
        <v>Леха (Паша+1)</v>
      </c>
      <c r="E603" s="7">
        <v>0</v>
      </c>
      <c r="F603" s="8">
        <v>0</v>
      </c>
      <c r="G603" s="10">
        <f>SUMIFS(_teams[wins_on_date],_teams[date],_stats[[#This Row],[date]],_teams[team_number],_stats[[#This Row],[team_number]])</f>
        <v>4</v>
      </c>
      <c r="H603" s="10">
        <f>SUMIFS(_teams[draws_on_date],_teams[date],_stats[[#This Row],[date]],_teams[team_number],_stats[[#This Row],[team_number]])</f>
        <v>1</v>
      </c>
      <c r="I603" s="10">
        <v>0</v>
      </c>
      <c r="J603" s="10" t="s">
        <v>105</v>
      </c>
    </row>
    <row r="604" spans="1:10" x14ac:dyDescent="0.25">
      <c r="A604" s="6">
        <v>45921</v>
      </c>
      <c r="B604" s="7">
        <v>1</v>
      </c>
      <c r="C604" s="7" t="s">
        <v>112</v>
      </c>
      <c r="D604" s="10" t="str">
        <f>IFERROR(VLOOKUP(_stats[[#This Row],[player_id]],_players[[player_id]:[player_name]],2,0),"")</f>
        <v>Фуад</v>
      </c>
      <c r="E604" s="7">
        <v>1</v>
      </c>
      <c r="F604" s="8">
        <v>1</v>
      </c>
      <c r="G604" s="10">
        <f>SUMIFS(_teams[wins_on_date],_teams[date],_stats[[#This Row],[date]],_teams[team_number],_stats[[#This Row],[team_number]])</f>
        <v>2</v>
      </c>
      <c r="H604" s="10">
        <f>SUMIFS(_teams[draws_on_date],_teams[date],_stats[[#This Row],[date]],_teams[team_number],_stats[[#This Row],[team_number]])</f>
        <v>2</v>
      </c>
      <c r="I604" s="10">
        <v>0</v>
      </c>
      <c r="J604" s="10" t="s">
        <v>105</v>
      </c>
    </row>
    <row r="605" spans="1:10" x14ac:dyDescent="0.25">
      <c r="A605" s="6">
        <v>45921</v>
      </c>
      <c r="B605" s="7">
        <v>1</v>
      </c>
      <c r="C605" s="7" t="s">
        <v>32</v>
      </c>
      <c r="D605" s="10" t="str">
        <f>IFERROR(VLOOKUP(_stats[[#This Row],[player_id]],_players[[player_id]:[player_name]],2,0),"")</f>
        <v>Артем Ширяев</v>
      </c>
      <c r="E605" s="7">
        <v>0</v>
      </c>
      <c r="F605" s="8">
        <v>0</v>
      </c>
      <c r="G605" s="10">
        <f>SUMIFS(_teams[wins_on_date],_teams[date],_stats[[#This Row],[date]],_teams[team_number],_stats[[#This Row],[team_number]])</f>
        <v>2</v>
      </c>
      <c r="H605" s="10">
        <f>SUMIFS(_teams[draws_on_date],_teams[date],_stats[[#This Row],[date]],_teams[team_number],_stats[[#This Row],[team_number]])</f>
        <v>2</v>
      </c>
      <c r="I605" s="10">
        <v>0</v>
      </c>
      <c r="J605" s="10" t="s">
        <v>105</v>
      </c>
    </row>
    <row r="606" spans="1:10" x14ac:dyDescent="0.25">
      <c r="A606" s="6">
        <v>45921</v>
      </c>
      <c r="B606" s="7">
        <v>2</v>
      </c>
      <c r="C606" s="7" t="s">
        <v>40</v>
      </c>
      <c r="D606" s="10" t="str">
        <f>IFERROR(VLOOKUP(_stats[[#This Row],[player_id]],_players[[player_id]:[player_name]],2,0),"")</f>
        <v>Эльдар</v>
      </c>
      <c r="E606" s="7">
        <v>0</v>
      </c>
      <c r="F606" s="8">
        <v>1</v>
      </c>
      <c r="G606" s="10">
        <f>SUMIFS(_teams[wins_on_date],_teams[date],_stats[[#This Row],[date]],_teams[team_number],_stats[[#This Row],[team_number]])</f>
        <v>0</v>
      </c>
      <c r="H606" s="10">
        <f>SUMIFS(_teams[draws_on_date],_teams[date],_stats[[#This Row],[date]],_teams[team_number],_stats[[#This Row],[team_number]])</f>
        <v>1</v>
      </c>
      <c r="I606" s="10">
        <v>1</v>
      </c>
      <c r="J606" s="10" t="s">
        <v>105</v>
      </c>
    </row>
    <row r="607" spans="1:10" x14ac:dyDescent="0.25">
      <c r="A607" s="6">
        <v>45921</v>
      </c>
      <c r="B607" s="7">
        <v>3</v>
      </c>
      <c r="C607" s="7" t="s">
        <v>77</v>
      </c>
      <c r="D607" s="10" t="str">
        <f>IFERROR(VLOOKUP(_stats[[#This Row],[player_id]],_players[[player_id]:[player_name]],2,0),"")</f>
        <v>Даниил</v>
      </c>
      <c r="E607" s="7">
        <v>6</v>
      </c>
      <c r="F607" s="8">
        <v>2</v>
      </c>
      <c r="G607" s="10">
        <f>SUMIFS(_teams[wins_on_date],_teams[date],_stats[[#This Row],[date]],_teams[team_number],_stats[[#This Row],[team_number]])</f>
        <v>4</v>
      </c>
      <c r="H607" s="10">
        <f>SUMIFS(_teams[draws_on_date],_teams[date],_stats[[#This Row],[date]],_teams[team_number],_stats[[#This Row],[team_number]])</f>
        <v>1</v>
      </c>
      <c r="I607" s="10">
        <v>0</v>
      </c>
      <c r="J607" s="10" t="s">
        <v>105</v>
      </c>
    </row>
    <row r="608" spans="1:10" x14ac:dyDescent="0.25">
      <c r="A608" s="6">
        <v>45921</v>
      </c>
      <c r="B608" s="7">
        <v>2</v>
      </c>
      <c r="C608" s="7" t="s">
        <v>106</v>
      </c>
      <c r="D608" s="10" t="str">
        <f>IFERROR(VLOOKUP(_stats[[#This Row],[player_id]],_players[[player_id]:[player_name]],2,0),"")</f>
        <v>Ваня (Иван+1)</v>
      </c>
      <c r="E608" s="7">
        <v>0</v>
      </c>
      <c r="F608" s="8">
        <v>0</v>
      </c>
      <c r="G608" s="10">
        <f>SUMIFS(_teams[wins_on_date],_teams[date],_stats[[#This Row],[date]],_teams[team_number],_stats[[#This Row],[team_number]])</f>
        <v>0</v>
      </c>
      <c r="H608" s="10">
        <f>SUMIFS(_teams[draws_on_date],_teams[date],_stats[[#This Row],[date]],_teams[team_number],_stats[[#This Row],[team_number]])</f>
        <v>1</v>
      </c>
      <c r="I608" s="10">
        <v>0</v>
      </c>
      <c r="J608" s="10" t="s">
        <v>105</v>
      </c>
    </row>
    <row r="609" spans="1:10" x14ac:dyDescent="0.25">
      <c r="A609" s="6">
        <v>45925</v>
      </c>
      <c r="B609" s="7">
        <v>1</v>
      </c>
      <c r="C609" s="7" t="s">
        <v>89</v>
      </c>
      <c r="D609" s="10" t="str">
        <f>IFERROR(VLOOKUP(_stats[[#This Row],[player_id]],_players[[player_id]:[player_name]],2,0),"")</f>
        <v>Антон Копыч</v>
      </c>
      <c r="E609" s="7">
        <v>4</v>
      </c>
      <c r="F609" s="8">
        <v>1</v>
      </c>
      <c r="G609" s="10">
        <f>SUMIFS(_teams[wins_on_date],_teams[date],_stats[[#This Row],[date]],_teams[team_number],_stats[[#This Row],[team_number]])</f>
        <v>2</v>
      </c>
      <c r="H609" s="10">
        <f>SUMIFS(_teams[draws_on_date],_teams[date],_stats[[#This Row],[date]],_teams[team_number],_stats[[#This Row],[team_number]])</f>
        <v>1</v>
      </c>
      <c r="I609" s="10">
        <v>1</v>
      </c>
      <c r="J609" s="10" t="s">
        <v>103</v>
      </c>
    </row>
    <row r="610" spans="1:10" x14ac:dyDescent="0.25">
      <c r="A610" s="6">
        <v>45925</v>
      </c>
      <c r="B610" s="7">
        <v>1</v>
      </c>
      <c r="C610" s="7" t="s">
        <v>21</v>
      </c>
      <c r="D610" s="10" t="str">
        <f>IFERROR(VLOOKUP(_stats[[#This Row],[player_id]],_players[[player_id]:[player_name]],2,0),"")</f>
        <v>Василий Улитин</v>
      </c>
      <c r="E610" s="7">
        <v>0</v>
      </c>
      <c r="F610" s="8">
        <v>1</v>
      </c>
      <c r="G610" s="10">
        <f>SUMIFS(_teams[wins_on_date],_teams[date],_stats[[#This Row],[date]],_teams[team_number],_stats[[#This Row],[team_number]])</f>
        <v>2</v>
      </c>
      <c r="H610" s="10">
        <f>SUMIFS(_teams[draws_on_date],_teams[date],_stats[[#This Row],[date]],_teams[team_number],_stats[[#This Row],[team_number]])</f>
        <v>1</v>
      </c>
      <c r="I610" s="10">
        <v>1</v>
      </c>
      <c r="J610" s="10" t="s">
        <v>103</v>
      </c>
    </row>
    <row r="611" spans="1:10" x14ac:dyDescent="0.25">
      <c r="A611" s="6">
        <v>45925</v>
      </c>
      <c r="B611" s="7">
        <v>1</v>
      </c>
      <c r="C611" s="7" t="s">
        <v>106</v>
      </c>
      <c r="D611" s="10" t="str">
        <f>IFERROR(VLOOKUP(_stats[[#This Row],[player_id]],_players[[player_id]:[player_name]],2,0),"")</f>
        <v>Ваня (Иван+1)</v>
      </c>
      <c r="E611" s="7">
        <v>1</v>
      </c>
      <c r="F611" s="8">
        <v>1</v>
      </c>
      <c r="G611" s="10">
        <f>SUMIFS(_teams[wins_on_date],_teams[date],_stats[[#This Row],[date]],_teams[team_number],_stats[[#This Row],[team_number]])</f>
        <v>2</v>
      </c>
      <c r="H611" s="10">
        <f>SUMIFS(_teams[draws_on_date],_teams[date],_stats[[#This Row],[date]],_teams[team_number],_stats[[#This Row],[team_number]])</f>
        <v>1</v>
      </c>
      <c r="I611" s="10">
        <v>0</v>
      </c>
      <c r="J611" s="10" t="s">
        <v>103</v>
      </c>
    </row>
    <row r="612" spans="1:10" x14ac:dyDescent="0.25">
      <c r="A612" s="6">
        <v>45925</v>
      </c>
      <c r="B612" s="7">
        <v>1</v>
      </c>
      <c r="C612" s="7" t="s">
        <v>16</v>
      </c>
      <c r="D612" s="10" t="str">
        <f>IFERROR(VLOOKUP(_stats[[#This Row],[player_id]],_players[[player_id]:[player_name]],2,0),"")</f>
        <v>Сергей</v>
      </c>
      <c r="E612" s="7">
        <v>2</v>
      </c>
      <c r="F612" s="8">
        <v>1</v>
      </c>
      <c r="G612" s="10">
        <f>SUMIFS(_teams[wins_on_date],_teams[date],_stats[[#This Row],[date]],_teams[team_number],_stats[[#This Row],[team_number]])</f>
        <v>2</v>
      </c>
      <c r="H612" s="10">
        <f>SUMIFS(_teams[draws_on_date],_teams[date],_stats[[#This Row],[date]],_teams[team_number],_stats[[#This Row],[team_number]])</f>
        <v>1</v>
      </c>
      <c r="I612" s="10">
        <v>3</v>
      </c>
      <c r="J612" s="10" t="s">
        <v>103</v>
      </c>
    </row>
    <row r="613" spans="1:10" x14ac:dyDescent="0.25">
      <c r="A613" s="6">
        <v>45925</v>
      </c>
      <c r="B613" s="7">
        <v>1</v>
      </c>
      <c r="C613" s="7" t="s">
        <v>26</v>
      </c>
      <c r="D613" s="10" t="str">
        <f>IFERROR(VLOOKUP(_stats[[#This Row],[player_id]],_players[[player_id]:[player_name]],2,0),"")</f>
        <v>Олег Шишкин</v>
      </c>
      <c r="E613" s="7">
        <v>1</v>
      </c>
      <c r="F613" s="8">
        <v>0</v>
      </c>
      <c r="G613" s="10">
        <f>SUMIFS(_teams[wins_on_date],_teams[date],_stats[[#This Row],[date]],_teams[team_number],_stats[[#This Row],[team_number]])</f>
        <v>2</v>
      </c>
      <c r="H613" s="10">
        <f>SUMIFS(_teams[draws_on_date],_teams[date],_stats[[#This Row],[date]],_teams[team_number],_stats[[#This Row],[team_number]])</f>
        <v>1</v>
      </c>
      <c r="I613" s="10">
        <v>1</v>
      </c>
      <c r="J613" s="10" t="s">
        <v>103</v>
      </c>
    </row>
    <row r="614" spans="1:10" x14ac:dyDescent="0.25">
      <c r="A614" s="6">
        <v>45925</v>
      </c>
      <c r="B614" s="7">
        <v>1</v>
      </c>
      <c r="C614" s="7" t="s">
        <v>44</v>
      </c>
      <c r="D614" s="10" t="str">
        <f>IFERROR(VLOOKUP(_stats[[#This Row],[player_id]],_players[[player_id]:[player_name]],2,0),"")</f>
        <v>Эля</v>
      </c>
      <c r="E614" s="7">
        <v>2</v>
      </c>
      <c r="F614" s="8">
        <v>1</v>
      </c>
      <c r="G614" s="10">
        <f>SUMIFS(_teams[wins_on_date],_teams[date],_stats[[#This Row],[date]],_teams[team_number],_stats[[#This Row],[team_number]])</f>
        <v>2</v>
      </c>
      <c r="H614" s="10">
        <f>SUMIFS(_teams[draws_on_date],_teams[date],_stats[[#This Row],[date]],_teams[team_number],_stats[[#This Row],[team_number]])</f>
        <v>1</v>
      </c>
      <c r="I614" s="10">
        <v>0</v>
      </c>
      <c r="J614" s="10" t="s">
        <v>103</v>
      </c>
    </row>
    <row r="615" spans="1:10" x14ac:dyDescent="0.25">
      <c r="A615" s="6">
        <v>45925</v>
      </c>
      <c r="B615" s="7">
        <v>2</v>
      </c>
      <c r="C615" s="7" t="s">
        <v>110</v>
      </c>
      <c r="D615" s="10" t="str">
        <f>IFERROR(VLOOKUP(_stats[[#This Row],[player_id]],_players[[player_id]:[player_name]],2,0),"")</f>
        <v>Сергей (АК+1)</v>
      </c>
      <c r="E615" s="7">
        <v>1</v>
      </c>
      <c r="F615" s="8">
        <v>0</v>
      </c>
      <c r="G615" s="10">
        <f>SUMIFS(_teams[wins_on_date],_teams[date],_stats[[#This Row],[date]],_teams[team_number],_stats[[#This Row],[team_number]])</f>
        <v>1</v>
      </c>
      <c r="H615" s="10">
        <f>SUMIFS(_teams[draws_on_date],_teams[date],_stats[[#This Row],[date]],_teams[team_number],_stats[[#This Row],[team_number]])</f>
        <v>0</v>
      </c>
      <c r="I615" s="10">
        <v>0</v>
      </c>
      <c r="J615" s="10" t="s">
        <v>103</v>
      </c>
    </row>
    <row r="616" spans="1:10" x14ac:dyDescent="0.25">
      <c r="A616" s="6">
        <v>45925</v>
      </c>
      <c r="B616" s="7">
        <v>2</v>
      </c>
      <c r="C616" s="7" t="s">
        <v>50</v>
      </c>
      <c r="D616" s="10" t="str">
        <f>IFERROR(VLOOKUP(_stats[[#This Row],[player_id]],_players[[player_id]:[player_name]],2,0),"")</f>
        <v>Витя</v>
      </c>
      <c r="E616" s="7">
        <v>2</v>
      </c>
      <c r="F616" s="8">
        <v>0</v>
      </c>
      <c r="G616" s="10">
        <f>SUMIFS(_teams[wins_on_date],_teams[date],_stats[[#This Row],[date]],_teams[team_number],_stats[[#This Row],[team_number]])</f>
        <v>1</v>
      </c>
      <c r="H616" s="10">
        <f>SUMIFS(_teams[draws_on_date],_teams[date],_stats[[#This Row],[date]],_teams[team_number],_stats[[#This Row],[team_number]])</f>
        <v>0</v>
      </c>
      <c r="I616" s="10">
        <v>0</v>
      </c>
      <c r="J616" s="10" t="s">
        <v>103</v>
      </c>
    </row>
    <row r="617" spans="1:10" x14ac:dyDescent="0.25">
      <c r="A617" s="6">
        <v>45925</v>
      </c>
      <c r="B617" s="7">
        <v>2</v>
      </c>
      <c r="C617" s="7" t="s">
        <v>28</v>
      </c>
      <c r="D617" s="10" t="str">
        <f>IFERROR(VLOOKUP(_stats[[#This Row],[player_id]],_players[[player_id]:[player_name]],2,0),"")</f>
        <v>Миша</v>
      </c>
      <c r="E617" s="7">
        <v>0</v>
      </c>
      <c r="F617" s="8">
        <v>1</v>
      </c>
      <c r="G617" s="10">
        <f>SUMIFS(_teams[wins_on_date],_teams[date],_stats[[#This Row],[date]],_teams[team_number],_stats[[#This Row],[team_number]])</f>
        <v>1</v>
      </c>
      <c r="H617" s="10">
        <f>SUMIFS(_teams[draws_on_date],_teams[date],_stats[[#This Row],[date]],_teams[team_number],_stats[[#This Row],[team_number]])</f>
        <v>0</v>
      </c>
      <c r="I617" s="10">
        <v>0</v>
      </c>
      <c r="J617" s="10" t="s">
        <v>103</v>
      </c>
    </row>
    <row r="618" spans="1:10" x14ac:dyDescent="0.25">
      <c r="A618" s="6">
        <v>45925</v>
      </c>
      <c r="B618" s="7">
        <v>2</v>
      </c>
      <c r="C618" s="7" t="s">
        <v>43</v>
      </c>
      <c r="D618" s="10" t="str">
        <f>IFERROR(VLOOKUP(_stats[[#This Row],[player_id]],_players[[player_id]:[player_name]],2,0),"")</f>
        <v>Нурик</v>
      </c>
      <c r="E618" s="7">
        <v>0</v>
      </c>
      <c r="F618" s="8">
        <v>1</v>
      </c>
      <c r="G618" s="10">
        <f>SUMIFS(_teams[wins_on_date],_teams[date],_stats[[#This Row],[date]],_teams[team_number],_stats[[#This Row],[team_number]])</f>
        <v>1</v>
      </c>
      <c r="H618" s="10">
        <f>SUMIFS(_teams[draws_on_date],_teams[date],_stats[[#This Row],[date]],_teams[team_number],_stats[[#This Row],[team_number]])</f>
        <v>0</v>
      </c>
      <c r="I618" s="10">
        <v>0</v>
      </c>
      <c r="J618" s="10" t="s">
        <v>103</v>
      </c>
    </row>
    <row r="619" spans="1:10" x14ac:dyDescent="0.25">
      <c r="A619" s="6">
        <v>45925</v>
      </c>
      <c r="B619" s="7">
        <v>2</v>
      </c>
      <c r="C619" s="7" t="s">
        <v>62</v>
      </c>
      <c r="D619" s="10" t="str">
        <f>IFERROR(VLOOKUP(_stats[[#This Row],[player_id]],_players[[player_id]:[player_name]],2,0),"")</f>
        <v>Артем Зэф</v>
      </c>
      <c r="E619" s="7">
        <v>0</v>
      </c>
      <c r="F619" s="8">
        <v>1</v>
      </c>
      <c r="G619" s="10">
        <f>SUMIFS(_teams[wins_on_date],_teams[date],_stats[[#This Row],[date]],_teams[team_number],_stats[[#This Row],[team_number]])</f>
        <v>1</v>
      </c>
      <c r="H619" s="10">
        <f>SUMIFS(_teams[draws_on_date],_teams[date],_stats[[#This Row],[date]],_teams[team_number],_stats[[#This Row],[team_number]])</f>
        <v>0</v>
      </c>
      <c r="I619" s="10">
        <v>0</v>
      </c>
      <c r="J619" s="10" t="s">
        <v>103</v>
      </c>
    </row>
    <row r="620" spans="1:10" x14ac:dyDescent="0.25">
      <c r="A620" s="6">
        <v>45925</v>
      </c>
      <c r="B620" s="7">
        <v>2</v>
      </c>
      <c r="C620" s="7" t="s">
        <v>20</v>
      </c>
      <c r="D620" s="10" t="str">
        <f>IFERROR(VLOOKUP(_stats[[#This Row],[player_id]],_players[[player_id]:[player_name]],2,0),"")</f>
        <v>Сергей Крюков</v>
      </c>
      <c r="E620" s="7">
        <v>0</v>
      </c>
      <c r="F620" s="8">
        <v>0</v>
      </c>
      <c r="G620" s="10">
        <f>SUMIFS(_teams[wins_on_date],_teams[date],_stats[[#This Row],[date]],_teams[team_number],_stats[[#This Row],[team_number]])</f>
        <v>1</v>
      </c>
      <c r="H620" s="10">
        <f>SUMIFS(_teams[draws_on_date],_teams[date],_stats[[#This Row],[date]],_teams[team_number],_stats[[#This Row],[team_number]])</f>
        <v>0</v>
      </c>
      <c r="I620" s="10">
        <v>1</v>
      </c>
      <c r="J620" s="10" t="s">
        <v>103</v>
      </c>
    </row>
    <row r="621" spans="1:10" x14ac:dyDescent="0.25">
      <c r="A621" s="6">
        <v>45925</v>
      </c>
      <c r="B621" s="7">
        <v>3</v>
      </c>
      <c r="C621" s="7" t="s">
        <v>111</v>
      </c>
      <c r="D621" s="10" t="str">
        <f>IFERROR(VLOOKUP(_stats[[#This Row],[player_id]],_players[[player_id]:[player_name]],2,0),"")</f>
        <v>Андрей (Олег+1)</v>
      </c>
      <c r="E621" s="7">
        <v>1</v>
      </c>
      <c r="F621" s="8">
        <v>0</v>
      </c>
      <c r="G621" s="10">
        <f>SUMIFS(_teams[wins_on_date],_teams[date],_stats[[#This Row],[date]],_teams[team_number],_stats[[#This Row],[team_number]])</f>
        <v>10</v>
      </c>
      <c r="H621" s="10">
        <f>SUMIFS(_teams[draws_on_date],_teams[date],_stats[[#This Row],[date]],_teams[team_number],_stats[[#This Row],[team_number]])</f>
        <v>1</v>
      </c>
      <c r="I621" s="10">
        <v>0</v>
      </c>
      <c r="J621" s="10" t="s">
        <v>103</v>
      </c>
    </row>
    <row r="622" spans="1:10" x14ac:dyDescent="0.25">
      <c r="A622" s="6">
        <v>45925</v>
      </c>
      <c r="B622" s="7">
        <v>3</v>
      </c>
      <c r="C622" s="7" t="s">
        <v>46</v>
      </c>
      <c r="D622" s="10" t="str">
        <f>IFERROR(VLOOKUP(_stats[[#This Row],[player_id]],_players[[player_id]:[player_name]],2,0),"")</f>
        <v>Паша</v>
      </c>
      <c r="E622" s="7">
        <v>10</v>
      </c>
      <c r="F622" s="8">
        <v>4</v>
      </c>
      <c r="G622" s="10">
        <f>SUMIFS(_teams[wins_on_date],_teams[date],_stats[[#This Row],[date]],_teams[team_number],_stats[[#This Row],[team_number]])</f>
        <v>10</v>
      </c>
      <c r="H622" s="10">
        <f>SUMIFS(_teams[draws_on_date],_teams[date],_stats[[#This Row],[date]],_teams[team_number],_stats[[#This Row],[team_number]])</f>
        <v>1</v>
      </c>
      <c r="I622" s="10">
        <v>0</v>
      </c>
      <c r="J622" s="10" t="s">
        <v>103</v>
      </c>
    </row>
    <row r="623" spans="1:10" x14ac:dyDescent="0.25">
      <c r="A623" s="6">
        <v>45925</v>
      </c>
      <c r="B623" s="7">
        <v>3</v>
      </c>
      <c r="C623" s="7" t="s">
        <v>52</v>
      </c>
      <c r="D623" s="10" t="str">
        <f>IFERROR(VLOOKUP(_stats[[#This Row],[player_id]],_players[[player_id]:[player_name]],2,0),"")</f>
        <v>Егор (АК+1)</v>
      </c>
      <c r="E623" s="7">
        <v>6</v>
      </c>
      <c r="F623" s="8">
        <v>10</v>
      </c>
      <c r="G623" s="10">
        <f>SUMIFS(_teams[wins_on_date],_teams[date],_stats[[#This Row],[date]],_teams[team_number],_stats[[#This Row],[team_number]])</f>
        <v>10</v>
      </c>
      <c r="H623" s="10">
        <f>SUMIFS(_teams[draws_on_date],_teams[date],_stats[[#This Row],[date]],_teams[team_number],_stats[[#This Row],[team_number]])</f>
        <v>1</v>
      </c>
      <c r="I623" s="10">
        <v>0</v>
      </c>
      <c r="J623" s="10" t="s">
        <v>103</v>
      </c>
    </row>
    <row r="624" spans="1:10" x14ac:dyDescent="0.25">
      <c r="A624" s="6">
        <v>45925</v>
      </c>
      <c r="B624" s="7">
        <v>3</v>
      </c>
      <c r="C624" s="7" t="s">
        <v>68</v>
      </c>
      <c r="D624" s="10" t="str">
        <f>IFERROR(VLOOKUP(_stats[[#This Row],[player_id]],_players[[player_id]:[player_name]],2,0),"")</f>
        <v>Иван</v>
      </c>
      <c r="E624" s="7">
        <v>0</v>
      </c>
      <c r="F624" s="8">
        <v>2</v>
      </c>
      <c r="G624" s="10">
        <f>SUMIFS(_teams[wins_on_date],_teams[date],_stats[[#This Row],[date]],_teams[team_number],_stats[[#This Row],[team_number]])</f>
        <v>10</v>
      </c>
      <c r="H624" s="10">
        <f>SUMIFS(_teams[draws_on_date],_teams[date],_stats[[#This Row],[date]],_teams[team_number],_stats[[#This Row],[team_number]])</f>
        <v>1</v>
      </c>
      <c r="I624" s="10">
        <v>0</v>
      </c>
      <c r="J624" s="10" t="s">
        <v>103</v>
      </c>
    </row>
    <row r="625" spans="1:10" x14ac:dyDescent="0.25">
      <c r="A625" s="6">
        <v>45925</v>
      </c>
      <c r="B625" s="7">
        <v>3</v>
      </c>
      <c r="C625" s="7" t="s">
        <v>118</v>
      </c>
      <c r="D625" s="10" t="str">
        <f>IFERROR(VLOOKUP(_stats[[#This Row],[player_id]],_players[[player_id]:[player_name]],2,0),"")</f>
        <v>Виктор Царьков</v>
      </c>
      <c r="E625" s="7">
        <v>3</v>
      </c>
      <c r="F625" s="8">
        <v>0</v>
      </c>
      <c r="G625" s="10">
        <f>SUMIFS(_teams[wins_on_date],_teams[date],_stats[[#This Row],[date]],_teams[team_number],_stats[[#This Row],[team_number]])</f>
        <v>10</v>
      </c>
      <c r="H625" s="10">
        <f>SUMIFS(_teams[draws_on_date],_teams[date],_stats[[#This Row],[date]],_teams[team_number],_stats[[#This Row],[team_number]])</f>
        <v>1</v>
      </c>
      <c r="I625" s="10">
        <v>0</v>
      </c>
      <c r="J625" s="10" t="s">
        <v>103</v>
      </c>
    </row>
    <row r="626" spans="1:10" x14ac:dyDescent="0.25">
      <c r="A626" s="6">
        <v>45928</v>
      </c>
      <c r="B626" s="7">
        <v>1</v>
      </c>
      <c r="C626" s="7" t="s">
        <v>32</v>
      </c>
      <c r="D626" s="10" t="str">
        <f>IFERROR(VLOOKUP(_stats[[#This Row],[player_id]],_players[[player_id]:[player_name]],2,0),"")</f>
        <v>Артем Ширяев</v>
      </c>
      <c r="E626" s="7">
        <v>0</v>
      </c>
      <c r="F626" s="8">
        <v>1</v>
      </c>
      <c r="G626" s="10">
        <f>SUMIFS(_teams[wins_on_date],_teams[date],_stats[[#This Row],[date]],_teams[team_number],_stats[[#This Row],[team_number]])</f>
        <v>3</v>
      </c>
      <c r="H626" s="10">
        <f>SUMIFS(_teams[draws_on_date],_teams[date],_stats[[#This Row],[date]],_teams[team_number],_stats[[#This Row],[team_number]])</f>
        <v>2</v>
      </c>
      <c r="I626" s="10">
        <v>1</v>
      </c>
      <c r="J626" s="10" t="s">
        <v>105</v>
      </c>
    </row>
    <row r="627" spans="1:10" x14ac:dyDescent="0.25">
      <c r="A627" s="6">
        <v>45928</v>
      </c>
      <c r="B627" s="7">
        <v>2</v>
      </c>
      <c r="C627" s="7" t="s">
        <v>23</v>
      </c>
      <c r="D627" s="10" t="str">
        <f>IFERROR(VLOOKUP(_stats[[#This Row],[player_id]],_players[[player_id]:[player_name]],2,0),"")</f>
        <v>Женя (кипер)</v>
      </c>
      <c r="E627" s="7">
        <v>0</v>
      </c>
      <c r="F627" s="8">
        <v>0</v>
      </c>
      <c r="G627" s="10">
        <f>SUMIFS(_teams[wins_on_date],_teams[date],_stats[[#This Row],[date]],_teams[team_number],_stats[[#This Row],[team_number]])</f>
        <v>6</v>
      </c>
      <c r="H627" s="10">
        <f>SUMIFS(_teams[draws_on_date],_teams[date],_stats[[#This Row],[date]],_teams[team_number],_stats[[#This Row],[team_number]])</f>
        <v>2</v>
      </c>
      <c r="I627" s="10">
        <v>3</v>
      </c>
      <c r="J627" s="10" t="s">
        <v>105</v>
      </c>
    </row>
    <row r="628" spans="1:10" x14ac:dyDescent="0.25">
      <c r="A628" s="6">
        <v>45928</v>
      </c>
      <c r="B628" s="7">
        <v>1</v>
      </c>
      <c r="C628" s="7" t="s">
        <v>43</v>
      </c>
      <c r="D628" s="10" t="str">
        <f>IFERROR(VLOOKUP(_stats[[#This Row],[player_id]],_players[[player_id]:[player_name]],2,0),"")</f>
        <v>Нурик</v>
      </c>
      <c r="E628" s="7">
        <v>2</v>
      </c>
      <c r="F628" s="8">
        <v>3</v>
      </c>
      <c r="G628" s="10">
        <f>SUMIFS(_teams[wins_on_date],_teams[date],_stats[[#This Row],[date]],_teams[team_number],_stats[[#This Row],[team_number]])</f>
        <v>3</v>
      </c>
      <c r="H628" s="10">
        <f>SUMIFS(_teams[draws_on_date],_teams[date],_stats[[#This Row],[date]],_teams[team_number],_stats[[#This Row],[team_number]])</f>
        <v>2</v>
      </c>
      <c r="I628" s="10">
        <v>0</v>
      </c>
      <c r="J628" s="10" t="s">
        <v>105</v>
      </c>
    </row>
    <row r="629" spans="1:10" x14ac:dyDescent="0.25">
      <c r="A629" s="6">
        <v>45928</v>
      </c>
      <c r="B629" s="7">
        <v>1</v>
      </c>
      <c r="C629" s="7" t="s">
        <v>106</v>
      </c>
      <c r="D629" s="10" t="str">
        <f>IFERROR(VLOOKUP(_stats[[#This Row],[player_id]],_players[[player_id]:[player_name]],2,0),"")</f>
        <v>Ваня (Иван+1)</v>
      </c>
      <c r="E629" s="7">
        <v>2</v>
      </c>
      <c r="F629" s="8">
        <v>1</v>
      </c>
      <c r="G629" s="10">
        <f>SUMIFS(_teams[wins_on_date],_teams[date],_stats[[#This Row],[date]],_teams[team_number],_stats[[#This Row],[team_number]])</f>
        <v>3</v>
      </c>
      <c r="H629" s="10">
        <f>SUMIFS(_teams[draws_on_date],_teams[date],_stats[[#This Row],[date]],_teams[team_number],_stats[[#This Row],[team_number]])</f>
        <v>2</v>
      </c>
      <c r="I629" s="10">
        <v>0</v>
      </c>
      <c r="J629" s="10" t="s">
        <v>105</v>
      </c>
    </row>
    <row r="630" spans="1:10" x14ac:dyDescent="0.25">
      <c r="A630" s="6">
        <v>45928</v>
      </c>
      <c r="B630" s="7">
        <v>1</v>
      </c>
      <c r="C630" s="7" t="s">
        <v>50</v>
      </c>
      <c r="D630" s="10" t="str">
        <f>IFERROR(VLOOKUP(_stats[[#This Row],[player_id]],_players[[player_id]:[player_name]],2,0),"")</f>
        <v>Витя</v>
      </c>
      <c r="E630" s="7">
        <v>2</v>
      </c>
      <c r="F630" s="8">
        <v>1</v>
      </c>
      <c r="G630" s="10">
        <f>SUMIFS(_teams[wins_on_date],_teams[date],_stats[[#This Row],[date]],_teams[team_number],_stats[[#This Row],[team_number]])</f>
        <v>3</v>
      </c>
      <c r="H630" s="10">
        <f>SUMIFS(_teams[draws_on_date],_teams[date],_stats[[#This Row],[date]],_teams[team_number],_stats[[#This Row],[team_number]])</f>
        <v>2</v>
      </c>
      <c r="I630" s="10">
        <v>0</v>
      </c>
      <c r="J630" s="10" t="s">
        <v>105</v>
      </c>
    </row>
    <row r="631" spans="1:10" x14ac:dyDescent="0.25">
      <c r="A631" s="6">
        <v>45928</v>
      </c>
      <c r="B631" s="7">
        <v>3</v>
      </c>
      <c r="C631" s="7" t="s">
        <v>60</v>
      </c>
      <c r="D631" s="10" t="str">
        <f>IFERROR(VLOOKUP(_stats[[#This Row],[player_id]],_players[[player_id]:[player_name]],2,0),"")</f>
        <v>Юра Пименов</v>
      </c>
      <c r="E631" s="7">
        <v>0</v>
      </c>
      <c r="F631" s="8">
        <v>0</v>
      </c>
      <c r="G631" s="10">
        <f>SUMIFS(_teams[wins_on_date],_teams[date],_stats[[#This Row],[date]],_teams[team_number],_stats[[#This Row],[team_number]])</f>
        <v>0</v>
      </c>
      <c r="H631" s="10">
        <f>SUMIFS(_teams[draws_on_date],_teams[date],_stats[[#This Row],[date]],_teams[team_number],_stats[[#This Row],[team_number]])</f>
        <v>0</v>
      </c>
      <c r="I631" s="10">
        <v>0</v>
      </c>
      <c r="J631" s="10" t="s">
        <v>105</v>
      </c>
    </row>
    <row r="632" spans="1:10" x14ac:dyDescent="0.25">
      <c r="A632" s="6">
        <v>45928</v>
      </c>
      <c r="B632" s="7">
        <v>3</v>
      </c>
      <c r="C632" s="7" t="s">
        <v>80</v>
      </c>
      <c r="D632" s="10" t="str">
        <f>IFERROR(VLOOKUP(_stats[[#This Row],[player_id]],_players[[player_id]:[player_name]],2,0),"")</f>
        <v>Анашкин</v>
      </c>
      <c r="E632" s="7">
        <v>0</v>
      </c>
      <c r="F632" s="8">
        <v>0</v>
      </c>
      <c r="G632" s="10">
        <f>SUMIFS(_teams[wins_on_date],_teams[date],_stats[[#This Row],[date]],_teams[team_number],_stats[[#This Row],[team_number]])</f>
        <v>0</v>
      </c>
      <c r="H632" s="10">
        <f>SUMIFS(_teams[draws_on_date],_teams[date],_stats[[#This Row],[date]],_teams[team_number],_stats[[#This Row],[team_number]])</f>
        <v>0</v>
      </c>
      <c r="I632" s="10">
        <v>0</v>
      </c>
      <c r="J632" s="10" t="s">
        <v>105</v>
      </c>
    </row>
    <row r="633" spans="1:10" x14ac:dyDescent="0.25">
      <c r="A633" s="6">
        <v>45928</v>
      </c>
      <c r="B633" s="7">
        <v>2</v>
      </c>
      <c r="C633" s="7" t="s">
        <v>16</v>
      </c>
      <c r="D633" s="10" t="str">
        <f>IFERROR(VLOOKUP(_stats[[#This Row],[player_id]],_players[[player_id]:[player_name]],2,0),"")</f>
        <v>Сергей</v>
      </c>
      <c r="E633" s="7">
        <v>3</v>
      </c>
      <c r="F633" s="8">
        <v>2</v>
      </c>
      <c r="G633" s="10">
        <f>SUMIFS(_teams[wins_on_date],_teams[date],_stats[[#This Row],[date]],_teams[team_number],_stats[[#This Row],[team_number]])</f>
        <v>6</v>
      </c>
      <c r="H633" s="10">
        <f>SUMIFS(_teams[draws_on_date],_teams[date],_stats[[#This Row],[date]],_teams[team_number],_stats[[#This Row],[team_number]])</f>
        <v>2</v>
      </c>
      <c r="I633" s="10">
        <v>0</v>
      </c>
      <c r="J633" s="10" t="s">
        <v>105</v>
      </c>
    </row>
    <row r="634" spans="1:10" x14ac:dyDescent="0.25">
      <c r="A634" s="6">
        <v>45928</v>
      </c>
      <c r="B634" s="7">
        <v>1</v>
      </c>
      <c r="C634" s="7" t="s">
        <v>11</v>
      </c>
      <c r="D634" s="10" t="str">
        <f>IFERROR(VLOOKUP(_stats[[#This Row],[player_id]],_players[[player_id]:[player_name]],2,0),"")</f>
        <v>Тёма</v>
      </c>
      <c r="E634" s="7">
        <v>0</v>
      </c>
      <c r="F634" s="8">
        <v>0</v>
      </c>
      <c r="G634" s="10">
        <f>SUMIFS(_teams[wins_on_date],_teams[date],_stats[[#This Row],[date]],_teams[team_number],_stats[[#This Row],[team_number]])</f>
        <v>3</v>
      </c>
      <c r="H634" s="10">
        <f>SUMIFS(_teams[draws_on_date],_teams[date],_stats[[#This Row],[date]],_teams[team_number],_stats[[#This Row],[team_number]])</f>
        <v>2</v>
      </c>
      <c r="I634" s="10">
        <v>0</v>
      </c>
      <c r="J634" s="10" t="s">
        <v>105</v>
      </c>
    </row>
    <row r="635" spans="1:10" x14ac:dyDescent="0.25">
      <c r="A635" s="6">
        <v>45928</v>
      </c>
      <c r="B635" s="7">
        <v>3</v>
      </c>
      <c r="C635" s="7" t="s">
        <v>26</v>
      </c>
      <c r="D635" s="10" t="str">
        <f>IFERROR(VLOOKUP(_stats[[#This Row],[player_id]],_players[[player_id]:[player_name]],2,0),"")</f>
        <v>Олег Шишкин</v>
      </c>
      <c r="E635" s="7">
        <v>0</v>
      </c>
      <c r="F635" s="8">
        <v>0</v>
      </c>
      <c r="G635" s="10">
        <f>SUMIFS(_teams[wins_on_date],_teams[date],_stats[[#This Row],[date]],_teams[team_number],_stats[[#This Row],[team_number]])</f>
        <v>0</v>
      </c>
      <c r="H635" s="10">
        <f>SUMIFS(_teams[draws_on_date],_teams[date],_stats[[#This Row],[date]],_teams[team_number],_stats[[#This Row],[team_number]])</f>
        <v>0</v>
      </c>
      <c r="I635" s="10">
        <v>0</v>
      </c>
      <c r="J635" s="10" t="s">
        <v>105</v>
      </c>
    </row>
    <row r="636" spans="1:10" x14ac:dyDescent="0.25">
      <c r="A636" s="6">
        <v>45928</v>
      </c>
      <c r="B636" s="7">
        <v>2</v>
      </c>
      <c r="C636" s="7" t="s">
        <v>89</v>
      </c>
      <c r="D636" s="10" t="str">
        <f>IFERROR(VLOOKUP(_stats[[#This Row],[player_id]],_players[[player_id]:[player_name]],2,0),"")</f>
        <v>Антон Копыч</v>
      </c>
      <c r="E636" s="7">
        <v>2</v>
      </c>
      <c r="F636" s="8">
        <v>2</v>
      </c>
      <c r="G636" s="10">
        <f>SUMIFS(_teams[wins_on_date],_teams[date],_stats[[#This Row],[date]],_teams[team_number],_stats[[#This Row],[team_number]])</f>
        <v>6</v>
      </c>
      <c r="H636" s="10">
        <f>SUMIFS(_teams[draws_on_date],_teams[date],_stats[[#This Row],[date]],_teams[team_number],_stats[[#This Row],[team_number]])</f>
        <v>2</v>
      </c>
      <c r="I636" s="10">
        <v>0</v>
      </c>
      <c r="J636" s="10" t="s">
        <v>105</v>
      </c>
    </row>
    <row r="637" spans="1:10" x14ac:dyDescent="0.25">
      <c r="A637" s="6">
        <v>45928</v>
      </c>
      <c r="B637" s="7">
        <v>1</v>
      </c>
      <c r="C637" s="7" t="s">
        <v>119</v>
      </c>
      <c r="D637" s="10" t="str">
        <f>IFERROR(VLOOKUP(_stats[[#This Row],[player_id]],_players[[player_id]:[player_name]],2,0),"")</f>
        <v>Саша Д.</v>
      </c>
      <c r="E637" s="7">
        <v>0</v>
      </c>
      <c r="F637" s="8">
        <v>1</v>
      </c>
      <c r="G637" s="10">
        <f>SUMIFS(_teams[wins_on_date],_teams[date],_stats[[#This Row],[date]],_teams[team_number],_stats[[#This Row],[team_number]])</f>
        <v>3</v>
      </c>
      <c r="H637" s="10">
        <f>SUMIFS(_teams[draws_on_date],_teams[date],_stats[[#This Row],[date]],_teams[team_number],_stats[[#This Row],[team_number]])</f>
        <v>2</v>
      </c>
      <c r="I637" s="10">
        <v>1</v>
      </c>
      <c r="J637" s="10" t="s">
        <v>105</v>
      </c>
    </row>
    <row r="638" spans="1:10" x14ac:dyDescent="0.25">
      <c r="A638" s="6">
        <v>45928</v>
      </c>
      <c r="B638" s="7">
        <v>3</v>
      </c>
      <c r="C638" s="7" t="s">
        <v>53</v>
      </c>
      <c r="D638" s="10" t="str">
        <f>IFERROR(VLOOKUP(_stats[[#This Row],[player_id]],_players[[player_id]:[player_name]],2,0),"")</f>
        <v>Игорь Фомичев</v>
      </c>
      <c r="E638" s="7">
        <v>0</v>
      </c>
      <c r="F638" s="8">
        <v>0</v>
      </c>
      <c r="G638" s="10">
        <f>SUMIFS(_teams[wins_on_date],_teams[date],_stats[[#This Row],[date]],_teams[team_number],_stats[[#This Row],[team_number]])</f>
        <v>0</v>
      </c>
      <c r="H638" s="10">
        <f>SUMIFS(_teams[draws_on_date],_teams[date],_stats[[#This Row],[date]],_teams[team_number],_stats[[#This Row],[team_number]])</f>
        <v>0</v>
      </c>
      <c r="I638" s="10">
        <v>0</v>
      </c>
      <c r="J638" s="10" t="s">
        <v>105</v>
      </c>
    </row>
    <row r="639" spans="1:10" x14ac:dyDescent="0.25">
      <c r="A639" s="6">
        <v>45928</v>
      </c>
      <c r="B639" s="7">
        <v>2</v>
      </c>
      <c r="C639" s="7" t="s">
        <v>18</v>
      </c>
      <c r="D639" s="10" t="str">
        <f>IFERROR(VLOOKUP(_stats[[#This Row],[player_id]],_players[[player_id]:[player_name]],2,0),"")</f>
        <v>Костя</v>
      </c>
      <c r="E639" s="7">
        <v>3</v>
      </c>
      <c r="F639" s="8">
        <v>1</v>
      </c>
      <c r="G639" s="10">
        <f>SUMIFS(_teams[wins_on_date],_teams[date],_stats[[#This Row],[date]],_teams[team_number],_stats[[#This Row],[team_number]])</f>
        <v>6</v>
      </c>
      <c r="H639" s="10">
        <f>SUMIFS(_teams[draws_on_date],_teams[date],_stats[[#This Row],[date]],_teams[team_number],_stats[[#This Row],[team_number]])</f>
        <v>2</v>
      </c>
      <c r="I639" s="10">
        <v>0</v>
      </c>
      <c r="J639" s="10" t="s">
        <v>105</v>
      </c>
    </row>
    <row r="640" spans="1:10" x14ac:dyDescent="0.25">
      <c r="A640" s="6">
        <v>45928</v>
      </c>
      <c r="B640" s="7">
        <v>2</v>
      </c>
      <c r="C640" s="7" t="s">
        <v>30</v>
      </c>
      <c r="D640" s="10" t="str">
        <f>IFERROR(VLOOKUP(_stats[[#This Row],[player_id]],_players[[player_id]:[player_name]],2,0),"")</f>
        <v>Александр Травкин</v>
      </c>
      <c r="E640" s="7">
        <v>3</v>
      </c>
      <c r="F640" s="8">
        <v>4</v>
      </c>
      <c r="G640" s="10">
        <f>SUMIFS(_teams[wins_on_date],_teams[date],_stats[[#This Row],[date]],_teams[team_number],_stats[[#This Row],[team_number]])</f>
        <v>6</v>
      </c>
      <c r="H640" s="10">
        <f>SUMIFS(_teams[draws_on_date],_teams[date],_stats[[#This Row],[date]],_teams[team_number],_stats[[#This Row],[team_number]])</f>
        <v>2</v>
      </c>
      <c r="I640" s="10">
        <v>0</v>
      </c>
      <c r="J640" s="10" t="s">
        <v>105</v>
      </c>
    </row>
    <row r="641" spans="1:10" x14ac:dyDescent="0.25">
      <c r="A641" s="6">
        <v>45928</v>
      </c>
      <c r="B641" s="7">
        <v>1</v>
      </c>
      <c r="C641" s="7" t="s">
        <v>45</v>
      </c>
      <c r="D641" s="10" t="str">
        <f>IFERROR(VLOOKUP(_stats[[#This Row],[player_id]],_players[[player_id]:[player_name]],2,0),"")</f>
        <v>Кирилл Попов</v>
      </c>
      <c r="E641" s="7">
        <v>1</v>
      </c>
      <c r="F641" s="8">
        <v>0</v>
      </c>
      <c r="G641" s="10">
        <f>SUMIFS(_teams[wins_on_date],_teams[date],_stats[[#This Row],[date]],_teams[team_number],_stats[[#This Row],[team_number]])</f>
        <v>3</v>
      </c>
      <c r="H641" s="10">
        <f>SUMIFS(_teams[draws_on_date],_teams[date],_stats[[#This Row],[date]],_teams[team_number],_stats[[#This Row],[team_number]])</f>
        <v>2</v>
      </c>
      <c r="I641" s="10">
        <v>1</v>
      </c>
      <c r="J641" s="10" t="s">
        <v>105</v>
      </c>
    </row>
    <row r="642" spans="1:10" x14ac:dyDescent="0.25">
      <c r="A642" s="6">
        <v>45928</v>
      </c>
      <c r="B642" s="7">
        <v>3</v>
      </c>
      <c r="C642" s="7" t="s">
        <v>81</v>
      </c>
      <c r="D642" s="10" t="str">
        <f>IFERROR(VLOOKUP(_stats[[#This Row],[player_id]],_players[[player_id]:[player_name]],2,0),"")</f>
        <v>Даня (сын Вити)</v>
      </c>
      <c r="E642" s="7">
        <v>0</v>
      </c>
      <c r="F642" s="8">
        <v>0</v>
      </c>
      <c r="G642" s="10">
        <f>SUMIFS(_teams[wins_on_date],_teams[date],_stats[[#This Row],[date]],_teams[team_number],_stats[[#This Row],[team_number]])</f>
        <v>0</v>
      </c>
      <c r="H642" s="10">
        <f>SUMIFS(_teams[draws_on_date],_teams[date],_stats[[#This Row],[date]],_teams[team_number],_stats[[#This Row],[team_number]])</f>
        <v>0</v>
      </c>
      <c r="I642" s="10">
        <v>0</v>
      </c>
      <c r="J642" s="10" t="s">
        <v>105</v>
      </c>
    </row>
    <row r="643" spans="1:10" x14ac:dyDescent="0.25">
      <c r="A643" s="6">
        <v>45928</v>
      </c>
      <c r="B643" s="7">
        <v>3</v>
      </c>
      <c r="C643" s="7" t="s">
        <v>108</v>
      </c>
      <c r="D643" s="10" t="str">
        <f>IFERROR(VLOOKUP(_stats[[#This Row],[player_id]],_players[[player_id]:[player_name]],2,0),"")</f>
        <v>Умар (Женя+1)</v>
      </c>
      <c r="E643" s="7">
        <v>0</v>
      </c>
      <c r="F643" s="8">
        <v>0</v>
      </c>
      <c r="G643" s="10">
        <f>SUMIFS(_teams[wins_on_date],_teams[date],_stats[[#This Row],[date]],_teams[team_number],_stats[[#This Row],[team_number]])</f>
        <v>0</v>
      </c>
      <c r="H643" s="10">
        <f>SUMIFS(_teams[draws_on_date],_teams[date],_stats[[#This Row],[date]],_teams[team_number],_stats[[#This Row],[team_number]])</f>
        <v>0</v>
      </c>
      <c r="I643" s="10">
        <v>0</v>
      </c>
      <c r="J643" s="10" t="s">
        <v>105</v>
      </c>
    </row>
    <row r="644" spans="1:10" x14ac:dyDescent="0.25">
      <c r="A644" s="6">
        <v>45928</v>
      </c>
      <c r="B644" s="7">
        <v>2</v>
      </c>
      <c r="C644" s="7" t="s">
        <v>33</v>
      </c>
      <c r="D644" s="10" t="str">
        <f>IFERROR(VLOOKUP(_stats[[#This Row],[player_id]],_players[[player_id]:[player_name]],2,0),"")</f>
        <v>Рома Сурнин</v>
      </c>
      <c r="E644" s="7">
        <v>3</v>
      </c>
      <c r="F644" s="8">
        <v>2</v>
      </c>
      <c r="G644" s="10">
        <f>SUMIFS(_teams[wins_on_date],_teams[date],_stats[[#This Row],[date]],_teams[team_number],_stats[[#This Row],[team_number]])</f>
        <v>6</v>
      </c>
      <c r="H644" s="10">
        <f>SUMIFS(_teams[draws_on_date],_teams[date],_stats[[#This Row],[date]],_teams[team_number],_stats[[#This Row],[team_number]])</f>
        <v>2</v>
      </c>
      <c r="I644" s="10">
        <v>0</v>
      </c>
      <c r="J644" s="10" t="s">
        <v>105</v>
      </c>
    </row>
    <row r="645" spans="1:10" x14ac:dyDescent="0.25">
      <c r="A645" s="6">
        <v>45928</v>
      </c>
      <c r="B645" s="7">
        <v>3</v>
      </c>
      <c r="C645" s="7" t="s">
        <v>117</v>
      </c>
      <c r="D645" s="10" t="str">
        <f>IFERROR(VLOOKUP(_stats[[#This Row],[player_id]],_players[[player_id]:[player_name]],2,0),"")</f>
        <v>Леха (Паша+1)</v>
      </c>
      <c r="E645" s="7">
        <v>0</v>
      </c>
      <c r="F645" s="8">
        <v>0</v>
      </c>
      <c r="G645" s="10">
        <f>SUMIFS(_teams[wins_on_date],_teams[date],_stats[[#This Row],[date]],_teams[team_number],_stats[[#This Row],[team_number]])</f>
        <v>0</v>
      </c>
      <c r="H645" s="10">
        <f>SUMIFS(_teams[draws_on_date],_teams[date],_stats[[#This Row],[date]],_teams[team_number],_stats[[#This Row],[team_number]])</f>
        <v>0</v>
      </c>
      <c r="I645" s="10">
        <v>0</v>
      </c>
      <c r="J645" s="10" t="s">
        <v>105</v>
      </c>
    </row>
    <row r="646" spans="1:10" x14ac:dyDescent="0.25">
      <c r="A646" s="6">
        <v>45928</v>
      </c>
      <c r="B646" s="7">
        <v>2</v>
      </c>
      <c r="C646" s="7" t="s">
        <v>111</v>
      </c>
      <c r="D646" s="10" t="str">
        <f>IFERROR(VLOOKUP(_stats[[#This Row],[player_id]],_players[[player_id]:[player_name]],2,0),"")</f>
        <v>Андрей (Олег+1)</v>
      </c>
      <c r="E646" s="7">
        <v>1</v>
      </c>
      <c r="F646" s="8">
        <v>0</v>
      </c>
      <c r="G646" s="10">
        <f>SUMIFS(_teams[wins_on_date],_teams[date],_stats[[#This Row],[date]],_teams[team_number],_stats[[#This Row],[team_number]])</f>
        <v>6</v>
      </c>
      <c r="H646" s="10">
        <f>SUMIFS(_teams[draws_on_date],_teams[date],_stats[[#This Row],[date]],_teams[team_number],_stats[[#This Row],[team_number]])</f>
        <v>2</v>
      </c>
      <c r="I646" s="10">
        <v>0</v>
      </c>
      <c r="J646" s="10" t="s">
        <v>105</v>
      </c>
    </row>
    <row r="647" spans="1:10" x14ac:dyDescent="0.25">
      <c r="A647" s="6">
        <v>45928</v>
      </c>
      <c r="B647" s="7">
        <v>3</v>
      </c>
      <c r="C647" s="7" t="s">
        <v>40</v>
      </c>
      <c r="D647" s="10" t="str">
        <f>IFERROR(VLOOKUP(_stats[[#This Row],[player_id]],_players[[player_id]:[player_name]],2,0),"")</f>
        <v>Эльдар</v>
      </c>
      <c r="E647" s="7">
        <v>0</v>
      </c>
      <c r="F647" s="8">
        <v>0</v>
      </c>
      <c r="G647" s="10">
        <f>SUMIFS(_teams[wins_on_date],_teams[date],_stats[[#This Row],[date]],_teams[team_number],_stats[[#This Row],[team_number]])</f>
        <v>0</v>
      </c>
      <c r="H647" s="10">
        <f>SUMIFS(_teams[draws_on_date],_teams[date],_stats[[#This Row],[date]],_teams[team_number],_stats[[#This Row],[team_number]])</f>
        <v>0</v>
      </c>
      <c r="I647" s="10">
        <v>0</v>
      </c>
      <c r="J647" s="10" t="s">
        <v>105</v>
      </c>
    </row>
    <row r="648" spans="1:10" x14ac:dyDescent="0.25">
      <c r="A648" s="6">
        <v>45932</v>
      </c>
      <c r="B648" s="7">
        <v>1</v>
      </c>
      <c r="C648" s="7" t="s">
        <v>46</v>
      </c>
      <c r="D648" s="10" t="str">
        <f>IFERROR(VLOOKUP(_stats[[#This Row],[player_id]],_players[[player_id]:[player_name]],2,0),"")</f>
        <v>Паша</v>
      </c>
      <c r="E648" s="7">
        <v>5</v>
      </c>
      <c r="F648" s="8">
        <v>0</v>
      </c>
      <c r="G648" s="10">
        <f>SUMIFS(_teams[wins_on_date],_teams[date],_stats[[#This Row],[date]],_teams[team_number],_stats[[#This Row],[team_number]])</f>
        <v>2</v>
      </c>
      <c r="H648" s="10">
        <f>SUMIFS(_teams[draws_on_date],_teams[date],_stats[[#This Row],[date]],_teams[team_number],_stats[[#This Row],[team_number]])</f>
        <v>2</v>
      </c>
      <c r="I648" s="10">
        <v>0</v>
      </c>
      <c r="J648" s="10" t="s">
        <v>105</v>
      </c>
    </row>
    <row r="649" spans="1:10" x14ac:dyDescent="0.25">
      <c r="A649" s="6">
        <v>45932</v>
      </c>
      <c r="B649" s="7">
        <v>1</v>
      </c>
      <c r="C649" s="7" t="s">
        <v>65</v>
      </c>
      <c r="D649" s="10" t="str">
        <f>IFERROR(VLOOKUP(_stats[[#This Row],[player_id]],_players[[player_id]:[player_name]],2,0),"")</f>
        <v>Дима Сахаров</v>
      </c>
      <c r="E649" s="7">
        <v>1</v>
      </c>
      <c r="F649" s="8">
        <v>0</v>
      </c>
      <c r="G649" s="10">
        <f>SUMIFS(_teams[wins_on_date],_teams[date],_stats[[#This Row],[date]],_teams[team_number],_stats[[#This Row],[team_number]])</f>
        <v>2</v>
      </c>
      <c r="H649" s="10">
        <f>SUMIFS(_teams[draws_on_date],_teams[date],_stats[[#This Row],[date]],_teams[team_number],_stats[[#This Row],[team_number]])</f>
        <v>2</v>
      </c>
      <c r="I649" s="10">
        <v>0</v>
      </c>
      <c r="J649" s="10" t="s">
        <v>105</v>
      </c>
    </row>
    <row r="650" spans="1:10" x14ac:dyDescent="0.25">
      <c r="A650" s="6">
        <v>45932</v>
      </c>
      <c r="B650" s="7">
        <v>1</v>
      </c>
      <c r="C650" s="7" t="s">
        <v>106</v>
      </c>
      <c r="D650" s="10" t="str">
        <f>IFERROR(VLOOKUP(_stats[[#This Row],[player_id]],_players[[player_id]:[player_name]],2,0),"")</f>
        <v>Ваня (Иван+1)</v>
      </c>
      <c r="E650" s="7">
        <v>1</v>
      </c>
      <c r="F650" s="8">
        <v>0</v>
      </c>
      <c r="G650" s="10">
        <f>SUMIFS(_teams[wins_on_date],_teams[date],_stats[[#This Row],[date]],_teams[team_number],_stats[[#This Row],[team_number]])</f>
        <v>2</v>
      </c>
      <c r="H650" s="10">
        <f>SUMIFS(_teams[draws_on_date],_teams[date],_stats[[#This Row],[date]],_teams[team_number],_stats[[#This Row],[team_number]])</f>
        <v>2</v>
      </c>
      <c r="I650" s="10">
        <v>0</v>
      </c>
      <c r="J650" s="10" t="s">
        <v>105</v>
      </c>
    </row>
    <row r="651" spans="1:10" x14ac:dyDescent="0.25">
      <c r="A651" s="6">
        <v>45932</v>
      </c>
      <c r="B651" s="7">
        <v>1</v>
      </c>
      <c r="C651" s="7" t="s">
        <v>50</v>
      </c>
      <c r="D651" s="10" t="str">
        <f>IFERROR(VLOOKUP(_stats[[#This Row],[player_id]],_players[[player_id]:[player_name]],2,0),"")</f>
        <v>Витя</v>
      </c>
      <c r="E651" s="7">
        <v>2</v>
      </c>
      <c r="F651" s="8">
        <v>0</v>
      </c>
      <c r="G651" s="10">
        <f>SUMIFS(_teams[wins_on_date],_teams[date],_stats[[#This Row],[date]],_teams[team_number],_stats[[#This Row],[team_number]])</f>
        <v>2</v>
      </c>
      <c r="H651" s="10">
        <f>SUMIFS(_teams[draws_on_date],_teams[date],_stats[[#This Row],[date]],_teams[team_number],_stats[[#This Row],[team_number]])</f>
        <v>2</v>
      </c>
      <c r="I651" s="10">
        <v>0</v>
      </c>
      <c r="J651" s="10" t="s">
        <v>105</v>
      </c>
    </row>
    <row r="652" spans="1:10" x14ac:dyDescent="0.25">
      <c r="A652" s="6">
        <v>45932</v>
      </c>
      <c r="B652" s="7">
        <v>1</v>
      </c>
      <c r="C652" s="7" t="s">
        <v>28</v>
      </c>
      <c r="D652" s="10" t="str">
        <f>IFERROR(VLOOKUP(_stats[[#This Row],[player_id]],_players[[player_id]:[player_name]],2,0),"")</f>
        <v>Миша</v>
      </c>
      <c r="E652" s="7">
        <v>0</v>
      </c>
      <c r="F652" s="8">
        <v>0</v>
      </c>
      <c r="G652" s="10">
        <f>SUMIFS(_teams[wins_on_date],_teams[date],_stats[[#This Row],[date]],_teams[team_number],_stats[[#This Row],[team_number]])</f>
        <v>2</v>
      </c>
      <c r="H652" s="10">
        <f>SUMIFS(_teams[draws_on_date],_teams[date],_stats[[#This Row],[date]],_teams[team_number],_stats[[#This Row],[team_number]])</f>
        <v>2</v>
      </c>
      <c r="I652" s="10">
        <v>0</v>
      </c>
      <c r="J652" s="10" t="s">
        <v>105</v>
      </c>
    </row>
    <row r="653" spans="1:10" x14ac:dyDescent="0.25">
      <c r="A653" s="6">
        <v>45932</v>
      </c>
      <c r="B653" s="7">
        <v>1</v>
      </c>
      <c r="C653" s="7" t="s">
        <v>23</v>
      </c>
      <c r="D653" s="10" t="str">
        <f>IFERROR(VLOOKUP(_stats[[#This Row],[player_id]],_players[[player_id]:[player_name]],2,0),"")</f>
        <v>Женя (кипер)</v>
      </c>
      <c r="E653" s="7">
        <v>0</v>
      </c>
      <c r="F653" s="8">
        <v>0</v>
      </c>
      <c r="G653" s="10">
        <f>SUMIFS(_teams[wins_on_date],_teams[date],_stats[[#This Row],[date]],_teams[team_number],_stats[[#This Row],[team_number]])</f>
        <v>2</v>
      </c>
      <c r="H653" s="10">
        <f>SUMIFS(_teams[draws_on_date],_teams[date],_stats[[#This Row],[date]],_teams[team_number],_stats[[#This Row],[team_number]])</f>
        <v>2</v>
      </c>
      <c r="I653" s="10">
        <v>3</v>
      </c>
      <c r="J653" s="10" t="s">
        <v>105</v>
      </c>
    </row>
    <row r="654" spans="1:10" x14ac:dyDescent="0.25">
      <c r="A654" s="6">
        <v>45932</v>
      </c>
      <c r="B654" s="7">
        <v>2</v>
      </c>
      <c r="C654" s="7" t="s">
        <v>18</v>
      </c>
      <c r="D654" s="10" t="str">
        <f>IFERROR(VLOOKUP(_stats[[#This Row],[player_id]],_players[[player_id]:[player_name]],2,0),"")</f>
        <v>Костя</v>
      </c>
      <c r="E654" s="7">
        <v>0</v>
      </c>
      <c r="F654" s="8">
        <v>0</v>
      </c>
      <c r="G654" s="10">
        <f>SUMIFS(_teams[wins_on_date],_teams[date],_stats[[#This Row],[date]],_teams[team_number],_stats[[#This Row],[team_number]])</f>
        <v>5</v>
      </c>
      <c r="H654" s="10">
        <f>SUMIFS(_teams[draws_on_date],_teams[date],_stats[[#This Row],[date]],_teams[team_number],_stats[[#This Row],[team_number]])</f>
        <v>2</v>
      </c>
      <c r="I654" s="10">
        <v>0</v>
      </c>
      <c r="J654" s="10" t="s">
        <v>105</v>
      </c>
    </row>
    <row r="655" spans="1:10" x14ac:dyDescent="0.25">
      <c r="A655" s="6">
        <v>45932</v>
      </c>
      <c r="B655" s="7">
        <v>2</v>
      </c>
      <c r="C655" s="7" t="s">
        <v>113</v>
      </c>
      <c r="D655" s="10" t="str">
        <f>IFERROR(VLOOKUP(_stats[[#This Row],[player_id]],_players[[player_id]:[player_name]],2,0),"")</f>
        <v>Ибрагим (Вася+1)</v>
      </c>
      <c r="E655" s="7">
        <v>2</v>
      </c>
      <c r="F655" s="8">
        <v>2</v>
      </c>
      <c r="G655" s="10">
        <f>SUMIFS(_teams[wins_on_date],_teams[date],_stats[[#This Row],[date]],_teams[team_number],_stats[[#This Row],[team_number]])</f>
        <v>5</v>
      </c>
      <c r="H655" s="10">
        <f>SUMIFS(_teams[draws_on_date],_teams[date],_stats[[#This Row],[date]],_teams[team_number],_stats[[#This Row],[team_number]])</f>
        <v>2</v>
      </c>
      <c r="I655" s="10">
        <v>0</v>
      </c>
      <c r="J655" s="10" t="s">
        <v>105</v>
      </c>
    </row>
    <row r="656" spans="1:10" x14ac:dyDescent="0.25">
      <c r="A656" s="6">
        <v>45932</v>
      </c>
      <c r="B656" s="7">
        <v>2</v>
      </c>
      <c r="C656" s="7" t="s">
        <v>53</v>
      </c>
      <c r="D656" s="10" t="str">
        <f>IFERROR(VLOOKUP(_stats[[#This Row],[player_id]],_players[[player_id]:[player_name]],2,0),"")</f>
        <v>Игорь Фомичев</v>
      </c>
      <c r="E656" s="7">
        <v>1</v>
      </c>
      <c r="F656" s="8">
        <v>3</v>
      </c>
      <c r="G656" s="10">
        <f>SUMIFS(_teams[wins_on_date],_teams[date],_stats[[#This Row],[date]],_teams[team_number],_stats[[#This Row],[team_number]])</f>
        <v>5</v>
      </c>
      <c r="H656" s="10">
        <f>SUMIFS(_teams[draws_on_date],_teams[date],_stats[[#This Row],[date]],_teams[team_number],_stats[[#This Row],[team_number]])</f>
        <v>2</v>
      </c>
      <c r="I656" s="10">
        <v>0</v>
      </c>
      <c r="J656" s="10" t="s">
        <v>105</v>
      </c>
    </row>
    <row r="657" spans="1:10" x14ac:dyDescent="0.25">
      <c r="A657" s="6">
        <v>45932</v>
      </c>
      <c r="B657" s="7">
        <v>2</v>
      </c>
      <c r="C657" s="7" t="s">
        <v>60</v>
      </c>
      <c r="D657" s="10" t="str">
        <f>IFERROR(VLOOKUP(_stats[[#This Row],[player_id]],_players[[player_id]:[player_name]],2,0),"")</f>
        <v>Юра Пименов</v>
      </c>
      <c r="E657" s="7">
        <v>7</v>
      </c>
      <c r="F657" s="8">
        <v>2</v>
      </c>
      <c r="G657" s="10">
        <f>SUMIFS(_teams[wins_on_date],_teams[date],_stats[[#This Row],[date]],_teams[team_number],_stats[[#This Row],[team_number]])</f>
        <v>5</v>
      </c>
      <c r="H657" s="10">
        <f>SUMIFS(_teams[draws_on_date],_teams[date],_stats[[#This Row],[date]],_teams[team_number],_stats[[#This Row],[team_number]])</f>
        <v>2</v>
      </c>
      <c r="I657" s="10">
        <v>0</v>
      </c>
      <c r="J657" s="10" t="s">
        <v>105</v>
      </c>
    </row>
    <row r="658" spans="1:10" x14ac:dyDescent="0.25">
      <c r="A658" s="6">
        <v>45932</v>
      </c>
      <c r="B658" s="7">
        <v>2</v>
      </c>
      <c r="C658" s="7" t="s">
        <v>62</v>
      </c>
      <c r="D658" s="10" t="str">
        <f>IFERROR(VLOOKUP(_stats[[#This Row],[player_id]],_players[[player_id]:[player_name]],2,0),"")</f>
        <v>Артем Зэф</v>
      </c>
      <c r="E658" s="7">
        <v>0</v>
      </c>
      <c r="F658" s="8">
        <v>0</v>
      </c>
      <c r="G658" s="10">
        <f>SUMIFS(_teams[wins_on_date],_teams[date],_stats[[#This Row],[date]],_teams[team_number],_stats[[#This Row],[team_number]])</f>
        <v>5</v>
      </c>
      <c r="H658" s="10">
        <f>SUMIFS(_teams[draws_on_date],_teams[date],_stats[[#This Row],[date]],_teams[team_number],_stats[[#This Row],[team_number]])</f>
        <v>2</v>
      </c>
      <c r="I658" s="10">
        <v>0</v>
      </c>
      <c r="J658" s="10" t="s">
        <v>105</v>
      </c>
    </row>
    <row r="659" spans="1:10" x14ac:dyDescent="0.25">
      <c r="A659" s="6">
        <v>45932</v>
      </c>
      <c r="B659" s="7">
        <v>2</v>
      </c>
      <c r="C659" s="7" t="s">
        <v>43</v>
      </c>
      <c r="D659" s="10" t="str">
        <f>IFERROR(VLOOKUP(_stats[[#This Row],[player_id]],_players[[player_id]:[player_name]],2,0),"")</f>
        <v>Нурик</v>
      </c>
      <c r="E659" s="7">
        <v>0</v>
      </c>
      <c r="F659" s="8">
        <v>1</v>
      </c>
      <c r="G659" s="10">
        <f>SUMIFS(_teams[wins_on_date],_teams[date],_stats[[#This Row],[date]],_teams[team_number],_stats[[#This Row],[team_number]])</f>
        <v>5</v>
      </c>
      <c r="H659" s="10">
        <f>SUMIFS(_teams[draws_on_date],_teams[date],_stats[[#This Row],[date]],_teams[team_number],_stats[[#This Row],[team_number]])</f>
        <v>2</v>
      </c>
      <c r="I659" s="10">
        <v>0</v>
      </c>
      <c r="J659" s="10" t="s">
        <v>105</v>
      </c>
    </row>
    <row r="660" spans="1:10" x14ac:dyDescent="0.25">
      <c r="A660" s="6">
        <v>45932</v>
      </c>
      <c r="B660" s="7">
        <v>1</v>
      </c>
      <c r="C660" s="7" t="s">
        <v>14</v>
      </c>
      <c r="D660" s="10" t="str">
        <f>IFERROR(VLOOKUP(_stats[[#This Row],[player_id]],_players[[player_id]:[player_name]],2,0),"")</f>
        <v>Стас Семитко</v>
      </c>
      <c r="E660" s="7">
        <v>0</v>
      </c>
      <c r="F660" s="8">
        <v>3</v>
      </c>
      <c r="G660" s="10">
        <f>SUMIFS(_teams[wins_on_date],_teams[date],_stats[[#This Row],[date]],_teams[team_number],_stats[[#This Row],[team_number]])</f>
        <v>2</v>
      </c>
      <c r="H660" s="10">
        <f>SUMIFS(_teams[draws_on_date],_teams[date],_stats[[#This Row],[date]],_teams[team_number],_stats[[#This Row],[team_number]])</f>
        <v>2</v>
      </c>
      <c r="I660" s="10">
        <v>0</v>
      </c>
      <c r="J660" s="10" t="s">
        <v>105</v>
      </c>
    </row>
    <row r="661" spans="1:10" x14ac:dyDescent="0.25">
      <c r="A661" s="6">
        <v>45932</v>
      </c>
      <c r="B661" s="7">
        <v>2</v>
      </c>
      <c r="C661" s="7" t="s">
        <v>21</v>
      </c>
      <c r="D661" s="10" t="str">
        <f>IFERROR(VLOOKUP(_stats[[#This Row],[player_id]],_players[[player_id]:[player_name]],2,0),"")</f>
        <v>Василий Улитин</v>
      </c>
      <c r="E661" s="7">
        <v>1</v>
      </c>
      <c r="F661" s="8">
        <v>1</v>
      </c>
      <c r="G661" s="10">
        <f>SUMIFS(_teams[wins_on_date],_teams[date],_stats[[#This Row],[date]],_teams[team_number],_stats[[#This Row],[team_number]])</f>
        <v>5</v>
      </c>
      <c r="H661" s="10">
        <f>SUMIFS(_teams[draws_on_date],_teams[date],_stats[[#This Row],[date]],_teams[team_number],_stats[[#This Row],[team_number]])</f>
        <v>2</v>
      </c>
      <c r="I661" s="10">
        <v>0</v>
      </c>
      <c r="J661" s="10" t="s">
        <v>105</v>
      </c>
    </row>
    <row r="662" spans="1:10" x14ac:dyDescent="0.25">
      <c r="A662" s="6">
        <v>45932</v>
      </c>
      <c r="B662" s="7">
        <v>2</v>
      </c>
      <c r="C662" s="7" t="s">
        <v>26</v>
      </c>
      <c r="D662" s="10" t="str">
        <f>IFERROR(VLOOKUP(_stats[[#This Row],[player_id]],_players[[player_id]:[player_name]],2,0),"")</f>
        <v>Олег Шишкин</v>
      </c>
      <c r="E662" s="7">
        <v>0</v>
      </c>
      <c r="F662" s="8">
        <v>0</v>
      </c>
      <c r="G662" s="10">
        <f>SUMIFS(_teams[wins_on_date],_teams[date],_stats[[#This Row],[date]],_teams[team_number],_stats[[#This Row],[team_number]])</f>
        <v>5</v>
      </c>
      <c r="H662" s="10">
        <f>SUMIFS(_teams[draws_on_date],_teams[date],_stats[[#This Row],[date]],_teams[team_number],_stats[[#This Row],[team_number]])</f>
        <v>2</v>
      </c>
      <c r="I662" s="10">
        <v>0</v>
      </c>
      <c r="J662" s="10" t="s">
        <v>105</v>
      </c>
    </row>
    <row r="663" spans="1:10" x14ac:dyDescent="0.25">
      <c r="A663" s="6">
        <v>45932</v>
      </c>
      <c r="B663" s="7">
        <v>1</v>
      </c>
      <c r="C663" s="7" t="s">
        <v>45</v>
      </c>
      <c r="D663" s="10" t="str">
        <f>IFERROR(VLOOKUP(_stats[[#This Row],[player_id]],_players[[player_id]:[player_name]],2,0),"")</f>
        <v>Кирилл Попов</v>
      </c>
      <c r="E663" s="7">
        <v>1</v>
      </c>
      <c r="F663" s="8">
        <v>0</v>
      </c>
      <c r="G663" s="10">
        <f>SUMIFS(_teams[wins_on_date],_teams[date],_stats[[#This Row],[date]],_teams[team_number],_stats[[#This Row],[team_number]])</f>
        <v>2</v>
      </c>
      <c r="H663" s="10">
        <f>SUMIFS(_teams[draws_on_date],_teams[date],_stats[[#This Row],[date]],_teams[team_number],_stats[[#This Row],[team_number]])</f>
        <v>2</v>
      </c>
      <c r="I663" s="10">
        <v>0</v>
      </c>
      <c r="J663" s="10" t="s">
        <v>105</v>
      </c>
    </row>
    <row r="664" spans="1:10" x14ac:dyDescent="0.25">
      <c r="A664" s="6">
        <v>45932</v>
      </c>
      <c r="B664" s="7">
        <v>3</v>
      </c>
      <c r="C664" s="7" t="s">
        <v>20</v>
      </c>
      <c r="D664" s="10" t="str">
        <f>IFERROR(VLOOKUP(_stats[[#This Row],[player_id]],_players[[player_id]:[player_name]],2,0),"")</f>
        <v>Сергей Крюков</v>
      </c>
      <c r="E664" s="7">
        <v>0</v>
      </c>
      <c r="F664" s="8">
        <v>0</v>
      </c>
      <c r="G664" s="10">
        <f>SUMIFS(_teams[wins_on_date],_teams[date],_stats[[#This Row],[date]],_teams[team_number],_stats[[#This Row],[team_number]])</f>
        <v>1</v>
      </c>
      <c r="H664" s="10">
        <f>SUMIFS(_teams[draws_on_date],_teams[date],_stats[[#This Row],[date]],_teams[team_number],_stats[[#This Row],[team_number]])</f>
        <v>2</v>
      </c>
      <c r="I664" s="10">
        <v>0</v>
      </c>
      <c r="J664" s="10" t="s">
        <v>105</v>
      </c>
    </row>
    <row r="665" spans="1:10" x14ac:dyDescent="0.25">
      <c r="A665" s="6">
        <v>45932</v>
      </c>
      <c r="B665" s="7">
        <v>3</v>
      </c>
      <c r="C665" s="7" t="s">
        <v>81</v>
      </c>
      <c r="D665" s="10" t="str">
        <f>IFERROR(VLOOKUP(_stats[[#This Row],[player_id]],_players[[player_id]:[player_name]],2,0),"")</f>
        <v>Даня (сын Вити)</v>
      </c>
      <c r="E665" s="7">
        <v>0</v>
      </c>
      <c r="F665" s="8">
        <v>0</v>
      </c>
      <c r="G665" s="10">
        <f>SUMIFS(_teams[wins_on_date],_teams[date],_stats[[#This Row],[date]],_teams[team_number],_stats[[#This Row],[team_number]])</f>
        <v>1</v>
      </c>
      <c r="H665" s="10">
        <f>SUMIFS(_teams[draws_on_date],_teams[date],_stats[[#This Row],[date]],_teams[team_number],_stats[[#This Row],[team_number]])</f>
        <v>2</v>
      </c>
      <c r="I665" s="10">
        <v>0</v>
      </c>
      <c r="J665" s="10" t="s">
        <v>105</v>
      </c>
    </row>
    <row r="666" spans="1:10" x14ac:dyDescent="0.25">
      <c r="A666" s="27">
        <v>45935</v>
      </c>
      <c r="B666" s="7">
        <v>2</v>
      </c>
      <c r="C666" s="7" t="s">
        <v>20</v>
      </c>
      <c r="D666" s="10" t="str">
        <f>IFERROR(VLOOKUP(_stats[[#This Row],[player_id]],_players[[player_id]:[player_name]],2,0),"")</f>
        <v>Сергей Крюков</v>
      </c>
      <c r="E666" s="7">
        <v>1</v>
      </c>
      <c r="F666" s="8">
        <v>0</v>
      </c>
      <c r="G666" s="10">
        <f>SUMIFS(_teams[wins_on_date],_teams[date],_stats[[#This Row],[date]],_teams[team_number],_stats[[#This Row],[team_number]])</f>
        <v>2</v>
      </c>
      <c r="H666" s="10">
        <f>SUMIFS(_teams[draws_on_date],_teams[date],_stats[[#This Row],[date]],_teams[team_number],_stats[[#This Row],[team_number]])</f>
        <v>3</v>
      </c>
      <c r="I666" s="10">
        <v>0</v>
      </c>
      <c r="J666" s="10" t="s">
        <v>105</v>
      </c>
    </row>
    <row r="667" spans="1:10" x14ac:dyDescent="0.25">
      <c r="A667" s="27">
        <v>45935</v>
      </c>
      <c r="B667" s="7">
        <v>3</v>
      </c>
      <c r="C667" s="7" t="s">
        <v>112</v>
      </c>
      <c r="D667" s="10" t="str">
        <f>IFERROR(VLOOKUP(_stats[[#This Row],[player_id]],_players[[player_id]:[player_name]],2,0),"")</f>
        <v>Фуад</v>
      </c>
      <c r="E667" s="7">
        <v>0</v>
      </c>
      <c r="F667" s="8">
        <v>0</v>
      </c>
      <c r="G667" s="10">
        <f>SUMIFS(_teams[wins_on_date],_teams[date],_stats[[#This Row],[date]],_teams[team_number],_stats[[#This Row],[team_number]])</f>
        <v>2</v>
      </c>
      <c r="H667" s="10">
        <f>SUMIFS(_teams[draws_on_date],_teams[date],_stats[[#This Row],[date]],_teams[team_number],_stats[[#This Row],[team_number]])</f>
        <v>4</v>
      </c>
      <c r="I667" s="10">
        <v>1</v>
      </c>
      <c r="J667" s="10" t="s">
        <v>105</v>
      </c>
    </row>
    <row r="668" spans="1:10" x14ac:dyDescent="0.25">
      <c r="A668" s="27">
        <v>45935</v>
      </c>
      <c r="B668" s="7">
        <v>1</v>
      </c>
      <c r="C668" s="7" t="s">
        <v>60</v>
      </c>
      <c r="D668" s="10" t="str">
        <f>IFERROR(VLOOKUP(_stats[[#This Row],[player_id]],_players[[player_id]:[player_name]],2,0),"")</f>
        <v>Юра Пименов</v>
      </c>
      <c r="E668" s="7">
        <v>1</v>
      </c>
      <c r="F668" s="8">
        <v>6</v>
      </c>
      <c r="G668" s="10">
        <f>SUMIFS(_teams[wins_on_date],_teams[date],_stats[[#This Row],[date]],_teams[team_number],_stats[[#This Row],[team_number]])</f>
        <v>4</v>
      </c>
      <c r="H668" s="10">
        <f>SUMIFS(_teams[draws_on_date],_teams[date],_stats[[#This Row],[date]],_teams[team_number],_stats[[#This Row],[team_number]])</f>
        <v>3</v>
      </c>
      <c r="I668" s="10">
        <v>0</v>
      </c>
      <c r="J668" s="10" t="s">
        <v>105</v>
      </c>
    </row>
    <row r="669" spans="1:10" x14ac:dyDescent="0.25">
      <c r="A669" s="27">
        <v>45935</v>
      </c>
      <c r="B669" s="7">
        <v>3</v>
      </c>
      <c r="C669" s="7" t="s">
        <v>67</v>
      </c>
      <c r="D669" s="10" t="str">
        <f>IFERROR(VLOOKUP(_stats[[#This Row],[player_id]],_players[[player_id]:[player_name]],2,0),"")</f>
        <v>Гриша</v>
      </c>
      <c r="E669" s="7">
        <v>0</v>
      </c>
      <c r="F669" s="8">
        <v>1</v>
      </c>
      <c r="G669" s="10">
        <f>SUMIFS(_teams[wins_on_date],_teams[date],_stats[[#This Row],[date]],_teams[team_number],_stats[[#This Row],[team_number]])</f>
        <v>2</v>
      </c>
      <c r="H669" s="10">
        <f>SUMIFS(_teams[draws_on_date],_teams[date],_stats[[#This Row],[date]],_teams[team_number],_stats[[#This Row],[team_number]])</f>
        <v>4</v>
      </c>
      <c r="I669" s="10">
        <v>0</v>
      </c>
      <c r="J669" s="10" t="s">
        <v>105</v>
      </c>
    </row>
    <row r="670" spans="1:10" x14ac:dyDescent="0.25">
      <c r="A670" s="27">
        <v>45935</v>
      </c>
      <c r="B670" s="7">
        <v>3</v>
      </c>
      <c r="C670" s="7" t="s">
        <v>43</v>
      </c>
      <c r="D670" s="10" t="str">
        <f>IFERROR(VLOOKUP(_stats[[#This Row],[player_id]],_players[[player_id]:[player_name]],2,0),"")</f>
        <v>Нурик</v>
      </c>
      <c r="E670" s="7">
        <v>0</v>
      </c>
      <c r="F670" s="8">
        <v>0</v>
      </c>
      <c r="G670" s="10">
        <f>SUMIFS(_teams[wins_on_date],_teams[date],_stats[[#This Row],[date]],_teams[team_number],_stats[[#This Row],[team_number]])</f>
        <v>2</v>
      </c>
      <c r="H670" s="10">
        <f>SUMIFS(_teams[draws_on_date],_teams[date],_stats[[#This Row],[date]],_teams[team_number],_stats[[#This Row],[team_number]])</f>
        <v>4</v>
      </c>
      <c r="I670" s="10">
        <v>1</v>
      </c>
      <c r="J670" s="10" t="s">
        <v>105</v>
      </c>
    </row>
    <row r="671" spans="1:10" x14ac:dyDescent="0.25">
      <c r="A671" s="27">
        <v>45935</v>
      </c>
      <c r="B671" s="7">
        <v>2</v>
      </c>
      <c r="C671" s="7" t="s">
        <v>18</v>
      </c>
      <c r="D671" s="10" t="str">
        <f>IFERROR(VLOOKUP(_stats[[#This Row],[player_id]],_players[[player_id]:[player_name]],2,0),"")</f>
        <v>Костя</v>
      </c>
      <c r="E671" s="7">
        <v>1</v>
      </c>
      <c r="F671" s="8">
        <v>0</v>
      </c>
      <c r="G671" s="10">
        <f>SUMIFS(_teams[wins_on_date],_teams[date],_stats[[#This Row],[date]],_teams[team_number],_stats[[#This Row],[team_number]])</f>
        <v>2</v>
      </c>
      <c r="H671" s="10">
        <f>SUMIFS(_teams[draws_on_date],_teams[date],_stats[[#This Row],[date]],_teams[team_number],_stats[[#This Row],[team_number]])</f>
        <v>3</v>
      </c>
      <c r="I671" s="10">
        <v>0</v>
      </c>
      <c r="J671" s="10" t="s">
        <v>105</v>
      </c>
    </row>
    <row r="672" spans="1:10" x14ac:dyDescent="0.25">
      <c r="A672" s="27">
        <v>45935</v>
      </c>
      <c r="B672" s="7">
        <v>1</v>
      </c>
      <c r="C672" s="7" t="s">
        <v>53</v>
      </c>
      <c r="D672" s="10" t="str">
        <f>IFERROR(VLOOKUP(_stats[[#This Row],[player_id]],_players[[player_id]:[player_name]],2,0),"")</f>
        <v>Игорь Фомичев</v>
      </c>
      <c r="E672" s="7">
        <v>5</v>
      </c>
      <c r="F672" s="8">
        <v>3</v>
      </c>
      <c r="G672" s="10">
        <f>SUMIFS(_teams[wins_on_date],_teams[date],_stats[[#This Row],[date]],_teams[team_number],_stats[[#This Row],[team_number]])</f>
        <v>4</v>
      </c>
      <c r="H672" s="10">
        <f>SUMIFS(_teams[draws_on_date],_teams[date],_stats[[#This Row],[date]],_teams[team_number],_stats[[#This Row],[team_number]])</f>
        <v>3</v>
      </c>
      <c r="I672" s="10">
        <v>0</v>
      </c>
      <c r="J672" s="10" t="s">
        <v>105</v>
      </c>
    </row>
    <row r="673" spans="1:10" x14ac:dyDescent="0.25">
      <c r="A673" s="27">
        <v>45935</v>
      </c>
      <c r="B673" s="7">
        <v>2</v>
      </c>
      <c r="C673" s="7" t="s">
        <v>16</v>
      </c>
      <c r="D673" s="10" t="str">
        <f>IFERROR(VLOOKUP(_stats[[#This Row],[player_id]],_players[[player_id]:[player_name]],2,0),"")</f>
        <v>Сергей</v>
      </c>
      <c r="E673" s="7">
        <v>2</v>
      </c>
      <c r="F673" s="8">
        <v>1</v>
      </c>
      <c r="G673" s="10">
        <f>SUMIFS(_teams[wins_on_date],_teams[date],_stats[[#This Row],[date]],_teams[team_number],_stats[[#This Row],[team_number]])</f>
        <v>2</v>
      </c>
      <c r="H673" s="10">
        <f>SUMIFS(_teams[draws_on_date],_teams[date],_stats[[#This Row],[date]],_teams[team_number],_stats[[#This Row],[team_number]])</f>
        <v>3</v>
      </c>
      <c r="I673" s="10">
        <v>0</v>
      </c>
      <c r="J673" s="10" t="s">
        <v>105</v>
      </c>
    </row>
    <row r="674" spans="1:10" x14ac:dyDescent="0.25">
      <c r="A674" s="27">
        <v>45935</v>
      </c>
      <c r="B674" s="7">
        <v>3</v>
      </c>
      <c r="C674" s="7" t="s">
        <v>30</v>
      </c>
      <c r="D674" s="10" t="str">
        <f>IFERROR(VLOOKUP(_stats[[#This Row],[player_id]],_players[[player_id]:[player_name]],2,0),"")</f>
        <v>Александр Травкин</v>
      </c>
      <c r="E674" s="7">
        <v>1</v>
      </c>
      <c r="F674" s="8">
        <v>3</v>
      </c>
      <c r="G674" s="10">
        <f>SUMIFS(_teams[wins_on_date],_teams[date],_stats[[#This Row],[date]],_teams[team_number],_stats[[#This Row],[team_number]])</f>
        <v>2</v>
      </c>
      <c r="H674" s="10">
        <f>SUMIFS(_teams[draws_on_date],_teams[date],_stats[[#This Row],[date]],_teams[team_number],_stats[[#This Row],[team_number]])</f>
        <v>4</v>
      </c>
      <c r="I674" s="10">
        <v>0</v>
      </c>
      <c r="J674" s="10" t="s">
        <v>105</v>
      </c>
    </row>
    <row r="675" spans="1:10" x14ac:dyDescent="0.25">
      <c r="A675" s="27">
        <v>45935</v>
      </c>
      <c r="B675" s="7">
        <v>1</v>
      </c>
      <c r="C675" s="7" t="s">
        <v>23</v>
      </c>
      <c r="D675" s="10" t="str">
        <f>IFERROR(VLOOKUP(_stats[[#This Row],[player_id]],_players[[player_id]:[player_name]],2,0),"")</f>
        <v>Женя (кипер)</v>
      </c>
      <c r="E675" s="7">
        <v>0</v>
      </c>
      <c r="F675" s="8">
        <v>0</v>
      </c>
      <c r="G675" s="10">
        <f>SUMIFS(_teams[wins_on_date],_teams[date],_stats[[#This Row],[date]],_teams[team_number],_stats[[#This Row],[team_number]])</f>
        <v>4</v>
      </c>
      <c r="H675" s="10">
        <f>SUMIFS(_teams[draws_on_date],_teams[date],_stats[[#This Row],[date]],_teams[team_number],_stats[[#This Row],[team_number]])</f>
        <v>3</v>
      </c>
      <c r="I675" s="10">
        <v>6</v>
      </c>
      <c r="J675" s="10" t="s">
        <v>105</v>
      </c>
    </row>
    <row r="676" spans="1:10" x14ac:dyDescent="0.25">
      <c r="A676" s="27">
        <v>45935</v>
      </c>
      <c r="B676" s="7">
        <v>1</v>
      </c>
      <c r="C676" s="7" t="s">
        <v>80</v>
      </c>
      <c r="D676" s="10" t="str">
        <f>IFERROR(VLOOKUP(_stats[[#This Row],[player_id]],_players[[player_id]:[player_name]],2,0),"")</f>
        <v>Анашкин</v>
      </c>
      <c r="E676" s="7">
        <v>1</v>
      </c>
      <c r="F676" s="8">
        <v>0</v>
      </c>
      <c r="G676" s="10">
        <f>SUMIFS(_teams[wins_on_date],_teams[date],_stats[[#This Row],[date]],_teams[team_number],_stats[[#This Row],[team_number]])</f>
        <v>4</v>
      </c>
      <c r="H676" s="10">
        <f>SUMIFS(_teams[draws_on_date],_teams[date],_stats[[#This Row],[date]],_teams[team_number],_stats[[#This Row],[team_number]])</f>
        <v>3</v>
      </c>
      <c r="I676" s="10">
        <v>0</v>
      </c>
      <c r="J676" s="10" t="s">
        <v>105</v>
      </c>
    </row>
    <row r="677" spans="1:10" x14ac:dyDescent="0.25">
      <c r="A677" s="27">
        <v>45935</v>
      </c>
      <c r="B677" s="7">
        <v>3</v>
      </c>
      <c r="C677" s="7" t="s">
        <v>11</v>
      </c>
      <c r="D677" s="10" t="str">
        <f>IFERROR(VLOOKUP(_stats[[#This Row],[player_id]],_players[[player_id]:[player_name]],2,0),"")</f>
        <v>Тёма</v>
      </c>
      <c r="E677" s="7">
        <v>0</v>
      </c>
      <c r="F677" s="8">
        <v>0</v>
      </c>
      <c r="G677" s="10">
        <f>SUMIFS(_teams[wins_on_date],_teams[date],_stats[[#This Row],[date]],_teams[team_number],_stats[[#This Row],[team_number]])</f>
        <v>2</v>
      </c>
      <c r="H677" s="10">
        <f>SUMIFS(_teams[draws_on_date],_teams[date],_stats[[#This Row],[date]],_teams[team_number],_stats[[#This Row],[team_number]])</f>
        <v>4</v>
      </c>
      <c r="I677" s="10">
        <v>2</v>
      </c>
      <c r="J677" s="10" t="s">
        <v>105</v>
      </c>
    </row>
    <row r="678" spans="1:10" x14ac:dyDescent="0.25">
      <c r="A678" s="27">
        <v>45935</v>
      </c>
      <c r="B678" s="7">
        <v>1</v>
      </c>
      <c r="C678" s="7" t="s">
        <v>50</v>
      </c>
      <c r="D678" s="10" t="str">
        <f>IFERROR(VLOOKUP(_stats[[#This Row],[player_id]],_players[[player_id]:[player_name]],2,0),"")</f>
        <v>Витя</v>
      </c>
      <c r="E678" s="7">
        <v>1</v>
      </c>
      <c r="F678" s="8">
        <v>1</v>
      </c>
      <c r="G678" s="10">
        <f>SUMIFS(_teams[wins_on_date],_teams[date],_stats[[#This Row],[date]],_teams[team_number],_stats[[#This Row],[team_number]])</f>
        <v>4</v>
      </c>
      <c r="H678" s="10">
        <f>SUMIFS(_teams[draws_on_date],_teams[date],_stats[[#This Row],[date]],_teams[team_number],_stats[[#This Row],[team_number]])</f>
        <v>3</v>
      </c>
      <c r="I678" s="10">
        <v>0</v>
      </c>
      <c r="J678" s="10" t="s">
        <v>105</v>
      </c>
    </row>
    <row r="679" spans="1:10" x14ac:dyDescent="0.25">
      <c r="A679" s="27">
        <v>45935</v>
      </c>
      <c r="B679" s="7">
        <v>1</v>
      </c>
      <c r="C679" s="7" t="s">
        <v>117</v>
      </c>
      <c r="D679" s="10" t="str">
        <f>IFERROR(VLOOKUP(_stats[[#This Row],[player_id]],_players[[player_id]:[player_name]],2,0),"")</f>
        <v>Леха (Паша+1)</v>
      </c>
      <c r="E679" s="7">
        <v>3</v>
      </c>
      <c r="F679" s="8">
        <v>0</v>
      </c>
      <c r="G679" s="10">
        <f>SUMIFS(_teams[wins_on_date],_teams[date],_stats[[#This Row],[date]],_teams[team_number],_stats[[#This Row],[team_number]])</f>
        <v>4</v>
      </c>
      <c r="H679" s="10">
        <f>SUMIFS(_teams[draws_on_date],_teams[date],_stats[[#This Row],[date]],_teams[team_number],_stats[[#This Row],[team_number]])</f>
        <v>3</v>
      </c>
      <c r="I679" s="10">
        <v>0</v>
      </c>
      <c r="J679" s="10" t="s">
        <v>105</v>
      </c>
    </row>
    <row r="680" spans="1:10" x14ac:dyDescent="0.25">
      <c r="A680" s="27">
        <v>45935</v>
      </c>
      <c r="B680" s="7">
        <v>2</v>
      </c>
      <c r="C680" s="7" t="s">
        <v>116</v>
      </c>
      <c r="D680" s="10" t="str">
        <f>IFERROR(VLOOKUP(_stats[[#This Row],[player_id]],_players[[player_id]:[player_name]],2,0),"")</f>
        <v>Дима (Паша+1)</v>
      </c>
      <c r="E680" s="7">
        <v>0</v>
      </c>
      <c r="F680" s="8">
        <v>0</v>
      </c>
      <c r="G680" s="10">
        <f>SUMIFS(_teams[wins_on_date],_teams[date],_stats[[#This Row],[date]],_teams[team_number],_stats[[#This Row],[team_number]])</f>
        <v>2</v>
      </c>
      <c r="H680" s="10">
        <f>SUMIFS(_teams[draws_on_date],_teams[date],_stats[[#This Row],[date]],_teams[team_number],_stats[[#This Row],[team_number]])</f>
        <v>3</v>
      </c>
      <c r="I680" s="10">
        <v>0</v>
      </c>
      <c r="J680" s="10" t="s">
        <v>105</v>
      </c>
    </row>
    <row r="681" spans="1:10" x14ac:dyDescent="0.25">
      <c r="A681" s="27">
        <v>45935</v>
      </c>
      <c r="B681" s="7">
        <v>3</v>
      </c>
      <c r="C681" s="7" t="s">
        <v>81</v>
      </c>
      <c r="D681" s="10" t="str">
        <f>IFERROR(VLOOKUP(_stats[[#This Row],[player_id]],_players[[player_id]:[player_name]],2,0),"")</f>
        <v>Даня (сын Вити)</v>
      </c>
      <c r="E681" s="7">
        <v>0</v>
      </c>
      <c r="F681" s="8">
        <v>0</v>
      </c>
      <c r="G681" s="10">
        <f>SUMIFS(_teams[wins_on_date],_teams[date],_stats[[#This Row],[date]],_teams[team_number],_stats[[#This Row],[team_number]])</f>
        <v>2</v>
      </c>
      <c r="H681" s="10">
        <f>SUMIFS(_teams[draws_on_date],_teams[date],_stats[[#This Row],[date]],_teams[team_number],_stats[[#This Row],[team_number]])</f>
        <v>4</v>
      </c>
      <c r="I681" s="10">
        <v>0</v>
      </c>
      <c r="J681" s="10" t="s">
        <v>105</v>
      </c>
    </row>
    <row r="682" spans="1:10" x14ac:dyDescent="0.25">
      <c r="A682" s="27">
        <v>45935</v>
      </c>
      <c r="B682" s="7">
        <v>2</v>
      </c>
      <c r="C682" s="7" t="s">
        <v>40</v>
      </c>
      <c r="D682" s="10" t="str">
        <f>IFERROR(VLOOKUP(_stats[[#This Row],[player_id]],_players[[player_id]:[player_name]],2,0),"")</f>
        <v>Эльдар</v>
      </c>
      <c r="E682" s="7">
        <v>0</v>
      </c>
      <c r="F682" s="8">
        <v>1</v>
      </c>
      <c r="G682" s="10">
        <f>SUMIFS(_teams[wins_on_date],_teams[date],_stats[[#This Row],[date]],_teams[team_number],_stats[[#This Row],[team_number]])</f>
        <v>2</v>
      </c>
      <c r="H682" s="10">
        <f>SUMIFS(_teams[draws_on_date],_teams[date],_stats[[#This Row],[date]],_teams[team_number],_stats[[#This Row],[team_number]])</f>
        <v>3</v>
      </c>
      <c r="I682" s="10">
        <v>0</v>
      </c>
      <c r="J682" s="10" t="s">
        <v>105</v>
      </c>
    </row>
    <row r="683" spans="1:10" x14ac:dyDescent="0.25">
      <c r="A683" s="27">
        <v>45935</v>
      </c>
      <c r="B683" s="7">
        <v>1</v>
      </c>
      <c r="C683" s="7" t="s">
        <v>33</v>
      </c>
      <c r="D683" s="10" t="str">
        <f>IFERROR(VLOOKUP(_stats[[#This Row],[player_id]],_players[[player_id]:[player_name]],2,0),"")</f>
        <v>Рома Сурнин</v>
      </c>
      <c r="E683" s="7">
        <v>0</v>
      </c>
      <c r="F683" s="8">
        <v>0</v>
      </c>
      <c r="G683" s="10">
        <f>SUMIFS(_teams[wins_on_date],_teams[date],_stats[[#This Row],[date]],_teams[team_number],_stats[[#This Row],[team_number]])</f>
        <v>4</v>
      </c>
      <c r="H683" s="10">
        <f>SUMIFS(_teams[draws_on_date],_teams[date],_stats[[#This Row],[date]],_teams[team_number],_stats[[#This Row],[team_number]])</f>
        <v>3</v>
      </c>
      <c r="I683" s="10">
        <v>0</v>
      </c>
      <c r="J683" s="10" t="s">
        <v>105</v>
      </c>
    </row>
    <row r="684" spans="1:10" x14ac:dyDescent="0.25">
      <c r="A684" s="27">
        <v>45935</v>
      </c>
      <c r="B684" s="7">
        <v>3</v>
      </c>
      <c r="C684" s="7" t="s">
        <v>77</v>
      </c>
      <c r="D684" s="10" t="str">
        <f>IFERROR(VLOOKUP(_stats[[#This Row],[player_id]],_players[[player_id]:[player_name]],2,0),"")</f>
        <v>Даниил</v>
      </c>
      <c r="E684" s="7">
        <v>4</v>
      </c>
      <c r="F684" s="8">
        <v>0</v>
      </c>
      <c r="G684" s="10">
        <f>SUMIFS(_teams[wins_on_date],_teams[date],_stats[[#This Row],[date]],_teams[team_number],_stats[[#This Row],[team_number]])</f>
        <v>2</v>
      </c>
      <c r="H684" s="10">
        <f>SUMIFS(_teams[draws_on_date],_teams[date],_stats[[#This Row],[date]],_teams[team_number],_stats[[#This Row],[team_number]])</f>
        <v>4</v>
      </c>
      <c r="I684" s="10">
        <v>0</v>
      </c>
      <c r="J684" s="10" t="s">
        <v>105</v>
      </c>
    </row>
    <row r="685" spans="1:10" x14ac:dyDescent="0.25">
      <c r="A685" s="27">
        <v>45935</v>
      </c>
      <c r="B685" s="7">
        <v>2</v>
      </c>
      <c r="C685" s="7" t="s">
        <v>37</v>
      </c>
      <c r="D685" s="10" t="str">
        <f>IFERROR(VLOOKUP(_stats[[#This Row],[player_id]],_players[[player_id]:[player_name]],2,0),"")</f>
        <v>Руслан (от Сергея)</v>
      </c>
      <c r="E685" s="7">
        <v>2</v>
      </c>
      <c r="F685" s="8">
        <v>1</v>
      </c>
      <c r="G685" s="10">
        <f>SUMIFS(_teams[wins_on_date],_teams[date],_stats[[#This Row],[date]],_teams[team_number],_stats[[#This Row],[team_number]])</f>
        <v>2</v>
      </c>
      <c r="H685" s="10">
        <f>SUMIFS(_teams[draws_on_date],_teams[date],_stats[[#This Row],[date]],_teams[team_number],_stats[[#This Row],[team_number]])</f>
        <v>3</v>
      </c>
      <c r="I685" s="10">
        <v>0</v>
      </c>
      <c r="J685" s="10" t="s">
        <v>105</v>
      </c>
    </row>
    <row r="686" spans="1:10" x14ac:dyDescent="0.25">
      <c r="A686" s="27">
        <v>45939</v>
      </c>
      <c r="B686" s="7">
        <v>1</v>
      </c>
      <c r="C686" s="7" t="s">
        <v>15</v>
      </c>
      <c r="D686" s="10" t="str">
        <f>IFERROR(VLOOKUP(_stats[[#This Row],[player_id]],_players[[player_id]:[player_name]],2,0),"")</f>
        <v>Вова</v>
      </c>
      <c r="E686" s="7">
        <v>0</v>
      </c>
      <c r="F686" s="8">
        <v>1</v>
      </c>
      <c r="G686" s="10">
        <f>SUMIFS(_teams[wins_on_date],_teams[date],_stats[[#This Row],[date]],_teams[team_number],_stats[[#This Row],[team_number]])</f>
        <v>5</v>
      </c>
      <c r="H686" s="10">
        <f>SUMIFS(_teams[draws_on_date],_teams[date],_stats[[#This Row],[date]],_teams[team_number],_stats[[#This Row],[team_number]])</f>
        <v>0</v>
      </c>
      <c r="I686" s="10">
        <v>0</v>
      </c>
      <c r="J686" s="10" t="s">
        <v>105</v>
      </c>
    </row>
    <row r="687" spans="1:10" x14ac:dyDescent="0.25">
      <c r="A687" s="27">
        <v>45939</v>
      </c>
      <c r="B687" s="7">
        <v>1</v>
      </c>
      <c r="C687" s="7" t="s">
        <v>86</v>
      </c>
      <c r="D687" s="10" t="str">
        <f>IFERROR(VLOOKUP(_stats[[#This Row],[player_id]],_players[[player_id]:[player_name]],2,0),"")</f>
        <v>Зинаддин Алимов</v>
      </c>
      <c r="E687" s="7">
        <v>4</v>
      </c>
      <c r="F687" s="8">
        <v>1</v>
      </c>
      <c r="G687" s="10">
        <f>SUMIFS(_teams[wins_on_date],_teams[date],_stats[[#This Row],[date]],_teams[team_number],_stats[[#This Row],[team_number]])</f>
        <v>5</v>
      </c>
      <c r="H687" s="10">
        <f>SUMIFS(_teams[draws_on_date],_teams[date],_stats[[#This Row],[date]],_teams[team_number],_stats[[#This Row],[team_number]])</f>
        <v>0</v>
      </c>
      <c r="I687" s="10">
        <v>0</v>
      </c>
      <c r="J687" s="10" t="s">
        <v>105</v>
      </c>
    </row>
    <row r="688" spans="1:10" x14ac:dyDescent="0.25">
      <c r="A688" s="27">
        <v>45939</v>
      </c>
      <c r="B688" s="7">
        <v>1</v>
      </c>
      <c r="C688" s="7" t="s">
        <v>118</v>
      </c>
      <c r="D688" s="10" t="str">
        <f>IFERROR(VLOOKUP(_stats[[#This Row],[player_id]],_players[[player_id]:[player_name]],2,0),"")</f>
        <v>Виктор Царьков</v>
      </c>
      <c r="E688" s="7">
        <v>0</v>
      </c>
      <c r="F688" s="8">
        <v>0</v>
      </c>
      <c r="G688" s="10">
        <f>SUMIFS(_teams[wins_on_date],_teams[date],_stats[[#This Row],[date]],_teams[team_number],_stats[[#This Row],[team_number]])</f>
        <v>5</v>
      </c>
      <c r="H688" s="10">
        <f>SUMIFS(_teams[draws_on_date],_teams[date],_stats[[#This Row],[date]],_teams[team_number],_stats[[#This Row],[team_number]])</f>
        <v>0</v>
      </c>
      <c r="I688" s="10">
        <v>0</v>
      </c>
      <c r="J688" s="10" t="s">
        <v>105</v>
      </c>
    </row>
    <row r="689" spans="1:10" x14ac:dyDescent="0.25">
      <c r="A689" s="27">
        <v>45939</v>
      </c>
      <c r="B689" s="7">
        <v>1</v>
      </c>
      <c r="C689" s="7" t="s">
        <v>28</v>
      </c>
      <c r="D689" s="10" t="str">
        <f>IFERROR(VLOOKUP(_stats[[#This Row],[player_id]],_players[[player_id]:[player_name]],2,0),"")</f>
        <v>Миша</v>
      </c>
      <c r="E689" s="7">
        <v>0</v>
      </c>
      <c r="F689" s="8">
        <v>0</v>
      </c>
      <c r="G689" s="10">
        <f>SUMIFS(_teams[wins_on_date],_teams[date],_stats[[#This Row],[date]],_teams[team_number],_stats[[#This Row],[team_number]])</f>
        <v>5</v>
      </c>
      <c r="H689" s="10">
        <f>SUMIFS(_teams[draws_on_date],_teams[date],_stats[[#This Row],[date]],_teams[team_number],_stats[[#This Row],[team_number]])</f>
        <v>0</v>
      </c>
      <c r="I689" s="10">
        <v>0</v>
      </c>
      <c r="J689" s="10" t="s">
        <v>105</v>
      </c>
    </row>
    <row r="690" spans="1:10" x14ac:dyDescent="0.25">
      <c r="A690" s="27">
        <v>45939</v>
      </c>
      <c r="B690" s="7">
        <v>1</v>
      </c>
      <c r="C690" s="7" t="s">
        <v>67</v>
      </c>
      <c r="D690" s="10" t="str">
        <f>IFERROR(VLOOKUP(_stats[[#This Row],[player_id]],_players[[player_id]:[player_name]],2,0),"")</f>
        <v>Гриша</v>
      </c>
      <c r="E690" s="7">
        <v>0</v>
      </c>
      <c r="F690" s="8">
        <v>0</v>
      </c>
      <c r="G690" s="10">
        <f>SUMIFS(_teams[wins_on_date],_teams[date],_stats[[#This Row],[date]],_teams[team_number],_stats[[#This Row],[team_number]])</f>
        <v>5</v>
      </c>
      <c r="H690" s="10">
        <f>SUMIFS(_teams[draws_on_date],_teams[date],_stats[[#This Row],[date]],_teams[team_number],_stats[[#This Row],[team_number]])</f>
        <v>0</v>
      </c>
      <c r="I690" s="10">
        <v>0</v>
      </c>
      <c r="J690" s="10" t="s">
        <v>105</v>
      </c>
    </row>
    <row r="691" spans="1:10" x14ac:dyDescent="0.25">
      <c r="A691" s="27">
        <v>45939</v>
      </c>
      <c r="B691" s="7">
        <v>1</v>
      </c>
      <c r="C691" s="7" t="s">
        <v>62</v>
      </c>
      <c r="D691" s="10" t="str">
        <f>IFERROR(VLOOKUP(_stats[[#This Row],[player_id]],_players[[player_id]:[player_name]],2,0),"")</f>
        <v>Артем Зэф</v>
      </c>
      <c r="E691" s="7">
        <v>0</v>
      </c>
      <c r="F691" s="8">
        <v>0</v>
      </c>
      <c r="G691" s="10">
        <f>SUMIFS(_teams[wins_on_date],_teams[date],_stats[[#This Row],[date]],_teams[team_number],_stats[[#This Row],[team_number]])</f>
        <v>5</v>
      </c>
      <c r="H691" s="10">
        <f>SUMIFS(_teams[draws_on_date],_teams[date],_stats[[#This Row],[date]],_teams[team_number],_stats[[#This Row],[team_number]])</f>
        <v>0</v>
      </c>
      <c r="I691" s="10">
        <v>0</v>
      </c>
      <c r="J691" s="10" t="s">
        <v>105</v>
      </c>
    </row>
    <row r="692" spans="1:10" x14ac:dyDescent="0.25">
      <c r="A692" s="27">
        <v>45939</v>
      </c>
      <c r="B692" s="7">
        <v>1</v>
      </c>
      <c r="C692" s="7" t="s">
        <v>46</v>
      </c>
      <c r="D692" s="10" t="str">
        <f>IFERROR(VLOOKUP(_stats[[#This Row],[player_id]],_players[[player_id]:[player_name]],2,0),"")</f>
        <v>Паша</v>
      </c>
      <c r="E692" s="7">
        <v>2</v>
      </c>
      <c r="F692" s="8">
        <v>2</v>
      </c>
      <c r="G692" s="10">
        <f>SUMIFS(_teams[wins_on_date],_teams[date],_stats[[#This Row],[date]],_teams[team_number],_stats[[#This Row],[team_number]])</f>
        <v>5</v>
      </c>
      <c r="H692" s="10">
        <f>SUMIFS(_teams[draws_on_date],_teams[date],_stats[[#This Row],[date]],_teams[team_number],_stats[[#This Row],[team_number]])</f>
        <v>0</v>
      </c>
      <c r="I692" s="10">
        <v>0</v>
      </c>
      <c r="J692" s="10" t="s">
        <v>105</v>
      </c>
    </row>
    <row r="693" spans="1:10" x14ac:dyDescent="0.25">
      <c r="A693" s="27">
        <v>45939</v>
      </c>
      <c r="B693" s="7">
        <v>2</v>
      </c>
      <c r="C693" s="7" t="s">
        <v>18</v>
      </c>
      <c r="D693" s="10" t="str">
        <f>IFERROR(VLOOKUP(_stats[[#This Row],[player_id]],_players[[player_id]:[player_name]],2,0),"")</f>
        <v>Костя</v>
      </c>
      <c r="E693" s="7">
        <v>1</v>
      </c>
      <c r="F693" s="8">
        <v>0</v>
      </c>
      <c r="G693" s="10">
        <f>SUMIFS(_teams[wins_on_date],_teams[date],_stats[[#This Row],[date]],_teams[team_number],_stats[[#This Row],[team_number]])</f>
        <v>1</v>
      </c>
      <c r="H693" s="10">
        <f>SUMIFS(_teams[draws_on_date],_teams[date],_stats[[#This Row],[date]],_teams[team_number],_stats[[#This Row],[team_number]])</f>
        <v>1</v>
      </c>
      <c r="I693" s="10">
        <v>0</v>
      </c>
      <c r="J693" s="10" t="s">
        <v>105</v>
      </c>
    </row>
    <row r="694" spans="1:10" x14ac:dyDescent="0.25">
      <c r="A694" s="27">
        <v>45939</v>
      </c>
      <c r="B694" s="7">
        <v>2</v>
      </c>
      <c r="C694" s="7" t="s">
        <v>53</v>
      </c>
      <c r="D694" s="10" t="str">
        <f>IFERROR(VLOOKUP(_stats[[#This Row],[player_id]],_players[[player_id]:[player_name]],2,0),"")</f>
        <v>Игорь Фомичев</v>
      </c>
      <c r="E694" s="7">
        <v>0</v>
      </c>
      <c r="F694" s="8">
        <v>0</v>
      </c>
      <c r="G694" s="10">
        <f>SUMIFS(_teams[wins_on_date],_teams[date],_stats[[#This Row],[date]],_teams[team_number],_stats[[#This Row],[team_number]])</f>
        <v>1</v>
      </c>
      <c r="H694" s="10">
        <f>SUMIFS(_teams[draws_on_date],_teams[date],_stats[[#This Row],[date]],_teams[team_number],_stats[[#This Row],[team_number]])</f>
        <v>1</v>
      </c>
      <c r="I694" s="10">
        <v>1</v>
      </c>
      <c r="J694" s="10" t="s">
        <v>105</v>
      </c>
    </row>
    <row r="695" spans="1:10" x14ac:dyDescent="0.25">
      <c r="A695" s="27">
        <v>45939</v>
      </c>
      <c r="B695" s="7">
        <v>2</v>
      </c>
      <c r="C695" s="7" t="s">
        <v>70</v>
      </c>
      <c r="D695" s="10" t="str">
        <f>IFERROR(VLOOKUP(_stats[[#This Row],[player_id]],_players[[player_id]:[player_name]],2,0),"")</f>
        <v>Макс (Миша +1)</v>
      </c>
      <c r="E695" s="7">
        <v>3</v>
      </c>
      <c r="F695" s="8">
        <v>1</v>
      </c>
      <c r="G695" s="10">
        <f>SUMIFS(_teams[wins_on_date],_teams[date],_stats[[#This Row],[date]],_teams[team_number],_stats[[#This Row],[team_number]])</f>
        <v>1</v>
      </c>
      <c r="H695" s="10">
        <f>SUMIFS(_teams[draws_on_date],_teams[date],_stats[[#This Row],[date]],_teams[team_number],_stats[[#This Row],[team_number]])</f>
        <v>1</v>
      </c>
      <c r="I695" s="10">
        <v>0</v>
      </c>
      <c r="J695" s="10" t="s">
        <v>105</v>
      </c>
    </row>
    <row r="696" spans="1:10" x14ac:dyDescent="0.25">
      <c r="A696" s="27">
        <v>45939</v>
      </c>
      <c r="B696" s="7">
        <v>2</v>
      </c>
      <c r="C696" s="7" t="s">
        <v>60</v>
      </c>
      <c r="D696" s="10" t="str">
        <f>IFERROR(VLOOKUP(_stats[[#This Row],[player_id]],_players[[player_id]:[player_name]],2,0),"")</f>
        <v>Юра Пименов</v>
      </c>
      <c r="E696" s="7">
        <v>0</v>
      </c>
      <c r="F696" s="8">
        <v>0</v>
      </c>
      <c r="G696" s="10">
        <f>SUMIFS(_teams[wins_on_date],_teams[date],_stats[[#This Row],[date]],_teams[team_number],_stats[[#This Row],[team_number]])</f>
        <v>1</v>
      </c>
      <c r="H696" s="10">
        <f>SUMIFS(_teams[draws_on_date],_teams[date],_stats[[#This Row],[date]],_teams[team_number],_stats[[#This Row],[team_number]])</f>
        <v>1</v>
      </c>
      <c r="I696" s="10">
        <v>0</v>
      </c>
      <c r="J696" s="10" t="s">
        <v>105</v>
      </c>
    </row>
    <row r="697" spans="1:10" x14ac:dyDescent="0.25">
      <c r="A697" s="27">
        <v>45939</v>
      </c>
      <c r="B697" s="7">
        <v>2</v>
      </c>
      <c r="C697" s="7" t="s">
        <v>76</v>
      </c>
      <c r="D697" s="10" t="str">
        <f>IFERROR(VLOOKUP(_stats[[#This Row],[player_id]],_players[[player_id]:[player_name]],2,0),"")</f>
        <v>Никита (АК+1)</v>
      </c>
      <c r="E697" s="7">
        <v>0</v>
      </c>
      <c r="F697" s="8">
        <v>1</v>
      </c>
      <c r="G697" s="10">
        <f>SUMIFS(_teams[wins_on_date],_teams[date],_stats[[#This Row],[date]],_teams[team_number],_stats[[#This Row],[team_number]])</f>
        <v>1</v>
      </c>
      <c r="H697" s="10">
        <f>SUMIFS(_teams[draws_on_date],_teams[date],_stats[[#This Row],[date]],_teams[team_number],_stats[[#This Row],[team_number]])</f>
        <v>1</v>
      </c>
      <c r="I697" s="10">
        <v>0</v>
      </c>
      <c r="J697" s="10" t="s">
        <v>105</v>
      </c>
    </row>
    <row r="698" spans="1:10" x14ac:dyDescent="0.25">
      <c r="A698" s="27">
        <v>45939</v>
      </c>
      <c r="B698" s="7">
        <v>2</v>
      </c>
      <c r="C698" s="7" t="s">
        <v>26</v>
      </c>
      <c r="D698" s="10" t="str">
        <f>IFERROR(VLOOKUP(_stats[[#This Row],[player_id]],_players[[player_id]:[player_name]],2,0),"")</f>
        <v>Олег Шишкин</v>
      </c>
      <c r="E698" s="7">
        <v>0</v>
      </c>
      <c r="F698" s="8">
        <v>0</v>
      </c>
      <c r="G698" s="10">
        <f>SUMIFS(_teams[wins_on_date],_teams[date],_stats[[#This Row],[date]],_teams[team_number],_stats[[#This Row],[team_number]])</f>
        <v>1</v>
      </c>
      <c r="H698" s="10">
        <f>SUMIFS(_teams[draws_on_date],_teams[date],_stats[[#This Row],[date]],_teams[team_number],_stats[[#This Row],[team_number]])</f>
        <v>1</v>
      </c>
      <c r="I698" s="10">
        <v>1</v>
      </c>
      <c r="J698" s="10" t="s">
        <v>105</v>
      </c>
    </row>
    <row r="699" spans="1:10" x14ac:dyDescent="0.25">
      <c r="A699" s="27">
        <v>45939</v>
      </c>
      <c r="B699" s="7">
        <v>2</v>
      </c>
      <c r="C699" s="7" t="s">
        <v>44</v>
      </c>
      <c r="D699" s="10" t="str">
        <f>IFERROR(VLOOKUP(_stats[[#This Row],[player_id]],_players[[player_id]:[player_name]],2,0),"")</f>
        <v>Эля</v>
      </c>
      <c r="E699" s="7">
        <v>0</v>
      </c>
      <c r="F699" s="8">
        <v>0</v>
      </c>
      <c r="G699" s="10">
        <f>SUMIFS(_teams[wins_on_date],_teams[date],_stats[[#This Row],[date]],_teams[team_number],_stats[[#This Row],[team_number]])</f>
        <v>1</v>
      </c>
      <c r="H699" s="10">
        <f>SUMIFS(_teams[draws_on_date],_teams[date],_stats[[#This Row],[date]],_teams[team_number],_stats[[#This Row],[team_number]])</f>
        <v>1</v>
      </c>
      <c r="I699" s="10">
        <v>0</v>
      </c>
      <c r="J699" s="10" t="s">
        <v>105</v>
      </c>
    </row>
    <row r="700" spans="1:10" x14ac:dyDescent="0.25">
      <c r="A700" s="27">
        <v>45939</v>
      </c>
      <c r="B700" s="7">
        <v>3</v>
      </c>
      <c r="C700" s="7" t="s">
        <v>41</v>
      </c>
      <c r="D700" s="10" t="str">
        <f>IFERROR(VLOOKUP(_stats[[#This Row],[player_id]],_players[[player_id]:[player_name]],2,0),"")</f>
        <v>Илшат</v>
      </c>
      <c r="E700" s="7">
        <v>0</v>
      </c>
      <c r="F700" s="8">
        <v>0</v>
      </c>
      <c r="G700" s="10">
        <f>SUMIFS(_teams[wins_on_date],_teams[date],_stats[[#This Row],[date]],_teams[team_number],_stats[[#This Row],[team_number]])</f>
        <v>2</v>
      </c>
      <c r="H700" s="10">
        <f>SUMIFS(_teams[draws_on_date],_teams[date],_stats[[#This Row],[date]],_teams[team_number],_stats[[#This Row],[team_number]])</f>
        <v>1</v>
      </c>
      <c r="I700" s="10">
        <v>0</v>
      </c>
      <c r="J700" s="10" t="s">
        <v>105</v>
      </c>
    </row>
    <row r="701" spans="1:10" x14ac:dyDescent="0.25">
      <c r="A701" s="27">
        <v>45939</v>
      </c>
      <c r="B701" s="7">
        <v>3</v>
      </c>
      <c r="C701" s="7" t="s">
        <v>14</v>
      </c>
      <c r="D701" s="10" t="str">
        <f>IFERROR(VLOOKUP(_stats[[#This Row],[player_id]],_players[[player_id]:[player_name]],2,0),"")</f>
        <v>Стас Семитко</v>
      </c>
      <c r="E701" s="7">
        <v>0</v>
      </c>
      <c r="F701" s="8">
        <v>0</v>
      </c>
      <c r="G701" s="10">
        <f>SUMIFS(_teams[wins_on_date],_teams[date],_stats[[#This Row],[date]],_teams[team_number],_stats[[#This Row],[team_number]])</f>
        <v>2</v>
      </c>
      <c r="H701" s="10">
        <f>SUMIFS(_teams[draws_on_date],_teams[date],_stats[[#This Row],[date]],_teams[team_number],_stats[[#This Row],[team_number]])</f>
        <v>1</v>
      </c>
      <c r="I701" s="10">
        <v>0</v>
      </c>
      <c r="J701" s="10" t="s">
        <v>105</v>
      </c>
    </row>
    <row r="702" spans="1:10" x14ac:dyDescent="0.25">
      <c r="A702" s="27">
        <v>45939</v>
      </c>
      <c r="B702" s="7">
        <v>3</v>
      </c>
      <c r="C702" s="7" t="s">
        <v>21</v>
      </c>
      <c r="D702" s="10" t="str">
        <f>IFERROR(VLOOKUP(_stats[[#This Row],[player_id]],_players[[player_id]:[player_name]],2,0),"")</f>
        <v>Василий Улитин</v>
      </c>
      <c r="E702" s="7">
        <v>2</v>
      </c>
      <c r="F702" s="8">
        <v>0</v>
      </c>
      <c r="G702" s="10">
        <f>SUMIFS(_teams[wins_on_date],_teams[date],_stats[[#This Row],[date]],_teams[team_number],_stats[[#This Row],[team_number]])</f>
        <v>2</v>
      </c>
      <c r="H702" s="10">
        <f>SUMIFS(_teams[draws_on_date],_teams[date],_stats[[#This Row],[date]],_teams[team_number],_stats[[#This Row],[team_number]])</f>
        <v>1</v>
      </c>
      <c r="I702" s="10">
        <v>0</v>
      </c>
      <c r="J702" s="10" t="s">
        <v>105</v>
      </c>
    </row>
    <row r="703" spans="1:10" x14ac:dyDescent="0.25">
      <c r="A703" s="27">
        <v>45939</v>
      </c>
      <c r="B703" s="7">
        <v>3</v>
      </c>
      <c r="C703" s="7" t="s">
        <v>50</v>
      </c>
      <c r="D703" s="10" t="str">
        <f>IFERROR(VLOOKUP(_stats[[#This Row],[player_id]],_players[[player_id]:[player_name]],2,0),"")</f>
        <v>Витя</v>
      </c>
      <c r="E703" s="7">
        <v>0</v>
      </c>
      <c r="F703" s="8">
        <v>0</v>
      </c>
      <c r="G703" s="10">
        <f>SUMIFS(_teams[wins_on_date],_teams[date],_stats[[#This Row],[date]],_teams[team_number],_stats[[#This Row],[team_number]])</f>
        <v>2</v>
      </c>
      <c r="H703" s="10">
        <f>SUMIFS(_teams[draws_on_date],_teams[date],_stats[[#This Row],[date]],_teams[team_number],_stats[[#This Row],[team_number]])</f>
        <v>1</v>
      </c>
      <c r="I703" s="10">
        <v>0</v>
      </c>
      <c r="J703" s="10" t="s">
        <v>105</v>
      </c>
    </row>
    <row r="704" spans="1:10" x14ac:dyDescent="0.25">
      <c r="A704" s="27">
        <v>45939</v>
      </c>
      <c r="B704" s="7">
        <v>3</v>
      </c>
      <c r="C704" s="7" t="s">
        <v>23</v>
      </c>
      <c r="D704" s="10" t="str">
        <f>IFERROR(VLOOKUP(_stats[[#This Row],[player_id]],_players[[player_id]:[player_name]],2,0),"")</f>
        <v>Женя (кипер)</v>
      </c>
      <c r="E704" s="7">
        <v>0</v>
      </c>
      <c r="F704" s="8">
        <v>0</v>
      </c>
      <c r="G704" s="10">
        <f>SUMIFS(_teams[wins_on_date],_teams[date],_stats[[#This Row],[date]],_teams[team_number],_stats[[#This Row],[team_number]])</f>
        <v>2</v>
      </c>
      <c r="H704" s="10">
        <f>SUMIFS(_teams[draws_on_date],_teams[date],_stats[[#This Row],[date]],_teams[team_number],_stats[[#This Row],[team_number]])</f>
        <v>1</v>
      </c>
      <c r="I704" s="10">
        <v>1</v>
      </c>
      <c r="J704" s="10" t="s">
        <v>105</v>
      </c>
    </row>
    <row r="705" spans="1:10" x14ac:dyDescent="0.25">
      <c r="A705" s="27">
        <v>45939</v>
      </c>
      <c r="B705" s="7">
        <v>3</v>
      </c>
      <c r="C705" s="7" t="s">
        <v>20</v>
      </c>
      <c r="D705" s="10" t="str">
        <f>IFERROR(VLOOKUP(_stats[[#This Row],[player_id]],_players[[player_id]:[player_name]],2,0),"")</f>
        <v>Сергей Крюков</v>
      </c>
      <c r="E705" s="7">
        <v>0</v>
      </c>
      <c r="F705" s="8">
        <v>0</v>
      </c>
      <c r="G705" s="10">
        <f>SUMIFS(_teams[wins_on_date],_teams[date],_stats[[#This Row],[date]],_teams[team_number],_stats[[#This Row],[team_number]])</f>
        <v>2</v>
      </c>
      <c r="H705" s="10">
        <f>SUMIFS(_teams[draws_on_date],_teams[date],_stats[[#This Row],[date]],_teams[team_number],_stats[[#This Row],[team_number]])</f>
        <v>1</v>
      </c>
      <c r="I705" s="10">
        <v>0</v>
      </c>
      <c r="J705" s="10" t="s">
        <v>105</v>
      </c>
    </row>
    <row r="706" spans="1:10" x14ac:dyDescent="0.25">
      <c r="A706" s="27">
        <v>45939</v>
      </c>
      <c r="B706" s="7">
        <v>3</v>
      </c>
      <c r="C706" s="7" t="s">
        <v>113</v>
      </c>
      <c r="D706" s="10" t="str">
        <f>IFERROR(VLOOKUP(_stats[[#This Row],[player_id]],_players[[player_id]:[player_name]],2,0),"")</f>
        <v>Ибрагим (Вася+1)</v>
      </c>
      <c r="E706" s="7">
        <v>2</v>
      </c>
      <c r="F706" s="8">
        <v>0</v>
      </c>
      <c r="G706" s="10">
        <f>SUMIFS(_teams[wins_on_date],_teams[date],_stats[[#This Row],[date]],_teams[team_number],_stats[[#This Row],[team_number]])</f>
        <v>2</v>
      </c>
      <c r="H706" s="10">
        <f>SUMIFS(_teams[draws_on_date],_teams[date],_stats[[#This Row],[date]],_teams[team_number],_stats[[#This Row],[team_number]])</f>
        <v>1</v>
      </c>
      <c r="I706" s="10">
        <v>0</v>
      </c>
      <c r="J706" s="10" t="s">
        <v>105</v>
      </c>
    </row>
    <row r="707" spans="1:10" x14ac:dyDescent="0.25">
      <c r="A707" s="27">
        <v>45939</v>
      </c>
      <c r="B707" s="7">
        <v>2</v>
      </c>
      <c r="C707" s="7" t="s">
        <v>45</v>
      </c>
      <c r="D707" s="10" t="str">
        <f>IFERROR(VLOOKUP(_stats[[#This Row],[player_id]],_players[[player_id]:[player_name]],2,0),"")</f>
        <v>Кирилл Попов</v>
      </c>
      <c r="E707" s="7">
        <v>0</v>
      </c>
      <c r="F707" s="8">
        <v>0</v>
      </c>
      <c r="G707" s="10">
        <f>SUMIFS(_teams[wins_on_date],_teams[date],_stats[[#This Row],[date]],_teams[team_number],_stats[[#This Row],[team_number]])</f>
        <v>1</v>
      </c>
      <c r="H707" s="10">
        <f>SUMIFS(_teams[draws_on_date],_teams[date],_stats[[#This Row],[date]],_teams[team_number],_stats[[#This Row],[team_number]])</f>
        <v>1</v>
      </c>
      <c r="I707" s="10">
        <v>0</v>
      </c>
      <c r="J707" s="10" t="s">
        <v>105</v>
      </c>
    </row>
    <row r="708" spans="1:10" x14ac:dyDescent="0.25">
      <c r="A708" s="27">
        <v>45939</v>
      </c>
      <c r="B708" s="7">
        <v>1</v>
      </c>
      <c r="C708" s="7" t="s">
        <v>55</v>
      </c>
      <c r="D708" s="10" t="str">
        <f>IFERROR(VLOOKUP(_stats[[#This Row],[player_id]],_players[[player_id]:[player_name]],2,0),"")</f>
        <v>Кирилл (АК+1)</v>
      </c>
      <c r="E708" s="7">
        <v>0</v>
      </c>
      <c r="F708" s="8">
        <v>0</v>
      </c>
      <c r="G708" s="10">
        <f>SUMIFS(_teams[wins_on_date],_teams[date],_stats[[#This Row],[date]],_teams[team_number],_stats[[#This Row],[team_number]])</f>
        <v>5</v>
      </c>
      <c r="H708" s="10">
        <f>SUMIFS(_teams[draws_on_date],_teams[date],_stats[[#This Row],[date]],_teams[team_number],_stats[[#This Row],[team_number]])</f>
        <v>0</v>
      </c>
      <c r="I708" s="10">
        <v>0</v>
      </c>
      <c r="J708" s="10" t="s">
        <v>105</v>
      </c>
    </row>
    <row r="709" spans="1:10" x14ac:dyDescent="0.25">
      <c r="A709" s="6">
        <v>45942</v>
      </c>
      <c r="B709" s="7">
        <v>3</v>
      </c>
      <c r="C709" s="7" t="s">
        <v>20</v>
      </c>
      <c r="D709" s="10" t="str">
        <f>IFERROR(VLOOKUP(_stats[[#This Row],[player_id]],_players[[player_id]:[player_name]],2,0),"")</f>
        <v>Сергей Крюков</v>
      </c>
      <c r="E709" s="7">
        <v>0</v>
      </c>
      <c r="F709" s="8">
        <v>0</v>
      </c>
      <c r="G709" s="10">
        <f>SUMIFS(_teams[wins_on_date],_teams[date],_stats[[#This Row],[date]],_teams[team_number],_stats[[#This Row],[team_number]])</f>
        <v>4</v>
      </c>
      <c r="H709" s="10">
        <f>SUMIFS(_teams[draws_on_date],_teams[date],_stats[[#This Row],[date]],_teams[team_number],_stats[[#This Row],[team_number]])</f>
        <v>1</v>
      </c>
      <c r="I709" s="10">
        <v>0</v>
      </c>
      <c r="J709" s="10" t="s">
        <v>105</v>
      </c>
    </row>
    <row r="710" spans="1:10" x14ac:dyDescent="0.25">
      <c r="A710" s="6">
        <v>45942</v>
      </c>
      <c r="B710" s="7">
        <v>2</v>
      </c>
      <c r="C710" s="7" t="s">
        <v>60</v>
      </c>
      <c r="D710" s="10" t="str">
        <f>IFERROR(VLOOKUP(_stats[[#This Row],[player_id]],_players[[player_id]:[player_name]],2,0),"")</f>
        <v>Юра Пименов</v>
      </c>
      <c r="E710" s="7">
        <v>1</v>
      </c>
      <c r="F710" s="8">
        <v>1</v>
      </c>
      <c r="G710" s="10">
        <f>SUMIFS(_teams[wins_on_date],_teams[date],_stats[[#This Row],[date]],_teams[team_number],_stats[[#This Row],[team_number]])</f>
        <v>1</v>
      </c>
      <c r="H710" s="10">
        <f>SUMIFS(_teams[draws_on_date],_teams[date],_stats[[#This Row],[date]],_teams[team_number],_stats[[#This Row],[team_number]])</f>
        <v>1</v>
      </c>
      <c r="I710" s="10">
        <v>0</v>
      </c>
      <c r="J710" s="10" t="s">
        <v>105</v>
      </c>
    </row>
    <row r="711" spans="1:10" x14ac:dyDescent="0.25">
      <c r="A711" s="6">
        <v>45942</v>
      </c>
      <c r="B711" s="7">
        <v>1</v>
      </c>
      <c r="C711" s="7" t="s">
        <v>45</v>
      </c>
      <c r="D711" s="10" t="str">
        <f>IFERROR(VLOOKUP(_stats[[#This Row],[player_id]],_players[[player_id]:[player_name]],2,0),"")</f>
        <v>Кирилл Попов</v>
      </c>
      <c r="E711" s="7">
        <v>0</v>
      </c>
      <c r="F711" s="8">
        <v>0</v>
      </c>
      <c r="G711" s="10">
        <f>SUMIFS(_teams[wins_on_date],_teams[date],_stats[[#This Row],[date]],_teams[team_number],_stats[[#This Row],[team_number]])</f>
        <v>5</v>
      </c>
      <c r="H711" s="10">
        <f>SUMIFS(_teams[draws_on_date],_teams[date],_stats[[#This Row],[date]],_teams[team_number],_stats[[#This Row],[team_number]])</f>
        <v>1</v>
      </c>
      <c r="I711" s="10">
        <v>0</v>
      </c>
      <c r="J711" s="10" t="s">
        <v>105</v>
      </c>
    </row>
    <row r="712" spans="1:10" x14ac:dyDescent="0.25">
      <c r="A712" s="6">
        <v>45942</v>
      </c>
      <c r="B712" s="7">
        <v>2</v>
      </c>
      <c r="C712" s="7" t="s">
        <v>53</v>
      </c>
      <c r="D712" s="10" t="str">
        <f>IFERROR(VLOOKUP(_stats[[#This Row],[player_id]],_players[[player_id]:[player_name]],2,0),"")</f>
        <v>Игорь Фомичев</v>
      </c>
      <c r="E712" s="7">
        <v>1</v>
      </c>
      <c r="F712" s="8">
        <v>0</v>
      </c>
      <c r="G712" s="10">
        <f>SUMIFS(_teams[wins_on_date],_teams[date],_stats[[#This Row],[date]],_teams[team_number],_stats[[#This Row],[team_number]])</f>
        <v>1</v>
      </c>
      <c r="H712" s="10">
        <f>SUMIFS(_teams[draws_on_date],_teams[date],_stats[[#This Row],[date]],_teams[team_number],_stats[[#This Row],[team_number]])</f>
        <v>1</v>
      </c>
      <c r="I712" s="10">
        <v>0</v>
      </c>
      <c r="J712" s="10" t="s">
        <v>105</v>
      </c>
    </row>
    <row r="713" spans="1:10" x14ac:dyDescent="0.25">
      <c r="A713" s="6">
        <v>45942</v>
      </c>
      <c r="B713" s="7">
        <v>1</v>
      </c>
      <c r="C713" s="7" t="s">
        <v>50</v>
      </c>
      <c r="D713" s="10" t="str">
        <f>IFERROR(VLOOKUP(_stats[[#This Row],[player_id]],_players[[player_id]:[player_name]],2,0),"")</f>
        <v>Витя</v>
      </c>
      <c r="E713" s="7">
        <v>1</v>
      </c>
      <c r="F713" s="8">
        <v>2</v>
      </c>
      <c r="G713" s="10">
        <f>SUMIFS(_teams[wins_on_date],_teams[date],_stats[[#This Row],[date]],_teams[team_number],_stats[[#This Row],[team_number]])</f>
        <v>5</v>
      </c>
      <c r="H713" s="10">
        <f>SUMIFS(_teams[draws_on_date],_teams[date],_stats[[#This Row],[date]],_teams[team_number],_stats[[#This Row],[team_number]])</f>
        <v>1</v>
      </c>
      <c r="I713" s="10">
        <v>0</v>
      </c>
      <c r="J713" s="10" t="s">
        <v>105</v>
      </c>
    </row>
    <row r="714" spans="1:10" x14ac:dyDescent="0.25">
      <c r="A714" s="6">
        <v>45942</v>
      </c>
      <c r="B714" s="7">
        <v>2</v>
      </c>
      <c r="C714" s="7" t="s">
        <v>28</v>
      </c>
      <c r="D714" s="10" t="str">
        <f>IFERROR(VLOOKUP(_stats[[#This Row],[player_id]],_players[[player_id]:[player_name]],2,0),"")</f>
        <v>Миша</v>
      </c>
      <c r="E714" s="7">
        <v>0</v>
      </c>
      <c r="F714" s="8">
        <v>1</v>
      </c>
      <c r="G714" s="10">
        <f>SUMIFS(_teams[wins_on_date],_teams[date],_stats[[#This Row],[date]],_teams[team_number],_stats[[#This Row],[team_number]])</f>
        <v>1</v>
      </c>
      <c r="H714" s="10">
        <f>SUMIFS(_teams[draws_on_date],_teams[date],_stats[[#This Row],[date]],_teams[team_number],_stats[[#This Row],[team_number]])</f>
        <v>1</v>
      </c>
      <c r="I714" s="10">
        <v>1</v>
      </c>
      <c r="J714" s="10" t="s">
        <v>105</v>
      </c>
    </row>
    <row r="715" spans="1:10" x14ac:dyDescent="0.25">
      <c r="A715" s="6">
        <v>45942</v>
      </c>
      <c r="B715" s="7">
        <v>1</v>
      </c>
      <c r="C715" s="7" t="s">
        <v>16</v>
      </c>
      <c r="D715" s="10" t="str">
        <f>IFERROR(VLOOKUP(_stats[[#This Row],[player_id]],_players[[player_id]:[player_name]],2,0),"")</f>
        <v>Сергей</v>
      </c>
      <c r="E715" s="7">
        <v>4</v>
      </c>
      <c r="F715" s="8">
        <v>1</v>
      </c>
      <c r="G715" s="10">
        <f>SUMIFS(_teams[wins_on_date],_teams[date],_stats[[#This Row],[date]],_teams[team_number],_stats[[#This Row],[team_number]])</f>
        <v>5</v>
      </c>
      <c r="H715" s="10">
        <f>SUMIFS(_teams[draws_on_date],_teams[date],_stats[[#This Row],[date]],_teams[team_number],_stats[[#This Row],[team_number]])</f>
        <v>1</v>
      </c>
      <c r="I715" s="10">
        <v>1</v>
      </c>
      <c r="J715" s="10" t="s">
        <v>105</v>
      </c>
    </row>
    <row r="716" spans="1:10" x14ac:dyDescent="0.25">
      <c r="A716" s="6">
        <v>45942</v>
      </c>
      <c r="B716" s="7">
        <v>1</v>
      </c>
      <c r="C716" s="7" t="s">
        <v>18</v>
      </c>
      <c r="D716" s="10" t="str">
        <f>IFERROR(VLOOKUP(_stats[[#This Row],[player_id]],_players[[player_id]:[player_name]],2,0),"")</f>
        <v>Костя</v>
      </c>
      <c r="E716" s="7">
        <v>5</v>
      </c>
      <c r="F716" s="8">
        <v>1</v>
      </c>
      <c r="G716" s="10">
        <f>SUMIFS(_teams[wins_on_date],_teams[date],_stats[[#This Row],[date]],_teams[team_number],_stats[[#This Row],[team_number]])</f>
        <v>5</v>
      </c>
      <c r="H716" s="10">
        <f>SUMIFS(_teams[draws_on_date],_teams[date],_stats[[#This Row],[date]],_teams[team_number],_stats[[#This Row],[team_number]])</f>
        <v>1</v>
      </c>
      <c r="I716" s="10">
        <v>0</v>
      </c>
      <c r="J716" s="10" t="s">
        <v>105</v>
      </c>
    </row>
    <row r="717" spans="1:10" x14ac:dyDescent="0.25">
      <c r="A717" s="6">
        <v>45942</v>
      </c>
      <c r="B717" s="7">
        <v>2</v>
      </c>
      <c r="C717" s="7" t="s">
        <v>26</v>
      </c>
      <c r="D717" s="10" t="str">
        <f>IFERROR(VLOOKUP(_stats[[#This Row],[player_id]],_players[[player_id]:[player_name]],2,0),"")</f>
        <v>Олег Шишкин</v>
      </c>
      <c r="E717" s="7">
        <v>0</v>
      </c>
      <c r="F717" s="8">
        <v>0</v>
      </c>
      <c r="G717" s="10">
        <f>SUMIFS(_teams[wins_on_date],_teams[date],_stats[[#This Row],[date]],_teams[team_number],_stats[[#This Row],[team_number]])</f>
        <v>1</v>
      </c>
      <c r="H717" s="10">
        <f>SUMIFS(_teams[draws_on_date],_teams[date],_stats[[#This Row],[date]],_teams[team_number],_stats[[#This Row],[team_number]])</f>
        <v>1</v>
      </c>
      <c r="I717" s="10">
        <v>0</v>
      </c>
      <c r="J717" s="10" t="s">
        <v>105</v>
      </c>
    </row>
    <row r="718" spans="1:10" x14ac:dyDescent="0.25">
      <c r="A718" s="6">
        <v>45942</v>
      </c>
      <c r="B718" s="7">
        <v>1</v>
      </c>
      <c r="C718" s="7" t="s">
        <v>15</v>
      </c>
      <c r="D718" s="10" t="str">
        <f>IFERROR(VLOOKUP(_stats[[#This Row],[player_id]],_players[[player_id]:[player_name]],2,0),"")</f>
        <v>Вова</v>
      </c>
      <c r="E718" s="7">
        <v>1</v>
      </c>
      <c r="F718" s="8">
        <v>3</v>
      </c>
      <c r="G718" s="10">
        <f>SUMIFS(_teams[wins_on_date],_teams[date],_stats[[#This Row],[date]],_teams[team_number],_stats[[#This Row],[team_number]])</f>
        <v>5</v>
      </c>
      <c r="H718" s="10">
        <f>SUMIFS(_teams[draws_on_date],_teams[date],_stats[[#This Row],[date]],_teams[team_number],_stats[[#This Row],[team_number]])</f>
        <v>1</v>
      </c>
      <c r="I718" s="10">
        <v>1</v>
      </c>
      <c r="J718" s="10" t="s">
        <v>105</v>
      </c>
    </row>
    <row r="719" spans="1:10" x14ac:dyDescent="0.25">
      <c r="A719" s="6">
        <v>45942</v>
      </c>
      <c r="B719" s="7">
        <v>3</v>
      </c>
      <c r="C719" s="7" t="s">
        <v>80</v>
      </c>
      <c r="D719" s="10" t="str">
        <f>IFERROR(VLOOKUP(_stats[[#This Row],[player_id]],_players[[player_id]:[player_name]],2,0),"")</f>
        <v>Анашкин</v>
      </c>
      <c r="E719" s="7">
        <v>0</v>
      </c>
      <c r="F719" s="8">
        <v>1</v>
      </c>
      <c r="G719" s="10">
        <f>SUMIFS(_teams[wins_on_date],_teams[date],_stats[[#This Row],[date]],_teams[team_number],_stats[[#This Row],[team_number]])</f>
        <v>4</v>
      </c>
      <c r="H719" s="10">
        <f>SUMIFS(_teams[draws_on_date],_teams[date],_stats[[#This Row],[date]],_teams[team_number],_stats[[#This Row],[team_number]])</f>
        <v>1</v>
      </c>
      <c r="I719" s="10">
        <v>0</v>
      </c>
      <c r="J719" s="10" t="s">
        <v>105</v>
      </c>
    </row>
    <row r="720" spans="1:10" x14ac:dyDescent="0.25">
      <c r="A720" s="6">
        <v>45942</v>
      </c>
      <c r="B720" s="7">
        <v>1</v>
      </c>
      <c r="C720" s="7" t="s">
        <v>112</v>
      </c>
      <c r="D720" s="10" t="str">
        <f>IFERROR(VLOOKUP(_stats[[#This Row],[player_id]],_players[[player_id]:[player_name]],2,0),"")</f>
        <v>Фуад</v>
      </c>
      <c r="E720" s="7">
        <v>1</v>
      </c>
      <c r="F720" s="8">
        <v>2</v>
      </c>
      <c r="G720" s="10">
        <f>SUMIFS(_teams[wins_on_date],_teams[date],_stats[[#This Row],[date]],_teams[team_number],_stats[[#This Row],[team_number]])</f>
        <v>5</v>
      </c>
      <c r="H720" s="10">
        <f>SUMIFS(_teams[draws_on_date],_teams[date],_stats[[#This Row],[date]],_teams[team_number],_stats[[#This Row],[team_number]])</f>
        <v>1</v>
      </c>
      <c r="I720" s="10">
        <v>0</v>
      </c>
      <c r="J720" s="10" t="s">
        <v>105</v>
      </c>
    </row>
    <row r="721" spans="1:10" x14ac:dyDescent="0.25">
      <c r="A721" s="6">
        <v>45942</v>
      </c>
      <c r="B721" s="7">
        <v>3</v>
      </c>
      <c r="C721" s="7" t="s">
        <v>23</v>
      </c>
      <c r="D721" s="10" t="str">
        <f>IFERROR(VLOOKUP(_stats[[#This Row],[player_id]],_players[[player_id]:[player_name]],2,0),"")</f>
        <v>Женя (кипер)</v>
      </c>
      <c r="E721" s="7">
        <v>0</v>
      </c>
      <c r="F721" s="8">
        <v>0</v>
      </c>
      <c r="G721" s="10">
        <f>SUMIFS(_teams[wins_on_date],_teams[date],_stats[[#This Row],[date]],_teams[team_number],_stats[[#This Row],[team_number]])</f>
        <v>4</v>
      </c>
      <c r="H721" s="10">
        <f>SUMIFS(_teams[draws_on_date],_teams[date],_stats[[#This Row],[date]],_teams[team_number],_stats[[#This Row],[team_number]])</f>
        <v>1</v>
      </c>
      <c r="I721" s="10">
        <v>3</v>
      </c>
      <c r="J721" s="10" t="s">
        <v>105</v>
      </c>
    </row>
    <row r="722" spans="1:10" x14ac:dyDescent="0.25">
      <c r="A722" s="6">
        <v>45942</v>
      </c>
      <c r="B722" s="7">
        <v>3</v>
      </c>
      <c r="C722" s="7" t="s">
        <v>70</v>
      </c>
      <c r="D722" s="10" t="str">
        <f>IFERROR(VLOOKUP(_stats[[#This Row],[player_id]],_players[[player_id]:[player_name]],2,0),"")</f>
        <v>Макс (Миша +1)</v>
      </c>
      <c r="E722" s="7">
        <v>5</v>
      </c>
      <c r="F722" s="8">
        <v>2</v>
      </c>
      <c r="G722" s="10">
        <f>SUMIFS(_teams[wins_on_date],_teams[date],_stats[[#This Row],[date]],_teams[team_number],_stats[[#This Row],[team_number]])</f>
        <v>4</v>
      </c>
      <c r="H722" s="10">
        <f>SUMIFS(_teams[draws_on_date],_teams[date],_stats[[#This Row],[date]],_teams[team_number],_stats[[#This Row],[team_number]])</f>
        <v>1</v>
      </c>
      <c r="I722" s="10">
        <v>0</v>
      </c>
      <c r="J722" s="10" t="s">
        <v>105</v>
      </c>
    </row>
    <row r="723" spans="1:10" x14ac:dyDescent="0.25">
      <c r="A723" s="6">
        <v>45942</v>
      </c>
      <c r="B723" s="7">
        <v>3</v>
      </c>
      <c r="C723" s="7" t="s">
        <v>81</v>
      </c>
      <c r="D723" s="10" t="str">
        <f>IFERROR(VLOOKUP(_stats[[#This Row],[player_id]],_players[[player_id]:[player_name]],2,0),"")</f>
        <v>Даня (сын Вити)</v>
      </c>
      <c r="E723" s="7">
        <v>0</v>
      </c>
      <c r="F723" s="8">
        <v>0</v>
      </c>
      <c r="G723" s="10">
        <f>SUMIFS(_teams[wins_on_date],_teams[date],_stats[[#This Row],[date]],_teams[team_number],_stats[[#This Row],[team_number]])</f>
        <v>4</v>
      </c>
      <c r="H723" s="10">
        <f>SUMIFS(_teams[draws_on_date],_teams[date],_stats[[#This Row],[date]],_teams[team_number],_stats[[#This Row],[team_number]])</f>
        <v>1</v>
      </c>
      <c r="I723" s="10">
        <v>0</v>
      </c>
      <c r="J723" s="10" t="s">
        <v>105</v>
      </c>
    </row>
    <row r="724" spans="1:10" x14ac:dyDescent="0.25">
      <c r="A724" s="6">
        <v>45942</v>
      </c>
      <c r="B724" s="7">
        <v>2</v>
      </c>
      <c r="C724" s="7" t="s">
        <v>66</v>
      </c>
      <c r="D724" s="10" t="str">
        <f>IFERROR(VLOOKUP(_stats[[#This Row],[player_id]],_players[[player_id]:[player_name]],2,0),"")</f>
        <v>Назар (Женя +1)</v>
      </c>
      <c r="E724" s="7">
        <v>1</v>
      </c>
      <c r="F724" s="8">
        <v>0</v>
      </c>
      <c r="G724" s="10">
        <f>SUMIFS(_teams[wins_on_date],_teams[date],_stats[[#This Row],[date]],_teams[team_number],_stats[[#This Row],[team_number]])</f>
        <v>1</v>
      </c>
      <c r="H724" s="10">
        <f>SUMIFS(_teams[draws_on_date],_teams[date],_stats[[#This Row],[date]],_teams[team_number],_stats[[#This Row],[team_number]])</f>
        <v>1</v>
      </c>
      <c r="I724" s="10">
        <v>0</v>
      </c>
      <c r="J724" s="10" t="s">
        <v>105</v>
      </c>
    </row>
    <row r="725" spans="1:10" x14ac:dyDescent="0.25">
      <c r="A725" s="6">
        <v>45942</v>
      </c>
      <c r="B725" s="7">
        <v>3</v>
      </c>
      <c r="C725" s="7" t="s">
        <v>120</v>
      </c>
      <c r="D725" s="10" t="str">
        <f>IFERROR(VLOOKUP(_stats[[#This Row],[player_id]],_players[[player_id]:[player_name]],2,0),"")</f>
        <v>Сергей (Bu+1)</v>
      </c>
      <c r="E725" s="7">
        <v>0</v>
      </c>
      <c r="F725" s="8">
        <v>2</v>
      </c>
      <c r="G725" s="10">
        <f>SUMIFS(_teams[wins_on_date],_teams[date],_stats[[#This Row],[date]],_teams[team_number],_stats[[#This Row],[team_number]])</f>
        <v>4</v>
      </c>
      <c r="H725" s="10">
        <f>SUMIFS(_teams[draws_on_date],_teams[date],_stats[[#This Row],[date]],_teams[team_number],_stats[[#This Row],[team_number]])</f>
        <v>1</v>
      </c>
      <c r="I725" s="10">
        <v>0</v>
      </c>
      <c r="J725" s="10" t="s">
        <v>105</v>
      </c>
    </row>
    <row r="726" spans="1:10" x14ac:dyDescent="0.25">
      <c r="A726" s="6">
        <v>45942</v>
      </c>
      <c r="B726" s="7">
        <v>2</v>
      </c>
      <c r="C726" s="7" t="s">
        <v>121</v>
      </c>
      <c r="D726" s="10" t="str">
        <f>IFERROR(VLOOKUP(_stats[[#This Row],[player_id]],_players[[player_id]:[player_name]],2,0),"")</f>
        <v>Кирилл (Bu+1)</v>
      </c>
      <c r="E726" s="7">
        <v>1</v>
      </c>
      <c r="F726" s="8">
        <v>2</v>
      </c>
      <c r="G726" s="10">
        <f>SUMIFS(_teams[wins_on_date],_teams[date],_stats[[#This Row],[date]],_teams[team_number],_stats[[#This Row],[team_number]])</f>
        <v>1</v>
      </c>
      <c r="H726" s="10">
        <f>SUMIFS(_teams[draws_on_date],_teams[date],_stats[[#This Row],[date]],_teams[team_number],_stats[[#This Row],[team_number]])</f>
        <v>1</v>
      </c>
      <c r="I726" s="10">
        <v>0</v>
      </c>
      <c r="J726" s="10" t="s">
        <v>105</v>
      </c>
    </row>
    <row r="727" spans="1:10" x14ac:dyDescent="0.25">
      <c r="A727" s="6">
        <v>45942</v>
      </c>
      <c r="B727" s="7">
        <v>3</v>
      </c>
      <c r="C727" s="7" t="s">
        <v>40</v>
      </c>
      <c r="D727" s="10" t="str">
        <f>IFERROR(VLOOKUP(_stats[[#This Row],[player_id]],_players[[player_id]:[player_name]],2,0),"")</f>
        <v>Эльдар</v>
      </c>
      <c r="E727" s="7">
        <v>0</v>
      </c>
      <c r="F727" s="8">
        <v>0</v>
      </c>
      <c r="G727" s="10">
        <f>SUMIFS(_teams[wins_on_date],_teams[date],_stats[[#This Row],[date]],_teams[team_number],_stats[[#This Row],[team_number]])</f>
        <v>4</v>
      </c>
      <c r="H727" s="10">
        <f>SUMIFS(_teams[draws_on_date],_teams[date],_stats[[#This Row],[date]],_teams[team_number],_stats[[#This Row],[team_number]])</f>
        <v>1</v>
      </c>
      <c r="I727" s="10">
        <v>0</v>
      </c>
      <c r="J727" s="10" t="s">
        <v>105</v>
      </c>
    </row>
    <row r="728" spans="1:10" x14ac:dyDescent="0.25">
      <c r="A728" s="6">
        <v>45942</v>
      </c>
      <c r="B728" s="7">
        <v>1</v>
      </c>
      <c r="C728" s="7" t="s">
        <v>42</v>
      </c>
      <c r="D728" s="10" t="str">
        <f>IFERROR(VLOOKUP(_stats[[#This Row],[player_id]],_players[[player_id]:[player_name]],2,0),"")</f>
        <v>Атай</v>
      </c>
      <c r="E728" s="7">
        <v>1</v>
      </c>
      <c r="F728" s="8">
        <v>1</v>
      </c>
      <c r="G728" s="10">
        <f>SUMIFS(_teams[wins_on_date],_teams[date],_stats[[#This Row],[date]],_teams[team_number],_stats[[#This Row],[team_number]])</f>
        <v>5</v>
      </c>
      <c r="H728" s="10">
        <f>SUMIFS(_teams[draws_on_date],_teams[date],_stats[[#This Row],[date]],_teams[team_number],_stats[[#This Row],[team_number]])</f>
        <v>1</v>
      </c>
      <c r="I728" s="10">
        <v>0</v>
      </c>
      <c r="J728" s="10" t="s">
        <v>105</v>
      </c>
    </row>
    <row r="729" spans="1:10" x14ac:dyDescent="0.25">
      <c r="A729" s="6">
        <v>45942</v>
      </c>
      <c r="B729" s="7">
        <v>1</v>
      </c>
      <c r="C729" s="7" t="s">
        <v>33</v>
      </c>
      <c r="D729" s="10" t="str">
        <f>IFERROR(VLOOKUP(_stats[[#This Row],[player_id]],_players[[player_id]:[player_name]],2,0),"")</f>
        <v>Рома Сурнин</v>
      </c>
      <c r="E729" s="7">
        <v>1</v>
      </c>
      <c r="F729" s="8">
        <v>2</v>
      </c>
      <c r="G729" s="10">
        <f>SUMIFS(_teams[wins_on_date],_teams[date],_stats[[#This Row],[date]],_teams[team_number],_stats[[#This Row],[team_number]])</f>
        <v>5</v>
      </c>
      <c r="H729" s="10">
        <f>SUMIFS(_teams[draws_on_date],_teams[date],_stats[[#This Row],[date]],_teams[team_number],_stats[[#This Row],[team_number]])</f>
        <v>1</v>
      </c>
      <c r="I729" s="10">
        <v>0</v>
      </c>
      <c r="J729" s="10" t="s">
        <v>105</v>
      </c>
    </row>
    <row r="730" spans="1:10" x14ac:dyDescent="0.25">
      <c r="A730" s="6">
        <v>45942</v>
      </c>
      <c r="B730" s="7">
        <v>2</v>
      </c>
      <c r="C730" s="7" t="s">
        <v>116</v>
      </c>
      <c r="D730" s="10" t="str">
        <f>IFERROR(VLOOKUP(_stats[[#This Row],[player_id]],_players[[player_id]:[player_name]],2,0),"")</f>
        <v>Дима (Паша+1)</v>
      </c>
      <c r="E730" s="7">
        <v>0</v>
      </c>
      <c r="F730" s="8">
        <v>0</v>
      </c>
      <c r="G730" s="10">
        <f>SUMIFS(_teams[wins_on_date],_teams[date],_stats[[#This Row],[date]],_teams[team_number],_stats[[#This Row],[team_number]])</f>
        <v>1</v>
      </c>
      <c r="H730" s="10">
        <f>SUMIFS(_teams[draws_on_date],_teams[date],_stats[[#This Row],[date]],_teams[team_number],_stats[[#This Row],[team_number]])</f>
        <v>1</v>
      </c>
      <c r="I730" s="10">
        <v>0</v>
      </c>
      <c r="J730" s="10" t="s">
        <v>105</v>
      </c>
    </row>
    <row r="731" spans="1:10" x14ac:dyDescent="0.25">
      <c r="A731" s="6">
        <v>45949</v>
      </c>
      <c r="B731" s="7">
        <v>1</v>
      </c>
      <c r="C731" s="7" t="s">
        <v>20</v>
      </c>
      <c r="D731" s="10" t="str">
        <f>IFERROR(VLOOKUP(_stats[[#This Row],[player_id]],_players[[player_id]:[player_name]],2,0),"")</f>
        <v>Сергей Крюков</v>
      </c>
      <c r="E731" s="7">
        <v>1</v>
      </c>
      <c r="F731" s="8">
        <v>0</v>
      </c>
      <c r="G731" s="10">
        <f>SUMIFS(_teams[wins_on_date],_teams[date],_stats[[#This Row],[date]],_teams[team_number],_stats[[#This Row],[team_number]])</f>
        <v>5</v>
      </c>
      <c r="H731" s="10">
        <f>SUMIFS(_teams[draws_on_date],_teams[date],_stats[[#This Row],[date]],_teams[team_number],_stats[[#This Row],[team_number]])</f>
        <v>0</v>
      </c>
      <c r="I731" s="10">
        <v>0</v>
      </c>
      <c r="J731" s="10" t="s">
        <v>105</v>
      </c>
    </row>
    <row r="732" spans="1:10" x14ac:dyDescent="0.25">
      <c r="A732" s="6">
        <v>45949</v>
      </c>
      <c r="B732" s="7">
        <v>1</v>
      </c>
      <c r="C732" s="7" t="s">
        <v>50</v>
      </c>
      <c r="D732" s="10" t="str">
        <f>IFERROR(VLOOKUP(_stats[[#This Row],[player_id]],_players[[player_id]:[player_name]],2,0),"")</f>
        <v>Витя</v>
      </c>
      <c r="E732" s="7">
        <v>1</v>
      </c>
      <c r="F732" s="8">
        <v>5</v>
      </c>
      <c r="G732" s="10">
        <f>SUMIFS(_teams[wins_on_date],_teams[date],_stats[[#This Row],[date]],_teams[team_number],_stats[[#This Row],[team_number]])</f>
        <v>5</v>
      </c>
      <c r="H732" s="10">
        <f>SUMIFS(_teams[draws_on_date],_teams[date],_stats[[#This Row],[date]],_teams[team_number],_stats[[#This Row],[team_number]])</f>
        <v>0</v>
      </c>
      <c r="I732" s="10">
        <v>0</v>
      </c>
      <c r="J732" s="10" t="s">
        <v>105</v>
      </c>
    </row>
    <row r="733" spans="1:10" x14ac:dyDescent="0.25">
      <c r="A733" s="6">
        <v>45949</v>
      </c>
      <c r="B733" s="7">
        <v>2</v>
      </c>
      <c r="C733" s="7" t="s">
        <v>16</v>
      </c>
      <c r="D733" s="10" t="str">
        <f>IFERROR(VLOOKUP(_stats[[#This Row],[player_id]],_players[[player_id]:[player_name]],2,0),"")</f>
        <v>Сергей</v>
      </c>
      <c r="E733" s="7">
        <v>6</v>
      </c>
      <c r="F733" s="8">
        <v>1</v>
      </c>
      <c r="G733" s="10">
        <f>SUMIFS(_teams[wins_on_date],_teams[date],_stats[[#This Row],[date]],_teams[team_number],_stats[[#This Row],[team_number]])</f>
        <v>9</v>
      </c>
      <c r="H733" s="10">
        <f>SUMIFS(_teams[draws_on_date],_teams[date],_stats[[#This Row],[date]],_teams[team_number],_stats[[#This Row],[team_number]])</f>
        <v>0</v>
      </c>
      <c r="I733" s="10">
        <v>0</v>
      </c>
      <c r="J733" s="10" t="s">
        <v>105</v>
      </c>
    </row>
    <row r="734" spans="1:10" x14ac:dyDescent="0.25">
      <c r="A734" s="6">
        <v>45949</v>
      </c>
      <c r="B734" s="7">
        <v>1</v>
      </c>
      <c r="C734" s="7" t="s">
        <v>118</v>
      </c>
      <c r="D734" s="10" t="str">
        <f>IFERROR(VLOOKUP(_stats[[#This Row],[player_id]],_players[[player_id]:[player_name]],2,0),"")</f>
        <v>Виктор Царьков</v>
      </c>
      <c r="E734" s="7">
        <v>2</v>
      </c>
      <c r="F734" s="8">
        <v>2</v>
      </c>
      <c r="G734" s="10">
        <f>SUMIFS(_teams[wins_on_date],_teams[date],_stats[[#This Row],[date]],_teams[team_number],_stats[[#This Row],[team_number]])</f>
        <v>5</v>
      </c>
      <c r="H734" s="10">
        <f>SUMIFS(_teams[draws_on_date],_teams[date],_stats[[#This Row],[date]],_teams[team_number],_stats[[#This Row],[team_number]])</f>
        <v>0</v>
      </c>
      <c r="I734" s="10">
        <v>0</v>
      </c>
      <c r="J734" s="10" t="s">
        <v>105</v>
      </c>
    </row>
    <row r="735" spans="1:10" x14ac:dyDescent="0.25">
      <c r="A735" s="6">
        <v>45949</v>
      </c>
      <c r="B735" s="7">
        <v>2</v>
      </c>
      <c r="C735" s="7" t="s">
        <v>53</v>
      </c>
      <c r="D735" s="10" t="str">
        <f>IFERROR(VLOOKUP(_stats[[#This Row],[player_id]],_players[[player_id]:[player_name]],2,0),"")</f>
        <v>Игорь Фомичев</v>
      </c>
      <c r="E735" s="7">
        <v>5</v>
      </c>
      <c r="F735" s="8">
        <v>6</v>
      </c>
      <c r="G735" s="10">
        <f>SUMIFS(_teams[wins_on_date],_teams[date],_stats[[#This Row],[date]],_teams[team_number],_stats[[#This Row],[team_number]])</f>
        <v>9</v>
      </c>
      <c r="H735" s="10">
        <f>SUMIFS(_teams[draws_on_date],_teams[date],_stats[[#This Row],[date]],_teams[team_number],_stats[[#This Row],[team_number]])</f>
        <v>0</v>
      </c>
      <c r="I735" s="10">
        <v>0</v>
      </c>
      <c r="J735" s="10" t="s">
        <v>105</v>
      </c>
    </row>
    <row r="736" spans="1:10" x14ac:dyDescent="0.25">
      <c r="A736" s="6">
        <v>45949</v>
      </c>
      <c r="B736" s="7">
        <v>2</v>
      </c>
      <c r="C736" s="7" t="s">
        <v>80</v>
      </c>
      <c r="D736" s="10" t="str">
        <f>IFERROR(VLOOKUP(_stats[[#This Row],[player_id]],_players[[player_id]:[player_name]],2,0),"")</f>
        <v>Анашкин</v>
      </c>
      <c r="E736" s="7">
        <v>4</v>
      </c>
      <c r="F736" s="8">
        <v>4</v>
      </c>
      <c r="G736" s="10">
        <f>SUMIFS(_teams[wins_on_date],_teams[date],_stats[[#This Row],[date]],_teams[team_number],_stats[[#This Row],[team_number]])</f>
        <v>9</v>
      </c>
      <c r="H736" s="10">
        <f>SUMIFS(_teams[draws_on_date],_teams[date],_stats[[#This Row],[date]],_teams[team_number],_stats[[#This Row],[team_number]])</f>
        <v>0</v>
      </c>
      <c r="I736" s="10">
        <v>0</v>
      </c>
      <c r="J736" s="10" t="s">
        <v>105</v>
      </c>
    </row>
    <row r="737" spans="1:10" x14ac:dyDescent="0.25">
      <c r="A737" s="6">
        <v>45949</v>
      </c>
      <c r="B737" s="7">
        <v>2</v>
      </c>
      <c r="C737" s="7" t="s">
        <v>26</v>
      </c>
      <c r="D737" s="10" t="str">
        <f>IFERROR(VLOOKUP(_stats[[#This Row],[player_id]],_players[[player_id]:[player_name]],2,0),"")</f>
        <v>Олег Шишкин</v>
      </c>
      <c r="E737" s="7">
        <v>2</v>
      </c>
      <c r="F737" s="8">
        <v>2</v>
      </c>
      <c r="G737" s="10">
        <f>SUMIFS(_teams[wins_on_date],_teams[date],_stats[[#This Row],[date]],_teams[team_number],_stats[[#This Row],[team_number]])</f>
        <v>9</v>
      </c>
      <c r="H737" s="10">
        <f>SUMIFS(_teams[draws_on_date],_teams[date],_stats[[#This Row],[date]],_teams[team_number],_stats[[#This Row],[team_number]])</f>
        <v>0</v>
      </c>
      <c r="I737" s="10">
        <v>0</v>
      </c>
      <c r="J737" s="10" t="s">
        <v>105</v>
      </c>
    </row>
    <row r="738" spans="1:10" x14ac:dyDescent="0.25">
      <c r="A738" s="6">
        <v>45949</v>
      </c>
      <c r="B738" s="7">
        <v>1</v>
      </c>
      <c r="C738" s="7" t="s">
        <v>81</v>
      </c>
      <c r="D738" s="10" t="str">
        <f>IFERROR(VLOOKUP(_stats[[#This Row],[player_id]],_players[[player_id]:[player_name]],2,0),"")</f>
        <v>Даня (сын Вити)</v>
      </c>
      <c r="E738" s="7">
        <v>0</v>
      </c>
      <c r="F738" s="8">
        <v>1</v>
      </c>
      <c r="G738" s="10">
        <f>SUMIFS(_teams[wins_on_date],_teams[date],_stats[[#This Row],[date]],_teams[team_number],_stats[[#This Row],[team_number]])</f>
        <v>5</v>
      </c>
      <c r="H738" s="10">
        <f>SUMIFS(_teams[draws_on_date],_teams[date],_stats[[#This Row],[date]],_teams[team_number],_stats[[#This Row],[team_number]])</f>
        <v>0</v>
      </c>
      <c r="I738" s="10">
        <v>0</v>
      </c>
      <c r="J738" s="10" t="s">
        <v>105</v>
      </c>
    </row>
    <row r="739" spans="1:10" x14ac:dyDescent="0.25">
      <c r="A739" s="6">
        <v>45949</v>
      </c>
      <c r="B739" s="7">
        <v>1</v>
      </c>
      <c r="C739" s="7" t="s">
        <v>33</v>
      </c>
      <c r="D739" s="10" t="str">
        <f>IFERROR(VLOOKUP(_stats[[#This Row],[player_id]],_players[[player_id]:[player_name]],2,0),"")</f>
        <v>Рома Сурнин</v>
      </c>
      <c r="E739" s="7">
        <v>2</v>
      </c>
      <c r="F739" s="8">
        <v>1</v>
      </c>
      <c r="G739" s="10">
        <f>SUMIFS(_teams[wins_on_date],_teams[date],_stats[[#This Row],[date]],_teams[team_number],_stats[[#This Row],[team_number]])</f>
        <v>5</v>
      </c>
      <c r="H739" s="10">
        <f>SUMIFS(_teams[draws_on_date],_teams[date],_stats[[#This Row],[date]],_teams[team_number],_stats[[#This Row],[team_number]])</f>
        <v>0</v>
      </c>
      <c r="I739" s="10">
        <v>0</v>
      </c>
      <c r="J739" s="10" t="s">
        <v>105</v>
      </c>
    </row>
    <row r="740" spans="1:10" x14ac:dyDescent="0.25">
      <c r="A740" s="6">
        <v>45949</v>
      </c>
      <c r="B740" s="7">
        <v>2</v>
      </c>
      <c r="C740" s="7" t="s">
        <v>40</v>
      </c>
      <c r="D740" s="10" t="str">
        <f>IFERROR(VLOOKUP(_stats[[#This Row],[player_id]],_players[[player_id]:[player_name]],2,0),"")</f>
        <v>Эльдар</v>
      </c>
      <c r="E740" s="7">
        <v>1</v>
      </c>
      <c r="F740" s="8">
        <v>3</v>
      </c>
      <c r="G740" s="10">
        <f>SUMIFS(_teams[wins_on_date],_teams[date],_stats[[#This Row],[date]],_teams[team_number],_stats[[#This Row],[team_number]])</f>
        <v>9</v>
      </c>
      <c r="H740" s="10">
        <f>SUMIFS(_teams[draws_on_date],_teams[date],_stats[[#This Row],[date]],_teams[team_number],_stats[[#This Row],[team_number]])</f>
        <v>0</v>
      </c>
      <c r="I740" s="10">
        <v>0</v>
      </c>
      <c r="J740" s="10" t="s">
        <v>105</v>
      </c>
    </row>
    <row r="741" spans="1:10" x14ac:dyDescent="0.25">
      <c r="A741" s="6">
        <v>45949</v>
      </c>
      <c r="B741" s="7">
        <v>1</v>
      </c>
      <c r="C741" s="7" t="s">
        <v>109</v>
      </c>
      <c r="D741" s="10" t="str">
        <f>IFERROR(VLOOKUP(_stats[[#This Row],[player_id]],_players[[player_id]:[player_name]],2,0),"")</f>
        <v>Саша (Витя+1)</v>
      </c>
      <c r="E741" s="7">
        <v>4</v>
      </c>
      <c r="F741" s="8">
        <v>0</v>
      </c>
      <c r="G741" s="10">
        <f>SUMIFS(_teams[wins_on_date],_teams[date],_stats[[#This Row],[date]],_teams[team_number],_stats[[#This Row],[team_number]])</f>
        <v>5</v>
      </c>
      <c r="H741" s="10">
        <f>SUMIFS(_teams[draws_on_date],_teams[date],_stats[[#This Row],[date]],_teams[team_number],_stats[[#This Row],[team_number]])</f>
        <v>0</v>
      </c>
      <c r="I741" s="10">
        <v>0</v>
      </c>
      <c r="J741" s="10" t="s">
        <v>105</v>
      </c>
    </row>
    <row r="742" spans="1:10" x14ac:dyDescent="0.25">
      <c r="A742" s="6">
        <v>45956</v>
      </c>
      <c r="B742" s="7">
        <v>2</v>
      </c>
      <c r="C742" s="7" t="s">
        <v>20</v>
      </c>
      <c r="D742" s="10" t="str">
        <f>IFERROR(VLOOKUP(_stats[[#This Row],[player_id]],_players[[player_id]:[player_name]],2,0),"")</f>
        <v>Сергей Крюков</v>
      </c>
      <c r="E742" s="7">
        <v>0</v>
      </c>
      <c r="F742" s="8">
        <v>1</v>
      </c>
      <c r="G742" s="10">
        <f>SUMIFS(_teams[wins_on_date],_teams[date],_stats[[#This Row],[date]],_teams[team_number],_stats[[#This Row],[team_number]])</f>
        <v>4</v>
      </c>
      <c r="H742" s="10">
        <f>SUMIFS(_teams[draws_on_date],_teams[date],_stats[[#This Row],[date]],_teams[team_number],_stats[[#This Row],[team_number]])</f>
        <v>0</v>
      </c>
      <c r="I742" s="10">
        <v>0</v>
      </c>
      <c r="J742" s="10" t="s">
        <v>105</v>
      </c>
    </row>
    <row r="743" spans="1:10" x14ac:dyDescent="0.25">
      <c r="A743" s="6">
        <v>45956</v>
      </c>
      <c r="B743" s="7">
        <v>1</v>
      </c>
      <c r="C743" s="7" t="s">
        <v>30</v>
      </c>
      <c r="D743" s="10" t="str">
        <f>IFERROR(VLOOKUP(_stats[[#This Row],[player_id]],_players[[player_id]:[player_name]],2,0),"")</f>
        <v>Александр Травкин</v>
      </c>
      <c r="E743" s="7">
        <v>2</v>
      </c>
      <c r="F743" s="8">
        <v>1</v>
      </c>
      <c r="G743" s="10">
        <f>SUMIFS(_teams[wins_on_date],_teams[date],_stats[[#This Row],[date]],_teams[team_number],_stats[[#This Row],[team_number]])</f>
        <v>7</v>
      </c>
      <c r="H743" s="10">
        <f>SUMIFS(_teams[draws_on_date],_teams[date],_stats[[#This Row],[date]],_teams[team_number],_stats[[#This Row],[team_number]])</f>
        <v>0</v>
      </c>
      <c r="I743" s="10">
        <v>0</v>
      </c>
      <c r="J743" s="10" t="s">
        <v>105</v>
      </c>
    </row>
    <row r="744" spans="1:10" x14ac:dyDescent="0.25">
      <c r="A744" s="6">
        <v>45956</v>
      </c>
      <c r="B744" s="7">
        <v>1</v>
      </c>
      <c r="C744" s="7" t="s">
        <v>23</v>
      </c>
      <c r="D744" s="10" t="str">
        <f>IFERROR(VLOOKUP(_stats[[#This Row],[player_id]],_players[[player_id]:[player_name]],2,0),"")</f>
        <v>Женя (кипер)</v>
      </c>
      <c r="E744" s="7">
        <v>0</v>
      </c>
      <c r="F744" s="8">
        <v>0</v>
      </c>
      <c r="G744" s="10">
        <f>SUMIFS(_teams[wins_on_date],_teams[date],_stats[[#This Row],[date]],_teams[team_number],_stats[[#This Row],[team_number]])</f>
        <v>7</v>
      </c>
      <c r="H744" s="10">
        <f>SUMIFS(_teams[draws_on_date],_teams[date],_stats[[#This Row],[date]],_teams[team_number],_stats[[#This Row],[team_number]])</f>
        <v>0</v>
      </c>
      <c r="I744" s="10">
        <v>0</v>
      </c>
      <c r="J744" s="10" t="s">
        <v>105</v>
      </c>
    </row>
    <row r="745" spans="1:10" x14ac:dyDescent="0.25">
      <c r="A745" s="6">
        <v>45956</v>
      </c>
      <c r="B745" s="7">
        <v>1</v>
      </c>
      <c r="C745" s="7" t="s">
        <v>62</v>
      </c>
      <c r="D745" s="10" t="str">
        <f>IFERROR(VLOOKUP(_stats[[#This Row],[player_id]],_players[[player_id]:[player_name]],2,0),"")</f>
        <v>Артем Зэф</v>
      </c>
      <c r="E745" s="7">
        <v>2</v>
      </c>
      <c r="F745" s="8">
        <v>2</v>
      </c>
      <c r="G745" s="10">
        <f>SUMIFS(_teams[wins_on_date],_teams[date],_stats[[#This Row],[date]],_teams[team_number],_stats[[#This Row],[team_number]])</f>
        <v>7</v>
      </c>
      <c r="H745" s="10">
        <f>SUMIFS(_teams[draws_on_date],_teams[date],_stats[[#This Row],[date]],_teams[team_number],_stats[[#This Row],[team_number]])</f>
        <v>0</v>
      </c>
      <c r="I745" s="10">
        <v>0</v>
      </c>
      <c r="J745" s="10" t="s">
        <v>105</v>
      </c>
    </row>
    <row r="746" spans="1:10" x14ac:dyDescent="0.25">
      <c r="A746" s="6">
        <v>45956</v>
      </c>
      <c r="B746" s="7">
        <v>1</v>
      </c>
      <c r="C746" s="7" t="s">
        <v>89</v>
      </c>
      <c r="D746" s="10" t="str">
        <f>IFERROR(VLOOKUP(_stats[[#This Row],[player_id]],_players[[player_id]:[player_name]],2,0),"")</f>
        <v>Антон Копыч</v>
      </c>
      <c r="E746" s="7">
        <v>6</v>
      </c>
      <c r="F746" s="8">
        <v>3</v>
      </c>
      <c r="G746" s="10">
        <f>SUMIFS(_teams[wins_on_date],_teams[date],_stats[[#This Row],[date]],_teams[team_number],_stats[[#This Row],[team_number]])</f>
        <v>7</v>
      </c>
      <c r="H746" s="10">
        <f>SUMIFS(_teams[draws_on_date],_teams[date],_stats[[#This Row],[date]],_teams[team_number],_stats[[#This Row],[team_number]])</f>
        <v>0</v>
      </c>
      <c r="I746" s="10">
        <v>0</v>
      </c>
      <c r="J746" s="10" t="s">
        <v>105</v>
      </c>
    </row>
    <row r="747" spans="1:10" x14ac:dyDescent="0.25">
      <c r="A747" s="6">
        <v>45956</v>
      </c>
      <c r="B747" s="7">
        <v>2</v>
      </c>
      <c r="C747" s="7" t="s">
        <v>60</v>
      </c>
      <c r="D747" s="10" t="str">
        <f>IFERROR(VLOOKUP(_stats[[#This Row],[player_id]],_players[[player_id]:[player_name]],2,0),"")</f>
        <v>Юра Пименов</v>
      </c>
      <c r="E747" s="7">
        <v>2</v>
      </c>
      <c r="F747" s="8">
        <v>4</v>
      </c>
      <c r="G747" s="10">
        <f>SUMIFS(_teams[wins_on_date],_teams[date],_stats[[#This Row],[date]],_teams[team_number],_stats[[#This Row],[team_number]])</f>
        <v>4</v>
      </c>
      <c r="H747" s="10">
        <f>SUMIFS(_teams[draws_on_date],_teams[date],_stats[[#This Row],[date]],_teams[team_number],_stats[[#This Row],[team_number]])</f>
        <v>0</v>
      </c>
      <c r="I747" s="10">
        <v>0</v>
      </c>
      <c r="J747" s="10" t="s">
        <v>105</v>
      </c>
    </row>
    <row r="748" spans="1:10" x14ac:dyDescent="0.25">
      <c r="A748" s="6">
        <v>45956</v>
      </c>
      <c r="B748" s="7">
        <v>2</v>
      </c>
      <c r="C748" s="7" t="s">
        <v>26</v>
      </c>
      <c r="D748" s="10" t="str">
        <f>IFERROR(VLOOKUP(_stats[[#This Row],[player_id]],_players[[player_id]:[player_name]],2,0),"")</f>
        <v>Олег Шишкин</v>
      </c>
      <c r="E748" s="7">
        <v>0</v>
      </c>
      <c r="F748" s="8">
        <v>0</v>
      </c>
      <c r="G748" s="10">
        <f>SUMIFS(_teams[wins_on_date],_teams[date],_stats[[#This Row],[date]],_teams[team_number],_stats[[#This Row],[team_number]])</f>
        <v>4</v>
      </c>
      <c r="H748" s="10">
        <f>SUMIFS(_teams[draws_on_date],_teams[date],_stats[[#This Row],[date]],_teams[team_number],_stats[[#This Row],[team_number]])</f>
        <v>0</v>
      </c>
      <c r="I748" s="10">
        <v>0</v>
      </c>
      <c r="J748" s="10" t="s">
        <v>105</v>
      </c>
    </row>
    <row r="749" spans="1:10" x14ac:dyDescent="0.25">
      <c r="A749" s="6">
        <v>45956</v>
      </c>
      <c r="B749" s="7">
        <v>2</v>
      </c>
      <c r="C749" s="7" t="s">
        <v>53</v>
      </c>
      <c r="D749" s="10" t="str">
        <f>IFERROR(VLOOKUP(_stats[[#This Row],[player_id]],_players[[player_id]:[player_name]],2,0),"")</f>
        <v>Игорь Фомичев</v>
      </c>
      <c r="E749" s="7">
        <v>2</v>
      </c>
      <c r="F749" s="8">
        <v>2</v>
      </c>
      <c r="G749" s="10">
        <f>SUMIFS(_teams[wins_on_date],_teams[date],_stats[[#This Row],[date]],_teams[team_number],_stats[[#This Row],[team_number]])</f>
        <v>4</v>
      </c>
      <c r="H749" s="10">
        <f>SUMIFS(_teams[draws_on_date],_teams[date],_stats[[#This Row],[date]],_teams[team_number],_stats[[#This Row],[team_number]])</f>
        <v>0</v>
      </c>
      <c r="I749" s="10">
        <v>0</v>
      </c>
      <c r="J749" s="10" t="s">
        <v>105</v>
      </c>
    </row>
    <row r="750" spans="1:10" x14ac:dyDescent="0.25">
      <c r="A750" s="6">
        <v>45956</v>
      </c>
      <c r="B750" s="7">
        <v>1</v>
      </c>
      <c r="C750" s="7" t="s">
        <v>45</v>
      </c>
      <c r="D750" s="10" t="str">
        <f>IFERROR(VLOOKUP(_stats[[#This Row],[player_id]],_players[[player_id]:[player_name]],2,0),"")</f>
        <v>Кирилл Попов</v>
      </c>
      <c r="E750" s="7">
        <v>1</v>
      </c>
      <c r="F750" s="8">
        <v>0</v>
      </c>
      <c r="G750" s="10">
        <f>SUMIFS(_teams[wins_on_date],_teams[date],_stats[[#This Row],[date]],_teams[team_number],_stats[[#This Row],[team_number]])</f>
        <v>7</v>
      </c>
      <c r="H750" s="10">
        <f>SUMIFS(_teams[draws_on_date],_teams[date],_stats[[#This Row],[date]],_teams[team_number],_stats[[#This Row],[team_number]])</f>
        <v>0</v>
      </c>
      <c r="I750" s="10">
        <v>0</v>
      </c>
      <c r="J750" s="10" t="s">
        <v>105</v>
      </c>
    </row>
    <row r="751" spans="1:10" x14ac:dyDescent="0.25">
      <c r="A751" s="6">
        <v>45956</v>
      </c>
      <c r="B751" s="7">
        <v>1</v>
      </c>
      <c r="C751" s="7" t="s">
        <v>80</v>
      </c>
      <c r="D751" s="10" t="str">
        <f>IFERROR(VLOOKUP(_stats[[#This Row],[player_id]],_players[[player_id]:[player_name]],2,0),"")</f>
        <v>Анашкин</v>
      </c>
      <c r="E751" s="7">
        <v>1</v>
      </c>
      <c r="F751" s="8">
        <v>0</v>
      </c>
      <c r="G751" s="10">
        <f>SUMIFS(_teams[wins_on_date],_teams[date],_stats[[#This Row],[date]],_teams[team_number],_stats[[#This Row],[team_number]])</f>
        <v>7</v>
      </c>
      <c r="H751" s="10">
        <f>SUMIFS(_teams[draws_on_date],_teams[date],_stats[[#This Row],[date]],_teams[team_number],_stats[[#This Row],[team_number]])</f>
        <v>0</v>
      </c>
      <c r="I751" s="10">
        <v>0</v>
      </c>
      <c r="J751" s="10" t="s">
        <v>105</v>
      </c>
    </row>
    <row r="752" spans="1:10" x14ac:dyDescent="0.25">
      <c r="A752" s="6">
        <v>45956</v>
      </c>
      <c r="B752" s="7">
        <v>2</v>
      </c>
      <c r="C752" s="7" t="s">
        <v>108</v>
      </c>
      <c r="D752" s="10" t="str">
        <f>IFERROR(VLOOKUP(_stats[[#This Row],[player_id]],_players[[player_id]:[player_name]],2,0),"")</f>
        <v>Умар (Женя+1)</v>
      </c>
      <c r="E752" s="7">
        <v>0</v>
      </c>
      <c r="F752" s="8">
        <v>0</v>
      </c>
      <c r="G752" s="10">
        <f>SUMIFS(_teams[wins_on_date],_teams[date],_stats[[#This Row],[date]],_teams[team_number],_stats[[#This Row],[team_number]])</f>
        <v>4</v>
      </c>
      <c r="H752" s="10">
        <f>SUMIFS(_teams[draws_on_date],_teams[date],_stats[[#This Row],[date]],_teams[team_number],_stats[[#This Row],[team_number]])</f>
        <v>0</v>
      </c>
      <c r="I752" s="10">
        <v>0</v>
      </c>
      <c r="J752" s="10" t="s">
        <v>105</v>
      </c>
    </row>
    <row r="753" spans="1:10" x14ac:dyDescent="0.25">
      <c r="A753" s="6">
        <v>45956</v>
      </c>
      <c r="B753" s="7">
        <v>2</v>
      </c>
      <c r="C753" s="7" t="s">
        <v>117</v>
      </c>
      <c r="D753" s="10" t="str">
        <f>IFERROR(VLOOKUP(_stats[[#This Row],[player_id]],_players[[player_id]:[player_name]],2,0),"")</f>
        <v>Леха (Паша+1)</v>
      </c>
      <c r="E753" s="7">
        <v>0</v>
      </c>
      <c r="F753" s="8">
        <v>0</v>
      </c>
      <c r="G753" s="10">
        <f>SUMIFS(_teams[wins_on_date],_teams[date],_stats[[#This Row],[date]],_teams[team_number],_stats[[#This Row],[team_number]])</f>
        <v>4</v>
      </c>
      <c r="H753" s="10">
        <f>SUMIFS(_teams[draws_on_date],_teams[date],_stats[[#This Row],[date]],_teams[team_number],_stats[[#This Row],[team_number]])</f>
        <v>0</v>
      </c>
      <c r="I753" s="10">
        <v>0</v>
      </c>
      <c r="J753" s="10" t="s">
        <v>105</v>
      </c>
    </row>
    <row r="754" spans="1:10" x14ac:dyDescent="0.25">
      <c r="A754" s="6">
        <v>45956</v>
      </c>
      <c r="B754" s="7">
        <v>2</v>
      </c>
      <c r="C754" s="7" t="s">
        <v>122</v>
      </c>
      <c r="D754" s="10" t="str">
        <f>IFERROR(VLOOKUP(_stats[[#This Row],[player_id]],_players[[player_id]:[player_name]],2,0),"")</f>
        <v>Дима (Спартак)</v>
      </c>
      <c r="E754" s="7">
        <v>4</v>
      </c>
      <c r="F754" s="8">
        <v>0</v>
      </c>
      <c r="G754" s="10">
        <f>SUMIFS(_teams[wins_on_date],_teams[date],_stats[[#This Row],[date]],_teams[team_number],_stats[[#This Row],[team_number]])</f>
        <v>4</v>
      </c>
      <c r="H754" s="10">
        <f>SUMIFS(_teams[draws_on_date],_teams[date],_stats[[#This Row],[date]],_teams[team_number],_stats[[#This Row],[team_number]])</f>
        <v>0</v>
      </c>
      <c r="I754" s="10">
        <v>0</v>
      </c>
      <c r="J754" s="10" t="s">
        <v>105</v>
      </c>
    </row>
    <row r="755" spans="1:10" x14ac:dyDescent="0.25">
      <c r="A755" s="6">
        <v>45956</v>
      </c>
      <c r="B755" s="7">
        <v>1</v>
      </c>
      <c r="C755" s="7" t="s">
        <v>33</v>
      </c>
      <c r="D755" s="10" t="str">
        <f>IFERROR(VLOOKUP(_stats[[#This Row],[player_id]],_players[[player_id]:[player_name]],2,0),"")</f>
        <v>Рома Сурнин</v>
      </c>
      <c r="E755" s="7">
        <v>1</v>
      </c>
      <c r="F755" s="8">
        <v>1</v>
      </c>
      <c r="G755" s="10">
        <f>SUMIFS(_teams[wins_on_date],_teams[date],_stats[[#This Row],[date]],_teams[team_number],_stats[[#This Row],[team_number]])</f>
        <v>7</v>
      </c>
      <c r="H755" s="10">
        <f>SUMIFS(_teams[draws_on_date],_teams[date],_stats[[#This Row],[date]],_teams[team_number],_stats[[#This Row],[team_number]])</f>
        <v>0</v>
      </c>
      <c r="I755" s="10">
        <v>0</v>
      </c>
      <c r="J755" s="10" t="s">
        <v>105</v>
      </c>
    </row>
    <row r="756" spans="1:10" x14ac:dyDescent="0.25">
      <c r="A756" s="6">
        <v>45956</v>
      </c>
      <c r="B756" s="7">
        <v>1</v>
      </c>
      <c r="C756" s="7" t="s">
        <v>123</v>
      </c>
      <c r="D756" s="10" t="str">
        <f>IFERROR(VLOOKUP(_stats[[#This Row],[player_id]],_players[[player_id]:[player_name]],2,0),"")</f>
        <v>Саша Дайнеко</v>
      </c>
      <c r="E756" s="7">
        <v>0</v>
      </c>
      <c r="F756" s="8">
        <v>2</v>
      </c>
      <c r="G756" s="10">
        <f>SUMIFS(_teams[wins_on_date],_teams[date],_stats[[#This Row],[date]],_teams[team_number],_stats[[#This Row],[team_number]])</f>
        <v>7</v>
      </c>
      <c r="H756" s="10">
        <f>SUMIFS(_teams[draws_on_date],_teams[date],_stats[[#This Row],[date]],_teams[team_number],_stats[[#This Row],[team_number]])</f>
        <v>0</v>
      </c>
      <c r="I756" s="10">
        <v>0</v>
      </c>
      <c r="J756" s="10" t="s">
        <v>105</v>
      </c>
    </row>
    <row r="757" spans="1:10" x14ac:dyDescent="0.25">
      <c r="A757" s="6">
        <v>45956</v>
      </c>
      <c r="B757" s="7">
        <v>1</v>
      </c>
      <c r="C757" s="7" t="s">
        <v>116</v>
      </c>
      <c r="D757" s="10" t="str">
        <f>IFERROR(VLOOKUP(_stats[[#This Row],[player_id]],_players[[player_id]:[player_name]],2,0),"")</f>
        <v>Дима (Паша+1)</v>
      </c>
      <c r="E757" s="7">
        <v>2</v>
      </c>
      <c r="F757" s="8">
        <v>2</v>
      </c>
      <c r="G757" s="10">
        <f>SUMIFS(_teams[wins_on_date],_teams[date],_stats[[#This Row],[date]],_teams[team_number],_stats[[#This Row],[team_number]])</f>
        <v>7</v>
      </c>
      <c r="H757" s="10">
        <f>SUMIFS(_teams[draws_on_date],_teams[date],_stats[[#This Row],[date]],_teams[team_number],_stats[[#This Row],[team_number]])</f>
        <v>0</v>
      </c>
      <c r="I757" s="10">
        <v>0</v>
      </c>
      <c r="J757" s="10" t="s">
        <v>105</v>
      </c>
    </row>
    <row r="758" spans="1:10" x14ac:dyDescent="0.25">
      <c r="A758" s="6">
        <v>45956</v>
      </c>
      <c r="B758" s="7">
        <v>2</v>
      </c>
      <c r="C758" s="7" t="s">
        <v>40</v>
      </c>
      <c r="D758" s="10" t="str">
        <f>IFERROR(VLOOKUP(_stats[[#This Row],[player_id]],_players[[player_id]:[player_name]],2,0),"")</f>
        <v>Эльдар</v>
      </c>
      <c r="E758" s="7">
        <v>1</v>
      </c>
      <c r="F758" s="8">
        <v>0</v>
      </c>
      <c r="G758" s="10">
        <f>SUMIFS(_teams[wins_on_date],_teams[date],_stats[[#This Row],[date]],_teams[team_number],_stats[[#This Row],[team_number]])</f>
        <v>4</v>
      </c>
      <c r="H758" s="10">
        <f>SUMIFS(_teams[draws_on_date],_teams[date],_stats[[#This Row],[date]],_teams[team_number],_stats[[#This Row],[team_number]])</f>
        <v>0</v>
      </c>
      <c r="I758" s="10">
        <v>0</v>
      </c>
      <c r="J758" s="10" t="s">
        <v>105</v>
      </c>
    </row>
    <row r="759" spans="1:10" x14ac:dyDescent="0.25">
      <c r="A759" s="6">
        <v>45956</v>
      </c>
      <c r="B759" s="7">
        <v>2</v>
      </c>
      <c r="C759" s="7" t="s">
        <v>32</v>
      </c>
      <c r="D759" s="10" t="str">
        <f>IFERROR(VLOOKUP(_stats[[#This Row],[player_id]],_players[[player_id]:[player_name]],2,0),"")</f>
        <v>Артем Ширяев</v>
      </c>
      <c r="E759" s="7">
        <v>0</v>
      </c>
      <c r="F759" s="8">
        <v>0</v>
      </c>
      <c r="G759" s="10">
        <f>SUMIFS(_teams[wins_on_date],_teams[date],_stats[[#This Row],[date]],_teams[team_number],_stats[[#This Row],[team_number]])</f>
        <v>4</v>
      </c>
      <c r="H759" s="10">
        <f>SUMIFS(_teams[draws_on_date],_teams[date],_stats[[#This Row],[date]],_teams[team_number],_stats[[#This Row],[team_number]])</f>
        <v>0</v>
      </c>
      <c r="I759" s="10">
        <v>0</v>
      </c>
      <c r="J759" s="10" t="s">
        <v>105</v>
      </c>
    </row>
    <row r="760" spans="1:10" x14ac:dyDescent="0.25">
      <c r="A760" s="6">
        <v>45956</v>
      </c>
      <c r="B760" s="7">
        <v>2</v>
      </c>
      <c r="C760" s="7" t="s">
        <v>81</v>
      </c>
      <c r="D760" s="10" t="str">
        <f>IFERROR(VLOOKUP(_stats[[#This Row],[player_id]],_players[[player_id]:[player_name]],2,0),"")</f>
        <v>Даня (сын Вити)</v>
      </c>
      <c r="E760" s="7">
        <v>0</v>
      </c>
      <c r="F760" s="8">
        <v>0</v>
      </c>
      <c r="G760" s="10">
        <f>SUMIFS(_teams[wins_on_date],_teams[date],_stats[[#This Row],[date]],_teams[team_number],_stats[[#This Row],[team_number]])</f>
        <v>4</v>
      </c>
      <c r="H760" s="10">
        <f>SUMIFS(_teams[draws_on_date],_teams[date],_stats[[#This Row],[date]],_teams[team_number],_stats[[#This Row],[team_number]])</f>
        <v>0</v>
      </c>
      <c r="I760" s="10">
        <v>0</v>
      </c>
      <c r="J760" s="10" t="s">
        <v>105</v>
      </c>
    </row>
  </sheetData>
  <phoneticPr fontId="5" type="noConversion"/>
  <dataValidations count="1">
    <dataValidation type="list" allowBlank="1" showInputMessage="1" showErrorMessage="1" sqref="C2:C760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E113"/>
  <sheetViews>
    <sheetView topLeftCell="A89" workbookViewId="0">
      <selection activeCell="D119" sqref="D119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5" width="16.5703125" customWidth="1"/>
  </cols>
  <sheetData>
    <row r="1" spans="1:5" x14ac:dyDescent="0.25">
      <c r="A1" s="1" t="s">
        <v>6</v>
      </c>
      <c r="B1" s="4" t="s">
        <v>7</v>
      </c>
      <c r="C1" s="5" t="s">
        <v>10</v>
      </c>
      <c r="D1" s="5" t="s">
        <v>101</v>
      </c>
      <c r="E1" s="5" t="s">
        <v>102</v>
      </c>
    </row>
    <row r="2" spans="1:5" x14ac:dyDescent="0.25">
      <c r="A2" s="13">
        <v>45806</v>
      </c>
      <c r="B2" s="7">
        <v>1</v>
      </c>
      <c r="C2" s="8">
        <v>4</v>
      </c>
      <c r="D2" s="8">
        <v>0</v>
      </c>
      <c r="E2" s="8" t="s">
        <v>103</v>
      </c>
    </row>
    <row r="3" spans="1:5" x14ac:dyDescent="0.25">
      <c r="A3" s="14">
        <v>45806</v>
      </c>
      <c r="B3" s="11">
        <v>2</v>
      </c>
      <c r="C3" s="12">
        <v>2</v>
      </c>
      <c r="D3" s="8">
        <v>0</v>
      </c>
      <c r="E3" s="8" t="s">
        <v>103</v>
      </c>
    </row>
    <row r="4" spans="1:5" x14ac:dyDescent="0.25">
      <c r="A4" s="14">
        <v>45806</v>
      </c>
      <c r="B4" s="11">
        <v>3</v>
      </c>
      <c r="C4" s="12">
        <v>2</v>
      </c>
      <c r="D4" s="8">
        <v>0</v>
      </c>
      <c r="E4" s="8" t="s">
        <v>103</v>
      </c>
    </row>
    <row r="5" spans="1:5" x14ac:dyDescent="0.25">
      <c r="A5" s="13">
        <v>45809</v>
      </c>
      <c r="B5" s="7">
        <v>1</v>
      </c>
      <c r="C5" s="8">
        <v>3</v>
      </c>
      <c r="D5" s="8">
        <v>0</v>
      </c>
      <c r="E5" s="8" t="s">
        <v>103</v>
      </c>
    </row>
    <row r="6" spans="1:5" x14ac:dyDescent="0.25">
      <c r="A6" s="14">
        <v>45809</v>
      </c>
      <c r="B6" s="11">
        <v>2</v>
      </c>
      <c r="C6" s="12">
        <v>5</v>
      </c>
      <c r="D6" s="8">
        <v>0</v>
      </c>
      <c r="E6" s="8" t="s">
        <v>103</v>
      </c>
    </row>
    <row r="7" spans="1:5" x14ac:dyDescent="0.25">
      <c r="A7" s="14">
        <v>45809</v>
      </c>
      <c r="B7" s="11">
        <v>3</v>
      </c>
      <c r="C7" s="12">
        <v>1</v>
      </c>
      <c r="D7" s="8">
        <v>0</v>
      </c>
      <c r="E7" s="8" t="s">
        <v>103</v>
      </c>
    </row>
    <row r="8" spans="1:5" x14ac:dyDescent="0.25">
      <c r="A8" s="13">
        <v>45813</v>
      </c>
      <c r="B8" s="7">
        <v>1</v>
      </c>
      <c r="C8" s="8">
        <v>1</v>
      </c>
      <c r="D8" s="8">
        <v>0</v>
      </c>
      <c r="E8" s="8" t="s">
        <v>103</v>
      </c>
    </row>
    <row r="9" spans="1:5" x14ac:dyDescent="0.25">
      <c r="A9" s="14">
        <v>45813</v>
      </c>
      <c r="B9" s="11">
        <v>2</v>
      </c>
      <c r="C9" s="12">
        <v>7</v>
      </c>
      <c r="D9" s="8">
        <v>0</v>
      </c>
      <c r="E9" s="8" t="s">
        <v>103</v>
      </c>
    </row>
    <row r="10" spans="1:5" x14ac:dyDescent="0.25">
      <c r="A10" s="14">
        <v>45813</v>
      </c>
      <c r="B10" s="11">
        <v>3</v>
      </c>
      <c r="C10" s="12">
        <v>7</v>
      </c>
      <c r="D10" s="8">
        <v>0</v>
      </c>
      <c r="E10" s="8" t="s">
        <v>103</v>
      </c>
    </row>
    <row r="11" spans="1:5" x14ac:dyDescent="0.25">
      <c r="A11" s="13">
        <v>45816</v>
      </c>
      <c r="B11" s="7">
        <v>1</v>
      </c>
      <c r="C11" s="8">
        <v>6</v>
      </c>
      <c r="D11" s="8">
        <v>0</v>
      </c>
      <c r="E11" s="8" t="s">
        <v>103</v>
      </c>
    </row>
    <row r="12" spans="1:5" x14ac:dyDescent="0.25">
      <c r="A12" s="13">
        <v>45816</v>
      </c>
      <c r="B12" s="7">
        <v>2</v>
      </c>
      <c r="C12" s="8">
        <v>4</v>
      </c>
      <c r="D12" s="8">
        <v>0</v>
      </c>
      <c r="E12" s="8" t="s">
        <v>103</v>
      </c>
    </row>
    <row r="13" spans="1:5" x14ac:dyDescent="0.25">
      <c r="A13" s="13">
        <v>45816</v>
      </c>
      <c r="B13" s="7">
        <v>3</v>
      </c>
      <c r="C13" s="8">
        <v>2</v>
      </c>
      <c r="D13" s="8">
        <v>0</v>
      </c>
      <c r="E13" s="8" t="s">
        <v>103</v>
      </c>
    </row>
    <row r="14" spans="1:5" x14ac:dyDescent="0.25">
      <c r="A14" s="13">
        <v>45816</v>
      </c>
      <c r="B14" s="7">
        <v>4</v>
      </c>
      <c r="C14" s="8">
        <v>0</v>
      </c>
      <c r="D14" s="8">
        <v>0</v>
      </c>
      <c r="E14" s="8" t="s">
        <v>103</v>
      </c>
    </row>
    <row r="15" spans="1:5" x14ac:dyDescent="0.25">
      <c r="A15" s="13">
        <v>45820</v>
      </c>
      <c r="B15" s="7">
        <v>1</v>
      </c>
      <c r="C15" s="8">
        <v>6</v>
      </c>
      <c r="D15" s="8">
        <v>0</v>
      </c>
      <c r="E15" s="8" t="s">
        <v>103</v>
      </c>
    </row>
    <row r="16" spans="1:5" x14ac:dyDescent="0.25">
      <c r="A16" s="13">
        <v>45820</v>
      </c>
      <c r="B16" s="7">
        <v>2</v>
      </c>
      <c r="C16" s="8">
        <v>5</v>
      </c>
      <c r="D16" s="8">
        <v>0</v>
      </c>
      <c r="E16" s="8" t="s">
        <v>103</v>
      </c>
    </row>
    <row r="17" spans="1:5" x14ac:dyDescent="0.25">
      <c r="A17" s="13">
        <v>45820</v>
      </c>
      <c r="B17" s="7">
        <v>3</v>
      </c>
      <c r="C17" s="8">
        <v>1</v>
      </c>
      <c r="D17" s="8">
        <v>0</v>
      </c>
      <c r="E17" s="8" t="s">
        <v>103</v>
      </c>
    </row>
    <row r="18" spans="1:5" x14ac:dyDescent="0.25">
      <c r="A18" s="13">
        <v>45823</v>
      </c>
      <c r="B18" s="7">
        <v>1</v>
      </c>
      <c r="C18" s="8">
        <v>7</v>
      </c>
      <c r="D18" s="8">
        <v>0</v>
      </c>
      <c r="E18" s="8" t="s">
        <v>103</v>
      </c>
    </row>
    <row r="19" spans="1:5" x14ac:dyDescent="0.25">
      <c r="A19" s="13">
        <v>45823</v>
      </c>
      <c r="B19" s="7">
        <v>2</v>
      </c>
      <c r="C19" s="8">
        <v>4</v>
      </c>
      <c r="D19" s="8">
        <v>0</v>
      </c>
      <c r="E19" s="8" t="s">
        <v>103</v>
      </c>
    </row>
    <row r="20" spans="1:5" x14ac:dyDescent="0.25">
      <c r="A20" s="13">
        <v>45823</v>
      </c>
      <c r="B20" s="7">
        <v>3</v>
      </c>
      <c r="C20" s="8">
        <v>5</v>
      </c>
      <c r="D20" s="8">
        <v>0</v>
      </c>
      <c r="E20" s="8" t="s">
        <v>103</v>
      </c>
    </row>
    <row r="21" spans="1:5" x14ac:dyDescent="0.25">
      <c r="A21" s="13">
        <v>45827</v>
      </c>
      <c r="B21" s="7">
        <v>1</v>
      </c>
      <c r="C21" s="8">
        <v>3</v>
      </c>
      <c r="D21" s="8">
        <v>0</v>
      </c>
      <c r="E21" s="8" t="s">
        <v>103</v>
      </c>
    </row>
    <row r="22" spans="1:5" x14ac:dyDescent="0.25">
      <c r="A22" s="13">
        <v>45827</v>
      </c>
      <c r="B22" s="7">
        <v>2</v>
      </c>
      <c r="C22" s="8">
        <v>4</v>
      </c>
      <c r="D22" s="8">
        <v>0</v>
      </c>
      <c r="E22" s="8" t="s">
        <v>103</v>
      </c>
    </row>
    <row r="23" spans="1:5" x14ac:dyDescent="0.25">
      <c r="A23" s="13">
        <v>45827</v>
      </c>
      <c r="B23" s="7">
        <v>3</v>
      </c>
      <c r="C23" s="8">
        <v>4</v>
      </c>
      <c r="D23" s="8">
        <v>0</v>
      </c>
      <c r="E23" s="8" t="s">
        <v>103</v>
      </c>
    </row>
    <row r="24" spans="1:5" x14ac:dyDescent="0.25">
      <c r="A24" s="13">
        <v>45830</v>
      </c>
      <c r="B24" s="7">
        <v>1</v>
      </c>
      <c r="C24" s="8">
        <v>7</v>
      </c>
      <c r="D24" s="8">
        <v>0</v>
      </c>
      <c r="E24" s="8" t="s">
        <v>103</v>
      </c>
    </row>
    <row r="25" spans="1:5" x14ac:dyDescent="0.25">
      <c r="A25" s="13">
        <v>45830</v>
      </c>
      <c r="B25" s="7">
        <v>2</v>
      </c>
      <c r="C25" s="8">
        <v>3</v>
      </c>
      <c r="D25" s="8">
        <v>0</v>
      </c>
      <c r="E25" s="8" t="s">
        <v>103</v>
      </c>
    </row>
    <row r="26" spans="1:5" x14ac:dyDescent="0.25">
      <c r="A26" s="13">
        <v>45830</v>
      </c>
      <c r="B26" s="7">
        <v>3</v>
      </c>
      <c r="C26" s="8">
        <v>2</v>
      </c>
      <c r="D26" s="8">
        <v>0</v>
      </c>
      <c r="E26" s="8" t="s">
        <v>103</v>
      </c>
    </row>
    <row r="27" spans="1:5" x14ac:dyDescent="0.25">
      <c r="A27" s="13">
        <v>45834</v>
      </c>
      <c r="B27" s="7">
        <v>1</v>
      </c>
      <c r="C27" s="8">
        <v>4</v>
      </c>
      <c r="D27" s="8">
        <v>0</v>
      </c>
      <c r="E27" s="8" t="s">
        <v>103</v>
      </c>
    </row>
    <row r="28" spans="1:5" x14ac:dyDescent="0.25">
      <c r="A28" s="13">
        <v>45834</v>
      </c>
      <c r="B28" s="7">
        <v>2</v>
      </c>
      <c r="C28" s="8">
        <v>6</v>
      </c>
      <c r="D28" s="8">
        <v>0</v>
      </c>
      <c r="E28" s="8" t="s">
        <v>103</v>
      </c>
    </row>
    <row r="29" spans="1:5" x14ac:dyDescent="0.25">
      <c r="A29" s="13">
        <v>45834</v>
      </c>
      <c r="B29" s="7">
        <v>3</v>
      </c>
      <c r="C29" s="8">
        <v>3</v>
      </c>
      <c r="D29" s="8">
        <v>0</v>
      </c>
      <c r="E29" s="8" t="s">
        <v>103</v>
      </c>
    </row>
    <row r="30" spans="1:5" x14ac:dyDescent="0.25">
      <c r="A30" s="13">
        <v>45837</v>
      </c>
      <c r="B30" s="7">
        <v>1</v>
      </c>
      <c r="C30" s="8">
        <v>5</v>
      </c>
      <c r="D30" s="8">
        <v>0</v>
      </c>
      <c r="E30" s="8" t="s">
        <v>103</v>
      </c>
    </row>
    <row r="31" spans="1:5" x14ac:dyDescent="0.25">
      <c r="A31" s="13">
        <v>45837</v>
      </c>
      <c r="B31" s="7">
        <v>2</v>
      </c>
      <c r="C31" s="8">
        <v>6</v>
      </c>
      <c r="D31" s="8">
        <v>0</v>
      </c>
      <c r="E31" s="8" t="s">
        <v>103</v>
      </c>
    </row>
    <row r="32" spans="1:5" x14ac:dyDescent="0.25">
      <c r="A32" s="13">
        <v>45837</v>
      </c>
      <c r="B32" s="7">
        <v>3</v>
      </c>
      <c r="C32" s="8">
        <v>1</v>
      </c>
      <c r="D32" s="8">
        <v>0</v>
      </c>
      <c r="E32" s="8" t="s">
        <v>103</v>
      </c>
    </row>
    <row r="33" spans="1:5" x14ac:dyDescent="0.25">
      <c r="A33" s="13">
        <v>45837</v>
      </c>
      <c r="B33" s="7">
        <v>4</v>
      </c>
      <c r="C33" s="8">
        <v>3</v>
      </c>
      <c r="D33" s="8">
        <v>0</v>
      </c>
      <c r="E33" s="8" t="s">
        <v>103</v>
      </c>
    </row>
    <row r="34" spans="1:5" x14ac:dyDescent="0.25">
      <c r="A34" s="13">
        <v>45855</v>
      </c>
      <c r="B34" s="7">
        <v>1</v>
      </c>
      <c r="C34" s="8">
        <v>5</v>
      </c>
      <c r="D34" s="8">
        <v>0</v>
      </c>
      <c r="E34" s="8" t="s">
        <v>103</v>
      </c>
    </row>
    <row r="35" spans="1:5" x14ac:dyDescent="0.25">
      <c r="A35" s="13">
        <v>45855</v>
      </c>
      <c r="B35" s="7">
        <v>2</v>
      </c>
      <c r="C35" s="8">
        <v>6</v>
      </c>
      <c r="D35" s="8">
        <v>0</v>
      </c>
      <c r="E35" s="8" t="s">
        <v>103</v>
      </c>
    </row>
    <row r="36" spans="1:5" x14ac:dyDescent="0.25">
      <c r="A36" s="13">
        <v>45855</v>
      </c>
      <c r="B36" s="7">
        <v>3</v>
      </c>
      <c r="C36" s="8">
        <v>4</v>
      </c>
      <c r="D36" s="8">
        <v>0</v>
      </c>
      <c r="E36" s="8" t="s">
        <v>103</v>
      </c>
    </row>
    <row r="37" spans="1:5" x14ac:dyDescent="0.25">
      <c r="A37" s="13">
        <v>45858</v>
      </c>
      <c r="B37" s="7">
        <v>1</v>
      </c>
      <c r="C37" s="8">
        <v>3</v>
      </c>
      <c r="D37" s="8">
        <v>0</v>
      </c>
      <c r="E37" s="8" t="s">
        <v>103</v>
      </c>
    </row>
    <row r="38" spans="1:5" x14ac:dyDescent="0.25">
      <c r="A38" s="13">
        <v>45858</v>
      </c>
      <c r="B38" s="7">
        <v>2</v>
      </c>
      <c r="C38" s="8">
        <v>5</v>
      </c>
      <c r="D38" s="8">
        <v>0</v>
      </c>
      <c r="E38" s="8" t="s">
        <v>103</v>
      </c>
    </row>
    <row r="39" spans="1:5" x14ac:dyDescent="0.25">
      <c r="A39" s="13">
        <v>45858</v>
      </c>
      <c r="B39" s="7">
        <v>3</v>
      </c>
      <c r="C39" s="8">
        <v>3</v>
      </c>
      <c r="D39" s="8">
        <v>0</v>
      </c>
      <c r="E39" s="8" t="s">
        <v>103</v>
      </c>
    </row>
    <row r="40" spans="1:5" x14ac:dyDescent="0.25">
      <c r="A40" s="13">
        <v>45862</v>
      </c>
      <c r="B40" s="7">
        <v>1</v>
      </c>
      <c r="C40" s="8">
        <v>6</v>
      </c>
      <c r="D40" s="8">
        <v>0</v>
      </c>
      <c r="E40" s="8" t="s">
        <v>103</v>
      </c>
    </row>
    <row r="41" spans="1:5" x14ac:dyDescent="0.25">
      <c r="A41" s="13">
        <v>45862</v>
      </c>
      <c r="B41" s="7">
        <v>2</v>
      </c>
      <c r="C41" s="8">
        <v>3</v>
      </c>
      <c r="D41" s="8">
        <v>0</v>
      </c>
      <c r="E41" s="8" t="s">
        <v>103</v>
      </c>
    </row>
    <row r="42" spans="1:5" x14ac:dyDescent="0.25">
      <c r="A42" s="13">
        <v>45862</v>
      </c>
      <c r="B42" s="7">
        <v>3</v>
      </c>
      <c r="C42" s="8">
        <v>4</v>
      </c>
      <c r="D42" s="8">
        <v>0</v>
      </c>
      <c r="E42" s="8" t="s">
        <v>103</v>
      </c>
    </row>
    <row r="43" spans="1:5" x14ac:dyDescent="0.25">
      <c r="A43" s="13">
        <v>45865</v>
      </c>
      <c r="B43" s="7">
        <v>1</v>
      </c>
      <c r="C43" s="8">
        <v>3</v>
      </c>
      <c r="D43" s="8">
        <v>0</v>
      </c>
      <c r="E43" s="8" t="s">
        <v>103</v>
      </c>
    </row>
    <row r="44" spans="1:5" x14ac:dyDescent="0.25">
      <c r="A44" s="13">
        <v>45865</v>
      </c>
      <c r="B44" s="7">
        <v>2</v>
      </c>
      <c r="C44" s="8">
        <v>3</v>
      </c>
      <c r="D44" s="8">
        <v>0</v>
      </c>
      <c r="E44" s="8" t="s">
        <v>103</v>
      </c>
    </row>
    <row r="45" spans="1:5" x14ac:dyDescent="0.25">
      <c r="A45" s="13">
        <v>45865</v>
      </c>
      <c r="B45" s="7">
        <v>3</v>
      </c>
      <c r="C45" s="8">
        <v>10</v>
      </c>
      <c r="D45" s="8">
        <v>0</v>
      </c>
      <c r="E45" s="8" t="s">
        <v>103</v>
      </c>
    </row>
    <row r="46" spans="1:5" x14ac:dyDescent="0.25">
      <c r="A46" s="13">
        <v>45869</v>
      </c>
      <c r="B46" s="7">
        <v>1</v>
      </c>
      <c r="C46" s="8">
        <v>4</v>
      </c>
      <c r="D46" s="8">
        <v>0</v>
      </c>
      <c r="E46" s="8" t="s">
        <v>103</v>
      </c>
    </row>
    <row r="47" spans="1:5" x14ac:dyDescent="0.25">
      <c r="A47" s="13">
        <v>45869</v>
      </c>
      <c r="B47" s="7">
        <v>2</v>
      </c>
      <c r="C47" s="8">
        <v>6</v>
      </c>
      <c r="D47" s="8">
        <v>0</v>
      </c>
      <c r="E47" s="8" t="s">
        <v>103</v>
      </c>
    </row>
    <row r="48" spans="1:5" x14ac:dyDescent="0.25">
      <c r="A48" s="13">
        <v>45869</v>
      </c>
      <c r="B48" s="7">
        <v>3</v>
      </c>
      <c r="C48" s="8">
        <v>4</v>
      </c>
      <c r="D48" s="8">
        <v>0</v>
      </c>
      <c r="E48" s="8" t="s">
        <v>103</v>
      </c>
    </row>
    <row r="49" spans="1:5" x14ac:dyDescent="0.25">
      <c r="A49" s="13">
        <v>45872</v>
      </c>
      <c r="B49" s="7">
        <v>1</v>
      </c>
      <c r="C49" s="8">
        <v>4</v>
      </c>
      <c r="D49" s="8">
        <v>0</v>
      </c>
      <c r="E49" s="8" t="s">
        <v>103</v>
      </c>
    </row>
    <row r="50" spans="1:5" x14ac:dyDescent="0.25">
      <c r="A50" s="13">
        <v>45872</v>
      </c>
      <c r="B50" s="7">
        <v>2</v>
      </c>
      <c r="C50" s="8">
        <v>6</v>
      </c>
      <c r="D50" s="8">
        <v>0</v>
      </c>
      <c r="E50" s="8" t="s">
        <v>103</v>
      </c>
    </row>
    <row r="51" spans="1:5" x14ac:dyDescent="0.25">
      <c r="A51" s="13">
        <v>45872</v>
      </c>
      <c r="B51" s="7">
        <v>3</v>
      </c>
      <c r="C51" s="8">
        <v>2</v>
      </c>
      <c r="D51" s="8">
        <v>0</v>
      </c>
      <c r="E51" s="8" t="s">
        <v>103</v>
      </c>
    </row>
    <row r="52" spans="1:5" x14ac:dyDescent="0.25">
      <c r="A52" s="13">
        <v>45876</v>
      </c>
      <c r="B52" s="7">
        <v>1</v>
      </c>
      <c r="C52" s="8">
        <v>7</v>
      </c>
      <c r="D52" s="8">
        <v>0</v>
      </c>
      <c r="E52" s="8" t="s">
        <v>103</v>
      </c>
    </row>
    <row r="53" spans="1:5" x14ac:dyDescent="0.25">
      <c r="A53" s="13">
        <v>45876</v>
      </c>
      <c r="B53" s="7">
        <v>2</v>
      </c>
      <c r="C53" s="8">
        <v>6</v>
      </c>
      <c r="D53" s="8">
        <v>0</v>
      </c>
      <c r="E53" s="8" t="s">
        <v>103</v>
      </c>
    </row>
    <row r="54" spans="1:5" x14ac:dyDescent="0.25">
      <c r="A54" s="13">
        <v>45876</v>
      </c>
      <c r="B54" s="7">
        <v>3</v>
      </c>
      <c r="C54" s="8">
        <v>2</v>
      </c>
      <c r="D54" s="8">
        <v>0</v>
      </c>
      <c r="E54" s="8" t="s">
        <v>103</v>
      </c>
    </row>
    <row r="55" spans="1:5" x14ac:dyDescent="0.25">
      <c r="A55" s="13">
        <v>45883</v>
      </c>
      <c r="B55" s="7">
        <v>1</v>
      </c>
      <c r="C55" s="8">
        <v>5</v>
      </c>
      <c r="D55" s="8">
        <v>0</v>
      </c>
      <c r="E55" s="8" t="s">
        <v>103</v>
      </c>
    </row>
    <row r="56" spans="1:5" x14ac:dyDescent="0.25">
      <c r="A56" s="13">
        <v>45883</v>
      </c>
      <c r="B56" s="7">
        <v>2</v>
      </c>
      <c r="C56" s="8">
        <v>2</v>
      </c>
      <c r="D56" s="8">
        <v>0</v>
      </c>
      <c r="E56" s="8" t="s">
        <v>103</v>
      </c>
    </row>
    <row r="57" spans="1:5" x14ac:dyDescent="0.25">
      <c r="A57" s="13">
        <v>45883</v>
      </c>
      <c r="B57" s="7">
        <v>3</v>
      </c>
      <c r="C57" s="8">
        <v>8</v>
      </c>
      <c r="D57" s="8">
        <v>0</v>
      </c>
      <c r="E57" s="8" t="s">
        <v>103</v>
      </c>
    </row>
    <row r="58" spans="1:5" x14ac:dyDescent="0.25">
      <c r="A58" s="13">
        <v>45886</v>
      </c>
      <c r="B58" s="7">
        <v>1</v>
      </c>
      <c r="C58" s="8">
        <v>1</v>
      </c>
      <c r="D58" s="8">
        <v>0</v>
      </c>
      <c r="E58" s="8" t="s">
        <v>103</v>
      </c>
    </row>
    <row r="59" spans="1:5" x14ac:dyDescent="0.25">
      <c r="A59" s="13">
        <v>45886</v>
      </c>
      <c r="B59" s="7">
        <v>2</v>
      </c>
      <c r="C59" s="8">
        <v>3</v>
      </c>
      <c r="D59" s="8">
        <v>0</v>
      </c>
      <c r="E59" s="8" t="s">
        <v>103</v>
      </c>
    </row>
    <row r="60" spans="1:5" x14ac:dyDescent="0.25">
      <c r="A60" s="13">
        <v>45886</v>
      </c>
      <c r="B60" s="7">
        <v>3</v>
      </c>
      <c r="C60" s="8">
        <v>5</v>
      </c>
      <c r="D60" s="8">
        <v>0</v>
      </c>
      <c r="E60" s="8" t="s">
        <v>103</v>
      </c>
    </row>
    <row r="61" spans="1:5" x14ac:dyDescent="0.25">
      <c r="A61" s="13">
        <v>45886</v>
      </c>
      <c r="B61" s="7">
        <v>4</v>
      </c>
      <c r="C61" s="8">
        <v>1</v>
      </c>
      <c r="D61" s="8">
        <v>0</v>
      </c>
      <c r="E61" s="8" t="s">
        <v>103</v>
      </c>
    </row>
    <row r="62" spans="1:5" x14ac:dyDescent="0.25">
      <c r="A62" s="13">
        <v>45890</v>
      </c>
      <c r="B62" s="7">
        <v>1</v>
      </c>
      <c r="C62" s="8">
        <v>2</v>
      </c>
      <c r="D62" s="8">
        <v>0</v>
      </c>
      <c r="E62" s="8" t="s">
        <v>103</v>
      </c>
    </row>
    <row r="63" spans="1:5" x14ac:dyDescent="0.25">
      <c r="A63" s="13">
        <v>45890</v>
      </c>
      <c r="B63" s="7">
        <v>2</v>
      </c>
      <c r="C63" s="8">
        <v>3</v>
      </c>
      <c r="D63" s="8">
        <v>0</v>
      </c>
      <c r="E63" s="8" t="s">
        <v>103</v>
      </c>
    </row>
    <row r="64" spans="1:5" x14ac:dyDescent="0.25">
      <c r="A64" s="13">
        <v>45890</v>
      </c>
      <c r="B64" s="7">
        <v>3</v>
      </c>
      <c r="C64" s="8">
        <v>7</v>
      </c>
      <c r="D64" s="8">
        <v>0</v>
      </c>
      <c r="E64" s="8" t="s">
        <v>103</v>
      </c>
    </row>
    <row r="65" spans="1:5" x14ac:dyDescent="0.25">
      <c r="A65" s="13">
        <v>45893</v>
      </c>
      <c r="B65" s="7">
        <v>1</v>
      </c>
      <c r="C65" s="8">
        <v>8</v>
      </c>
      <c r="D65" s="8">
        <v>0</v>
      </c>
      <c r="E65" s="8" t="s">
        <v>103</v>
      </c>
    </row>
    <row r="66" spans="1:5" x14ac:dyDescent="0.25">
      <c r="A66" s="13">
        <v>45893</v>
      </c>
      <c r="B66" s="7">
        <v>2</v>
      </c>
      <c r="C66" s="8">
        <v>4</v>
      </c>
      <c r="D66" s="8">
        <v>0</v>
      </c>
      <c r="E66" s="8" t="s">
        <v>103</v>
      </c>
    </row>
    <row r="67" spans="1:5" x14ac:dyDescent="0.25">
      <c r="A67" s="13">
        <v>45897</v>
      </c>
      <c r="B67" s="7">
        <v>1</v>
      </c>
      <c r="C67" s="8">
        <v>5</v>
      </c>
      <c r="D67" s="8">
        <v>0</v>
      </c>
      <c r="E67" s="8" t="s">
        <v>103</v>
      </c>
    </row>
    <row r="68" spans="1:5" x14ac:dyDescent="0.25">
      <c r="A68" s="13">
        <v>45897</v>
      </c>
      <c r="B68" s="7">
        <v>2</v>
      </c>
      <c r="C68" s="8">
        <v>4</v>
      </c>
      <c r="D68" s="8">
        <v>0</v>
      </c>
      <c r="E68" s="8" t="s">
        <v>103</v>
      </c>
    </row>
    <row r="69" spans="1:5" x14ac:dyDescent="0.25">
      <c r="A69" s="13">
        <v>45897</v>
      </c>
      <c r="B69" s="7">
        <v>3</v>
      </c>
      <c r="C69" s="8">
        <v>5</v>
      </c>
      <c r="D69" s="8">
        <v>0</v>
      </c>
      <c r="E69" s="8" t="s">
        <v>103</v>
      </c>
    </row>
    <row r="70" spans="1:5" x14ac:dyDescent="0.25">
      <c r="A70" s="13">
        <v>45900</v>
      </c>
      <c r="B70" s="7">
        <v>1</v>
      </c>
      <c r="C70" s="8">
        <v>2</v>
      </c>
      <c r="D70" s="8">
        <v>0</v>
      </c>
      <c r="E70" s="8" t="s">
        <v>103</v>
      </c>
    </row>
    <row r="71" spans="1:5" x14ac:dyDescent="0.25">
      <c r="A71" s="13">
        <v>45900</v>
      </c>
      <c r="B71" s="7">
        <v>2</v>
      </c>
      <c r="C71" s="8">
        <v>4</v>
      </c>
      <c r="D71" s="8">
        <v>0</v>
      </c>
      <c r="E71" s="8" t="s">
        <v>103</v>
      </c>
    </row>
    <row r="72" spans="1:5" x14ac:dyDescent="0.25">
      <c r="A72" s="13">
        <v>45900</v>
      </c>
      <c r="B72" s="7">
        <v>3</v>
      </c>
      <c r="C72" s="8">
        <v>4</v>
      </c>
      <c r="D72" s="8">
        <v>0</v>
      </c>
      <c r="E72" s="8" t="s">
        <v>103</v>
      </c>
    </row>
    <row r="73" spans="1:5" x14ac:dyDescent="0.25">
      <c r="A73" s="13">
        <v>45900</v>
      </c>
      <c r="B73" s="7">
        <v>4</v>
      </c>
      <c r="C73" s="8">
        <v>2</v>
      </c>
      <c r="D73" s="8">
        <v>0</v>
      </c>
      <c r="E73" s="8" t="s">
        <v>103</v>
      </c>
    </row>
    <row r="74" spans="1:5" x14ac:dyDescent="0.25">
      <c r="A74" s="13">
        <v>45904</v>
      </c>
      <c r="B74" s="7">
        <v>1</v>
      </c>
      <c r="C74" s="8">
        <v>4</v>
      </c>
      <c r="D74" s="8">
        <v>1</v>
      </c>
      <c r="E74" s="8" t="s">
        <v>103</v>
      </c>
    </row>
    <row r="75" spans="1:5" x14ac:dyDescent="0.25">
      <c r="A75" s="13">
        <v>45904</v>
      </c>
      <c r="B75" s="7">
        <v>2</v>
      </c>
      <c r="C75" s="8">
        <v>4</v>
      </c>
      <c r="D75" s="8">
        <v>2</v>
      </c>
      <c r="E75" s="8" t="s">
        <v>103</v>
      </c>
    </row>
    <row r="76" spans="1:5" x14ac:dyDescent="0.25">
      <c r="A76" s="13">
        <v>45904</v>
      </c>
      <c r="B76" s="7">
        <v>3</v>
      </c>
      <c r="C76" s="8">
        <v>5</v>
      </c>
      <c r="D76" s="8">
        <v>1</v>
      </c>
      <c r="E76" s="8" t="s">
        <v>103</v>
      </c>
    </row>
    <row r="77" spans="1:5" x14ac:dyDescent="0.25">
      <c r="A77" s="13">
        <v>45907</v>
      </c>
      <c r="B77" s="7">
        <v>1</v>
      </c>
      <c r="C77" s="8">
        <v>1</v>
      </c>
      <c r="D77" s="8">
        <v>3</v>
      </c>
      <c r="E77" s="8" t="s">
        <v>105</v>
      </c>
    </row>
    <row r="78" spans="1:5" x14ac:dyDescent="0.25">
      <c r="A78" s="13">
        <v>45907</v>
      </c>
      <c r="B78" s="7">
        <v>2</v>
      </c>
      <c r="C78" s="8">
        <v>6</v>
      </c>
      <c r="D78" s="8">
        <v>2</v>
      </c>
      <c r="E78" s="8" t="s">
        <v>105</v>
      </c>
    </row>
    <row r="79" spans="1:5" x14ac:dyDescent="0.25">
      <c r="A79" s="13">
        <v>45907</v>
      </c>
      <c r="B79" s="7">
        <v>3</v>
      </c>
      <c r="C79" s="8">
        <v>2</v>
      </c>
      <c r="D79" s="8">
        <v>3</v>
      </c>
      <c r="E79" s="8" t="s">
        <v>105</v>
      </c>
    </row>
    <row r="80" spans="1:5" x14ac:dyDescent="0.25">
      <c r="A80" s="13">
        <v>45911</v>
      </c>
      <c r="B80" s="7">
        <v>1</v>
      </c>
      <c r="C80" s="8">
        <v>1</v>
      </c>
      <c r="D80" s="8">
        <v>1</v>
      </c>
      <c r="E80" s="8" t="s">
        <v>103</v>
      </c>
    </row>
    <row r="81" spans="1:5" x14ac:dyDescent="0.25">
      <c r="A81" s="13">
        <v>45911</v>
      </c>
      <c r="B81" s="7">
        <v>2</v>
      </c>
      <c r="C81" s="8">
        <v>8</v>
      </c>
      <c r="D81" s="8">
        <v>2</v>
      </c>
      <c r="E81" s="8" t="s">
        <v>103</v>
      </c>
    </row>
    <row r="82" spans="1:5" x14ac:dyDescent="0.25">
      <c r="A82" s="13">
        <v>45911</v>
      </c>
      <c r="B82" s="7">
        <v>3</v>
      </c>
      <c r="C82" s="8">
        <v>2</v>
      </c>
      <c r="D82" s="8">
        <v>1</v>
      </c>
      <c r="E82" s="8" t="s">
        <v>103</v>
      </c>
    </row>
    <row r="83" spans="1:5" x14ac:dyDescent="0.25">
      <c r="A83" s="13">
        <v>45914</v>
      </c>
      <c r="B83" s="7">
        <v>1</v>
      </c>
      <c r="C83" s="8">
        <v>4</v>
      </c>
      <c r="D83" s="8">
        <v>1</v>
      </c>
      <c r="E83" s="8" t="s">
        <v>105</v>
      </c>
    </row>
    <row r="84" spans="1:5" x14ac:dyDescent="0.25">
      <c r="A84" s="13">
        <v>45914</v>
      </c>
      <c r="B84" s="7">
        <v>2</v>
      </c>
      <c r="C84" s="8">
        <v>2</v>
      </c>
      <c r="D84" s="8">
        <v>2</v>
      </c>
      <c r="E84" s="8" t="s">
        <v>105</v>
      </c>
    </row>
    <row r="85" spans="1:5" x14ac:dyDescent="0.25">
      <c r="A85" s="13">
        <v>45914</v>
      </c>
      <c r="B85" s="7">
        <v>3</v>
      </c>
      <c r="C85" s="8">
        <v>5</v>
      </c>
      <c r="D85" s="8">
        <v>1</v>
      </c>
      <c r="E85" s="8" t="s">
        <v>105</v>
      </c>
    </row>
    <row r="86" spans="1:5" x14ac:dyDescent="0.25">
      <c r="A86" s="13">
        <v>45918</v>
      </c>
      <c r="B86" s="7">
        <v>1</v>
      </c>
      <c r="C86" s="8">
        <v>2</v>
      </c>
      <c r="D86" s="8">
        <v>1</v>
      </c>
      <c r="E86" s="8" t="s">
        <v>103</v>
      </c>
    </row>
    <row r="87" spans="1:5" x14ac:dyDescent="0.25">
      <c r="A87" s="13">
        <v>45918</v>
      </c>
      <c r="B87" s="7">
        <v>2</v>
      </c>
      <c r="C87" s="8">
        <v>3</v>
      </c>
      <c r="D87" s="8">
        <v>2</v>
      </c>
      <c r="E87" s="8" t="s">
        <v>103</v>
      </c>
    </row>
    <row r="88" spans="1:5" x14ac:dyDescent="0.25">
      <c r="A88" s="13">
        <v>45918</v>
      </c>
      <c r="B88" s="7">
        <v>3</v>
      </c>
      <c r="C88" s="8">
        <v>6</v>
      </c>
      <c r="D88" s="8">
        <v>1</v>
      </c>
      <c r="E88" s="8" t="s">
        <v>103</v>
      </c>
    </row>
    <row r="89" spans="1:5" x14ac:dyDescent="0.25">
      <c r="A89" s="13">
        <v>45921</v>
      </c>
      <c r="B89" s="7">
        <v>1</v>
      </c>
      <c r="C89" s="8">
        <v>2</v>
      </c>
      <c r="D89" s="8">
        <v>2</v>
      </c>
      <c r="E89" s="8" t="s">
        <v>105</v>
      </c>
    </row>
    <row r="90" spans="1:5" x14ac:dyDescent="0.25">
      <c r="A90" s="13">
        <v>45921</v>
      </c>
      <c r="B90" s="7">
        <v>2</v>
      </c>
      <c r="C90" s="8">
        <v>0</v>
      </c>
      <c r="D90" s="8">
        <v>1</v>
      </c>
      <c r="E90" s="8" t="s">
        <v>105</v>
      </c>
    </row>
    <row r="91" spans="1:5" x14ac:dyDescent="0.25">
      <c r="A91" s="13">
        <v>45921</v>
      </c>
      <c r="B91" s="7">
        <v>3</v>
      </c>
      <c r="C91" s="8">
        <v>4</v>
      </c>
      <c r="D91" s="8">
        <v>1</v>
      </c>
      <c r="E91" s="8" t="s">
        <v>105</v>
      </c>
    </row>
    <row r="92" spans="1:5" x14ac:dyDescent="0.25">
      <c r="A92" s="13">
        <v>45925</v>
      </c>
      <c r="B92" s="7">
        <v>1</v>
      </c>
      <c r="C92" s="8">
        <v>2</v>
      </c>
      <c r="D92" s="8">
        <v>1</v>
      </c>
      <c r="E92" s="8" t="s">
        <v>103</v>
      </c>
    </row>
    <row r="93" spans="1:5" x14ac:dyDescent="0.25">
      <c r="A93" s="13">
        <v>45925</v>
      </c>
      <c r="B93" s="7">
        <v>2</v>
      </c>
      <c r="C93" s="8">
        <v>1</v>
      </c>
      <c r="D93" s="8">
        <v>0</v>
      </c>
      <c r="E93" s="8" t="s">
        <v>103</v>
      </c>
    </row>
    <row r="94" spans="1:5" x14ac:dyDescent="0.25">
      <c r="A94" s="13">
        <v>45925</v>
      </c>
      <c r="B94" s="7">
        <v>3</v>
      </c>
      <c r="C94" s="8">
        <v>10</v>
      </c>
      <c r="D94" s="8">
        <v>1</v>
      </c>
      <c r="E94" s="8" t="s">
        <v>103</v>
      </c>
    </row>
    <row r="95" spans="1:5" x14ac:dyDescent="0.25">
      <c r="A95" s="13">
        <v>45928</v>
      </c>
      <c r="B95" s="7">
        <v>1</v>
      </c>
      <c r="C95" s="8">
        <v>3</v>
      </c>
      <c r="D95" s="8">
        <v>2</v>
      </c>
      <c r="E95" s="8" t="s">
        <v>105</v>
      </c>
    </row>
    <row r="96" spans="1:5" x14ac:dyDescent="0.25">
      <c r="A96" s="13">
        <v>45928</v>
      </c>
      <c r="B96" s="7">
        <v>2</v>
      </c>
      <c r="C96" s="8">
        <v>6</v>
      </c>
      <c r="D96" s="8">
        <v>2</v>
      </c>
      <c r="E96" s="8" t="s">
        <v>105</v>
      </c>
    </row>
    <row r="97" spans="1:5" x14ac:dyDescent="0.25">
      <c r="A97" s="13">
        <v>45928</v>
      </c>
      <c r="B97" s="7">
        <v>3</v>
      </c>
      <c r="C97" s="8">
        <v>0</v>
      </c>
      <c r="D97" s="8">
        <v>0</v>
      </c>
      <c r="E97" s="8" t="s">
        <v>105</v>
      </c>
    </row>
    <row r="98" spans="1:5" x14ac:dyDescent="0.25">
      <c r="A98" s="13">
        <v>45932</v>
      </c>
      <c r="B98" s="7">
        <v>1</v>
      </c>
      <c r="C98" s="7">
        <v>2</v>
      </c>
      <c r="D98" s="8">
        <v>2</v>
      </c>
      <c r="E98" s="8" t="s">
        <v>105</v>
      </c>
    </row>
    <row r="99" spans="1:5" x14ac:dyDescent="0.25">
      <c r="A99" s="13">
        <v>45932</v>
      </c>
      <c r="B99" s="7">
        <v>2</v>
      </c>
      <c r="C99" s="7">
        <v>5</v>
      </c>
      <c r="D99" s="8">
        <v>2</v>
      </c>
      <c r="E99" s="8" t="s">
        <v>105</v>
      </c>
    </row>
    <row r="100" spans="1:5" x14ac:dyDescent="0.25">
      <c r="A100" s="13">
        <v>45932</v>
      </c>
      <c r="B100" s="7">
        <v>3</v>
      </c>
      <c r="C100" s="7">
        <v>1</v>
      </c>
      <c r="D100" s="8">
        <v>2</v>
      </c>
      <c r="E100" s="8" t="s">
        <v>105</v>
      </c>
    </row>
    <row r="101" spans="1:5" x14ac:dyDescent="0.25">
      <c r="A101" s="13">
        <v>45935</v>
      </c>
      <c r="B101" s="7">
        <v>1</v>
      </c>
      <c r="C101" s="8">
        <v>4</v>
      </c>
      <c r="D101" s="8">
        <v>3</v>
      </c>
      <c r="E101" s="8" t="s">
        <v>105</v>
      </c>
    </row>
    <row r="102" spans="1:5" x14ac:dyDescent="0.25">
      <c r="A102" s="13">
        <v>45935</v>
      </c>
      <c r="B102" s="7">
        <v>2</v>
      </c>
      <c r="C102" s="8">
        <v>2</v>
      </c>
      <c r="D102" s="8">
        <v>3</v>
      </c>
      <c r="E102" s="8" t="s">
        <v>105</v>
      </c>
    </row>
    <row r="103" spans="1:5" x14ac:dyDescent="0.25">
      <c r="A103" s="13">
        <v>45935</v>
      </c>
      <c r="B103" s="7">
        <v>3</v>
      </c>
      <c r="C103" s="8">
        <v>2</v>
      </c>
      <c r="D103" s="8">
        <v>4</v>
      </c>
      <c r="E103" s="8" t="s">
        <v>105</v>
      </c>
    </row>
    <row r="104" spans="1:5" x14ac:dyDescent="0.25">
      <c r="A104" s="13">
        <v>45939</v>
      </c>
      <c r="B104" s="7">
        <v>1</v>
      </c>
      <c r="C104" s="8">
        <v>5</v>
      </c>
      <c r="D104" s="8">
        <v>0</v>
      </c>
      <c r="E104" s="8" t="s">
        <v>105</v>
      </c>
    </row>
    <row r="105" spans="1:5" x14ac:dyDescent="0.25">
      <c r="A105" s="13">
        <v>45939</v>
      </c>
      <c r="B105" s="7">
        <v>2</v>
      </c>
      <c r="C105" s="8">
        <v>1</v>
      </c>
      <c r="D105" s="8">
        <v>1</v>
      </c>
      <c r="E105" s="8" t="s">
        <v>105</v>
      </c>
    </row>
    <row r="106" spans="1:5" x14ac:dyDescent="0.25">
      <c r="A106" s="13">
        <v>45939</v>
      </c>
      <c r="B106" s="7">
        <v>3</v>
      </c>
      <c r="C106" s="8">
        <v>2</v>
      </c>
      <c r="D106" s="8">
        <v>1</v>
      </c>
      <c r="E106" s="8" t="s">
        <v>105</v>
      </c>
    </row>
    <row r="107" spans="1:5" x14ac:dyDescent="0.25">
      <c r="A107" s="13">
        <v>45942</v>
      </c>
      <c r="B107" s="7">
        <v>1</v>
      </c>
      <c r="C107" s="8">
        <v>5</v>
      </c>
      <c r="D107" s="8">
        <v>1</v>
      </c>
      <c r="E107" s="8" t="s">
        <v>105</v>
      </c>
    </row>
    <row r="108" spans="1:5" x14ac:dyDescent="0.25">
      <c r="A108" s="13">
        <v>45942</v>
      </c>
      <c r="B108" s="7">
        <v>2</v>
      </c>
      <c r="C108" s="8">
        <v>1</v>
      </c>
      <c r="D108" s="8">
        <v>1</v>
      </c>
      <c r="E108" s="8" t="s">
        <v>105</v>
      </c>
    </row>
    <row r="109" spans="1:5" x14ac:dyDescent="0.25">
      <c r="A109" s="13">
        <v>45942</v>
      </c>
      <c r="B109" s="7">
        <v>3</v>
      </c>
      <c r="C109" s="8">
        <v>4</v>
      </c>
      <c r="D109" s="8">
        <v>1</v>
      </c>
      <c r="E109" s="8" t="s">
        <v>105</v>
      </c>
    </row>
    <row r="110" spans="1:5" x14ac:dyDescent="0.25">
      <c r="A110" s="13">
        <v>45949</v>
      </c>
      <c r="B110" s="7">
        <v>1</v>
      </c>
      <c r="C110" s="8">
        <v>5</v>
      </c>
      <c r="D110" s="8">
        <v>0</v>
      </c>
      <c r="E110" s="8" t="s">
        <v>105</v>
      </c>
    </row>
    <row r="111" spans="1:5" x14ac:dyDescent="0.25">
      <c r="A111" s="13">
        <v>45949</v>
      </c>
      <c r="B111" s="7">
        <v>2</v>
      </c>
      <c r="C111" s="8">
        <v>9</v>
      </c>
      <c r="D111" s="8">
        <v>0</v>
      </c>
      <c r="E111" s="8" t="s">
        <v>105</v>
      </c>
    </row>
    <row r="112" spans="1:5" x14ac:dyDescent="0.25">
      <c r="A112" s="13">
        <v>45956</v>
      </c>
      <c r="B112" s="7">
        <v>1</v>
      </c>
      <c r="C112" s="8">
        <v>7</v>
      </c>
      <c r="D112" s="8">
        <v>0</v>
      </c>
      <c r="E112" s="8" t="s">
        <v>105</v>
      </c>
    </row>
    <row r="113" spans="1:5" x14ac:dyDescent="0.25">
      <c r="A113" s="13">
        <v>45956</v>
      </c>
      <c r="B113" s="7">
        <v>2</v>
      </c>
      <c r="C113" s="8">
        <v>4</v>
      </c>
      <c r="D113" s="8">
        <v>0</v>
      </c>
      <c r="E113" s="8" t="s">
        <v>105</v>
      </c>
    </row>
  </sheetData>
  <dataValidations count="1">
    <dataValidation type="list" allowBlank="1" showInputMessage="1" showErrorMessage="1" sqref="B2:B113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2025-10-26T17:29:15Z</dcterms:modified>
</cp:coreProperties>
</file>