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BA42AFC4-9A2F-4014-B02A-56BBBC113387}" xr6:coauthVersionLast="47" xr6:coauthVersionMax="47" xr10:uidLastSave="{00000000-0000-0000-0000-000000000000}"/>
  <bookViews>
    <workbookView xWindow="11895" yWindow="0" windowWidth="15015" windowHeight="1560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4" i="2" l="1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D356" i="2" l="1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79" i="1" s="1"/>
  <c r="F84" i="1"/>
  <c r="F83" i="1"/>
  <c r="F81" i="1"/>
  <c r="F82" i="1"/>
  <c r="F80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<sst xmlns="http://schemas.openxmlformats.org/spreadsheetml/2006/main" count="555" uniqueCount="95">
  <si>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</si>
  <si>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</si>
  <si>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</si>
  <si>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</si>
  <si>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</si>
  <si>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</si>
  <si>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</si>
  <si>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</si>
  <si>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</si>
  <si>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</si>
  <si>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</si>
  <si>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</si>
  <si>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</si>
  <si>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</si>
  <si>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</si>
  <si>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</si>
  <si>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</si>
  <si>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</si>
  <si>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</si>
  <si>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</si>
  <si>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</si>
  <si>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</si>
  <si>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</si>
  <si>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</si>
  <si>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</si>
  <si>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</si>
  <si>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</si>
  <si>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</si>
  <si>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</si>
  <si>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</si>
  <si>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</si>
  <si>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</si>
  <si>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</si>
  <si>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</si>
  <si>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</si>
  <si>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</si>
  <si>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</si>
  <si>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</si>
  <si>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</si>
  <si>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</si>
  <si>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</si>
  <si>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</si>
  <si>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</si>
  <si>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</si>
  <si>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</si>
  <si>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</si>
  <si>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</si>
  <si>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</si>
  <si>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</si>
  <si>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</si>
  <si>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</si>
  <si>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</si>
  <si>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</si>
  <si>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</si>
  <si>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</si>
  <si>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</si>
  <si>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</si>
  <si>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</si>
  <si>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</si>
  <si>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</si>
  <si>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</si>
  <si>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</si>
  <si>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</si>
  <si>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</si>
  <si>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</si>
  <si>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</si>
  <si>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</si>
  <si>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</si>
  <si>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</si>
  <si>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</si>
  <si>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</si>
  <si>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</si>
  <si>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</si>
  <si>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</si>
  <si>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</si>
  <si>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</si>
  <si>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</si>
  <si>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</si>
  <si>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</si>
  <si>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</si>
  <si>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</si>
  <si>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</si>
  <si>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</si>
  <si>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</si>
  <si>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</si>
  <si>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</si>
  <si>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</si>
  <si>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</si>
  <si>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</si>
  <si>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</si>
  <si>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</si>
  <si>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</si>
  <si>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</si>
  <si>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Мишка</t>
  </si>
  <si>
    <t>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</si>
</sst>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4" totalsRowShown="0" headerRowDxfId="29" headerRowBorderDxfId="28" tableBorderDxfId="27" totalsRowBorderDxfId="26">
  <autoFilter ref="A1:F84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374" totalsRowShown="0" headerRowDxfId="19" dataDxfId="17" headerRowBorderDxfId="18" tableBorderDxfId="16" totalsRowBorderDxfId="15">
  <autoFilter ref="A1:G374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57" totalsRowShown="0" headerRowDxfId="7" dataDxfId="5" headerRowBorderDxfId="6" tableBorderDxfId="4" totalsRowBorderDxfId="3">
  <autoFilter ref="A1:C57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4"/>
  <sheetViews>
    <sheetView topLeftCell="A65" workbookViewId="0">
      <selection activeCell="D91" sqref="D91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39</v>
      </c>
      <c r="D2" s="19">
        <f>SUMIFS(_stats[assists_on_date],_stats[player_id],_players[[#This Row],[player_id]])</f>
        <v>20</v>
      </c>
      <c r="E2" s="19">
        <f>SUMIFS(_stats[wins_on_date],_stats[player_id],_players[[#This Row],[player_id]])</f>
        <v>49</v>
      </c>
      <c r="F2" s="20">
        <f>SUM(_players[[#This Row],[goals]:[wins]])</f>
        <v>108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25</v>
      </c>
      <c r="D3" s="11">
        <f>SUMIFS(_stats[assists_on_date],_stats[player_id],_players[[#This Row],[player_id]])</f>
        <v>14</v>
      </c>
      <c r="E3" s="11">
        <f>SUMIFS(_stats[wins_on_date],_stats[player_id],_players[[#This Row],[player_id]])</f>
        <v>68</v>
      </c>
      <c r="F3" s="12">
        <f>SUM(_players[[#This Row],[goals]:[wins]])</f>
        <v>107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37</v>
      </c>
      <c r="D4" s="16">
        <f>SUMIFS(_stats[assists_on_date],_stats[player_id],_players[[#This Row],[player_id]])</f>
        <v>6</v>
      </c>
      <c r="E4" s="16">
        <f>SUMIFS(_stats[wins_on_date],_stats[player_id],_players[[#This Row],[player_id]])</f>
        <v>66</v>
      </c>
      <c r="F4" s="17">
        <f>SUM(_players[[#This Row],[goals]:[wins]])</f>
        <v>109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68</v>
      </c>
      <c r="F5" s="22">
        <f>SUM(_players[[#This Row],[goals]:[wins]])</f>
        <v>102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12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73</v>
      </c>
      <c r="F6" s="17">
        <f>SUM(_players[[#This Row],[goals]:[wins]])</f>
        <v>92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17</v>
      </c>
      <c r="D7" s="11">
        <f>SUMIFS(_stats[assists_on_date],_stats[player_id],_players[[#This Row],[player_id]])</f>
        <v>12</v>
      </c>
      <c r="E7" s="11">
        <f>SUMIFS(_stats[wins_on_date],_stats[player_id],_players[[#This Row],[player_id]])</f>
        <v>30</v>
      </c>
      <c r="F7" s="12">
        <f>SUM(_players[[#This Row],[goals]:[wins]])</f>
        <v>59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12</v>
      </c>
      <c r="D8" s="11">
        <f>SUMIFS(_stats[assists_on_date],_stats[player_id],_players[[#This Row],[player_id]])</f>
        <v>6</v>
      </c>
      <c r="E8" s="11">
        <f>SUMIFS(_stats[wins_on_date],_stats[player_id],_players[[#This Row],[player_id]])</f>
        <v>56</v>
      </c>
      <c r="F8" s="12">
        <f>SUM(_players[[#This Row],[goals]:[wins]])</f>
        <v>74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24</v>
      </c>
      <c r="D11" s="21">
        <f>SUMIFS(_stats[assists_on_date],_stats[player_id],_players[[#This Row],[player_id]])</f>
        <v>17</v>
      </c>
      <c r="E11" s="21">
        <f>SUMIFS(_stats[wins_on_date],_stats[player_id],_players[[#This Row],[player_id]])</f>
        <v>44</v>
      </c>
      <c r="F11" s="22">
        <f>SUM(_players[[#This Row],[goals]:[wins]])</f>
        <v>85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11</v>
      </c>
      <c r="D12" s="16">
        <f>SUMIFS(_stats[assists_on_date],_stats[player_id],_players[[#This Row],[player_id]])</f>
        <v>14</v>
      </c>
      <c r="E12" s="16">
        <f>SUMIFS(_stats[wins_on_date],_stats[player_id],_players[[#This Row],[player_id]])</f>
        <v>26</v>
      </c>
      <c r="F12" s="17">
        <f>SUM(_players[[#This Row],[goals]:[wins]])</f>
        <v>51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8</v>
      </c>
      <c r="D13" s="11">
        <f>SUMIFS(_stats[assists_on_date],_stats[player_id],_players[[#This Row],[player_id]])</f>
        <v>8</v>
      </c>
      <c r="E13" s="11">
        <f>SUMIFS(_stats[wins_on_date],_stats[player_id],_players[[#This Row],[player_id]])</f>
        <v>26</v>
      </c>
      <c r="F13" s="12">
        <f>SUM(_players[[#This Row],[goals]:[wins]])</f>
        <v>42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2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42</v>
      </c>
      <c r="F14" s="12">
        <f>SUM(_players[[#This Row],[goals]:[wins]])</f>
        <v>48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10</v>
      </c>
      <c r="D15" s="11">
        <f>SUMIFS(_stats[assists_on_date],_stats[player_id],_players[[#This Row],[player_id]])</f>
        <v>25</v>
      </c>
      <c r="E15" s="11">
        <f>SUMIFS(_stats[wins_on_date],_stats[player_id],_players[[#This Row],[player_id]])</f>
        <v>39</v>
      </c>
      <c r="F15" s="12">
        <f>SUM(_players[[#This Row],[goals]:[wins]])</f>
        <v>74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19</v>
      </c>
      <c r="F16" s="12">
        <f>SUM(_players[[#This Row],[goals]:[wins]])</f>
        <v>34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21</v>
      </c>
      <c r="D18" s="11">
        <f>SUMIFS(_stats[assists_on_date],_stats[player_id],_players[[#This Row],[player_id]])</f>
        <v>17</v>
      </c>
      <c r="E18" s="11">
        <f>SUMIFS(_stats[wins_on_date],_stats[player_id],_players[[#This Row],[player_id]])</f>
        <v>40</v>
      </c>
      <c r="F18" s="12">
        <f>SUM(_players[[#This Row],[goals]:[wins]])</f>
        <v>78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9</v>
      </c>
      <c r="E20" s="11">
        <f>SUMIFS(_stats[wins_on_date],_stats[player_id],_players[[#This Row],[player_id]])</f>
        <v>43</v>
      </c>
      <c r="F20" s="12">
        <f>SUM(_players[[#This Row],[goals]:[wins]])</f>
        <v>61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0</v>
      </c>
      <c r="D21" s="11">
        <f>SUMIFS(_stats[assists_on_date],_stats[player_id],_players[[#This Row],[player_id]])</f>
        <v>9</v>
      </c>
      <c r="E21" s="11">
        <f>SUMIFS(_stats[wins_on_date],_stats[player_id],_players[[#This Row],[player_id]])</f>
        <v>27</v>
      </c>
      <c r="F21" s="12">
        <f>SUM(_players[[#This Row],[goals]:[wins]])</f>
        <v>36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37</v>
      </c>
      <c r="F22" s="17">
        <f>SUM(_players[[#This Row],[goals]:[wins]])</f>
        <v>40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5</v>
      </c>
      <c r="D23" s="11">
        <f>SUMIFS(_stats[assists_on_date],_stats[player_id],_players[[#This Row],[player_id]])</f>
        <v>7</v>
      </c>
      <c r="E23" s="11">
        <f>SUMIFS(_stats[wins_on_date],_stats[player_id],_players[[#This Row],[player_id]])</f>
        <v>34</v>
      </c>
      <c r="F23" s="12">
        <f>SUM(_players[[#This Row],[goals]:[wins]])</f>
        <v>46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2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23</v>
      </c>
      <c r="F25" s="12">
        <f>SUM(_players[[#This Row],[goals]:[wins]])</f>
        <v>30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19</v>
      </c>
      <c r="F26" s="17">
        <f>SUM(_players[[#This Row],[goals]:[wins]])</f>
        <v>23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5</v>
      </c>
      <c r="D27" s="11">
        <f>SUMIFS(_stats[assists_on_date],_stats[player_id],_players[[#This Row],[player_id]])</f>
        <v>1</v>
      </c>
      <c r="E27" s="11">
        <f>SUMIFS(_stats[wins_on_date],_stats[player_id],_players[[#This Row],[player_id]])</f>
        <v>33</v>
      </c>
      <c r="F27" s="12">
        <f>SUM(_players[[#This Row],[goals]:[wins]])</f>
        <v>39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31</v>
      </c>
      <c r="F29" s="17">
        <f>SUM(_players[[#This Row],[goals]:[wins]])</f>
        <v>39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1</v>
      </c>
      <c r="E30" s="16">
        <f>SUMIFS(_stats[wins_on_date],_stats[player_id],_players[[#This Row],[player_id]])</f>
        <v>23</v>
      </c>
      <c r="F30" s="17">
        <f>SUM(_players[[#This Row],[goals]:[wins]])</f>
        <v>29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2</v>
      </c>
      <c r="D31" s="16">
        <f>SUMIFS(_stats[assists_on_date],_stats[player_id],_players[[#This Row],[player_id]])</f>
        <v>6</v>
      </c>
      <c r="E31" s="16">
        <f>SUMIFS(_stats[wins_on_date],_stats[player_id],_players[[#This Row],[player_id]])</f>
        <v>24</v>
      </c>
      <c r="F31" s="17">
        <f>SUM(_players[[#This Row],[goals]:[wins]])</f>
        <v>32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18</v>
      </c>
      <c r="F35" s="17">
        <f>SUM(_players[[#This Row],[goals]:[wins]])</f>
        <v>20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7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20</v>
      </c>
      <c r="F36" s="12">
        <f>SUM(_players[[#This Row],[goals]:[wins]])</f>
        <v>28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2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17</v>
      </c>
      <c r="F37" s="12">
        <f>SUM(_players[[#This Row],[goals]:[wins]])</f>
        <v>19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1</v>
      </c>
      <c r="D38" s="11">
        <f>SUMIFS(_stats[assists_on_date],_stats[player_id],_players[[#This Row],[player_id]])</f>
        <v>3</v>
      </c>
      <c r="E38" s="11">
        <f>SUMIFS(_stats[wins_on_date],_stats[player_id],_players[[#This Row],[player_id]])</f>
        <v>25</v>
      </c>
      <c r="F38" s="12">
        <f>SUM(_players[[#This Row],[goals]:[wins]])</f>
        <v>29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33</v>
      </c>
      <c r="F39" s="12">
        <f>SUM(_players[[#This Row],[goals]:[wins]])</f>
        <v>33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2</v>
      </c>
      <c r="E42" s="16">
        <f>SUMIFS(_stats[wins_on_date],_stats[player_id],_players[[#This Row],[player_id]])</f>
        <v>8</v>
      </c>
      <c r="F42" s="17">
        <f>SUM(_players[[#This Row],[goals]:[wins]])</f>
        <v>13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3</v>
      </c>
      <c r="E43" s="11">
        <f>SUMIFS(_stats[wins_on_date],_stats[player_id],_players[[#This Row],[player_id]])</f>
        <v>17</v>
      </c>
      <c r="F43" s="12">
        <f>SUM(_players[[#This Row],[goals]:[wins]])</f>
        <v>24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6</v>
      </c>
      <c r="E44" s="11">
        <f>SUMIFS(_stats[wins_on_date],_stats[player_id],_players[[#This Row],[player_id]])</f>
        <v>15</v>
      </c>
      <c r="F44" s="12">
        <f>SUM(_players[[#This Row],[goals]:[wins]])</f>
        <v>23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1</v>
      </c>
      <c r="E45" s="16">
        <f>SUMIFS(_stats[wins_on_date],_stats[player_id],_players[[#This Row],[player_id]])</f>
        <v>8</v>
      </c>
      <c r="F45" s="17">
        <f>SUM(_players[[#This Row],[goals]:[wins]])</f>
        <v>9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11</v>
      </c>
      <c r="D47" s="16">
        <f>SUMIFS(_stats[assists_on_date],_stats[player_id],_players[[#This Row],[player_id]])</f>
        <v>11</v>
      </c>
      <c r="E47" s="16">
        <f>SUMIFS(_stats[wins_on_date],_stats[player_id],_players[[#This Row],[player_id]])</f>
        <v>27</v>
      </c>
      <c r="F47" s="17">
        <f>SUM(_players[[#This Row],[goals]:[wins]])</f>
        <v>49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8</v>
      </c>
      <c r="F48" s="17">
        <f>SUM(_players[[#This Row],[goals]:[wins]])</f>
        <v>11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17</v>
      </c>
      <c r="F50" s="12">
        <f>SUM(_players[[#This Row],[goals]:[wins]])</f>
        <v>18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1</v>
      </c>
      <c r="D56" s="10">
        <f>SUMIFS(_stats[assists_on_date],_stats[player_id],_players[[#This Row],[player_id]])</f>
        <v>3</v>
      </c>
      <c r="E56" s="10">
        <f>SUMIFS(_stats[wins_on_date],_stats[player_id],_players[[#This Row],[player_id]])</f>
        <v>23</v>
      </c>
      <c r="F56" s="18">
        <f>SUM(_players[[#This Row],[goals]:[wins]])</f>
        <v>27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15</v>
      </c>
      <c r="F59" s="18">
        <f>SUM(_players[[#This Row],[goals]:[wins]])</f>
        <v>19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0</v>
      </c>
      <c r="D66" s="10">
        <f>SUMIFS(_stats[assists_on_date],_stats[player_id],_players[[#This Row],[player_id]])</f>
        <v>0</v>
      </c>
      <c r="E66" s="10">
        <f>SUMIFS(_stats[wins_on_date],_stats[player_id],_players[[#This Row],[player_id]])</f>
        <v>3</v>
      </c>
      <c r="F66" s="18">
        <f>SUM(_players[[#This Row],[goals]:[wins]])</f>
        <v>3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0</v>
      </c>
      <c r="D68" s="7">
        <f>SUMIFS(_stats[assists_on_date],_stats[player_id],_players[[#This Row],[player_id]])</f>
        <v>0</v>
      </c>
      <c r="E68" s="7">
        <f>SUMIFS(_stats[wins_on_date],_stats[player_id],_players[[#This Row],[player_id]])</f>
        <v>12</v>
      </c>
      <c r="F68" s="8">
        <f>SUM(_players[[#This Row],[goals]:[wins]])</f>
        <v>12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11</v>
      </c>
      <c r="D76" s="10">
        <f>SUMIFS(_stats[assists_on_date],_stats[player_id],_players[[#This Row],[player_id]])</f>
        <v>8</v>
      </c>
      <c r="E76" s="10">
        <f>SUMIFS(_stats[wins_on_date],_stats[player_id],_players[[#This Row],[player_id]])</f>
        <v>16</v>
      </c>
      <c r="F76" s="18">
        <f>SUM(_players[[#This Row],[goals]:[wins]])</f>
        <v>35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4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10</v>
      </c>
      <c r="F79" s="18">
        <f>SUM(_players[[#This Row],[goals]:[wins]])</f>
        <v>17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4</v>
      </c>
      <c r="F80" s="18">
        <f>SUM(_players[[#This Row],[goals]:[wins]])</f>
        <v>4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93</v>
      </c>
      <c r="B83" s="40" t="s">
        <v>93</v>
      </c>
      <c r="C83" s="10">
        <f>SUMIFS(_stats[goals_on_date],_stats[player_id],_players[[#This Row],[player_id]])</f>
        <v>4</v>
      </c>
      <c r="D83" s="10">
        <f>SUMIFS(_stats[assists_on_date],_stats[player_id],_players[[#This Row],[player_id]])</f>
        <v>0</v>
      </c>
      <c r="E83" s="10">
        <f>SUMIFS(_stats[wins_on_date],_stats[player_id],_players[[#This Row],[player_id]])</f>
        <v>14</v>
      </c>
      <c r="F83" s="18">
        <f>SUM(_players[[#This Row],[goals]:[wins]])</f>
        <v>18</v>
      </c>
    </row>
    <row r="84" spans="1:6" ht="15.75" x14ac:dyDescent="0.25">
      <c r="A84" s="40" t="s">
        <v>94</v>
      </c>
      <c r="B84" s="40" t="s">
        <v>94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374"/>
  <sheetViews>
    <sheetView tabSelected="1" topLeftCell="A348" workbookViewId="0">
      <selection activeCell="A375" sqref="A375:XFD377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93</v>
      </c>
      <c r="D339" s="10" t="str">
        <f>IFERROR(VLOOKUP(_stats[[#This Row],[player_id]],_players[[player_id]:[player_name]],2,0),"")</f>
        <v>Мишка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94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  <row r="357" spans="1:7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</row>
    <row r="358" spans="1:7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</row>
    <row r="359" spans="1:7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</row>
    <row r="360" spans="1:7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</row>
    <row r="361" spans="1:7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</row>
    <row r="362" spans="1:7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</row>
    <row r="363" spans="1:7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</row>
    <row r="364" spans="1:7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</row>
    <row r="365" spans="1:7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</row>
    <row r="366" spans="1:7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</row>
    <row r="367" spans="1:7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</row>
    <row r="368" spans="1:7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</row>
    <row r="369" spans="1:7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</row>
    <row r="370" spans="1:7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</row>
    <row r="371" spans="1:7" x14ac:dyDescent="0.25">
      <c r="A371" s="6">
        <v>45883</v>
      </c>
      <c r="B371" s="7">
        <v>3</v>
      </c>
      <c r="C371" s="7" t="s">
        <v>93</v>
      </c>
      <c r="D371" s="10" t="str">
        <f>IFERROR(VLOOKUP(_stats[[#This Row],[player_id]],_players[[player_id]:[player_name]],2,0),"")</f>
        <v>Мишка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</row>
    <row r="372" spans="1:7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</row>
    <row r="373" spans="1:7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</row>
    <row r="374" spans="1:7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</row>
  </sheetData>
  <phoneticPr fontId="4" type="noConversion"/>
  <dataValidations count="1">
    <dataValidation type="list" allowBlank="1" showInputMessage="1" showErrorMessage="1" sqref="C2:C374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57"/>
  <sheetViews>
    <sheetView topLeftCell="A22" workbookViewId="0">
      <selection activeCell="B56" sqref="B56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  <row r="55" spans="1:3" x14ac:dyDescent="0.25">
      <c r="A55" s="13">
        <v>45883</v>
      </c>
      <c r="B55" s="7">
        <v>1</v>
      </c>
      <c r="C55" s="8">
        <v>5</v>
      </c>
    </row>
    <row r="56" spans="1:3" x14ac:dyDescent="0.25">
      <c r="A56" s="13">
        <v>45883</v>
      </c>
      <c r="B56" s="7">
        <v>2</v>
      </c>
      <c r="C56" s="8">
        <v>2</v>
      </c>
    </row>
    <row r="57" spans="1:3" x14ac:dyDescent="0.25">
      <c r="A57" s="13">
        <v>45883</v>
      </c>
      <c r="B57" s="7">
        <v>3</v>
      </c>
      <c r="C57" s="8">
        <v>8</v>
      </c>
    </row>
  </sheetData>
  <dataValidations count="1">
    <dataValidation type="list" allowBlank="1" showInputMessage="1" showErrorMessage="1" sqref="B2:B57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2025-08-14T19:56:58Z</dcterms:modified>
</cp:coreProperties>
</file>