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9A8DDE6B-6393-40AA-97EE-BCA374B81C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67" i="2" l="1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D666" i="2"/>
  <c r="G666" i="2"/>
  <c r="H666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D652" i="2"/>
  <c r="G652" i="2"/>
  <c r="H652" i="2"/>
  <c r="D651" i="2"/>
  <c r="G651" i="2"/>
  <c r="H651" i="2"/>
  <c r="D650" i="2"/>
  <c r="G650" i="2"/>
  <c r="H650" i="2"/>
  <c r="D649" i="2"/>
  <c r="G649" i="2"/>
  <c r="H649" i="2"/>
  <c r="D648" i="2"/>
  <c r="G648" i="2"/>
  <c r="H648" i="2"/>
  <c r="D647" i="2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E103" i="1" l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<sst xmlns="http://schemas.openxmlformats.org/spreadsheetml/2006/main" count="1696" uniqueCount="120">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</sst>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4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4" fillId="0" borderId="6" xfId="0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0" fontId="4" fillId="0" borderId="1" xfId="0" applyFont="1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3" totalsRowShown="0" headerRowDxfId="35" headerRowBorderDxfId="34" tableBorderDxfId="33" totalsRowBorderDxfId="32">
  <autoFilter ref="A1:G103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685" totalsRowShown="0" headerRowDxfId="24" dataDxfId="22" headerRowBorderDxfId="23" tableBorderDxfId="21" totalsRowBorderDxfId="20">
  <autoFilter ref="A1:J685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103" totalsRowShown="0" headerRowDxfId="9" dataDxfId="7" headerRowBorderDxfId="8" tableBorderDxfId="6" totalsRowBorderDxfId="5">
  <autoFilter ref="A1:E103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3"/>
  <sheetViews>
    <sheetView topLeftCell="A81" workbookViewId="0">
      <selection activeCell="E109" sqref="E109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66</v>
      </c>
      <c r="D2" s="19">
        <f>SUMIFS(_stats[assists_on_date],_stats[player_id],_players[[#This Row],[player_id]])</f>
        <v>27</v>
      </c>
      <c r="E2" s="19">
        <f>SUMIFS(_stats[wins_on_date],_stats[player_id],_players[[#This Row],[player_id]])</f>
        <v>76</v>
      </c>
      <c r="F2" s="20">
        <f>SUMIFS(_stats[draws_on_date],_stats[player_id],_players[[#This Row],[player_id]])</f>
        <v>5</v>
      </c>
      <c r="G2" s="20">
        <f>SUM(_players[[#This Row],[goals]:[draws]])</f>
        <v>174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37</v>
      </c>
      <c r="D3" s="11">
        <f>SUMIFS(_stats[assists_on_date],_stats[player_id],_players[[#This Row],[player_id]])</f>
        <v>33</v>
      </c>
      <c r="E3" s="11">
        <f>SUMIFS(_stats[wins_on_date],_stats[player_id],_players[[#This Row],[player_id]])</f>
        <v>114</v>
      </c>
      <c r="F3" s="12">
        <f>SUMIFS(_stats[draws_on_date],_stats[player_id],_players[[#This Row],[player_id]])</f>
        <v>13</v>
      </c>
      <c r="G3" s="12">
        <f>SUM(_players[[#This Row],[goals]:[draws]])</f>
        <v>197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59</v>
      </c>
      <c r="D4" s="16">
        <f>SUMIFS(_stats[assists_on_date],_stats[player_id],_players[[#This Row],[player_id]])</f>
        <v>17</v>
      </c>
      <c r="E4" s="16">
        <f>SUMIFS(_stats[wins_on_date],_stats[player_id],_players[[#This Row],[player_id]])</f>
        <v>111</v>
      </c>
      <c r="F4" s="17">
        <f>SUMIFS(_stats[draws_on_date],_stats[player_id],_players[[#This Row],[player_id]])</f>
        <v>13</v>
      </c>
      <c r="G4" s="17">
        <f>SUM(_players[[#This Row],[goals]:[draws]])</f>
        <v>200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16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108</v>
      </c>
      <c r="F6" s="17">
        <f>SUMIFS(_stats[draws_on_date],_stats[player_id],_players[[#This Row],[player_id]])</f>
        <v>13</v>
      </c>
      <c r="G6" s="17">
        <f>SUM(_players[[#This Row],[goals]:[draws]])</f>
        <v>149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34</v>
      </c>
      <c r="D7" s="11">
        <f>SUMIFS(_stats[assists_on_date],_stats[player_id],_players[[#This Row],[player_id]])</f>
        <v>25</v>
      </c>
      <c r="E7" s="11">
        <f>SUMIFS(_stats[wins_on_date],_stats[player_id],_players[[#This Row],[player_id]])</f>
        <v>59</v>
      </c>
      <c r="F7" s="12">
        <f>SUMIFS(_stats[draws_on_date],_stats[player_id],_players[[#This Row],[player_id]])</f>
        <v>10</v>
      </c>
      <c r="G7" s="12">
        <f>SUM(_players[[#This Row],[goals]:[draws]])</f>
        <v>128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19</v>
      </c>
      <c r="E8" s="11">
        <f>SUMIFS(_stats[wins_on_date],_stats[player_id],_players[[#This Row],[player_id]])</f>
        <v>104</v>
      </c>
      <c r="F8" s="12">
        <f>SUMIFS(_stats[draws_on_date],_stats[player_id],_players[[#This Row],[player_id]])</f>
        <v>17</v>
      </c>
      <c r="G8" s="12">
        <f>SUM(_players[[#This Row],[goals]:[draws]])</f>
        <v>163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64</v>
      </c>
      <c r="F10" s="17">
        <f>SUMIFS(_stats[draws_on_date],_stats[player_id],_players[[#This Row],[player_id]])</f>
        <v>13</v>
      </c>
      <c r="G10" s="17">
        <f>SUM(_players[[#This Row],[goals]:[draws]])</f>
        <v>85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28</v>
      </c>
      <c r="D12" s="16">
        <f>SUMIFS(_stats[assists_on_date],_stats[player_id],_players[[#This Row],[player_id]])</f>
        <v>31</v>
      </c>
      <c r="E12" s="16">
        <f>SUMIFS(_stats[wins_on_date],_stats[player_id],_players[[#This Row],[player_id]])</f>
        <v>52</v>
      </c>
      <c r="F12" s="17">
        <f>SUMIFS(_stats[draws_on_date],_stats[player_id],_players[[#This Row],[player_id]])</f>
        <v>10</v>
      </c>
      <c r="G12" s="17">
        <f>SUM(_players[[#This Row],[goals]:[draws]])</f>
        <v>121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25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45</v>
      </c>
      <c r="F13" s="12">
        <f>SUMIFS(_stats[draws_on_date],_stats[player_id],_players[[#This Row],[player_id]])</f>
        <v>10</v>
      </c>
      <c r="G13" s="12">
        <f>SUM(_players[[#This Row],[goals]:[draws]])</f>
        <v>96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4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80</v>
      </c>
      <c r="F14" s="12">
        <f>SUMIFS(_stats[draws_on_date],_stats[player_id],_players[[#This Row],[player_id]])</f>
        <v>8</v>
      </c>
      <c r="G14" s="12">
        <f>SUM(_players[[#This Row],[goals]:[draws]])</f>
        <v>97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10</v>
      </c>
      <c r="D21" s="11">
        <f>SUMIFS(_stats[assists_on_date],_stats[player_id],_players[[#This Row],[player_id]])</f>
        <v>20</v>
      </c>
      <c r="E21" s="11">
        <f>SUMIFS(_stats[wins_on_date],_stats[player_id],_players[[#This Row],[player_id]])</f>
        <v>50</v>
      </c>
      <c r="F21" s="12">
        <f>SUMIFS(_stats[draws_on_date],_stats[player_id],_players[[#This Row],[player_id]])</f>
        <v>7</v>
      </c>
      <c r="G21" s="12">
        <f>SUM(_players[[#This Row],[goals]:[draws]])</f>
        <v>87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14</v>
      </c>
      <c r="D23" s="11">
        <f>SUMIFS(_stats[assists_on_date],_stats[player_id],_players[[#This Row],[player_id]])</f>
        <v>16</v>
      </c>
      <c r="E23" s="11">
        <f>SUMIFS(_stats[wins_on_date],_stats[player_id],_players[[#This Row],[player_id]])</f>
        <v>68</v>
      </c>
      <c r="F23" s="12">
        <f>SUMIFS(_stats[draws_on_date],_stats[player_id],_players[[#This Row],[player_id]])</f>
        <v>12</v>
      </c>
      <c r="G23" s="12">
        <f>SUM(_players[[#This Row],[goals]:[draws]])</f>
        <v>110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4</v>
      </c>
      <c r="E24" s="16">
        <f>SUMIFS(_stats[wins_on_date],_stats[player_id],_players[[#This Row],[player_id]])</f>
        <v>16</v>
      </c>
      <c r="F24" s="17">
        <f>SUMIFS(_stats[draws_on_date],_stats[player_id],_players[[#This Row],[player_id]])</f>
        <v>2</v>
      </c>
      <c r="G24" s="17">
        <f>SUM(_players[[#This Row],[goals]:[draws]])</f>
        <v>29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10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52</v>
      </c>
      <c r="F25" s="12">
        <f>SUMIFS(_stats[draws_on_date],_stats[player_id],_players[[#This Row],[player_id]])</f>
        <v>12</v>
      </c>
      <c r="G25" s="12">
        <f>SUM(_players[[#This Row],[goals]:[draws]])</f>
        <v>87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27</v>
      </c>
      <c r="F26" s="17">
        <f>SUMIFS(_stats[draws_on_date],_stats[player_id],_players[[#This Row],[player_id]])</f>
        <v>5</v>
      </c>
      <c r="G26" s="17">
        <f>SUM(_players[[#This Row],[goals]:[draws]])</f>
        <v>41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9</v>
      </c>
      <c r="E27" s="11">
        <f>SUMIFS(_stats[wins_on_date],_stats[player_id],_players[[#This Row],[player_id]])</f>
        <v>61</v>
      </c>
      <c r="F27" s="12">
        <f>SUMIFS(_stats[draws_on_date],_stats[player_id],_players[[#This Row],[player_id]])</f>
        <v>6</v>
      </c>
      <c r="G27" s="12">
        <f>SUM(_players[[#This Row],[goals]:[draws]])</f>
        <v>87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40</v>
      </c>
      <c r="F28" s="12">
        <f>SUMIFS(_stats[draws_on_date],_stats[player_id],_players[[#This Row],[player_id]])</f>
        <v>9</v>
      </c>
      <c r="G28" s="12">
        <f>SUM(_players[[#This Row],[goals]:[draws]])</f>
        <v>52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5</v>
      </c>
      <c r="E29" s="16">
        <f>SUMIFS(_stats[wins_on_date],_stats[player_id],_players[[#This Row],[player_id]])</f>
        <v>43</v>
      </c>
      <c r="F29" s="17">
        <f>SUMIFS(_stats[draws_on_date],_stats[player_id],_players[[#This Row],[player_id]])</f>
        <v>4</v>
      </c>
      <c r="G29" s="17">
        <f>SUM(_players[[#This Row],[goals]:[draws]])</f>
        <v>57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3</v>
      </c>
      <c r="E35" s="16">
        <f>SUMIFS(_stats[wins_on_date],_stats[player_id],_players[[#This Row],[player_id]])</f>
        <v>31</v>
      </c>
      <c r="F35" s="17">
        <f>SUMIFS(_stats[draws_on_date],_stats[player_id],_players[[#This Row],[player_id]])</f>
        <v>5</v>
      </c>
      <c r="G35" s="17">
        <f>SUM(_players[[#This Row],[goals]:[draws]])</f>
        <v>41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13</v>
      </c>
      <c r="D36" s="11">
        <f>SUMIFS(_stats[assists_on_date],_stats[player_id],_players[[#This Row],[player_id]])</f>
        <v>4</v>
      </c>
      <c r="E36" s="11">
        <f>SUMIFS(_stats[wins_on_date],_stats[player_id],_players[[#This Row],[player_id]])</f>
        <v>40</v>
      </c>
      <c r="F36" s="12">
        <f>SUMIFS(_stats[draws_on_date],_stats[player_id],_players[[#This Row],[player_id]])</f>
        <v>5</v>
      </c>
      <c r="G36" s="12">
        <f>SUM(_players[[#This Row],[goals]:[draws]])</f>
        <v>62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70</v>
      </c>
      <c r="F39" s="12">
        <f>SUMIFS(_stats[draws_on_date],_stats[player_id],_players[[#This Row],[player_id]])</f>
        <v>15</v>
      </c>
      <c r="G39" s="12">
        <f>SUM(_players[[#This Row],[goals]:[draws]])</f>
        <v>85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11</v>
      </c>
      <c r="D41" s="11">
        <f>SUMIFS(_stats[assists_on_date],_stats[player_id],_players[[#This Row],[player_id]])</f>
        <v>6</v>
      </c>
      <c r="E41" s="11">
        <f>SUMIFS(_stats[wins_on_date],_stats[player_id],_players[[#This Row],[player_id]])</f>
        <v>38</v>
      </c>
      <c r="F41" s="12">
        <f>SUMIFS(_stats[draws_on_date],_stats[player_id],_players[[#This Row],[player_id]])</f>
        <v>8</v>
      </c>
      <c r="G41" s="12">
        <f>SUM(_players[[#This Row],[goals]:[draws]])</f>
        <v>63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6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26</v>
      </c>
      <c r="F42" s="17">
        <f>SUMIFS(_stats[draws_on_date],_stats[player_id],_players[[#This Row],[player_id]])</f>
        <v>2</v>
      </c>
      <c r="G42" s="17">
        <f>SUM(_players[[#This Row],[goals]:[draws]])</f>
        <v>40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22</v>
      </c>
      <c r="F48" s="17">
        <f>SUMIFS(_stats[draws_on_date],_stats[player_id],_players[[#This Row],[player_id]])</f>
        <v>8</v>
      </c>
      <c r="G48" s="17">
        <f>SUM(_players[[#This Row],[goals]:[draws]])</f>
        <v>33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1</v>
      </c>
      <c r="E54" s="10">
        <f>SUMIFS(_stats[wins_on_date],_stats[player_id],_players[[#This Row],[player_id]])</f>
        <v>8</v>
      </c>
      <c r="F54" s="18">
        <f>SUMIFS(_stats[draws_on_date],_stats[player_id],_players[[#This Row],[player_id]])</f>
        <v>4</v>
      </c>
      <c r="G54" s="18">
        <f>SUM(_players[[#This Row],[goals]:[draws]])</f>
        <v>13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1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11</v>
      </c>
      <c r="F64" s="18">
        <f>SUMIFS(_stats[draws_on_date],_stats[player_id],_players[[#This Row],[player_id]])</f>
        <v>4</v>
      </c>
      <c r="G64" s="18">
        <f>SUM(_players[[#This Row],[goals]:[draws]])</f>
        <v>17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2</v>
      </c>
      <c r="D71" s="10">
        <f>SUMIFS(_stats[assists_on_date],_stats[player_id],_players[[#This Row],[player_id]])</f>
        <v>1</v>
      </c>
      <c r="E71" s="10">
        <f>SUMIFS(_stats[wins_on_date],_stats[player_id],_players[[#This Row],[player_id]])</f>
        <v>4</v>
      </c>
      <c r="F71" s="18">
        <f>SUMIFS(_stats[draws_on_date],_stats[player_id],_players[[#This Row],[player_id]])</f>
        <v>3</v>
      </c>
      <c r="G71" s="18">
        <f>SUM(_players[[#This Row],[goals]:[draws]])</f>
        <v>10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26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6</v>
      </c>
      <c r="G76" s="18">
        <f>SUM(_players[[#This Row],[goals]:[draws]])</f>
        <v>77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28</v>
      </c>
      <c r="D79" s="10">
        <f>SUMIFS(_stats[assists_on_date],_stats[player_id],_players[[#This Row],[player_id]])</f>
        <v>10</v>
      </c>
      <c r="E79" s="10">
        <f>SUMIFS(_stats[wins_on_date],_stats[player_id],_players[[#This Row],[player_id]])</f>
        <v>39</v>
      </c>
      <c r="F79" s="18">
        <f>SUMIFS(_stats[draws_on_date],_stats[player_id],_players[[#This Row],[player_id]])</f>
        <v>10</v>
      </c>
      <c r="G79" s="18">
        <f>SUM(_players[[#This Row],[goals]:[draws]])</f>
        <v>87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8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12</v>
      </c>
      <c r="F90" s="18">
        <f>SUMIFS(_stats[draws_on_date],_stats[player_id],_players[[#This Row],[player_id]])</f>
        <v>9</v>
      </c>
      <c r="G90" s="18">
        <f>SUM(_players[[#This Row],[goals]:[draws]])</f>
        <v>33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22</v>
      </c>
      <c r="F95" s="18">
        <f>SUMIFS(_stats[draws_on_date],_stats[player_id],_players[[#This Row],[player_id]])</f>
        <v>5</v>
      </c>
      <c r="G95" s="17">
        <f>SUM(_players[[#This Row],[goals]:[draws]])</f>
        <v>29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2</v>
      </c>
      <c r="D96" s="10">
        <f>SUMIFS(_stats[assists_on_date],_stats[player_id],_players[[#This Row],[player_id]])</f>
        <v>2</v>
      </c>
      <c r="E96" s="10">
        <f>SUMIFS(_stats[wins_on_date],_stats[player_id],_players[[#This Row],[player_id]])</f>
        <v>9</v>
      </c>
      <c r="F96" s="18">
        <f>SUMIFS(_stats[draws_on_date],_stats[player_id],_players[[#This Row],[player_id]])</f>
        <v>7</v>
      </c>
      <c r="G96" s="18">
        <f>SUM(_players[[#This Row],[goals]:[draws]])</f>
        <v>20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5</v>
      </c>
      <c r="D97" s="10">
        <f>SUMIFS(_stats[assists_on_date],_stats[player_id],_players[[#This Row],[player_id]])</f>
        <v>2</v>
      </c>
      <c r="E97" s="10">
        <f>SUMIFS(_stats[wins_on_date],_stats[player_id],_players[[#This Row],[player_id]])</f>
        <v>11</v>
      </c>
      <c r="F97" s="18">
        <f>SUMIFS(_stats[draws_on_date],_stats[player_id],_players[[#This Row],[player_id]])</f>
        <v>3</v>
      </c>
      <c r="G97" s="18">
        <f>SUM(_players[[#This Row],[goals]:[draws]])</f>
        <v>21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2</v>
      </c>
      <c r="F100" s="18">
        <f>SUMIFS(_stats[draws_on_date],_stats[player_id],_players[[#This Row],[player_id]])</f>
        <v>4</v>
      </c>
      <c r="G100" s="17">
        <f>SUM(_players[[#This Row],[goals]:[draws]])</f>
        <v>7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3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8</v>
      </c>
      <c r="F101" s="18">
        <f>SUMIFS(_stats[draws_on_date],_stats[player_id],_players[[#This Row],[player_id]])</f>
        <v>4</v>
      </c>
      <c r="G101" s="17">
        <f>SUM(_players[[#This Row],[goals]:[draws]])</f>
        <v>15</v>
      </c>
    </row>
    <row r="102" spans="1:7" x14ac:dyDescent="0.25">
      <c r="A102" s="31" t="s">
        <v>118</v>
      </c>
      <c r="B102" s="31" t="s">
        <v>118</v>
      </c>
      <c r="C102" s="10">
        <f>SUMIFS(_stats[goals_on_date],_stats[player_id],_players[[#This Row],[player_id]])</f>
        <v>3</v>
      </c>
      <c r="D102" s="10">
        <f>SUMIFS(_stats[assists_on_date],_stats[player_id],_players[[#This Row],[player_id]])</f>
        <v>0</v>
      </c>
      <c r="E102" s="10">
        <f>SUMIFS(_stats[wins_on_date],_stats[player_id],_players[[#This Row],[player_id]])</f>
        <v>10</v>
      </c>
      <c r="F102" s="18">
        <f>SUMIFS(_stats[draws_on_date],_stats[player_id],_players[[#This Row],[player_id]])</f>
        <v>1</v>
      </c>
      <c r="G102" s="18">
        <f>SUM(_players[[#This Row],[goals]:[draws]])</f>
        <v>14</v>
      </c>
    </row>
    <row r="103" spans="1:7" x14ac:dyDescent="0.25">
      <c r="A103" s="31" t="s">
        <v>119</v>
      </c>
      <c r="B103" s="31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3</v>
      </c>
      <c r="F103" s="18">
        <f>SUMIFS(_stats[draws_on_date],_stats[player_id],_players[[#This Row],[player_id]])</f>
        <v>2</v>
      </c>
      <c r="G103" s="18">
        <f>SUM(_players[[#This Row],[goals]:[draws]])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685"/>
  <sheetViews>
    <sheetView tabSelected="1" topLeftCell="A657" workbookViewId="0">
      <selection activeCell="M667" sqref="M667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3</v>
      </c>
      <c r="H626" s="10">
        <f>SUMIFS(_teams[draws_on_date],_teams[date],_stats[[#This Row],[date]],_teams[team_number],_stats[[#This Row],[team_number]])</f>
        <v>2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6</v>
      </c>
      <c r="H627" s="10">
        <f>SUMIFS(_teams[draws_on_date],_teams[date],_stats[[#This Row],[date]],_teams[team_number],_stats[[#This Row],[team_number]])</f>
        <v>2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3</v>
      </c>
      <c r="H628" s="10">
        <f>SUMIFS(_teams[draws_on_date],_teams[date],_stats[[#This Row],[date]],_teams[team_number],_stats[[#This Row],[team_number]])</f>
        <v>2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3</v>
      </c>
      <c r="H629" s="10">
        <f>SUMIFS(_teams[draws_on_date],_teams[date],_stats[[#This Row],[date]],_teams[team_number],_stats[[#This Row],[team_number]])</f>
        <v>2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3</v>
      </c>
      <c r="H630" s="10">
        <f>SUMIFS(_teams[draws_on_date],_teams[date],_stats[[#This Row],[date]],_teams[team_number],_stats[[#This Row],[team_number]])</f>
        <v>2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6</v>
      </c>
      <c r="H633" s="10">
        <f>SUMIFS(_teams[draws_on_date],_teams[date],_stats[[#This Row],[date]],_teams[team_number],_stats[[#This Row],[team_number]])</f>
        <v>2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3</v>
      </c>
      <c r="H634" s="10">
        <f>SUMIFS(_teams[draws_on_date],_teams[date],_stats[[#This Row],[date]],_teams[team_number],_stats[[#This Row],[team_number]])</f>
        <v>2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6</v>
      </c>
      <c r="H636" s="10">
        <f>SUMIFS(_teams[draws_on_date],_teams[date],_stats[[#This Row],[date]],_teams[team_number],_stats[[#This Row],[team_number]])</f>
        <v>2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3</v>
      </c>
      <c r="H637" s="10">
        <f>SUMIFS(_teams[draws_on_date],_teams[date],_stats[[#This Row],[date]],_teams[team_number],_stats[[#This Row],[team_number]])</f>
        <v>2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6</v>
      </c>
      <c r="H639" s="10">
        <f>SUMIFS(_teams[draws_on_date],_teams[date],_stats[[#This Row],[date]],_teams[team_number],_stats[[#This Row],[team_number]])</f>
        <v>2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6</v>
      </c>
      <c r="H640" s="10">
        <f>SUMIFS(_teams[draws_on_date],_teams[date],_stats[[#This Row],[date]],_teams[team_number],_stats[[#This Row],[team_number]])</f>
        <v>2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3</v>
      </c>
      <c r="H641" s="10">
        <f>SUMIFS(_teams[draws_on_date],_teams[date],_stats[[#This Row],[date]],_teams[team_number],_stats[[#This Row],[team_number]])</f>
        <v>2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6</v>
      </c>
      <c r="H644" s="10">
        <f>SUMIFS(_teams[draws_on_date],_teams[date],_stats[[#This Row],[date]],_teams[team_number],_stats[[#This Row],[team_number]])</f>
        <v>2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6</v>
      </c>
      <c r="H646" s="10">
        <f>SUMIFS(_teams[draws_on_date],_teams[date],_stats[[#This Row],[date]],_teams[team_number],_stats[[#This Row],[team_number]])</f>
        <v>2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  <row r="648" spans="1:10" x14ac:dyDescent="0.25">
      <c r="A648" s="6">
        <v>45932</v>
      </c>
      <c r="B648" s="7">
        <v>1</v>
      </c>
      <c r="C648" s="7" t="s">
        <v>46</v>
      </c>
      <c r="D648" s="10" t="str">
        <f>IFERROR(VLOOKUP(_stats[[#This Row],[player_id]],_players[[player_id]:[player_name]],2,0),"")</f>
        <v>Паша</v>
      </c>
      <c r="E648" s="7">
        <v>5</v>
      </c>
      <c r="F648" s="8">
        <v>0</v>
      </c>
      <c r="G648" s="10">
        <f>SUMIFS(_teams[wins_on_date],_teams[date],_stats[[#This Row],[date]],_teams[team_number],_stats[[#This Row],[team_number]])</f>
        <v>2</v>
      </c>
      <c r="H648" s="10">
        <f>SUMIFS(_teams[draws_on_date],_teams[date],_stats[[#This Row],[date]],_teams[team_number],_stats[[#This Row],[team_number]])</f>
        <v>2</v>
      </c>
      <c r="I648" s="10">
        <v>0</v>
      </c>
      <c r="J648" s="10" t="s">
        <v>105</v>
      </c>
    </row>
    <row r="649" spans="1:10" x14ac:dyDescent="0.25">
      <c r="A649" s="6">
        <v>45932</v>
      </c>
      <c r="B649" s="7">
        <v>1</v>
      </c>
      <c r="C649" s="7" t="s">
        <v>65</v>
      </c>
      <c r="D649" s="10" t="str">
        <f>IFERROR(VLOOKUP(_stats[[#This Row],[player_id]],_players[[player_id]:[player_name]],2,0),"")</f>
        <v>Дима Сахаров</v>
      </c>
      <c r="E649" s="7">
        <v>1</v>
      </c>
      <c r="F649" s="8">
        <v>0</v>
      </c>
      <c r="G649" s="10">
        <f>SUMIFS(_teams[wins_on_date],_teams[date],_stats[[#This Row],[date]],_teams[team_number],_stats[[#This Row],[team_number]])</f>
        <v>2</v>
      </c>
      <c r="H649" s="10">
        <f>SUMIFS(_teams[draws_on_date],_teams[date],_stats[[#This Row],[date]],_teams[team_number],_stats[[#This Row],[team_number]])</f>
        <v>2</v>
      </c>
      <c r="I649" s="10">
        <v>0</v>
      </c>
      <c r="J649" s="10" t="s">
        <v>105</v>
      </c>
    </row>
    <row r="650" spans="1:10" x14ac:dyDescent="0.25">
      <c r="A650" s="6">
        <v>45932</v>
      </c>
      <c r="B650" s="7">
        <v>1</v>
      </c>
      <c r="C650" s="7" t="s">
        <v>106</v>
      </c>
      <c r="D650" s="10" t="str">
        <f>IFERROR(VLOOKUP(_stats[[#This Row],[player_id]],_players[[player_id]:[player_name]],2,0),"")</f>
        <v>Ваня (Иван+1)</v>
      </c>
      <c r="E650" s="7">
        <v>1</v>
      </c>
      <c r="F650" s="8">
        <v>0</v>
      </c>
      <c r="G650" s="10">
        <f>SUMIFS(_teams[wins_on_date],_teams[date],_stats[[#This Row],[date]],_teams[team_number],_stats[[#This Row],[team_number]])</f>
        <v>2</v>
      </c>
      <c r="H650" s="10">
        <f>SUMIFS(_teams[draws_on_date],_teams[date],_stats[[#This Row],[date]],_teams[team_number],_stats[[#This Row],[team_number]])</f>
        <v>2</v>
      </c>
      <c r="I650" s="10">
        <v>0</v>
      </c>
      <c r="J650" s="10" t="s">
        <v>105</v>
      </c>
    </row>
    <row r="651" spans="1:10" x14ac:dyDescent="0.25">
      <c r="A651" s="6">
        <v>45932</v>
      </c>
      <c r="B651" s="7">
        <v>1</v>
      </c>
      <c r="C651" s="7" t="s">
        <v>50</v>
      </c>
      <c r="D651" s="10" t="str">
        <f>IFERROR(VLOOKUP(_stats[[#This Row],[player_id]],_players[[player_id]:[player_name]],2,0),"")</f>
        <v>Витя</v>
      </c>
      <c r="E651" s="7">
        <v>2</v>
      </c>
      <c r="F651" s="8">
        <v>0</v>
      </c>
      <c r="G651" s="10">
        <f>SUMIFS(_teams[wins_on_date],_teams[date],_stats[[#This Row],[date]],_teams[team_number],_stats[[#This Row],[team_number]])</f>
        <v>2</v>
      </c>
      <c r="H651" s="10">
        <f>SUMIFS(_teams[draws_on_date],_teams[date],_stats[[#This Row],[date]],_teams[team_number],_stats[[#This Row],[team_number]])</f>
        <v>2</v>
      </c>
      <c r="I651" s="10">
        <v>0</v>
      </c>
      <c r="J651" s="10" t="s">
        <v>105</v>
      </c>
    </row>
    <row r="652" spans="1:10" x14ac:dyDescent="0.25">
      <c r="A652" s="6">
        <v>45932</v>
      </c>
      <c r="B652" s="7">
        <v>1</v>
      </c>
      <c r="C652" s="7" t="s">
        <v>28</v>
      </c>
      <c r="D652" s="10" t="str">
        <f>IFERROR(VLOOKUP(_stats[[#This Row],[player_id]],_players[[player_id]:[player_name]],2,0),"")</f>
        <v>Миша</v>
      </c>
      <c r="E652" s="7">
        <v>0</v>
      </c>
      <c r="F652" s="8">
        <v>0</v>
      </c>
      <c r="G652" s="10">
        <f>SUMIFS(_teams[wins_on_date],_teams[date],_stats[[#This Row],[date]],_teams[team_number],_stats[[#This Row],[team_number]])</f>
        <v>2</v>
      </c>
      <c r="H652" s="10">
        <f>SUMIFS(_teams[draws_on_date],_teams[date],_stats[[#This Row],[date]],_teams[team_number],_stats[[#This Row],[team_number]])</f>
        <v>2</v>
      </c>
      <c r="I652" s="10">
        <v>0</v>
      </c>
      <c r="J652" s="10" t="s">
        <v>105</v>
      </c>
    </row>
    <row r="653" spans="1:10" x14ac:dyDescent="0.25">
      <c r="A653" s="6">
        <v>45932</v>
      </c>
      <c r="B653" s="7">
        <v>1</v>
      </c>
      <c r="C653" s="7" t="s">
        <v>23</v>
      </c>
      <c r="D653" s="10" t="str">
        <f>IFERROR(VLOOKUP(_stats[[#This Row],[player_id]],_players[[player_id]:[player_name]],2,0),"")</f>
        <v>Женя (кипер)</v>
      </c>
      <c r="E653" s="7">
        <v>0</v>
      </c>
      <c r="F653" s="8">
        <v>0</v>
      </c>
      <c r="G653" s="10">
        <f>SUMIFS(_teams[wins_on_date],_teams[date],_stats[[#This Row],[date]],_teams[team_number],_stats[[#This Row],[team_number]])</f>
        <v>2</v>
      </c>
      <c r="H653" s="10">
        <f>SUMIFS(_teams[draws_on_date],_teams[date],_stats[[#This Row],[date]],_teams[team_number],_stats[[#This Row],[team_number]])</f>
        <v>2</v>
      </c>
      <c r="I653" s="10">
        <v>3</v>
      </c>
      <c r="J653" s="10" t="s">
        <v>105</v>
      </c>
    </row>
    <row r="654" spans="1:10" x14ac:dyDescent="0.25">
      <c r="A654" s="6">
        <v>45932</v>
      </c>
      <c r="B654" s="7">
        <v>2</v>
      </c>
      <c r="C654" s="7" t="s">
        <v>18</v>
      </c>
      <c r="D654" s="10" t="str">
        <f>IFERROR(VLOOKUP(_stats[[#This Row],[player_id]],_players[[player_id]:[player_name]],2,0),"")</f>
        <v>Костя</v>
      </c>
      <c r="E654" s="7">
        <v>0</v>
      </c>
      <c r="F654" s="8">
        <v>0</v>
      </c>
      <c r="G654" s="10">
        <f>SUMIFS(_teams[wins_on_date],_teams[date],_stats[[#This Row],[date]],_teams[team_number],_stats[[#This Row],[team_number]])</f>
        <v>5</v>
      </c>
      <c r="H654" s="10">
        <f>SUMIFS(_teams[draws_on_date],_teams[date],_stats[[#This Row],[date]],_teams[team_number],_stats[[#This Row],[team_number]])</f>
        <v>2</v>
      </c>
      <c r="I654" s="10">
        <v>0</v>
      </c>
      <c r="J654" s="10" t="s">
        <v>105</v>
      </c>
    </row>
    <row r="655" spans="1:10" x14ac:dyDescent="0.25">
      <c r="A655" s="6">
        <v>45932</v>
      </c>
      <c r="B655" s="7">
        <v>2</v>
      </c>
      <c r="C655" s="7" t="s">
        <v>113</v>
      </c>
      <c r="D655" s="10" t="str">
        <f>IFERROR(VLOOKUP(_stats[[#This Row],[player_id]],_players[[player_id]:[player_name]],2,0),"")</f>
        <v>Ибрагим (Вася+1)</v>
      </c>
      <c r="E655" s="7">
        <v>2</v>
      </c>
      <c r="F655" s="8">
        <v>2</v>
      </c>
      <c r="G655" s="10">
        <f>SUMIFS(_teams[wins_on_date],_teams[date],_stats[[#This Row],[date]],_teams[team_number],_stats[[#This Row],[team_number]])</f>
        <v>5</v>
      </c>
      <c r="H655" s="10">
        <f>SUMIFS(_teams[draws_on_date],_teams[date],_stats[[#This Row],[date]],_teams[team_number],_stats[[#This Row],[team_number]])</f>
        <v>2</v>
      </c>
      <c r="I655" s="10">
        <v>0</v>
      </c>
      <c r="J655" s="10" t="s">
        <v>105</v>
      </c>
    </row>
    <row r="656" spans="1:10" x14ac:dyDescent="0.25">
      <c r="A656" s="6">
        <v>45932</v>
      </c>
      <c r="B656" s="7">
        <v>2</v>
      </c>
      <c r="C656" s="7" t="s">
        <v>53</v>
      </c>
      <c r="D656" s="10" t="str">
        <f>IFERROR(VLOOKUP(_stats[[#This Row],[player_id]],_players[[player_id]:[player_name]],2,0),"")</f>
        <v>Игорь Фомичев</v>
      </c>
      <c r="E656" s="7">
        <v>1</v>
      </c>
      <c r="F656" s="8">
        <v>3</v>
      </c>
      <c r="G656" s="10">
        <f>SUMIFS(_teams[wins_on_date],_teams[date],_stats[[#This Row],[date]],_teams[team_number],_stats[[#This Row],[team_number]])</f>
        <v>5</v>
      </c>
      <c r="H656" s="10">
        <f>SUMIFS(_teams[draws_on_date],_teams[date],_stats[[#This Row],[date]],_teams[team_number],_stats[[#This Row],[team_number]])</f>
        <v>2</v>
      </c>
      <c r="I656" s="10">
        <v>0</v>
      </c>
      <c r="J656" s="10" t="s">
        <v>105</v>
      </c>
    </row>
    <row r="657" spans="1:10" x14ac:dyDescent="0.25">
      <c r="A657" s="6">
        <v>45932</v>
      </c>
      <c r="B657" s="7">
        <v>2</v>
      </c>
      <c r="C657" s="7" t="s">
        <v>60</v>
      </c>
      <c r="D657" s="10" t="str">
        <f>IFERROR(VLOOKUP(_stats[[#This Row],[player_id]],_players[[player_id]:[player_name]],2,0),"")</f>
        <v>Юра Пименов</v>
      </c>
      <c r="E657" s="7">
        <v>7</v>
      </c>
      <c r="F657" s="8">
        <v>2</v>
      </c>
      <c r="G657" s="10">
        <f>SUMIFS(_teams[wins_on_date],_teams[date],_stats[[#This Row],[date]],_teams[team_number],_stats[[#This Row],[team_number]])</f>
        <v>5</v>
      </c>
      <c r="H657" s="10">
        <f>SUMIFS(_teams[draws_on_date],_teams[date],_stats[[#This Row],[date]],_teams[team_number],_stats[[#This Row],[team_number]])</f>
        <v>2</v>
      </c>
      <c r="I657" s="10">
        <v>0</v>
      </c>
      <c r="J657" s="10" t="s">
        <v>105</v>
      </c>
    </row>
    <row r="658" spans="1:10" x14ac:dyDescent="0.25">
      <c r="A658" s="6">
        <v>45932</v>
      </c>
      <c r="B658" s="7">
        <v>2</v>
      </c>
      <c r="C658" s="7" t="s">
        <v>62</v>
      </c>
      <c r="D658" s="10" t="str">
        <f>IFERROR(VLOOKUP(_stats[[#This Row],[player_id]],_players[[player_id]:[player_name]],2,0),"")</f>
        <v>Артем Зэф</v>
      </c>
      <c r="E658" s="7">
        <v>0</v>
      </c>
      <c r="F658" s="8">
        <v>0</v>
      </c>
      <c r="G658" s="10">
        <f>SUMIFS(_teams[wins_on_date],_teams[date],_stats[[#This Row],[date]],_teams[team_number],_stats[[#This Row],[team_number]])</f>
        <v>5</v>
      </c>
      <c r="H658" s="10">
        <f>SUMIFS(_teams[draws_on_date],_teams[date],_stats[[#This Row],[date]],_teams[team_number],_stats[[#This Row],[team_number]])</f>
        <v>2</v>
      </c>
      <c r="I658" s="10">
        <v>0</v>
      </c>
      <c r="J658" s="10" t="s">
        <v>105</v>
      </c>
    </row>
    <row r="659" spans="1:10" x14ac:dyDescent="0.25">
      <c r="A659" s="6">
        <v>45932</v>
      </c>
      <c r="B659" s="7">
        <v>2</v>
      </c>
      <c r="C659" s="7" t="s">
        <v>43</v>
      </c>
      <c r="D659" s="10" t="str">
        <f>IFERROR(VLOOKUP(_stats[[#This Row],[player_id]],_players[[player_id]:[player_name]],2,0),"")</f>
        <v>Нурик</v>
      </c>
      <c r="E659" s="7">
        <v>0</v>
      </c>
      <c r="F659" s="8">
        <v>1</v>
      </c>
      <c r="G659" s="10">
        <f>SUMIFS(_teams[wins_on_date],_teams[date],_stats[[#This Row],[date]],_teams[team_number],_stats[[#This Row],[team_number]])</f>
        <v>5</v>
      </c>
      <c r="H659" s="10">
        <f>SUMIFS(_teams[draws_on_date],_teams[date],_stats[[#This Row],[date]],_teams[team_number],_stats[[#This Row],[team_number]])</f>
        <v>2</v>
      </c>
      <c r="I659" s="10">
        <v>0</v>
      </c>
      <c r="J659" s="10" t="s">
        <v>105</v>
      </c>
    </row>
    <row r="660" spans="1:10" x14ac:dyDescent="0.25">
      <c r="A660" s="6">
        <v>45932</v>
      </c>
      <c r="B660" s="7">
        <v>1</v>
      </c>
      <c r="C660" s="7" t="s">
        <v>14</v>
      </c>
      <c r="D660" s="10" t="str">
        <f>IFERROR(VLOOKUP(_stats[[#This Row],[player_id]],_players[[player_id]:[player_name]],2,0),"")</f>
        <v>Стас Семитко</v>
      </c>
      <c r="E660" s="7">
        <v>0</v>
      </c>
      <c r="F660" s="8">
        <v>1</v>
      </c>
      <c r="G660" s="10">
        <f>SUMIFS(_teams[wins_on_date],_teams[date],_stats[[#This Row],[date]],_teams[team_number],_stats[[#This Row],[team_number]])</f>
        <v>2</v>
      </c>
      <c r="H660" s="10">
        <f>SUMIFS(_teams[draws_on_date],_teams[date],_stats[[#This Row],[date]],_teams[team_number],_stats[[#This Row],[team_number]])</f>
        <v>2</v>
      </c>
      <c r="I660" s="10">
        <v>0</v>
      </c>
      <c r="J660" s="10" t="s">
        <v>105</v>
      </c>
    </row>
    <row r="661" spans="1:10" x14ac:dyDescent="0.25">
      <c r="A661" s="6">
        <v>45932</v>
      </c>
      <c r="B661" s="7">
        <v>2</v>
      </c>
      <c r="C661" s="7" t="s">
        <v>21</v>
      </c>
      <c r="D661" s="10" t="str">
        <f>IFERROR(VLOOKUP(_stats[[#This Row],[player_id]],_players[[player_id]:[player_name]],2,0),"")</f>
        <v>Василий Улитин</v>
      </c>
      <c r="E661" s="7">
        <v>1</v>
      </c>
      <c r="F661" s="8">
        <v>1</v>
      </c>
      <c r="G661" s="10">
        <f>SUMIFS(_teams[wins_on_date],_teams[date],_stats[[#This Row],[date]],_teams[team_number],_stats[[#This Row],[team_number]])</f>
        <v>5</v>
      </c>
      <c r="H661" s="10">
        <f>SUMIFS(_teams[draws_on_date],_teams[date],_stats[[#This Row],[date]],_teams[team_number],_stats[[#This Row],[team_number]])</f>
        <v>2</v>
      </c>
      <c r="I661" s="10">
        <v>0</v>
      </c>
      <c r="J661" s="10" t="s">
        <v>105</v>
      </c>
    </row>
    <row r="662" spans="1:10" x14ac:dyDescent="0.25">
      <c r="A662" s="6">
        <v>45932</v>
      </c>
      <c r="B662" s="7">
        <v>2</v>
      </c>
      <c r="C662" s="7" t="s">
        <v>26</v>
      </c>
      <c r="D662" s="10" t="str">
        <f>IFERROR(VLOOKUP(_stats[[#This Row],[player_id]],_players[[player_id]:[player_name]],2,0),"")</f>
        <v>Олег Шишкин</v>
      </c>
      <c r="E662" s="7">
        <v>0</v>
      </c>
      <c r="F662" s="8">
        <v>0</v>
      </c>
      <c r="G662" s="10">
        <f>SUMIFS(_teams[wins_on_date],_teams[date],_stats[[#This Row],[date]],_teams[team_number],_stats[[#This Row],[team_number]])</f>
        <v>5</v>
      </c>
      <c r="H662" s="10">
        <f>SUMIFS(_teams[draws_on_date],_teams[date],_stats[[#This Row],[date]],_teams[team_number],_stats[[#This Row],[team_number]])</f>
        <v>2</v>
      </c>
      <c r="I662" s="10">
        <v>0</v>
      </c>
      <c r="J662" s="10" t="s">
        <v>105</v>
      </c>
    </row>
    <row r="663" spans="1:10" x14ac:dyDescent="0.25">
      <c r="A663" s="6">
        <v>45932</v>
      </c>
      <c r="B663" s="7">
        <v>1</v>
      </c>
      <c r="C663" s="7" t="s">
        <v>45</v>
      </c>
      <c r="D663" s="10" t="str">
        <f>IFERROR(VLOOKUP(_stats[[#This Row],[player_id]],_players[[player_id]:[player_name]],2,0),"")</f>
        <v>Кирилл Попов</v>
      </c>
      <c r="E663" s="7">
        <v>1</v>
      </c>
      <c r="F663" s="8">
        <v>0</v>
      </c>
      <c r="G663" s="10">
        <f>SUMIFS(_teams[wins_on_date],_teams[date],_stats[[#This Row],[date]],_teams[team_number],_stats[[#This Row],[team_number]])</f>
        <v>2</v>
      </c>
      <c r="H663" s="10">
        <f>SUMIFS(_teams[draws_on_date],_teams[date],_stats[[#This Row],[date]],_teams[team_number],_stats[[#This Row],[team_number]])</f>
        <v>2</v>
      </c>
      <c r="I663" s="10">
        <v>0</v>
      </c>
      <c r="J663" s="10" t="s">
        <v>105</v>
      </c>
    </row>
    <row r="664" spans="1:10" x14ac:dyDescent="0.25">
      <c r="A664" s="6">
        <v>45932</v>
      </c>
      <c r="B664" s="7">
        <v>3</v>
      </c>
      <c r="C664" s="7" t="s">
        <v>20</v>
      </c>
      <c r="D664" s="10" t="str">
        <f>IFERROR(VLOOKUP(_stats[[#This Row],[player_id]],_players[[player_id]:[player_name]],2,0),"")</f>
        <v>Сергей Крюков</v>
      </c>
      <c r="E664" s="7">
        <v>0</v>
      </c>
      <c r="F664" s="8">
        <v>0</v>
      </c>
      <c r="G664" s="10">
        <f>SUMIFS(_teams[wins_on_date],_teams[date],_stats[[#This Row],[date]],_teams[team_number],_stats[[#This Row],[team_number]])</f>
        <v>1</v>
      </c>
      <c r="H664" s="10">
        <f>SUMIFS(_teams[draws_on_date],_teams[date],_stats[[#This Row],[date]],_teams[team_number],_stats[[#This Row],[team_number]])</f>
        <v>2</v>
      </c>
      <c r="I664" s="10">
        <v>0</v>
      </c>
      <c r="J664" s="10" t="s">
        <v>105</v>
      </c>
    </row>
    <row r="665" spans="1:10" x14ac:dyDescent="0.25">
      <c r="A665" s="6">
        <v>45932</v>
      </c>
      <c r="B665" s="7">
        <v>3</v>
      </c>
      <c r="C665" s="7" t="s">
        <v>81</v>
      </c>
      <c r="D665" s="10" t="str">
        <f>IFERROR(VLOOKUP(_stats[[#This Row],[player_id]],_players[[player_id]:[player_name]],2,0),"")</f>
        <v>Даня (сын Вити)</v>
      </c>
      <c r="E665" s="7">
        <v>0</v>
      </c>
      <c r="F665" s="8">
        <v>0</v>
      </c>
      <c r="G665" s="10">
        <f>SUMIFS(_teams[wins_on_date],_teams[date],_stats[[#This Row],[date]],_teams[team_number],_stats[[#This Row],[team_number]])</f>
        <v>1</v>
      </c>
      <c r="H665" s="10">
        <f>SUMIFS(_teams[draws_on_date],_teams[date],_stats[[#This Row],[date]],_teams[team_number],_stats[[#This Row],[team_number]])</f>
        <v>2</v>
      </c>
      <c r="I665" s="10">
        <v>0</v>
      </c>
      <c r="J665" s="10" t="s">
        <v>105</v>
      </c>
    </row>
    <row r="666" spans="1:10" x14ac:dyDescent="0.25">
      <c r="A666" s="42">
        <v>45935</v>
      </c>
      <c r="B666" s="7">
        <v>2</v>
      </c>
      <c r="C666" s="7" t="s">
        <v>20</v>
      </c>
      <c r="D666" s="10" t="str">
        <f>IFERROR(VLOOKUP(_stats[[#This Row],[player_id]],_players[[player_id]:[player_name]],2,0),"")</f>
        <v>Сергей Крюков</v>
      </c>
      <c r="E666" s="7">
        <v>1</v>
      </c>
      <c r="F666" s="8">
        <v>0</v>
      </c>
      <c r="G666" s="10">
        <f>SUMIFS(_teams[wins_on_date],_teams[date],_stats[[#This Row],[date]],_teams[team_number],_stats[[#This Row],[team_number]])</f>
        <v>2</v>
      </c>
      <c r="H666" s="10">
        <f>SUMIFS(_teams[draws_on_date],_teams[date],_stats[[#This Row],[date]],_teams[team_number],_stats[[#This Row],[team_number]])</f>
        <v>3</v>
      </c>
      <c r="I666" s="10">
        <v>0</v>
      </c>
      <c r="J666" s="10" t="s">
        <v>105</v>
      </c>
    </row>
    <row r="667" spans="1:10" x14ac:dyDescent="0.25">
      <c r="A667" s="42">
        <v>45935</v>
      </c>
      <c r="B667" s="7">
        <v>3</v>
      </c>
      <c r="C667" s="7" t="s">
        <v>112</v>
      </c>
      <c r="D667" s="10" t="str">
        <f>IFERROR(VLOOKUP(_stats[[#This Row],[player_id]],_players[[player_id]:[player_name]],2,0),"")</f>
        <v>Фуад</v>
      </c>
      <c r="E667" s="7">
        <v>0</v>
      </c>
      <c r="F667" s="8">
        <v>0</v>
      </c>
      <c r="G667" s="10">
        <f>SUMIFS(_teams[wins_on_date],_teams[date],_stats[[#This Row],[date]],_teams[team_number],_stats[[#This Row],[team_number]])</f>
        <v>2</v>
      </c>
      <c r="H667" s="10">
        <f>SUMIFS(_teams[draws_on_date],_teams[date],_stats[[#This Row],[date]],_teams[team_number],_stats[[#This Row],[team_number]])</f>
        <v>4</v>
      </c>
      <c r="I667" s="10">
        <v>1</v>
      </c>
      <c r="J667" s="10" t="s">
        <v>105</v>
      </c>
    </row>
    <row r="668" spans="1:10" x14ac:dyDescent="0.25">
      <c r="A668" s="42">
        <v>45935</v>
      </c>
      <c r="B668" s="7">
        <v>1</v>
      </c>
      <c r="C668" s="7" t="s">
        <v>60</v>
      </c>
      <c r="D668" s="10" t="str">
        <f>IFERROR(VLOOKUP(_stats[[#This Row],[player_id]],_players[[player_id]:[player_name]],2,0),"")</f>
        <v>Юра Пименов</v>
      </c>
      <c r="E668" s="7">
        <v>1</v>
      </c>
      <c r="F668" s="8">
        <v>6</v>
      </c>
      <c r="G668" s="10">
        <f>SUMIFS(_teams[wins_on_date],_teams[date],_stats[[#This Row],[date]],_teams[team_number],_stats[[#This Row],[team_number]])</f>
        <v>4</v>
      </c>
      <c r="H668" s="10">
        <f>SUMIFS(_teams[draws_on_date],_teams[date],_stats[[#This Row],[date]],_teams[team_number],_stats[[#This Row],[team_number]])</f>
        <v>3</v>
      </c>
      <c r="I668" s="10">
        <v>0</v>
      </c>
      <c r="J668" s="10" t="s">
        <v>105</v>
      </c>
    </row>
    <row r="669" spans="1:10" x14ac:dyDescent="0.25">
      <c r="A669" s="42">
        <v>45935</v>
      </c>
      <c r="B669" s="7">
        <v>3</v>
      </c>
      <c r="C669" s="7" t="s">
        <v>67</v>
      </c>
      <c r="D669" s="10" t="str">
        <f>IFERROR(VLOOKUP(_stats[[#This Row],[player_id]],_players[[player_id]:[player_name]],2,0),"")</f>
        <v>Гриша</v>
      </c>
      <c r="E669" s="7">
        <v>0</v>
      </c>
      <c r="F669" s="8">
        <v>1</v>
      </c>
      <c r="G669" s="10">
        <f>SUMIFS(_teams[wins_on_date],_teams[date],_stats[[#This Row],[date]],_teams[team_number],_stats[[#This Row],[team_number]])</f>
        <v>2</v>
      </c>
      <c r="H669" s="10">
        <f>SUMIFS(_teams[draws_on_date],_teams[date],_stats[[#This Row],[date]],_teams[team_number],_stats[[#This Row],[team_number]])</f>
        <v>4</v>
      </c>
      <c r="I669" s="10">
        <v>0</v>
      </c>
      <c r="J669" s="10" t="s">
        <v>105</v>
      </c>
    </row>
    <row r="670" spans="1:10" x14ac:dyDescent="0.25">
      <c r="A670" s="42">
        <v>45935</v>
      </c>
      <c r="B670" s="7">
        <v>3</v>
      </c>
      <c r="C670" s="7" t="s">
        <v>43</v>
      </c>
      <c r="D670" s="10" t="str">
        <f>IFERROR(VLOOKUP(_stats[[#This Row],[player_id]],_players[[player_id]:[player_name]],2,0),"")</f>
        <v>Нурик</v>
      </c>
      <c r="E670" s="7">
        <v>0</v>
      </c>
      <c r="F670" s="8">
        <v>0</v>
      </c>
      <c r="G670" s="10">
        <f>SUMIFS(_teams[wins_on_date],_teams[date],_stats[[#This Row],[date]],_teams[team_number],_stats[[#This Row],[team_number]])</f>
        <v>2</v>
      </c>
      <c r="H670" s="10">
        <f>SUMIFS(_teams[draws_on_date],_teams[date],_stats[[#This Row],[date]],_teams[team_number],_stats[[#This Row],[team_number]])</f>
        <v>4</v>
      </c>
      <c r="I670" s="10">
        <v>1</v>
      </c>
      <c r="J670" s="10" t="s">
        <v>105</v>
      </c>
    </row>
    <row r="671" spans="1:10" x14ac:dyDescent="0.25">
      <c r="A671" s="42">
        <v>45935</v>
      </c>
      <c r="B671" s="7">
        <v>2</v>
      </c>
      <c r="C671" s="7" t="s">
        <v>18</v>
      </c>
      <c r="D671" s="10" t="str">
        <f>IFERROR(VLOOKUP(_stats[[#This Row],[player_id]],_players[[player_id]:[player_name]],2,0),"")</f>
        <v>Костя</v>
      </c>
      <c r="E671" s="7">
        <v>1</v>
      </c>
      <c r="F671" s="8">
        <v>0</v>
      </c>
      <c r="G671" s="10">
        <f>SUMIFS(_teams[wins_on_date],_teams[date],_stats[[#This Row],[date]],_teams[team_number],_stats[[#This Row],[team_number]])</f>
        <v>2</v>
      </c>
      <c r="H671" s="10">
        <f>SUMIFS(_teams[draws_on_date],_teams[date],_stats[[#This Row],[date]],_teams[team_number],_stats[[#This Row],[team_number]])</f>
        <v>3</v>
      </c>
      <c r="I671" s="10">
        <v>0</v>
      </c>
      <c r="J671" s="10" t="s">
        <v>105</v>
      </c>
    </row>
    <row r="672" spans="1:10" x14ac:dyDescent="0.25">
      <c r="A672" s="42">
        <v>45935</v>
      </c>
      <c r="B672" s="7">
        <v>1</v>
      </c>
      <c r="C672" s="7" t="s">
        <v>53</v>
      </c>
      <c r="D672" s="10" t="str">
        <f>IFERROR(VLOOKUP(_stats[[#This Row],[player_id]],_players[[player_id]:[player_name]],2,0),"")</f>
        <v>Игорь Фомичев</v>
      </c>
      <c r="E672" s="7">
        <v>5</v>
      </c>
      <c r="F672" s="8">
        <v>3</v>
      </c>
      <c r="G672" s="10">
        <f>SUMIFS(_teams[wins_on_date],_teams[date],_stats[[#This Row],[date]],_teams[team_number],_stats[[#This Row],[team_number]])</f>
        <v>4</v>
      </c>
      <c r="H672" s="10">
        <f>SUMIFS(_teams[draws_on_date],_teams[date],_stats[[#This Row],[date]],_teams[team_number],_stats[[#This Row],[team_number]])</f>
        <v>3</v>
      </c>
      <c r="I672" s="10">
        <v>0</v>
      </c>
      <c r="J672" s="10" t="s">
        <v>105</v>
      </c>
    </row>
    <row r="673" spans="1:10" x14ac:dyDescent="0.25">
      <c r="A673" s="42">
        <v>45935</v>
      </c>
      <c r="B673" s="7">
        <v>2</v>
      </c>
      <c r="C673" s="7" t="s">
        <v>16</v>
      </c>
      <c r="D673" s="10" t="str">
        <f>IFERROR(VLOOKUP(_stats[[#This Row],[player_id]],_players[[player_id]:[player_name]],2,0),"")</f>
        <v>Сергей</v>
      </c>
      <c r="E673" s="7">
        <v>2</v>
      </c>
      <c r="F673" s="8">
        <v>1</v>
      </c>
      <c r="G673" s="10">
        <f>SUMIFS(_teams[wins_on_date],_teams[date],_stats[[#This Row],[date]],_teams[team_number],_stats[[#This Row],[team_number]])</f>
        <v>2</v>
      </c>
      <c r="H673" s="10">
        <f>SUMIFS(_teams[draws_on_date],_teams[date],_stats[[#This Row],[date]],_teams[team_number],_stats[[#This Row],[team_number]])</f>
        <v>3</v>
      </c>
      <c r="I673" s="10">
        <v>0</v>
      </c>
      <c r="J673" s="10" t="s">
        <v>105</v>
      </c>
    </row>
    <row r="674" spans="1:10" x14ac:dyDescent="0.25">
      <c r="A674" s="42">
        <v>45935</v>
      </c>
      <c r="B674" s="7">
        <v>3</v>
      </c>
      <c r="C674" s="7" t="s">
        <v>30</v>
      </c>
      <c r="D674" s="10" t="str">
        <f>IFERROR(VLOOKUP(_stats[[#This Row],[player_id]],_players[[player_id]:[player_name]],2,0),"")</f>
        <v>Александр Травкин</v>
      </c>
      <c r="E674" s="7">
        <v>1</v>
      </c>
      <c r="F674" s="8">
        <v>3</v>
      </c>
      <c r="G674" s="10">
        <f>SUMIFS(_teams[wins_on_date],_teams[date],_stats[[#This Row],[date]],_teams[team_number],_stats[[#This Row],[team_number]])</f>
        <v>2</v>
      </c>
      <c r="H674" s="10">
        <f>SUMIFS(_teams[draws_on_date],_teams[date],_stats[[#This Row],[date]],_teams[team_number],_stats[[#This Row],[team_number]])</f>
        <v>4</v>
      </c>
      <c r="I674" s="10">
        <v>0</v>
      </c>
      <c r="J674" s="10" t="s">
        <v>105</v>
      </c>
    </row>
    <row r="675" spans="1:10" x14ac:dyDescent="0.25">
      <c r="A675" s="42">
        <v>45935</v>
      </c>
      <c r="B675" s="7">
        <v>1</v>
      </c>
      <c r="C675" s="7" t="s">
        <v>23</v>
      </c>
      <c r="D675" s="10" t="str">
        <f>IFERROR(VLOOKUP(_stats[[#This Row],[player_id]],_players[[player_id]:[player_name]],2,0),"")</f>
        <v>Женя (кипер)</v>
      </c>
      <c r="E675" s="7">
        <v>0</v>
      </c>
      <c r="F675" s="8">
        <v>0</v>
      </c>
      <c r="G675" s="10">
        <f>SUMIFS(_teams[wins_on_date],_teams[date],_stats[[#This Row],[date]],_teams[team_number],_stats[[#This Row],[team_number]])</f>
        <v>4</v>
      </c>
      <c r="H675" s="10">
        <f>SUMIFS(_teams[draws_on_date],_teams[date],_stats[[#This Row],[date]],_teams[team_number],_stats[[#This Row],[team_number]])</f>
        <v>3</v>
      </c>
      <c r="I675" s="10">
        <v>6</v>
      </c>
      <c r="J675" s="10" t="s">
        <v>105</v>
      </c>
    </row>
    <row r="676" spans="1:10" x14ac:dyDescent="0.25">
      <c r="A676" s="42">
        <v>45935</v>
      </c>
      <c r="B676" s="7">
        <v>1</v>
      </c>
      <c r="C676" s="7" t="s">
        <v>80</v>
      </c>
      <c r="D676" s="10" t="str">
        <f>IFERROR(VLOOKUP(_stats[[#This Row],[player_id]],_players[[player_id]:[player_name]],2,0),"")</f>
        <v>Анашкин</v>
      </c>
      <c r="E676" s="7">
        <v>1</v>
      </c>
      <c r="F676" s="8">
        <v>0</v>
      </c>
      <c r="G676" s="10">
        <f>SUMIFS(_teams[wins_on_date],_teams[date],_stats[[#This Row],[date]],_teams[team_number],_stats[[#This Row],[team_number]])</f>
        <v>4</v>
      </c>
      <c r="H676" s="10">
        <f>SUMIFS(_teams[draws_on_date],_teams[date],_stats[[#This Row],[date]],_teams[team_number],_stats[[#This Row],[team_number]])</f>
        <v>3</v>
      </c>
      <c r="I676" s="10">
        <v>0</v>
      </c>
      <c r="J676" s="10" t="s">
        <v>105</v>
      </c>
    </row>
    <row r="677" spans="1:10" x14ac:dyDescent="0.25">
      <c r="A677" s="42">
        <v>45935</v>
      </c>
      <c r="B677" s="7">
        <v>3</v>
      </c>
      <c r="C677" s="7" t="s">
        <v>11</v>
      </c>
      <c r="D677" s="10" t="str">
        <f>IFERROR(VLOOKUP(_stats[[#This Row],[player_id]],_players[[player_id]:[player_name]],2,0),"")</f>
        <v>Тёма</v>
      </c>
      <c r="E677" s="7">
        <v>0</v>
      </c>
      <c r="F677" s="8">
        <v>0</v>
      </c>
      <c r="G677" s="10">
        <f>SUMIFS(_teams[wins_on_date],_teams[date],_stats[[#This Row],[date]],_teams[team_number],_stats[[#This Row],[team_number]])</f>
        <v>2</v>
      </c>
      <c r="H677" s="10">
        <f>SUMIFS(_teams[draws_on_date],_teams[date],_stats[[#This Row],[date]],_teams[team_number],_stats[[#This Row],[team_number]])</f>
        <v>4</v>
      </c>
      <c r="I677" s="10">
        <v>2</v>
      </c>
      <c r="J677" s="10" t="s">
        <v>105</v>
      </c>
    </row>
    <row r="678" spans="1:10" x14ac:dyDescent="0.25">
      <c r="A678" s="42">
        <v>45935</v>
      </c>
      <c r="B678" s="7">
        <v>1</v>
      </c>
      <c r="C678" s="7" t="s">
        <v>50</v>
      </c>
      <c r="D678" s="10" t="str">
        <f>IFERROR(VLOOKUP(_stats[[#This Row],[player_id]],_players[[player_id]:[player_name]],2,0),"")</f>
        <v>Витя</v>
      </c>
      <c r="E678" s="7">
        <v>1</v>
      </c>
      <c r="F678" s="8">
        <v>1</v>
      </c>
      <c r="G678" s="10">
        <f>SUMIFS(_teams[wins_on_date],_teams[date],_stats[[#This Row],[date]],_teams[team_number],_stats[[#This Row],[team_number]])</f>
        <v>4</v>
      </c>
      <c r="H678" s="10">
        <f>SUMIFS(_teams[draws_on_date],_teams[date],_stats[[#This Row],[date]],_teams[team_number],_stats[[#This Row],[team_number]])</f>
        <v>3</v>
      </c>
      <c r="I678" s="10">
        <v>0</v>
      </c>
      <c r="J678" s="10" t="s">
        <v>105</v>
      </c>
    </row>
    <row r="679" spans="1:10" x14ac:dyDescent="0.25">
      <c r="A679" s="42">
        <v>45935</v>
      </c>
      <c r="B679" s="7">
        <v>1</v>
      </c>
      <c r="C679" s="7" t="s">
        <v>117</v>
      </c>
      <c r="D679" s="10" t="str">
        <f>IFERROR(VLOOKUP(_stats[[#This Row],[player_id]],_players[[player_id]:[player_name]],2,0),"")</f>
        <v>Леха (Паша+1)</v>
      </c>
      <c r="E679" s="7">
        <v>3</v>
      </c>
      <c r="F679" s="8">
        <v>0</v>
      </c>
      <c r="G679" s="10">
        <f>SUMIFS(_teams[wins_on_date],_teams[date],_stats[[#This Row],[date]],_teams[team_number],_stats[[#This Row],[team_number]])</f>
        <v>4</v>
      </c>
      <c r="H679" s="10">
        <f>SUMIFS(_teams[draws_on_date],_teams[date],_stats[[#This Row],[date]],_teams[team_number],_stats[[#This Row],[team_number]])</f>
        <v>3</v>
      </c>
      <c r="I679" s="10">
        <v>0</v>
      </c>
      <c r="J679" s="10" t="s">
        <v>105</v>
      </c>
    </row>
    <row r="680" spans="1:10" x14ac:dyDescent="0.25">
      <c r="A680" s="42">
        <v>45935</v>
      </c>
      <c r="B680" s="7">
        <v>2</v>
      </c>
      <c r="C680" s="7" t="s">
        <v>116</v>
      </c>
      <c r="D680" s="10" t="str">
        <f>IFERROR(VLOOKUP(_stats[[#This Row],[player_id]],_players[[player_id]:[player_name]],2,0),"")</f>
        <v>Дима (Паша+1)</v>
      </c>
      <c r="E680" s="7">
        <v>0</v>
      </c>
      <c r="F680" s="8">
        <v>0</v>
      </c>
      <c r="G680" s="10">
        <f>SUMIFS(_teams[wins_on_date],_teams[date],_stats[[#This Row],[date]],_teams[team_number],_stats[[#This Row],[team_number]])</f>
        <v>2</v>
      </c>
      <c r="H680" s="10">
        <f>SUMIFS(_teams[draws_on_date],_teams[date],_stats[[#This Row],[date]],_teams[team_number],_stats[[#This Row],[team_number]])</f>
        <v>3</v>
      </c>
      <c r="I680" s="10">
        <v>0</v>
      </c>
      <c r="J680" s="10" t="s">
        <v>105</v>
      </c>
    </row>
    <row r="681" spans="1:10" x14ac:dyDescent="0.25">
      <c r="A681" s="42">
        <v>45935</v>
      </c>
      <c r="B681" s="7">
        <v>3</v>
      </c>
      <c r="C681" s="7" t="s">
        <v>81</v>
      </c>
      <c r="D681" s="10" t="str">
        <f>IFERROR(VLOOKUP(_stats[[#This Row],[player_id]],_players[[player_id]:[player_name]],2,0),"")</f>
        <v>Даня (сын Вити)</v>
      </c>
      <c r="E681" s="7">
        <v>0</v>
      </c>
      <c r="F681" s="8">
        <v>0</v>
      </c>
      <c r="G681" s="10">
        <f>SUMIFS(_teams[wins_on_date],_teams[date],_stats[[#This Row],[date]],_teams[team_number],_stats[[#This Row],[team_number]])</f>
        <v>2</v>
      </c>
      <c r="H681" s="10">
        <f>SUMIFS(_teams[draws_on_date],_teams[date],_stats[[#This Row],[date]],_teams[team_number],_stats[[#This Row],[team_number]])</f>
        <v>4</v>
      </c>
      <c r="I681" s="10">
        <v>0</v>
      </c>
      <c r="J681" s="10" t="s">
        <v>105</v>
      </c>
    </row>
    <row r="682" spans="1:10" x14ac:dyDescent="0.25">
      <c r="A682" s="42">
        <v>45935</v>
      </c>
      <c r="B682" s="7">
        <v>2</v>
      </c>
      <c r="C682" s="7" t="s">
        <v>40</v>
      </c>
      <c r="D682" s="10" t="str">
        <f>IFERROR(VLOOKUP(_stats[[#This Row],[player_id]],_players[[player_id]:[player_name]],2,0),"")</f>
        <v>Эльдар</v>
      </c>
      <c r="E682" s="7">
        <v>0</v>
      </c>
      <c r="F682" s="8">
        <v>1</v>
      </c>
      <c r="G682" s="10">
        <f>SUMIFS(_teams[wins_on_date],_teams[date],_stats[[#This Row],[date]],_teams[team_number],_stats[[#This Row],[team_number]])</f>
        <v>2</v>
      </c>
      <c r="H682" s="10">
        <f>SUMIFS(_teams[draws_on_date],_teams[date],_stats[[#This Row],[date]],_teams[team_number],_stats[[#This Row],[team_number]])</f>
        <v>3</v>
      </c>
      <c r="I682" s="10">
        <v>0</v>
      </c>
      <c r="J682" s="10" t="s">
        <v>105</v>
      </c>
    </row>
    <row r="683" spans="1:10" x14ac:dyDescent="0.25">
      <c r="A683" s="42">
        <v>45935</v>
      </c>
      <c r="B683" s="7">
        <v>1</v>
      </c>
      <c r="C683" s="7" t="s">
        <v>33</v>
      </c>
      <c r="D683" s="10" t="str">
        <f>IFERROR(VLOOKUP(_stats[[#This Row],[player_id]],_players[[player_id]:[player_name]],2,0),"")</f>
        <v>Рома Сурнин</v>
      </c>
      <c r="E683" s="7">
        <v>0</v>
      </c>
      <c r="F683" s="8">
        <v>0</v>
      </c>
      <c r="G683" s="10">
        <f>SUMIFS(_teams[wins_on_date],_teams[date],_stats[[#This Row],[date]],_teams[team_number],_stats[[#This Row],[team_number]])</f>
        <v>4</v>
      </c>
      <c r="H683" s="10">
        <f>SUMIFS(_teams[draws_on_date],_teams[date],_stats[[#This Row],[date]],_teams[team_number],_stats[[#This Row],[team_number]])</f>
        <v>3</v>
      </c>
      <c r="I683" s="10">
        <v>0</v>
      </c>
      <c r="J683" s="10" t="s">
        <v>105</v>
      </c>
    </row>
    <row r="684" spans="1:10" x14ac:dyDescent="0.25">
      <c r="A684" s="42">
        <v>45935</v>
      </c>
      <c r="B684" s="7">
        <v>3</v>
      </c>
      <c r="C684" s="7" t="s">
        <v>77</v>
      </c>
      <c r="D684" s="10" t="str">
        <f>IFERROR(VLOOKUP(_stats[[#This Row],[player_id]],_players[[player_id]:[player_name]],2,0),"")</f>
        <v>Даниил</v>
      </c>
      <c r="E684" s="7">
        <v>4</v>
      </c>
      <c r="F684" s="8">
        <v>0</v>
      </c>
      <c r="G684" s="10">
        <f>SUMIFS(_teams[wins_on_date],_teams[date],_stats[[#This Row],[date]],_teams[team_number],_stats[[#This Row],[team_number]])</f>
        <v>2</v>
      </c>
      <c r="H684" s="10">
        <f>SUMIFS(_teams[draws_on_date],_teams[date],_stats[[#This Row],[date]],_teams[team_number],_stats[[#This Row],[team_number]])</f>
        <v>4</v>
      </c>
      <c r="I684" s="10">
        <v>0</v>
      </c>
      <c r="J684" s="10" t="s">
        <v>105</v>
      </c>
    </row>
    <row r="685" spans="1:10" x14ac:dyDescent="0.25">
      <c r="A685" s="42">
        <v>45935</v>
      </c>
      <c r="B685" s="7">
        <v>2</v>
      </c>
      <c r="C685" s="7" t="s">
        <v>37</v>
      </c>
      <c r="D685" s="10" t="str">
        <f>IFERROR(VLOOKUP(_stats[[#This Row],[player_id]],_players[[player_id]:[player_name]],2,0),"")</f>
        <v>Руслан (от Сергея)</v>
      </c>
      <c r="E685" s="7">
        <v>2</v>
      </c>
      <c r="F685" s="8">
        <v>1</v>
      </c>
      <c r="G685" s="10">
        <f>SUMIFS(_teams[wins_on_date],_teams[date],_stats[[#This Row],[date]],_teams[team_number],_stats[[#This Row],[team_number]])</f>
        <v>2</v>
      </c>
      <c r="H685" s="10">
        <f>SUMIFS(_teams[draws_on_date],_teams[date],_stats[[#This Row],[date]],_teams[team_number],_stats[[#This Row],[team_number]])</f>
        <v>3</v>
      </c>
      <c r="I685" s="10">
        <v>0</v>
      </c>
      <c r="J685" s="10" t="s">
        <v>105</v>
      </c>
    </row>
  </sheetData>
  <phoneticPr fontId="5" type="noConversion"/>
  <dataValidations count="1">
    <dataValidation type="list" allowBlank="1" showInputMessage="1" showErrorMessage="1" sqref="C2:C685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103"/>
  <sheetViews>
    <sheetView topLeftCell="A71" workbookViewId="0">
      <selection activeCell="E100" sqref="E100:E103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45928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45928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45928</v>
      </c>
      <c r="B97" s="7">
        <v>3</v>
      </c>
      <c r="C97" s="8">
        <v>0</v>
      </c>
      <c r="D97" s="8">
        <v>0</v>
      </c>
      <c r="E97" s="8" t="s">
        <v>105</v>
      </c>
    </row>
    <row r="98" spans="1:5" x14ac:dyDescent="0.25">
      <c r="A98" s="13">
        <v>45932</v>
      </c>
      <c r="B98" s="7">
        <v>1</v>
      </c>
      <c r="C98" s="7">
        <v>2</v>
      </c>
      <c r="D98" s="8">
        <v>2</v>
      </c>
      <c r="E98" s="8" t="s">
        <v>105</v>
      </c>
    </row>
    <row r="99" spans="1:5" x14ac:dyDescent="0.25">
      <c r="A99" s="13">
        <v>45932</v>
      </c>
      <c r="B99" s="7">
        <v>2</v>
      </c>
      <c r="C99" s="7">
        <v>5</v>
      </c>
      <c r="D99" s="8">
        <v>2</v>
      </c>
      <c r="E99" s="8" t="s">
        <v>105</v>
      </c>
    </row>
    <row r="100" spans="1:5" x14ac:dyDescent="0.25">
      <c r="A100" s="13">
        <v>45932</v>
      </c>
      <c r="B100" s="7">
        <v>3</v>
      </c>
      <c r="C100" s="7">
        <v>1</v>
      </c>
      <c r="D100" s="8">
        <v>2</v>
      </c>
      <c r="E100" s="8" t="s">
        <v>105</v>
      </c>
    </row>
    <row r="101" spans="1:5" x14ac:dyDescent="0.25">
      <c r="A101" s="13">
        <v>45935</v>
      </c>
      <c r="B101" s="7">
        <v>1</v>
      </c>
      <c r="C101" s="8">
        <v>4</v>
      </c>
      <c r="D101" s="8">
        <v>3</v>
      </c>
      <c r="E101" s="8" t="s">
        <v>105</v>
      </c>
    </row>
    <row r="102" spans="1:5" x14ac:dyDescent="0.25">
      <c r="A102" s="13">
        <v>45935</v>
      </c>
      <c r="B102" s="7">
        <v>2</v>
      </c>
      <c r="C102" s="8">
        <v>2</v>
      </c>
      <c r="D102" s="8">
        <v>3</v>
      </c>
      <c r="E102" s="8" t="s">
        <v>105</v>
      </c>
    </row>
    <row r="103" spans="1:5" x14ac:dyDescent="0.25">
      <c r="A103" s="13">
        <v>45935</v>
      </c>
      <c r="B103" s="7">
        <v>3</v>
      </c>
      <c r="C103" s="8">
        <v>2</v>
      </c>
      <c r="D103" s="8">
        <v>4</v>
      </c>
      <c r="E103" s="8" t="s">
        <v>105</v>
      </c>
    </row>
  </sheetData>
  <dataValidations count="1">
    <dataValidation type="list" allowBlank="1" showInputMessage="1" showErrorMessage="1" sqref="B2:B103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2025-10-05T13:54:28Z</dcterms:modified>
</cp:coreProperties>
</file>